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AD2FE7A-85DB-4F47-8FFA-462EF7D4C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" sheetId="1" r:id="rId1"/>
  </sheets>
  <definedNames>
    <definedName name="_xlnm._FilterDatabase" localSheetId="0" hidden="1">SET!$A$4:$T$65</definedName>
    <definedName name="_xlnm.Print_Area" localSheetId="0">SET!$A$4:$T$65</definedName>
    <definedName name="_xlnm.Print_Titles" localSheetId="0">SET!$1:$1</definedName>
  </definedNames>
  <calcPr calcId="191029"/>
</workbook>
</file>

<file path=xl/calcChain.xml><?xml version="1.0" encoding="utf-8"?>
<calcChain xmlns="http://schemas.openxmlformats.org/spreadsheetml/2006/main">
  <c r="V28" i="1" l="1"/>
  <c r="C53" i="1" l="1"/>
  <c r="C46" i="1"/>
  <c r="C34" i="1"/>
  <c r="C31" i="1"/>
  <c r="C26" i="1"/>
  <c r="C23" i="1"/>
  <c r="C15" i="1"/>
  <c r="C13" i="1"/>
  <c r="C10" i="1"/>
  <c r="C7" i="1"/>
  <c r="C6" i="1" l="1"/>
  <c r="C30" i="1"/>
</calcChain>
</file>

<file path=xl/sharedStrings.xml><?xml version="1.0" encoding="utf-8"?>
<sst xmlns="http://schemas.openxmlformats.org/spreadsheetml/2006/main" count="395" uniqueCount="182">
  <si>
    <t>KODE REKENING</t>
  </si>
  <si>
    <t>URAIAN</t>
  </si>
  <si>
    <t>ANGGARAN</t>
  </si>
  <si>
    <t>RENCANA PELAKSANAAN</t>
  </si>
  <si>
    <t>KETERANGAN</t>
  </si>
  <si>
    <t>Januari - Desember</t>
  </si>
  <si>
    <t>1 Laporan</t>
  </si>
  <si>
    <t xml:space="preserve">1 Dokumen </t>
  </si>
  <si>
    <t>1 Dokumen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</si>
  <si>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</si>
  <si>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</si>
  <si>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</si>
  <si>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Administrasi Keuangan Perangkat Daerah</t>
  </si>
  <si>
    <t>Penyediaan Gaji dan Tunjangan ASN</t>
  </si>
  <si>
    <t>Koordinasi dan Penyusunan Laporan Keuangan Akhir Tahun SKPD</t>
  </si>
  <si>
    <t>Administrasi Kepegawaian Perangkat Daerah</t>
  </si>
  <si>
    <t>Administrasi Umum Perangkat Daerah</t>
  </si>
  <si>
    <t>Penatausahaan Arsip Dinamis pada SKPD</t>
  </si>
  <si>
    <t>Penyediaan Jasa Penunjang Urusan Pemerintahan Daerah</t>
  </si>
  <si>
    <t>Penyediaan Jasa Surat Menyurat</t>
  </si>
  <si>
    <t>Penyediaan Jasa Komunikasi, Sumber Daya Air dan Listrik</t>
  </si>
  <si>
    <t>Pemeliharaan Barang Milik Daerah Penunjang Urusan Pemerintahan Daerah</t>
  </si>
  <si>
    <t>Pemeliharaan/Rehabilitasi Gedung Kantor dan Bangunan Lainnya</t>
  </si>
  <si>
    <t>JANUARI</t>
  </si>
  <si>
    <t>FEBRUARI</t>
  </si>
  <si>
    <t>MARET</t>
  </si>
  <si>
    <t>APRIL</t>
  </si>
  <si>
    <t>JUNI</t>
  </si>
  <si>
    <t>JULI</t>
  </si>
  <si>
    <t>AGUSTUS</t>
  </si>
  <si>
    <t>SEPTEMBER</t>
  </si>
  <si>
    <t>OKTOBER</t>
  </si>
  <si>
    <t>NOVEMBER</t>
  </si>
  <si>
    <t>DESEMBER</t>
  </si>
  <si>
    <t>Penjumlahan</t>
  </si>
  <si>
    <t>Hasil akhir</t>
  </si>
  <si>
    <t>KINERJA</t>
  </si>
  <si>
    <t>PENANGGUNG JAWAB</t>
  </si>
  <si>
    <t>SUMBER DANA</t>
  </si>
  <si>
    <t>TARGET KINERJA TAHUN 2025</t>
  </si>
  <si>
    <t>1-05.01</t>
  </si>
  <si>
    <t>1-05.01.2.01</t>
  </si>
  <si>
    <t>1-05.01.2.01.0001</t>
  </si>
  <si>
    <t>1-05.01.2.01.0006</t>
  </si>
  <si>
    <t>1-05.01.2.02</t>
  </si>
  <si>
    <t>1-05.01.2.02.0001</t>
  </si>
  <si>
    <t>1-05.01.2.02.0005</t>
  </si>
  <si>
    <t>1-05.01.2.05</t>
  </si>
  <si>
    <t>1-05.01.2.05.0002</t>
  </si>
  <si>
    <t>1-05.01.2.06</t>
  </si>
  <si>
    <t>1-05.01.2.06.0001</t>
  </si>
  <si>
    <t>1-05.01.2.06.0002</t>
  </si>
  <si>
    <t>1-05.01.2.06.0003</t>
  </si>
  <si>
    <t>1-05.01.2.06.0005</t>
  </si>
  <si>
    <t>1-05.01.2.06.0008</t>
  </si>
  <si>
    <t>1-05.01.2.06.0009</t>
  </si>
  <si>
    <t>1-05.01.2.06.0010</t>
  </si>
  <si>
    <t>1-05.01.2.08</t>
  </si>
  <si>
    <t>1-05.01.2.08.0001</t>
  </si>
  <si>
    <t>1-05.01.2.08.0002</t>
  </si>
  <si>
    <t>1-05.01.2.09</t>
  </si>
  <si>
    <t>1-05.01.2.09.0002</t>
  </si>
  <si>
    <t>1-05.01.2.09.0006</t>
  </si>
  <si>
    <t>1-05.01.2.09.0009</t>
  </si>
  <si>
    <t>1-05.03</t>
  </si>
  <si>
    <t>1-05.03.2.01</t>
  </si>
  <si>
    <t>1-05.03.2.01.0007</t>
  </si>
  <si>
    <t>1-05.03.2.01.0008</t>
  </si>
  <si>
    <t>1-05.03.2.02</t>
  </si>
  <si>
    <t>1-05.03.2.02.0013</t>
  </si>
  <si>
    <t>1-05.03.2.02.0015</t>
  </si>
  <si>
    <t>1-05.03.2.02.0018</t>
  </si>
  <si>
    <t>1-05.03.2.02.0019</t>
  </si>
  <si>
    <t>1-05.03.2.02.0020</t>
  </si>
  <si>
    <t>1-05.03.2.02.0021</t>
  </si>
  <si>
    <t>1-05.03.2.02.0022</t>
  </si>
  <si>
    <t>1-05.03.2.02.0023</t>
  </si>
  <si>
    <t>1-05.03.2.02.0026</t>
  </si>
  <si>
    <t>1-05.03.2.02.0027</t>
  </si>
  <si>
    <t>1-05.03.2.02.0028</t>
  </si>
  <si>
    <t>1-05.03.2.03</t>
  </si>
  <si>
    <t>1-05.03.2.03.0002</t>
  </si>
  <si>
    <t>1-05.03.2.03.0003</t>
  </si>
  <si>
    <t>1-05.03.2.03.0007</t>
  </si>
  <si>
    <t>1-05.03.2.03.0008</t>
  </si>
  <si>
    <t>1-05.03.2.03.0009</t>
  </si>
  <si>
    <t>1-05.03.2.03.0012</t>
  </si>
  <si>
    <t>1-05.03.2.04</t>
  </si>
  <si>
    <t>1-05.03.2.04.0001</t>
  </si>
  <si>
    <t>1-05.03.2.04.0003</t>
  </si>
  <si>
    <t>1-05.03.2.04.0004</t>
  </si>
  <si>
    <t>1-05.03.2.04.0005</t>
  </si>
  <si>
    <t>1-05.03.2.04.0007</t>
  </si>
  <si>
    <t>1-05.03.2.04.0008</t>
  </si>
  <si>
    <t>1-05.03.2.04.0010</t>
  </si>
  <si>
    <t>1-05.03.2.04.0011</t>
  </si>
  <si>
    <t>1-05.03.2.04.0012</t>
  </si>
  <si>
    <t>1-05.03.2.04.0014</t>
  </si>
  <si>
    <t>1-05.03.2.04.0015</t>
  </si>
  <si>
    <t>1-05.03.2.04.0016</t>
  </si>
  <si>
    <t xml:space="preserve">Program Penunjang Urusan Pemerintah Daerah Kabupaten/Kota </t>
  </si>
  <si>
    <t>Pengadaan Pakaian Dinas Beserta Atribut Kelengkapan</t>
  </si>
  <si>
    <t>Penyediaan Komponen Instalasi Listrik/Penerangan Bangunan Kantor</t>
  </si>
  <si>
    <t xml:space="preserve">Penyediaan Peralatan dan Perlengkapan Kantor </t>
  </si>
  <si>
    <t xml:space="preserve">Penyediaan Peralatan Rumah Tangga </t>
  </si>
  <si>
    <t xml:space="preserve">Penyediaan Barang Cetakan dan Penggandaan </t>
  </si>
  <si>
    <t xml:space="preserve">Fasilitasi Kunjungan Tamu </t>
  </si>
  <si>
    <t xml:space="preserve">Penyelenggaraan Rapat Koordinasi dan Konsultasi SKPD </t>
  </si>
  <si>
    <t xml:space="preserve">Penyediaan Jasa Pemeliharaan, Biaya Pemeliharaan, Pajak dan Perizinan Kendaraan Dinas Operasional atau Lapangan </t>
  </si>
  <si>
    <t xml:space="preserve">Pemeliharaan Peralatan dan Mesin Lainnya </t>
  </si>
  <si>
    <t>Program Penanggulangan Bencana</t>
  </si>
  <si>
    <t>Pelayanan Informasi Rawan Bencana Kabupaten/Kota</t>
  </si>
  <si>
    <t>Sosialisasi, Komunikasi, Informasi dan Edukasi (KIE) Rawan Bencana Kabupaten/Kota (Per Jenis Bencana)</t>
  </si>
  <si>
    <t>Penyusunan Kajian Risiko Bencana Kabupaten/Kota</t>
  </si>
  <si>
    <t xml:space="preserve">Pelayanan Pencegahan dan Kesiapsiagaan Terhadap Bencana </t>
  </si>
  <si>
    <t>Pengelolaan Risiko Bencana Kabupaten/Kota</t>
  </si>
  <si>
    <t>Penyediaan Peralatan Perlindungan dan Kesiapsiagaan Terhadap Bencana kabupaten/kota</t>
  </si>
  <si>
    <t xml:space="preserve">Gladi Kesiapsiagaan Terhadap Bencana </t>
  </si>
  <si>
    <t xml:space="preserve">Pelatihan Keluarga Tanggap Bencana Alam </t>
  </si>
  <si>
    <t>Penguatan Kapasitas Kawasan untuk Pencegahan dan Kesiapsiagaan Bencana</t>
  </si>
  <si>
    <t>Pengembangan Kapasitas Tim Reaksi Cepat
(TRC) Bencana Kabupaten/Kota</t>
  </si>
  <si>
    <t>Penyusunan Rencana Penanggulangan
Bencana Kabupaten/Kota</t>
  </si>
  <si>
    <t>Pelatihan Pencegahan dan Mitigasi Bencana
Kabupaten/Kota</t>
  </si>
  <si>
    <t xml:space="preserve">Pelayanan Penyelamatan dan Evakuasi Korban Bencana </t>
  </si>
  <si>
    <t>Respon Cepat Darurat Bencana Kabupaten/Kota</t>
  </si>
  <si>
    <t>Pencarian, Pertolongan dan Evakuasi Korban Bencana Kabupaten/Kota</t>
  </si>
  <si>
    <t>Penyusunan Rencana Operasi Kedaruratan
Bencana Kabupaten/Kota</t>
  </si>
  <si>
    <t>Peningkatan Kapasitas Sumber Daya Aparatur
dalam penangananan keadaan darurat
Kabupaten/Kota</t>
  </si>
  <si>
    <t>Penyediaan Logistik Penyelamatan dan Evakuasi Korban Bencana Kabupaten/Kota</t>
  </si>
  <si>
    <t xml:space="preserve">Aktivasi Sistem Komando Penanganan Darurat Bencana </t>
  </si>
  <si>
    <t xml:space="preserve">Penataan Sistem Dasar Penanggulangan Bencana </t>
  </si>
  <si>
    <t>Penyusunan Regulasi Penanggulangan Bencana Kabupaten/Kota</t>
  </si>
  <si>
    <t>Kerjasama Antar Lembaga dan Kemitraan dalam Penanggulangan Bencana Kabupaten/Kota</t>
  </si>
  <si>
    <t>Pengelolaan dan Pemanfaatan Sistem Informasi Kebencanaan</t>
  </si>
  <si>
    <t>Pembinaan dan Pengawasan
Penyelenggaraan Penanggulangan Bencana</t>
  </si>
  <si>
    <t>Peningkatan Kapasitas SDM Aparatur
Penanggulangan Bencana Kabupaten/Kota</t>
  </si>
  <si>
    <t>Koordinasi penanganan Pascabencana
Kabupaten/Kota</t>
  </si>
  <si>
    <t>Peningkatan partisipasi masyarakat dan dunia
usaha  dalam penanganan Pascabencana
Kabupaten/Kota</t>
  </si>
  <si>
    <t>Fasilitasi pengumpulan data penduduk di daerah rawan bencana lintas Kab/Kota</t>
  </si>
  <si>
    <t>Penguatan Kelembagaan Bencana
Kabupaten/Kota</t>
  </si>
  <si>
    <t>Penyusunan Kajian Kebutuhan Pascabencana
(JITUPASNA) dan Rencana Rehabilitasi dan
Rekontruksi Pascabencana (R3P) Kab/Kota</t>
  </si>
  <si>
    <t>Penyusunan Rencana Aksi Penerapan Standar
Pelayanan Minimal (SPM) Sub Urusan Bencana
Kabupaten/Kota</t>
  </si>
  <si>
    <t>Tri Mulyani, SE</t>
  </si>
  <si>
    <t>Tri Waluyo, S.E.M.M</t>
  </si>
  <si>
    <t>Yoppy Nursendy Budiarso, S.E, M.M.</t>
  </si>
  <si>
    <t>Pengendalian Operasi dan Penyediaan Sarana Prasarana Kesiapsiagaan Terhadap Bencana Kabupaten/Kota</t>
  </si>
  <si>
    <t>Giri Haryaji, S.I.P,M.Si</t>
  </si>
  <si>
    <t>Bimbingan Teknis Pasca Bencana Kabupaten/Kota</t>
  </si>
  <si>
    <t>Penyusunan Rencana Kontijensi Kabupaten/Kota</t>
  </si>
  <si>
    <t>Penyusunan Rencana Penanggulangan Kedaruratan Bencana</t>
  </si>
  <si>
    <t>MEI</t>
  </si>
  <si>
    <t>3 Laporan</t>
  </si>
  <si>
    <t>12 Bulan</t>
  </si>
  <si>
    <t xml:space="preserve">65 Paket </t>
  </si>
  <si>
    <t xml:space="preserve">8 Paket </t>
  </si>
  <si>
    <t>18 Paket</t>
  </si>
  <si>
    <t>22 Paket</t>
  </si>
  <si>
    <t>10 Laporan</t>
  </si>
  <si>
    <t>100 Laporan</t>
  </si>
  <si>
    <t>80 Dokumen</t>
  </si>
  <si>
    <t xml:space="preserve">10 Laporan </t>
  </si>
  <si>
    <t xml:space="preserve">36 Laporan </t>
  </si>
  <si>
    <t>21 Unit</t>
  </si>
  <si>
    <t>54 Unit</t>
  </si>
  <si>
    <t>1 Unit</t>
  </si>
  <si>
    <t>2,000 Orang</t>
  </si>
  <si>
    <t>1 Kegiatan</t>
  </si>
  <si>
    <t>10 Unit</t>
  </si>
  <si>
    <t>250 Orang</t>
  </si>
  <si>
    <t>45 Keluarga</t>
  </si>
  <si>
    <t>6 Kawasan</t>
  </si>
  <si>
    <t>20 Orang</t>
  </si>
  <si>
    <t>3 Kawasan</t>
  </si>
  <si>
    <t>600 Orang</t>
  </si>
  <si>
    <t>400 Orang</t>
  </si>
  <si>
    <t>62 Orang</t>
  </si>
  <si>
    <t>75 Orang</t>
  </si>
  <si>
    <t>10 Lembaga</t>
  </si>
  <si>
    <t xml:space="preserve">     BADAN PENANGGULANGAN BENCANA DAERAH KABUPATEN KARANGANYAR</t>
  </si>
  <si>
    <t>TARGET KINERJA BULANAN</t>
  </si>
  <si>
    <t>Dana Alokasi Umum (DAU)</t>
  </si>
  <si>
    <t>PROGRAM KEGIATAN, SUMBER DANA, BESAR ANGGARAN, JADWAL KEGIATAN DAN PENANGGUNG JAWAB KEGIATAN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</si>
</sst>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_);_(@_)"/>
    <numFmt numFmtId="165" formatCode="_(* #,##0_);_(* \(#,##0\);_(* &quot;-&quot;??_);_(@_)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Times New Roman"/>
      <charset val="204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66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8" fillId="0" borderId="3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 indent="1"/>
    </xf>
    <xf numFmtId="0" fontId="10" fillId="0" borderId="3" xfId="2" applyFont="1" applyBorder="1" applyAlignment="1">
      <alignment horizontal="left" vertical="center" wrapText="1" indent="2"/>
    </xf>
    <xf numFmtId="0" fontId="10" fillId="0" borderId="10" xfId="2" applyFont="1" applyBorder="1" applyAlignment="1">
      <alignment horizontal="left" vertical="center" wrapText="1" indent="2"/>
    </xf>
    <xf numFmtId="0" fontId="9" fillId="0" borderId="10" xfId="2" applyFont="1" applyBorder="1" applyAlignment="1">
      <alignment horizontal="left" vertical="center" wrapText="1" indent="1"/>
    </xf>
    <xf numFmtId="0" fontId="8" fillId="0" borderId="7" xfId="2" applyFont="1" applyBorder="1" applyAlignment="1">
      <alignment vertical="center"/>
    </xf>
    <xf numFmtId="164" fontId="8" fillId="0" borderId="7" xfId="3" applyFont="1" applyBorder="1" applyAlignment="1">
      <alignment vertical="center"/>
    </xf>
    <xf numFmtId="164" fontId="9" fillId="0" borderId="7" xfId="3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164" fontId="10" fillId="0" borderId="7" xfId="3" applyFont="1" applyBorder="1" applyAlignment="1">
      <alignment vertical="center"/>
    </xf>
    <xf numFmtId="41" fontId="10" fillId="0" borderId="8" xfId="1" applyFont="1" applyBorder="1" applyAlignment="1">
      <alignment vertical="center"/>
    </xf>
    <xf numFmtId="41" fontId="10" fillId="0" borderId="7" xfId="1" applyFont="1" applyBorder="1" applyAlignment="1">
      <alignment vertical="center"/>
    </xf>
    <xf numFmtId="41" fontId="9" fillId="0" borderId="7" xfId="1" applyFont="1" applyBorder="1" applyAlignment="1">
      <alignment vertical="center"/>
    </xf>
    <xf numFmtId="165" fontId="10" fillId="0" borderId="7" xfId="2" applyNumberFormat="1" applyFont="1" applyBorder="1" applyAlignment="1">
      <alignment vertical="center"/>
    </xf>
    <xf numFmtId="165" fontId="8" fillId="0" borderId="7" xfId="2" applyNumberFormat="1" applyFont="1" applyBorder="1" applyAlignment="1">
      <alignment vertical="center"/>
    </xf>
    <xf numFmtId="0" fontId="9" fillId="0" borderId="7" xfId="2" quotePrefix="1" applyFont="1" applyBorder="1" applyAlignment="1">
      <alignment vertical="center" wrapText="1"/>
    </xf>
    <xf numFmtId="165" fontId="9" fillId="0" borderId="7" xfId="2" applyNumberFormat="1" applyFont="1" applyBorder="1" applyAlignment="1">
      <alignment vertical="center"/>
    </xf>
    <xf numFmtId="0" fontId="10" fillId="0" borderId="7" xfId="2" quotePrefix="1" applyFont="1" applyBorder="1" applyAlignment="1">
      <alignment vertical="center" wrapText="1"/>
    </xf>
    <xf numFmtId="41" fontId="10" fillId="0" borderId="7" xfId="1" applyFont="1" applyFill="1" applyBorder="1" applyAlignment="1">
      <alignment vertical="center"/>
    </xf>
    <xf numFmtId="0" fontId="6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center" indent="2"/>
    </xf>
    <xf numFmtId="0" fontId="10" fillId="0" borderId="7" xfId="2" applyFont="1" applyBorder="1" applyAlignment="1">
      <alignment horizontal="left" vertical="center"/>
    </xf>
    <xf numFmtId="41" fontId="10" fillId="0" borderId="7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indent="1"/>
    </xf>
    <xf numFmtId="9" fontId="6" fillId="0" borderId="5" xfId="0" applyNumberFormat="1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41" fontId="6" fillId="0" borderId="2" xfId="1" applyFont="1" applyFill="1" applyBorder="1" applyAlignment="1">
      <alignment horizontal="left" vertical="center" wrapText="1"/>
    </xf>
    <xf numFmtId="41" fontId="6" fillId="0" borderId="1" xfId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</cellXfs>
  <cellStyles count="4">
    <cellStyle name="Comma [0] 2" xfId="3" xr:uid="{7D7A3414-AC47-4122-BD61-CC085B2A33EB}"/>
    <cellStyle name="Koma [0]" xfId="1" builtinId="6"/>
    <cellStyle name="Normal" xfId="0" builtinId="0"/>
    <cellStyle name="Normal 2" xfId="2" xr:uid="{65B32148-E965-404B-B880-1F9BF958EA5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7"/>
  <sheetViews>
    <sheetView tabSelected="1" zoomScale="70" zoomScaleNormal="70" zoomScaleSheetLayoutView="80" workbookViewId="0">
      <selection activeCell="A2" sqref="A2:T2"/>
    </sheetView>
  </sheetViews>
  <sheetFormatPr defaultColWidth="8.83203125" defaultRowHeight="15" x14ac:dyDescent="0.2"/>
  <cols>
    <col min="1" max="1" width="25.83203125" style="1" customWidth="1"/>
    <col min="2" max="2" width="62.83203125" style="1" customWidth="1"/>
    <col min="3" max="3" width="27" style="2" bestFit="1" customWidth="1"/>
    <col min="4" max="4" width="19.5" style="2" customWidth="1"/>
    <col min="5" max="5" width="22" style="1" customWidth="1"/>
    <col min="6" max="6" width="26.33203125" style="1" customWidth="1"/>
    <col min="7" max="7" width="19.33203125" style="1" customWidth="1"/>
    <col min="8" max="8" width="18.83203125" style="1" customWidth="1"/>
    <col min="9" max="20" width="16.33203125" style="3" customWidth="1"/>
    <col min="21" max="16384" width="8.83203125" style="1"/>
  </cols>
  <sheetData>
    <row r="1" spans="1:37" ht="19.5" customHeight="1" x14ac:dyDescent="0.2">
      <c r="A1" s="65" t="s">
        <v>181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</row>
    <row r="2" spans="1:37" ht="19.5" customHeight="1" x14ac:dyDescent="0.2">
      <c r="A2" s="65" t="s">
        <v>178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</row>
    <row r="3" spans="1:37" ht="19.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37" ht="30.75" customHeight="1" x14ac:dyDescent="0.2">
      <c r="A4" s="58" t="s">
        <v>0</v>
      </c>
      <c r="B4" s="58" t="s">
        <v>1</v>
      </c>
      <c r="C4" s="58" t="s">
        <v>2</v>
      </c>
      <c r="D4" s="58" t="s">
        <v>38</v>
      </c>
      <c r="E4" s="58" t="s">
        <v>3</v>
      </c>
      <c r="F4" s="58" t="s">
        <v>37</v>
      </c>
      <c r="G4" s="58" t="s">
        <v>4</v>
      </c>
      <c r="H4" s="63" t="s">
        <v>39</v>
      </c>
      <c r="I4" s="60" t="s">
        <v>179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  <c r="U4" s="56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1:37" ht="30.75" customHeight="1" x14ac:dyDescent="0.2">
      <c r="A5" s="59"/>
      <c r="B5" s="59"/>
      <c r="C5" s="59"/>
      <c r="D5" s="59"/>
      <c r="E5" s="59"/>
      <c r="F5" s="59"/>
      <c r="G5" s="59"/>
      <c r="H5" s="64"/>
      <c r="I5" s="5" t="s">
        <v>23</v>
      </c>
      <c r="J5" s="47" t="s">
        <v>24</v>
      </c>
      <c r="K5" s="47" t="s">
        <v>25</v>
      </c>
      <c r="L5" s="47" t="s">
        <v>26</v>
      </c>
      <c r="M5" s="47" t="s">
        <v>150</v>
      </c>
      <c r="N5" s="47" t="s">
        <v>27</v>
      </c>
      <c r="O5" s="47" t="s">
        <v>28</v>
      </c>
      <c r="P5" s="47" t="s">
        <v>29</v>
      </c>
      <c r="Q5" s="47" t="s">
        <v>30</v>
      </c>
      <c r="R5" s="47" t="s">
        <v>31</v>
      </c>
      <c r="S5" s="47" t="s">
        <v>32</v>
      </c>
      <c r="T5" s="47" t="s">
        <v>33</v>
      </c>
    </row>
    <row r="6" spans="1:37" ht="30.75" customHeight="1" x14ac:dyDescent="0.2">
      <c r="A6" s="17" t="s">
        <v>40</v>
      </c>
      <c r="B6" s="12" t="s">
        <v>100</v>
      </c>
      <c r="C6" s="18">
        <f>+C7+C10+C15+C13+C23+C26</f>
        <v>2908570149</v>
      </c>
      <c r="D6" s="45"/>
      <c r="E6" s="6"/>
      <c r="F6" s="6"/>
      <c r="G6" s="6"/>
      <c r="H6" s="31"/>
      <c r="I6" s="5" t="s">
        <v>36</v>
      </c>
      <c r="J6" s="5" t="s">
        <v>36</v>
      </c>
      <c r="K6" s="5" t="s">
        <v>36</v>
      </c>
      <c r="L6" s="5" t="s">
        <v>36</v>
      </c>
      <c r="M6" s="5" t="s">
        <v>36</v>
      </c>
      <c r="N6" s="5" t="s">
        <v>36</v>
      </c>
      <c r="O6" s="5" t="s">
        <v>36</v>
      </c>
      <c r="P6" s="5" t="s">
        <v>36</v>
      </c>
      <c r="Q6" s="5" t="s">
        <v>36</v>
      </c>
      <c r="R6" s="5" t="s">
        <v>36</v>
      </c>
      <c r="S6" s="5" t="s">
        <v>36</v>
      </c>
      <c r="T6" s="5" t="s">
        <v>36</v>
      </c>
    </row>
    <row r="7" spans="1:37" ht="30.75" customHeight="1" x14ac:dyDescent="0.2">
      <c r="A7" s="17" t="s">
        <v>41</v>
      </c>
      <c r="B7" s="13" t="s">
        <v>9</v>
      </c>
      <c r="C7" s="19">
        <f>SUM(C8:D9)</f>
        <v>30000000</v>
      </c>
      <c r="D7" s="46"/>
      <c r="E7" s="32"/>
      <c r="F7" s="8"/>
      <c r="G7" s="8"/>
      <c r="H7" s="10"/>
      <c r="I7" s="7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37" ht="28.5" x14ac:dyDescent="0.2">
      <c r="A8" s="20" t="s">
        <v>42</v>
      </c>
      <c r="B8" s="14" t="s">
        <v>10</v>
      </c>
      <c r="C8" s="21">
        <v>28000000</v>
      </c>
      <c r="D8" s="46" t="s">
        <v>180</v>
      </c>
      <c r="E8" s="36" t="s">
        <v>5</v>
      </c>
      <c r="F8" s="36" t="s">
        <v>142</v>
      </c>
      <c r="G8" s="36" t="s">
        <v>34</v>
      </c>
      <c r="H8" s="40" t="s">
        <v>7</v>
      </c>
      <c r="I8" s="5"/>
      <c r="J8" s="54"/>
      <c r="K8" s="54"/>
      <c r="L8" s="54"/>
      <c r="M8" s="54"/>
      <c r="N8" s="54"/>
      <c r="O8" s="54">
        <v>1</v>
      </c>
      <c r="P8" s="54"/>
      <c r="Q8" s="54"/>
      <c r="R8" s="54"/>
      <c r="S8" s="54"/>
      <c r="T8" s="54"/>
    </row>
    <row r="9" spans="1:37" ht="30" customHeight="1" x14ac:dyDescent="0.2">
      <c r="A9" s="20" t="s">
        <v>43</v>
      </c>
      <c r="B9" s="14" t="s">
        <v>11</v>
      </c>
      <c r="C9" s="21">
        <v>2000000</v>
      </c>
      <c r="D9" s="46" t="s">
        <v>180</v>
      </c>
      <c r="E9" s="36" t="s">
        <v>5</v>
      </c>
      <c r="F9" s="36" t="s">
        <v>142</v>
      </c>
      <c r="G9" s="36" t="s">
        <v>34</v>
      </c>
      <c r="H9" s="40" t="s">
        <v>151</v>
      </c>
      <c r="I9" s="5"/>
      <c r="J9" s="54"/>
      <c r="K9" s="54"/>
      <c r="L9" s="54">
        <v>1</v>
      </c>
      <c r="M9" s="54"/>
      <c r="N9" s="54"/>
      <c r="O9" s="54"/>
      <c r="P9" s="54">
        <v>1</v>
      </c>
      <c r="Q9" s="54"/>
      <c r="R9" s="54"/>
      <c r="S9" s="54">
        <v>1</v>
      </c>
      <c r="T9" s="54"/>
    </row>
    <row r="10" spans="1:37" ht="31.5" customHeight="1" x14ac:dyDescent="0.2">
      <c r="A10" s="17" t="s">
        <v>44</v>
      </c>
      <c r="B10" s="13" t="s">
        <v>12</v>
      </c>
      <c r="C10" s="19">
        <f>SUM(C11:D12)</f>
        <v>2339330149</v>
      </c>
      <c r="D10" s="46"/>
      <c r="E10" s="36"/>
      <c r="F10" s="37"/>
      <c r="G10" s="48"/>
      <c r="H10" s="41"/>
      <c r="I10" s="5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37" ht="28.5" x14ac:dyDescent="0.2">
      <c r="A11" s="20" t="s">
        <v>45</v>
      </c>
      <c r="B11" s="14" t="s">
        <v>13</v>
      </c>
      <c r="C11" s="21">
        <v>2337330149</v>
      </c>
      <c r="D11" s="46" t="s">
        <v>180</v>
      </c>
      <c r="E11" s="36" t="s">
        <v>5</v>
      </c>
      <c r="F11" s="36" t="s">
        <v>142</v>
      </c>
      <c r="G11" s="36" t="s">
        <v>34</v>
      </c>
      <c r="H11" s="40" t="s">
        <v>152</v>
      </c>
      <c r="I11" s="5">
        <v>1</v>
      </c>
      <c r="J11" s="54">
        <v>1</v>
      </c>
      <c r="K11" s="54">
        <v>1</v>
      </c>
      <c r="L11" s="54">
        <v>1</v>
      </c>
      <c r="M11" s="54">
        <v>1</v>
      </c>
      <c r="N11" s="54">
        <v>1</v>
      </c>
      <c r="O11" s="54">
        <v>1</v>
      </c>
      <c r="P11" s="54">
        <v>1</v>
      </c>
      <c r="Q11" s="54">
        <v>1</v>
      </c>
      <c r="R11" s="54">
        <v>1</v>
      </c>
      <c r="S11" s="54">
        <v>1</v>
      </c>
      <c r="T11" s="54">
        <v>1</v>
      </c>
    </row>
    <row r="12" spans="1:37" ht="29.25" customHeight="1" x14ac:dyDescent="0.2">
      <c r="A12" s="20" t="s">
        <v>46</v>
      </c>
      <c r="B12" s="14" t="s">
        <v>14</v>
      </c>
      <c r="C12" s="21">
        <v>2000000</v>
      </c>
      <c r="D12" s="46" t="s">
        <v>180</v>
      </c>
      <c r="E12" s="36" t="s">
        <v>5</v>
      </c>
      <c r="F12" s="36" t="s">
        <v>142</v>
      </c>
      <c r="G12" s="36" t="s">
        <v>35</v>
      </c>
      <c r="H12" s="40" t="s">
        <v>6</v>
      </c>
      <c r="I12" s="5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>
        <v>1</v>
      </c>
    </row>
    <row r="13" spans="1:37" ht="31.5" customHeight="1" x14ac:dyDescent="0.2">
      <c r="A13" s="17" t="s">
        <v>47</v>
      </c>
      <c r="B13" s="13" t="s">
        <v>15</v>
      </c>
      <c r="C13" s="18">
        <f>C14</f>
        <v>42250000</v>
      </c>
      <c r="D13" s="46"/>
      <c r="E13" s="36"/>
      <c r="F13" s="38"/>
      <c r="G13" s="36"/>
      <c r="H13" s="40"/>
      <c r="I13" s="5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spans="1:37" ht="28.5" x14ac:dyDescent="0.2">
      <c r="A14" s="20" t="s">
        <v>48</v>
      </c>
      <c r="B14" s="15" t="s">
        <v>101</v>
      </c>
      <c r="C14" s="21">
        <v>42250000</v>
      </c>
      <c r="D14" s="46" t="s">
        <v>180</v>
      </c>
      <c r="E14" s="36" t="s">
        <v>5</v>
      </c>
      <c r="F14" s="36" t="s">
        <v>142</v>
      </c>
      <c r="G14" s="36" t="s">
        <v>35</v>
      </c>
      <c r="H14" s="40" t="s">
        <v>153</v>
      </c>
      <c r="I14" s="5"/>
      <c r="J14" s="54"/>
      <c r="K14" s="54">
        <v>65</v>
      </c>
      <c r="L14" s="54"/>
      <c r="M14" s="54"/>
      <c r="N14" s="54"/>
      <c r="O14" s="54"/>
      <c r="P14" s="54"/>
      <c r="Q14" s="54"/>
      <c r="R14" s="54"/>
      <c r="S14" s="54"/>
      <c r="T14" s="54"/>
    </row>
    <row r="15" spans="1:37" x14ac:dyDescent="0.2">
      <c r="A15" s="17" t="s">
        <v>49</v>
      </c>
      <c r="B15" s="13" t="s">
        <v>16</v>
      </c>
      <c r="C15" s="19">
        <f>+SUM(C16:D22)</f>
        <v>103000000</v>
      </c>
      <c r="D15" s="46"/>
      <c r="E15" s="36"/>
      <c r="F15" s="38"/>
      <c r="G15" s="36"/>
      <c r="H15" s="40"/>
      <c r="I15" s="5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37" ht="28.5" x14ac:dyDescent="0.2">
      <c r="A16" s="20" t="s">
        <v>50</v>
      </c>
      <c r="B16" s="15" t="s">
        <v>102</v>
      </c>
      <c r="C16" s="22">
        <v>4000000</v>
      </c>
      <c r="D16" s="46" t="s">
        <v>180</v>
      </c>
      <c r="E16" s="36" t="s">
        <v>5</v>
      </c>
      <c r="F16" s="36" t="s">
        <v>142</v>
      </c>
      <c r="G16" s="36" t="s">
        <v>34</v>
      </c>
      <c r="H16" s="40" t="s">
        <v>154</v>
      </c>
      <c r="I16" s="5"/>
      <c r="J16" s="54"/>
      <c r="K16" s="54">
        <v>2</v>
      </c>
      <c r="L16" s="54"/>
      <c r="M16" s="54"/>
      <c r="N16" s="54">
        <v>2</v>
      </c>
      <c r="O16" s="54"/>
      <c r="P16" s="54"/>
      <c r="Q16" s="54">
        <v>2</v>
      </c>
      <c r="R16" s="54"/>
      <c r="S16" s="54"/>
      <c r="T16" s="54">
        <v>2</v>
      </c>
    </row>
    <row r="17" spans="1:37" ht="31.5" customHeight="1" x14ac:dyDescent="0.2">
      <c r="A17" s="20" t="s">
        <v>51</v>
      </c>
      <c r="B17" s="15" t="s">
        <v>103</v>
      </c>
      <c r="C17" s="22">
        <v>5000000</v>
      </c>
      <c r="D17" s="46" t="s">
        <v>180</v>
      </c>
      <c r="E17" s="36" t="s">
        <v>5</v>
      </c>
      <c r="F17" s="36" t="s">
        <v>142</v>
      </c>
      <c r="G17" s="36" t="s">
        <v>34</v>
      </c>
      <c r="H17" s="40" t="s">
        <v>155</v>
      </c>
      <c r="I17" s="5"/>
      <c r="J17" s="54"/>
      <c r="K17" s="54">
        <v>4</v>
      </c>
      <c r="L17" s="54"/>
      <c r="M17" s="54"/>
      <c r="N17" s="54">
        <v>4</v>
      </c>
      <c r="O17" s="54"/>
      <c r="P17" s="54"/>
      <c r="Q17" s="54">
        <v>4</v>
      </c>
      <c r="R17" s="54"/>
      <c r="S17" s="54">
        <v>6</v>
      </c>
      <c r="T17" s="54"/>
    </row>
    <row r="18" spans="1:37" ht="30.75" customHeight="1" x14ac:dyDescent="0.2">
      <c r="A18" s="20" t="s">
        <v>52</v>
      </c>
      <c r="B18" s="15" t="s">
        <v>104</v>
      </c>
      <c r="C18" s="22">
        <v>10000000</v>
      </c>
      <c r="D18" s="46" t="s">
        <v>180</v>
      </c>
      <c r="E18" s="36" t="s">
        <v>5</v>
      </c>
      <c r="F18" s="36" t="s">
        <v>142</v>
      </c>
      <c r="G18" s="36" t="s">
        <v>34</v>
      </c>
      <c r="H18" s="40" t="s">
        <v>156</v>
      </c>
      <c r="I18" s="5"/>
      <c r="J18" s="54">
        <v>6</v>
      </c>
      <c r="K18" s="54"/>
      <c r="L18" s="54"/>
      <c r="M18" s="54">
        <v>5</v>
      </c>
      <c r="N18" s="54"/>
      <c r="O18" s="54"/>
      <c r="P18" s="54">
        <v>5</v>
      </c>
      <c r="Q18" s="54"/>
      <c r="R18" s="54">
        <v>6</v>
      </c>
      <c r="S18" s="54"/>
      <c r="T18" s="54"/>
    </row>
    <row r="19" spans="1:37" ht="31.5" customHeight="1" x14ac:dyDescent="0.2">
      <c r="A19" s="20" t="s">
        <v>53</v>
      </c>
      <c r="B19" s="15" t="s">
        <v>105</v>
      </c>
      <c r="C19" s="22">
        <v>5000000</v>
      </c>
      <c r="D19" s="46" t="s">
        <v>180</v>
      </c>
      <c r="E19" s="36" t="s">
        <v>5</v>
      </c>
      <c r="F19" s="36" t="s">
        <v>142</v>
      </c>
      <c r="G19" s="36" t="s">
        <v>34</v>
      </c>
      <c r="H19" s="40" t="s">
        <v>154</v>
      </c>
      <c r="I19" s="5"/>
      <c r="J19" s="54"/>
      <c r="K19" s="54">
        <v>2</v>
      </c>
      <c r="L19" s="54"/>
      <c r="M19" s="54"/>
      <c r="N19" s="54">
        <v>2</v>
      </c>
      <c r="O19" s="54"/>
      <c r="P19" s="54"/>
      <c r="Q19" s="54">
        <v>2</v>
      </c>
      <c r="R19" s="54"/>
      <c r="S19" s="54"/>
      <c r="T19" s="54">
        <v>2</v>
      </c>
    </row>
    <row r="20" spans="1:37" ht="28.5" x14ac:dyDescent="0.2">
      <c r="A20" s="20" t="s">
        <v>54</v>
      </c>
      <c r="B20" s="15" t="s">
        <v>106</v>
      </c>
      <c r="C20" s="22">
        <v>5000000</v>
      </c>
      <c r="D20" s="46" t="s">
        <v>180</v>
      </c>
      <c r="E20" s="36" t="s">
        <v>5</v>
      </c>
      <c r="F20" s="36" t="s">
        <v>142</v>
      </c>
      <c r="G20" s="36" t="s">
        <v>34</v>
      </c>
      <c r="H20" s="42" t="s">
        <v>157</v>
      </c>
      <c r="I20" s="5"/>
      <c r="J20" s="54">
        <v>2</v>
      </c>
      <c r="K20" s="54"/>
      <c r="L20" s="54">
        <v>2</v>
      </c>
      <c r="M20" s="54"/>
      <c r="N20" s="54">
        <v>2</v>
      </c>
      <c r="O20" s="54"/>
      <c r="P20" s="54">
        <v>2</v>
      </c>
      <c r="Q20" s="54"/>
      <c r="R20" s="54">
        <v>2</v>
      </c>
      <c r="S20" s="54"/>
      <c r="T20" s="54"/>
    </row>
    <row r="21" spans="1:37" ht="28.5" x14ac:dyDescent="0.2">
      <c r="A21" s="20" t="s">
        <v>55</v>
      </c>
      <c r="B21" s="14" t="s">
        <v>107</v>
      </c>
      <c r="C21" s="23">
        <v>72000000</v>
      </c>
      <c r="D21" s="46" t="s">
        <v>180</v>
      </c>
      <c r="E21" s="36" t="s">
        <v>5</v>
      </c>
      <c r="F21" s="36" t="s">
        <v>142</v>
      </c>
      <c r="G21" s="36" t="s">
        <v>34</v>
      </c>
      <c r="H21" s="42" t="s">
        <v>158</v>
      </c>
      <c r="I21" s="5">
        <v>20</v>
      </c>
      <c r="J21" s="54"/>
      <c r="K21" s="54"/>
      <c r="L21" s="54">
        <v>20</v>
      </c>
      <c r="M21" s="54"/>
      <c r="N21" s="54"/>
      <c r="O21" s="54">
        <v>20</v>
      </c>
      <c r="P21" s="54"/>
      <c r="Q21" s="54"/>
      <c r="R21" s="54">
        <v>20</v>
      </c>
      <c r="S21" s="54"/>
      <c r="T21" s="54">
        <v>20</v>
      </c>
    </row>
    <row r="22" spans="1:37" ht="28.5" x14ac:dyDescent="0.2">
      <c r="A22" s="20" t="s">
        <v>56</v>
      </c>
      <c r="B22" s="14" t="s">
        <v>17</v>
      </c>
      <c r="C22" s="23">
        <v>2000000</v>
      </c>
      <c r="D22" s="46" t="s">
        <v>180</v>
      </c>
      <c r="E22" s="36" t="s">
        <v>5</v>
      </c>
      <c r="F22" s="36" t="s">
        <v>142</v>
      </c>
      <c r="G22" s="36" t="s">
        <v>34</v>
      </c>
      <c r="H22" s="40" t="s">
        <v>159</v>
      </c>
      <c r="I22" s="5"/>
      <c r="J22" s="54">
        <v>20</v>
      </c>
      <c r="K22" s="54"/>
      <c r="L22" s="54"/>
      <c r="M22" s="54">
        <v>20</v>
      </c>
      <c r="N22" s="54"/>
      <c r="O22" s="54">
        <v>20</v>
      </c>
      <c r="P22" s="54"/>
      <c r="Q22" s="54"/>
      <c r="R22" s="54">
        <v>20</v>
      </c>
      <c r="S22" s="54"/>
      <c r="T22" s="54"/>
    </row>
    <row r="23" spans="1:37" ht="28.5" x14ac:dyDescent="0.2">
      <c r="A23" s="17" t="s">
        <v>57</v>
      </c>
      <c r="B23" s="16" t="s">
        <v>18</v>
      </c>
      <c r="C23" s="24">
        <f>+C24+C25</f>
        <v>77600000</v>
      </c>
      <c r="D23" s="46"/>
      <c r="E23" s="36"/>
      <c r="F23" s="38"/>
      <c r="G23" s="36"/>
      <c r="H23" s="40"/>
      <c r="I23" s="5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1:37" ht="28.5" x14ac:dyDescent="0.2">
      <c r="A24" s="34" t="s">
        <v>58</v>
      </c>
      <c r="B24" s="33" t="s">
        <v>19</v>
      </c>
      <c r="C24" s="35">
        <v>2000000</v>
      </c>
      <c r="D24" s="46" t="s">
        <v>180</v>
      </c>
      <c r="E24" s="36" t="s">
        <v>5</v>
      </c>
      <c r="F24" s="36" t="s">
        <v>142</v>
      </c>
      <c r="G24" s="36" t="s">
        <v>34</v>
      </c>
      <c r="H24" s="40" t="s">
        <v>160</v>
      </c>
      <c r="I24" s="5"/>
      <c r="J24" s="54">
        <v>2</v>
      </c>
      <c r="K24" s="54"/>
      <c r="L24" s="54">
        <v>2</v>
      </c>
      <c r="M24" s="54"/>
      <c r="N24" s="54">
        <v>2</v>
      </c>
      <c r="O24" s="54"/>
      <c r="P24" s="54">
        <v>2</v>
      </c>
      <c r="Q24" s="54"/>
      <c r="R24" s="54">
        <v>2</v>
      </c>
      <c r="S24" s="54"/>
      <c r="T24" s="54"/>
    </row>
    <row r="25" spans="1:37" ht="28.5" x14ac:dyDescent="0.2">
      <c r="A25" s="20" t="s">
        <v>59</v>
      </c>
      <c r="B25" s="15" t="s">
        <v>20</v>
      </c>
      <c r="C25" s="23">
        <v>75600000</v>
      </c>
      <c r="D25" s="46" t="s">
        <v>180</v>
      </c>
      <c r="E25" s="36" t="s">
        <v>5</v>
      </c>
      <c r="F25" s="36" t="s">
        <v>142</v>
      </c>
      <c r="G25" s="36" t="s">
        <v>34</v>
      </c>
      <c r="H25" s="40" t="s">
        <v>161</v>
      </c>
      <c r="I25" s="5"/>
      <c r="J25" s="54"/>
      <c r="K25" s="54">
        <v>9</v>
      </c>
      <c r="L25" s="54"/>
      <c r="M25" s="54"/>
      <c r="N25" s="54">
        <v>9</v>
      </c>
      <c r="O25" s="54"/>
      <c r="P25" s="54"/>
      <c r="Q25" s="54">
        <v>9</v>
      </c>
      <c r="R25" s="54"/>
      <c r="S25" s="54"/>
      <c r="T25" s="54">
        <v>9</v>
      </c>
    </row>
    <row r="26" spans="1:37" ht="31.5" customHeight="1" x14ac:dyDescent="0.2">
      <c r="A26" s="17" t="s">
        <v>60</v>
      </c>
      <c r="B26" s="16" t="s">
        <v>21</v>
      </c>
      <c r="C26" s="24">
        <f>+SUM(C27:D29)</f>
        <v>316390000</v>
      </c>
      <c r="D26" s="46"/>
      <c r="E26" s="36"/>
      <c r="F26" s="38"/>
      <c r="G26" s="36"/>
      <c r="H26" s="40"/>
      <c r="I26" s="5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spans="1:37" s="11" customFormat="1" ht="30.75" customHeight="1" x14ac:dyDescent="0.2">
      <c r="A27" s="20" t="s">
        <v>61</v>
      </c>
      <c r="B27" s="15" t="s">
        <v>108</v>
      </c>
      <c r="C27" s="22">
        <v>271390000</v>
      </c>
      <c r="D27" s="46" t="s">
        <v>180</v>
      </c>
      <c r="E27" s="36" t="s">
        <v>5</v>
      </c>
      <c r="F27" s="36" t="s">
        <v>142</v>
      </c>
      <c r="G27" s="36" t="s">
        <v>34</v>
      </c>
      <c r="H27" s="40" t="s">
        <v>162</v>
      </c>
      <c r="I27" s="5"/>
      <c r="J27" s="54"/>
      <c r="K27" s="54">
        <v>7</v>
      </c>
      <c r="L27" s="54"/>
      <c r="M27" s="54"/>
      <c r="N27" s="54"/>
      <c r="O27" s="54">
        <v>7</v>
      </c>
      <c r="P27" s="54"/>
      <c r="Q27" s="54"/>
      <c r="R27" s="54"/>
      <c r="S27" s="54">
        <v>7</v>
      </c>
      <c r="T27" s="54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8.5" x14ac:dyDescent="0.2">
      <c r="A28" s="20" t="s">
        <v>62</v>
      </c>
      <c r="B28" s="15" t="s">
        <v>109</v>
      </c>
      <c r="C28" s="25">
        <v>30000000</v>
      </c>
      <c r="D28" s="46" t="s">
        <v>180</v>
      </c>
      <c r="E28" s="36" t="s">
        <v>5</v>
      </c>
      <c r="F28" s="36" t="s">
        <v>142</v>
      </c>
      <c r="G28" s="36" t="s">
        <v>34</v>
      </c>
      <c r="H28" s="40" t="s">
        <v>163</v>
      </c>
      <c r="I28" s="5"/>
      <c r="J28" s="54">
        <v>18</v>
      </c>
      <c r="K28" s="54"/>
      <c r="L28" s="54"/>
      <c r="M28" s="54"/>
      <c r="N28" s="54"/>
      <c r="O28" s="54">
        <v>18</v>
      </c>
      <c r="P28" s="54"/>
      <c r="Q28" s="54"/>
      <c r="R28" s="54"/>
      <c r="S28" s="54">
        <v>18</v>
      </c>
      <c r="T28" s="54"/>
      <c r="V28" s="1">
        <f>54/3</f>
        <v>18</v>
      </c>
    </row>
    <row r="29" spans="1:37" ht="28.5" x14ac:dyDescent="0.2">
      <c r="A29" s="20" t="s">
        <v>63</v>
      </c>
      <c r="B29" s="15" t="s">
        <v>22</v>
      </c>
      <c r="C29" s="22">
        <v>15000000</v>
      </c>
      <c r="D29" s="46" t="s">
        <v>180</v>
      </c>
      <c r="E29" s="36" t="s">
        <v>5</v>
      </c>
      <c r="F29" s="36" t="s">
        <v>142</v>
      </c>
      <c r="G29" s="36" t="s">
        <v>35</v>
      </c>
      <c r="H29" s="42" t="s">
        <v>164</v>
      </c>
      <c r="I29" s="5"/>
      <c r="J29" s="54"/>
      <c r="K29" s="54"/>
      <c r="L29" s="54">
        <v>1</v>
      </c>
      <c r="M29" s="54"/>
      <c r="N29" s="54"/>
      <c r="O29" s="54"/>
      <c r="P29" s="54"/>
      <c r="Q29" s="54"/>
      <c r="R29" s="54"/>
      <c r="S29" s="54"/>
      <c r="T29" s="54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x14ac:dyDescent="0.2">
      <c r="A30" s="17" t="s">
        <v>64</v>
      </c>
      <c r="B30" s="12" t="s">
        <v>110</v>
      </c>
      <c r="C30" s="26">
        <f>+C31+C34+C46+C53</f>
        <v>2437104000</v>
      </c>
      <c r="D30" s="46"/>
      <c r="E30" s="36"/>
      <c r="F30" s="38"/>
      <c r="G30" s="36"/>
      <c r="H30" s="40"/>
      <c r="I30" s="5"/>
      <c r="J30" s="54"/>
      <c r="K30" s="54"/>
      <c r="L30" s="5"/>
      <c r="M30" s="54"/>
      <c r="N30" s="54"/>
      <c r="O30" s="5"/>
      <c r="P30" s="5"/>
      <c r="Q30" s="54"/>
      <c r="R30" s="5"/>
      <c r="S30" s="54"/>
      <c r="T30" s="5"/>
    </row>
    <row r="31" spans="1:37" ht="28.5" x14ac:dyDescent="0.2">
      <c r="A31" s="27" t="s">
        <v>65</v>
      </c>
      <c r="B31" s="13" t="s">
        <v>111</v>
      </c>
      <c r="C31" s="28">
        <f>+SUM(C32:D33)</f>
        <v>80000000</v>
      </c>
      <c r="D31" s="46"/>
      <c r="E31" s="36"/>
      <c r="F31" s="38"/>
      <c r="G31" s="36"/>
      <c r="H31" s="40"/>
      <c r="I31" s="5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</row>
    <row r="32" spans="1:37" ht="42.75" x14ac:dyDescent="0.2">
      <c r="A32" s="29" t="s">
        <v>66</v>
      </c>
      <c r="B32" s="14" t="s">
        <v>112</v>
      </c>
      <c r="C32" s="25">
        <v>75000000</v>
      </c>
      <c r="D32" s="46" t="s">
        <v>180</v>
      </c>
      <c r="E32" s="36" t="s">
        <v>5</v>
      </c>
      <c r="F32" s="36" t="s">
        <v>143</v>
      </c>
      <c r="G32" s="36" t="s">
        <v>34</v>
      </c>
      <c r="H32" s="40" t="s">
        <v>165</v>
      </c>
      <c r="I32" s="5"/>
      <c r="J32" s="54"/>
      <c r="K32" s="54">
        <v>500</v>
      </c>
      <c r="L32" s="54"/>
      <c r="M32" s="54"/>
      <c r="N32" s="54">
        <v>500</v>
      </c>
      <c r="O32" s="54"/>
      <c r="P32" s="54"/>
      <c r="Q32" s="54">
        <v>500</v>
      </c>
      <c r="R32" s="54"/>
      <c r="S32" s="54">
        <v>500</v>
      </c>
      <c r="T32" s="54"/>
    </row>
    <row r="33" spans="1:20" ht="28.5" x14ac:dyDescent="0.2">
      <c r="A33" s="29" t="s">
        <v>67</v>
      </c>
      <c r="B33" s="15" t="s">
        <v>113</v>
      </c>
      <c r="C33" s="25">
        <v>5000000</v>
      </c>
      <c r="D33" s="46" t="s">
        <v>180</v>
      </c>
      <c r="E33" s="36" t="s">
        <v>5</v>
      </c>
      <c r="F33" s="36" t="s">
        <v>143</v>
      </c>
      <c r="G33" s="36" t="s">
        <v>35</v>
      </c>
      <c r="H33" s="40" t="s">
        <v>7</v>
      </c>
      <c r="I33" s="5"/>
      <c r="J33" s="54"/>
      <c r="K33" s="54"/>
      <c r="L33" s="54"/>
      <c r="M33" s="54"/>
      <c r="N33" s="54"/>
      <c r="O33" s="54">
        <v>1</v>
      </c>
      <c r="P33" s="54"/>
      <c r="Q33" s="54"/>
      <c r="R33" s="54"/>
      <c r="S33" s="54"/>
      <c r="T33" s="54"/>
    </row>
    <row r="34" spans="1:20" ht="28.5" x14ac:dyDescent="0.2">
      <c r="A34" s="27" t="s">
        <v>68</v>
      </c>
      <c r="B34" s="16" t="s">
        <v>114</v>
      </c>
      <c r="C34" s="28">
        <f>+SUM(C35:D45)</f>
        <v>236000000</v>
      </c>
      <c r="D34" s="46"/>
      <c r="E34" s="36"/>
      <c r="F34" s="38"/>
      <c r="G34" s="36"/>
      <c r="H34" s="40"/>
      <c r="I34" s="5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pans="1:20" ht="28.5" x14ac:dyDescent="0.2">
      <c r="A35" s="29" t="s">
        <v>69</v>
      </c>
      <c r="B35" s="15" t="s">
        <v>115</v>
      </c>
      <c r="C35" s="25">
        <v>5000000</v>
      </c>
      <c r="D35" s="46" t="s">
        <v>180</v>
      </c>
      <c r="E35" s="36" t="s">
        <v>5</v>
      </c>
      <c r="F35" s="36" t="s">
        <v>143</v>
      </c>
      <c r="G35" s="36" t="s">
        <v>35</v>
      </c>
      <c r="H35" s="40" t="s">
        <v>166</v>
      </c>
      <c r="I35" s="5"/>
      <c r="J35" s="54"/>
      <c r="K35" s="54"/>
      <c r="L35" s="54"/>
      <c r="M35" s="54"/>
      <c r="N35" s="54"/>
      <c r="O35" s="54"/>
      <c r="P35" s="54">
        <v>1</v>
      </c>
      <c r="Q35" s="54"/>
      <c r="R35" s="54"/>
      <c r="S35" s="54"/>
      <c r="T35" s="54"/>
    </row>
    <row r="36" spans="1:20" ht="30.75" customHeight="1" x14ac:dyDescent="0.2">
      <c r="A36" s="29" t="s">
        <v>70</v>
      </c>
      <c r="B36" s="15" t="s">
        <v>116</v>
      </c>
      <c r="C36" s="25">
        <v>15000000</v>
      </c>
      <c r="D36" s="46" t="s">
        <v>180</v>
      </c>
      <c r="E36" s="36" t="s">
        <v>5</v>
      </c>
      <c r="F36" s="36" t="s">
        <v>143</v>
      </c>
      <c r="G36" s="36" t="s">
        <v>35</v>
      </c>
      <c r="H36" s="40" t="s">
        <v>167</v>
      </c>
      <c r="I36" s="5"/>
      <c r="J36" s="54"/>
      <c r="K36" s="54">
        <v>10</v>
      </c>
      <c r="L36" s="54"/>
      <c r="M36" s="54"/>
      <c r="N36" s="54"/>
      <c r="O36" s="54"/>
      <c r="P36" s="54"/>
      <c r="Q36" s="54"/>
      <c r="R36" s="54"/>
      <c r="S36" s="54"/>
      <c r="T36" s="54"/>
    </row>
    <row r="37" spans="1:20" ht="28.5" x14ac:dyDescent="0.2">
      <c r="A37" s="29" t="s">
        <v>71</v>
      </c>
      <c r="B37" s="15" t="s">
        <v>117</v>
      </c>
      <c r="C37" s="25">
        <v>30000000</v>
      </c>
      <c r="D37" s="46" t="s">
        <v>180</v>
      </c>
      <c r="E37" s="36" t="s">
        <v>5</v>
      </c>
      <c r="F37" s="36" t="s">
        <v>143</v>
      </c>
      <c r="G37" s="36" t="s">
        <v>35</v>
      </c>
      <c r="H37" s="42" t="s">
        <v>168</v>
      </c>
      <c r="I37" s="5"/>
      <c r="J37" s="54"/>
      <c r="K37" s="54">
        <v>250</v>
      </c>
      <c r="L37" s="54"/>
      <c r="M37" s="54"/>
      <c r="N37" s="54"/>
      <c r="O37" s="54"/>
      <c r="P37" s="54"/>
      <c r="Q37" s="54"/>
      <c r="R37" s="54"/>
      <c r="S37" s="54"/>
      <c r="T37" s="54"/>
    </row>
    <row r="38" spans="1:20" ht="28.5" x14ac:dyDescent="0.2">
      <c r="A38" s="29" t="s">
        <v>72</v>
      </c>
      <c r="B38" s="14" t="s">
        <v>118</v>
      </c>
      <c r="C38" s="30">
        <v>20000000</v>
      </c>
      <c r="D38" s="46" t="s">
        <v>180</v>
      </c>
      <c r="E38" s="36" t="s">
        <v>5</v>
      </c>
      <c r="F38" s="36" t="s">
        <v>143</v>
      </c>
      <c r="G38" s="36" t="s">
        <v>34</v>
      </c>
      <c r="H38" s="40" t="s">
        <v>169</v>
      </c>
      <c r="I38" s="5"/>
      <c r="J38" s="54">
        <v>15</v>
      </c>
      <c r="K38" s="54"/>
      <c r="L38" s="54"/>
      <c r="M38" s="54"/>
      <c r="N38" s="54">
        <v>15</v>
      </c>
      <c r="P38" s="54"/>
      <c r="Q38" s="54"/>
      <c r="R38" s="54"/>
      <c r="S38" s="54">
        <v>15</v>
      </c>
      <c r="T38" s="54"/>
    </row>
    <row r="39" spans="1:20" ht="28.5" x14ac:dyDescent="0.2">
      <c r="A39" s="29" t="s">
        <v>73</v>
      </c>
      <c r="B39" s="14" t="s">
        <v>119</v>
      </c>
      <c r="C39" s="30">
        <v>30000000</v>
      </c>
      <c r="D39" s="46" t="s">
        <v>180</v>
      </c>
      <c r="E39" s="36" t="s">
        <v>5</v>
      </c>
      <c r="F39" s="36" t="s">
        <v>143</v>
      </c>
      <c r="G39" s="36" t="s">
        <v>34</v>
      </c>
      <c r="H39" s="40" t="s">
        <v>170</v>
      </c>
      <c r="I39" s="5"/>
      <c r="J39" s="54"/>
      <c r="K39" s="54">
        <v>2</v>
      </c>
      <c r="L39" s="54"/>
      <c r="M39" s="54"/>
      <c r="N39" s="54"/>
      <c r="O39" s="54">
        <v>2</v>
      </c>
      <c r="P39" s="54"/>
      <c r="Q39" s="54"/>
      <c r="R39" s="54">
        <v>2</v>
      </c>
      <c r="S39" s="54"/>
      <c r="T39" s="54"/>
    </row>
    <row r="40" spans="1:20" ht="28.5" x14ac:dyDescent="0.2">
      <c r="A40" s="29" t="s">
        <v>74</v>
      </c>
      <c r="B40" s="15" t="s">
        <v>120</v>
      </c>
      <c r="C40" s="30">
        <v>16000000</v>
      </c>
      <c r="D40" s="46" t="s">
        <v>180</v>
      </c>
      <c r="E40" s="36" t="s">
        <v>5</v>
      </c>
      <c r="F40" s="38" t="s">
        <v>144</v>
      </c>
      <c r="G40" s="36" t="s">
        <v>35</v>
      </c>
      <c r="H40" s="40" t="s">
        <v>171</v>
      </c>
      <c r="I40" s="5"/>
      <c r="J40" s="54"/>
      <c r="K40" s="54"/>
      <c r="L40" s="54"/>
      <c r="M40" s="54"/>
      <c r="N40" s="54"/>
      <c r="O40" s="54"/>
      <c r="P40" s="54">
        <v>20</v>
      </c>
      <c r="Q40" s="54"/>
      <c r="R40" s="54"/>
      <c r="S40" s="54"/>
      <c r="T40" s="54"/>
    </row>
    <row r="41" spans="1:20" ht="28.5" x14ac:dyDescent="0.2">
      <c r="A41" s="29" t="s">
        <v>75</v>
      </c>
      <c r="B41" s="15" t="s">
        <v>148</v>
      </c>
      <c r="C41" s="30">
        <v>5000000</v>
      </c>
      <c r="D41" s="46" t="s">
        <v>180</v>
      </c>
      <c r="E41" s="36" t="s">
        <v>5</v>
      </c>
      <c r="F41" s="36" t="s">
        <v>143</v>
      </c>
      <c r="G41" s="36" t="s">
        <v>35</v>
      </c>
      <c r="H41" s="42" t="s">
        <v>8</v>
      </c>
      <c r="I41" s="5"/>
      <c r="J41" s="54"/>
      <c r="K41" s="54"/>
      <c r="L41" s="54"/>
      <c r="M41" s="54"/>
      <c r="N41" s="54"/>
      <c r="O41" s="54">
        <v>1</v>
      </c>
      <c r="P41" s="54"/>
      <c r="Q41" s="54"/>
      <c r="R41" s="54"/>
      <c r="S41" s="54"/>
      <c r="T41" s="54"/>
    </row>
    <row r="42" spans="1:20" ht="28.5" x14ac:dyDescent="0.2">
      <c r="A42" s="29" t="s">
        <v>76</v>
      </c>
      <c r="B42" s="15" t="s">
        <v>149</v>
      </c>
      <c r="C42" s="30">
        <v>5000000</v>
      </c>
      <c r="D42" s="46" t="s">
        <v>180</v>
      </c>
      <c r="E42" s="36" t="s">
        <v>5</v>
      </c>
      <c r="F42" s="36" t="s">
        <v>143</v>
      </c>
      <c r="G42" s="36" t="s">
        <v>35</v>
      </c>
      <c r="H42" s="42" t="s">
        <v>8</v>
      </c>
      <c r="I42" s="5"/>
      <c r="J42" s="54"/>
      <c r="K42" s="54"/>
      <c r="L42" s="54"/>
      <c r="M42" s="54"/>
      <c r="N42" s="54"/>
      <c r="O42" s="54"/>
      <c r="P42" s="54"/>
      <c r="Q42" s="54">
        <v>1</v>
      </c>
      <c r="R42" s="54"/>
      <c r="S42" s="54"/>
      <c r="T42" s="54"/>
    </row>
    <row r="43" spans="1:20" ht="42.75" x14ac:dyDescent="0.2">
      <c r="A43" s="29" t="s">
        <v>77</v>
      </c>
      <c r="B43" s="15" t="s">
        <v>145</v>
      </c>
      <c r="C43" s="30">
        <v>5000000</v>
      </c>
      <c r="D43" s="46" t="s">
        <v>180</v>
      </c>
      <c r="E43" s="36" t="s">
        <v>5</v>
      </c>
      <c r="F43" s="38" t="s">
        <v>144</v>
      </c>
      <c r="G43" s="36" t="s">
        <v>35</v>
      </c>
      <c r="H43" s="40" t="s">
        <v>6</v>
      </c>
      <c r="I43" s="5"/>
      <c r="J43" s="54"/>
      <c r="K43" s="54">
        <v>1</v>
      </c>
      <c r="L43" s="54"/>
      <c r="M43" s="54"/>
      <c r="N43" s="54"/>
      <c r="O43" s="54"/>
      <c r="P43" s="54"/>
      <c r="Q43" s="54"/>
      <c r="R43" s="54"/>
      <c r="S43" s="54"/>
      <c r="T43" s="54"/>
    </row>
    <row r="44" spans="1:20" ht="28.5" x14ac:dyDescent="0.2">
      <c r="A44" s="29" t="s">
        <v>78</v>
      </c>
      <c r="B44" s="15" t="s">
        <v>121</v>
      </c>
      <c r="C44" s="30">
        <v>5000000</v>
      </c>
      <c r="D44" s="46" t="s">
        <v>180</v>
      </c>
      <c r="E44" s="36" t="s">
        <v>5</v>
      </c>
      <c r="F44" s="36" t="s">
        <v>143</v>
      </c>
      <c r="G44" s="36" t="s">
        <v>35</v>
      </c>
      <c r="H44" s="40" t="s">
        <v>8</v>
      </c>
      <c r="I44" s="5"/>
      <c r="J44" s="54"/>
      <c r="K44" s="54"/>
      <c r="L44" s="54"/>
      <c r="M44" s="54">
        <v>1</v>
      </c>
      <c r="N44" s="54"/>
      <c r="O44" s="54"/>
      <c r="P44" s="54"/>
      <c r="Q44" s="54"/>
      <c r="R44" s="54"/>
      <c r="S44" s="54"/>
      <c r="T44" s="54"/>
    </row>
    <row r="45" spans="1:20" ht="28.5" x14ac:dyDescent="0.2">
      <c r="A45" s="29" t="s">
        <v>79</v>
      </c>
      <c r="B45" s="15" t="s">
        <v>122</v>
      </c>
      <c r="C45" s="30">
        <v>100000000</v>
      </c>
      <c r="D45" s="46" t="s">
        <v>180</v>
      </c>
      <c r="E45" s="36" t="s">
        <v>5</v>
      </c>
      <c r="F45" s="36" t="s">
        <v>143</v>
      </c>
      <c r="G45" s="36" t="s">
        <v>34</v>
      </c>
      <c r="H45" s="40" t="s">
        <v>172</v>
      </c>
      <c r="I45" s="5"/>
      <c r="J45" s="54"/>
      <c r="K45" s="54">
        <v>1</v>
      </c>
      <c r="L45" s="54"/>
      <c r="M45" s="54"/>
      <c r="N45" s="54"/>
      <c r="O45" s="54">
        <v>1</v>
      </c>
      <c r="P45" s="54"/>
      <c r="Q45" s="54"/>
      <c r="R45" s="54">
        <v>1</v>
      </c>
      <c r="S45" s="54"/>
      <c r="T45" s="54"/>
    </row>
    <row r="46" spans="1:20" ht="28.5" x14ac:dyDescent="0.2">
      <c r="A46" s="27" t="s">
        <v>80</v>
      </c>
      <c r="B46" s="16" t="s">
        <v>123</v>
      </c>
      <c r="C46" s="24">
        <f>SUM(C47:D52)</f>
        <v>1851604000</v>
      </c>
      <c r="D46" s="46"/>
      <c r="E46" s="36"/>
      <c r="F46" s="38"/>
      <c r="G46" s="36"/>
      <c r="H46" s="40"/>
      <c r="I46" s="5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</row>
    <row r="47" spans="1:20" ht="28.5" x14ac:dyDescent="0.2">
      <c r="A47" s="29" t="s">
        <v>81</v>
      </c>
      <c r="B47" s="15" t="s">
        <v>124</v>
      </c>
      <c r="C47" s="23">
        <v>5000000</v>
      </c>
      <c r="D47" s="46" t="s">
        <v>180</v>
      </c>
      <c r="E47" s="36" t="s">
        <v>5</v>
      </c>
      <c r="F47" s="38" t="s">
        <v>144</v>
      </c>
      <c r="G47" s="36" t="s">
        <v>35</v>
      </c>
      <c r="H47" s="40" t="s">
        <v>8</v>
      </c>
      <c r="I47" s="5"/>
      <c r="J47" s="54"/>
      <c r="K47" s="54"/>
      <c r="L47" s="54"/>
      <c r="M47" s="54"/>
      <c r="N47" s="54"/>
      <c r="O47" s="54"/>
      <c r="P47" s="54"/>
      <c r="Q47" s="54"/>
      <c r="R47" s="54">
        <v>1</v>
      </c>
      <c r="S47" s="54"/>
      <c r="T47" s="54"/>
    </row>
    <row r="48" spans="1:20" ht="28.5" x14ac:dyDescent="0.2">
      <c r="A48" s="29" t="s">
        <v>82</v>
      </c>
      <c r="B48" s="15" t="s">
        <v>125</v>
      </c>
      <c r="C48" s="23">
        <v>1698604000</v>
      </c>
      <c r="D48" s="46" t="s">
        <v>180</v>
      </c>
      <c r="E48" s="36" t="s">
        <v>5</v>
      </c>
      <c r="F48" s="38" t="s">
        <v>144</v>
      </c>
      <c r="G48" s="36" t="s">
        <v>34</v>
      </c>
      <c r="H48" s="40" t="s">
        <v>173</v>
      </c>
      <c r="I48" s="5">
        <v>50</v>
      </c>
      <c r="J48" s="54">
        <v>50</v>
      </c>
      <c r="K48" s="54">
        <v>50</v>
      </c>
      <c r="L48" s="54">
        <v>50</v>
      </c>
      <c r="M48" s="54">
        <v>50</v>
      </c>
      <c r="N48" s="54">
        <v>50</v>
      </c>
      <c r="O48" s="54">
        <v>50</v>
      </c>
      <c r="P48" s="54">
        <v>50</v>
      </c>
      <c r="Q48" s="54">
        <v>50</v>
      </c>
      <c r="R48" s="54">
        <v>50</v>
      </c>
      <c r="S48" s="54">
        <v>50</v>
      </c>
      <c r="T48" s="54">
        <v>50</v>
      </c>
    </row>
    <row r="49" spans="1:20" ht="28.5" x14ac:dyDescent="0.2">
      <c r="A49" s="29" t="s">
        <v>83</v>
      </c>
      <c r="B49" s="15" t="s">
        <v>126</v>
      </c>
      <c r="C49" s="23">
        <v>5000000</v>
      </c>
      <c r="D49" s="46" t="s">
        <v>180</v>
      </c>
      <c r="E49" s="36" t="s">
        <v>5</v>
      </c>
      <c r="F49" s="38" t="s">
        <v>144</v>
      </c>
      <c r="G49" s="36" t="s">
        <v>35</v>
      </c>
      <c r="H49" s="40" t="s">
        <v>8</v>
      </c>
      <c r="I49" s="5"/>
      <c r="J49" s="54"/>
      <c r="K49" s="54"/>
      <c r="L49" s="54"/>
      <c r="M49" s="54"/>
      <c r="N49" s="54">
        <v>1</v>
      </c>
      <c r="O49" s="54"/>
      <c r="P49" s="54"/>
      <c r="Q49" s="54"/>
      <c r="R49" s="54"/>
      <c r="S49" s="54"/>
      <c r="T49" s="54"/>
    </row>
    <row r="50" spans="1:20" ht="42.75" x14ac:dyDescent="0.2">
      <c r="A50" s="29" t="s">
        <v>84</v>
      </c>
      <c r="B50" s="15" t="s">
        <v>127</v>
      </c>
      <c r="C50" s="23">
        <v>15000000</v>
      </c>
      <c r="D50" s="46" t="s">
        <v>180</v>
      </c>
      <c r="E50" s="36" t="s">
        <v>5</v>
      </c>
      <c r="F50" s="38" t="s">
        <v>144</v>
      </c>
      <c r="G50" s="36" t="s">
        <v>35</v>
      </c>
      <c r="H50" s="42" t="s">
        <v>171</v>
      </c>
      <c r="I50" s="5"/>
      <c r="J50" s="54"/>
      <c r="K50" s="54"/>
      <c r="L50" s="54">
        <v>1</v>
      </c>
      <c r="M50" s="54"/>
      <c r="N50" s="54"/>
      <c r="O50" s="54"/>
      <c r="P50" s="54"/>
      <c r="Q50" s="54"/>
      <c r="R50" s="54"/>
      <c r="S50" s="54"/>
      <c r="T50" s="54"/>
    </row>
    <row r="51" spans="1:20" ht="28.5" x14ac:dyDescent="0.2">
      <c r="A51" s="29" t="s">
        <v>85</v>
      </c>
      <c r="B51" s="14" t="s">
        <v>128</v>
      </c>
      <c r="C51" s="23">
        <v>125000000</v>
      </c>
      <c r="D51" s="46" t="s">
        <v>180</v>
      </c>
      <c r="E51" s="36" t="s">
        <v>5</v>
      </c>
      <c r="F51" s="38" t="s">
        <v>144</v>
      </c>
      <c r="G51" s="36" t="s">
        <v>35</v>
      </c>
      <c r="H51" s="42" t="s">
        <v>174</v>
      </c>
      <c r="I51" s="5"/>
      <c r="J51" s="54"/>
      <c r="K51" s="54">
        <v>400</v>
      </c>
      <c r="L51" s="54"/>
      <c r="M51" s="54"/>
      <c r="N51" s="54"/>
      <c r="O51" s="54"/>
      <c r="P51" s="54"/>
      <c r="Q51" s="54"/>
      <c r="R51" s="54"/>
      <c r="S51" s="54"/>
      <c r="T51" s="54"/>
    </row>
    <row r="52" spans="1:20" ht="30.75" customHeight="1" x14ac:dyDescent="0.2">
      <c r="A52" s="29" t="s">
        <v>86</v>
      </c>
      <c r="B52" s="14" t="s">
        <v>129</v>
      </c>
      <c r="C52" s="23">
        <v>3000000</v>
      </c>
      <c r="D52" s="46" t="s">
        <v>180</v>
      </c>
      <c r="E52" s="36" t="s">
        <v>5</v>
      </c>
      <c r="F52" s="38" t="s">
        <v>144</v>
      </c>
      <c r="G52" s="36" t="s">
        <v>35</v>
      </c>
      <c r="H52" s="40" t="s">
        <v>6</v>
      </c>
      <c r="I52" s="5"/>
      <c r="J52" s="54"/>
      <c r="K52" s="54"/>
      <c r="L52" s="54"/>
      <c r="M52" s="54"/>
      <c r="N52" s="54"/>
      <c r="O52" s="54">
        <v>1</v>
      </c>
      <c r="P52" s="54"/>
      <c r="Q52" s="54"/>
      <c r="R52" s="54"/>
      <c r="S52" s="54"/>
      <c r="T52" s="54"/>
    </row>
    <row r="53" spans="1:20" ht="28.5" x14ac:dyDescent="0.2">
      <c r="A53" s="27" t="s">
        <v>87</v>
      </c>
      <c r="B53" s="13" t="s">
        <v>130</v>
      </c>
      <c r="C53" s="24">
        <f>SUM(C54:D65)</f>
        <v>269500000</v>
      </c>
      <c r="D53" s="46"/>
      <c r="E53" s="36"/>
      <c r="F53" s="38"/>
      <c r="G53" s="36"/>
      <c r="H53" s="40"/>
      <c r="I53" s="5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</row>
    <row r="54" spans="1:20" ht="28.5" x14ac:dyDescent="0.2">
      <c r="A54" s="29" t="s">
        <v>88</v>
      </c>
      <c r="B54" s="15" t="s">
        <v>131</v>
      </c>
      <c r="C54" s="23">
        <v>5000000</v>
      </c>
      <c r="D54" s="46" t="s">
        <v>180</v>
      </c>
      <c r="E54" s="36" t="s">
        <v>5</v>
      </c>
      <c r="F54" s="36" t="s">
        <v>142</v>
      </c>
      <c r="G54" s="49" t="s">
        <v>35</v>
      </c>
      <c r="H54" s="43" t="s">
        <v>8</v>
      </c>
      <c r="I54" s="5"/>
      <c r="J54" s="54"/>
      <c r="K54" s="54">
        <v>1</v>
      </c>
      <c r="L54" s="54"/>
      <c r="M54" s="54"/>
      <c r="N54" s="54"/>
      <c r="O54" s="54"/>
      <c r="P54" s="54"/>
      <c r="Q54" s="54"/>
      <c r="R54" s="54"/>
      <c r="S54" s="54"/>
      <c r="T54" s="54"/>
    </row>
    <row r="55" spans="1:20" ht="28.5" x14ac:dyDescent="0.2">
      <c r="A55" s="29" t="s">
        <v>89</v>
      </c>
      <c r="B55" s="14" t="s">
        <v>132</v>
      </c>
      <c r="C55" s="23">
        <v>125000000</v>
      </c>
      <c r="D55" s="46" t="s">
        <v>180</v>
      </c>
      <c r="E55" s="36" t="s">
        <v>5</v>
      </c>
      <c r="F55" s="36" t="s">
        <v>143</v>
      </c>
      <c r="G55" s="50" t="s">
        <v>35</v>
      </c>
      <c r="H55" s="44" t="s">
        <v>8</v>
      </c>
      <c r="I55" s="5"/>
      <c r="J55" s="54"/>
      <c r="K55" s="54"/>
      <c r="L55" s="54"/>
      <c r="M55" s="54"/>
      <c r="N55" s="54"/>
      <c r="O55" s="54"/>
      <c r="P55" s="54"/>
      <c r="Q55" s="54">
        <v>1</v>
      </c>
      <c r="R55" s="54"/>
      <c r="S55" s="54"/>
      <c r="T55" s="54"/>
    </row>
    <row r="56" spans="1:20" ht="36" customHeight="1" x14ac:dyDescent="0.2">
      <c r="A56" s="29" t="s">
        <v>90</v>
      </c>
      <c r="B56" s="14" t="s">
        <v>133</v>
      </c>
      <c r="C56" s="23">
        <v>5000000</v>
      </c>
      <c r="D56" s="46" t="s">
        <v>180</v>
      </c>
      <c r="E56" s="36" t="s">
        <v>5</v>
      </c>
      <c r="F56" s="38" t="s">
        <v>144</v>
      </c>
      <c r="G56" s="50" t="s">
        <v>35</v>
      </c>
      <c r="H56" s="44" t="s">
        <v>8</v>
      </c>
      <c r="I56" s="5"/>
      <c r="J56" s="5"/>
      <c r="K56" s="5"/>
      <c r="L56" s="5"/>
      <c r="M56" s="54"/>
      <c r="N56" s="54"/>
      <c r="O56" s="54">
        <v>1</v>
      </c>
      <c r="P56" s="54"/>
      <c r="Q56" s="54"/>
      <c r="R56" s="54"/>
      <c r="S56" s="54"/>
      <c r="T56" s="54"/>
    </row>
    <row r="57" spans="1:20" ht="28.5" x14ac:dyDescent="0.2">
      <c r="A57" s="29" t="s">
        <v>91</v>
      </c>
      <c r="B57" s="15" t="s">
        <v>134</v>
      </c>
      <c r="C57" s="23">
        <v>15000000</v>
      </c>
      <c r="D57" s="46" t="s">
        <v>180</v>
      </c>
      <c r="E57" s="36" t="s">
        <v>5</v>
      </c>
      <c r="F57" s="36" t="s">
        <v>143</v>
      </c>
      <c r="G57" s="50" t="s">
        <v>35</v>
      </c>
      <c r="H57" s="44" t="s">
        <v>6</v>
      </c>
      <c r="I57" s="5"/>
      <c r="J57" s="54"/>
      <c r="K57" s="54"/>
      <c r="L57" s="54"/>
      <c r="M57" s="54">
        <v>1</v>
      </c>
      <c r="N57" s="54"/>
      <c r="O57" s="54"/>
      <c r="P57" s="54"/>
      <c r="Q57" s="54"/>
      <c r="R57" s="54"/>
      <c r="S57" s="54"/>
      <c r="T57" s="54"/>
    </row>
    <row r="58" spans="1:20" ht="30.75" customHeight="1" x14ac:dyDescent="0.2">
      <c r="A58" s="29" t="s">
        <v>92</v>
      </c>
      <c r="B58" s="15" t="s">
        <v>135</v>
      </c>
      <c r="C58" s="23">
        <v>35000000</v>
      </c>
      <c r="D58" s="46" t="s">
        <v>180</v>
      </c>
      <c r="E58" s="36" t="s">
        <v>5</v>
      </c>
      <c r="F58" s="36" t="s">
        <v>142</v>
      </c>
      <c r="G58" s="50" t="s">
        <v>35</v>
      </c>
      <c r="H58" s="44" t="s">
        <v>175</v>
      </c>
      <c r="I58" s="5"/>
      <c r="J58" s="5"/>
      <c r="K58" s="5"/>
      <c r="L58" s="5">
        <v>62</v>
      </c>
      <c r="M58" s="54"/>
      <c r="N58" s="54"/>
      <c r="O58" s="54"/>
      <c r="P58" s="54"/>
      <c r="Q58" s="54"/>
      <c r="R58" s="54"/>
      <c r="S58" s="54"/>
      <c r="T58" s="54"/>
    </row>
    <row r="59" spans="1:20" ht="45" customHeight="1" x14ac:dyDescent="0.2">
      <c r="A59" s="29" t="s">
        <v>93</v>
      </c>
      <c r="B59" s="15" t="s">
        <v>147</v>
      </c>
      <c r="C59" s="23">
        <v>40000000</v>
      </c>
      <c r="D59" s="46" t="s">
        <v>180</v>
      </c>
      <c r="E59" s="36" t="s">
        <v>5</v>
      </c>
      <c r="F59" s="39" t="s">
        <v>146</v>
      </c>
      <c r="G59" s="51" t="s">
        <v>35</v>
      </c>
      <c r="H59" s="53" t="s">
        <v>176</v>
      </c>
      <c r="I59" s="5"/>
      <c r="J59" s="54"/>
      <c r="K59" s="54"/>
      <c r="L59" s="54"/>
      <c r="M59" s="54"/>
      <c r="N59" s="54"/>
      <c r="O59" s="54"/>
      <c r="P59" s="54"/>
      <c r="Q59" s="54">
        <v>75</v>
      </c>
      <c r="R59" s="54"/>
      <c r="S59" s="54"/>
      <c r="T59" s="54"/>
    </row>
    <row r="60" spans="1:20" ht="30" customHeight="1" x14ac:dyDescent="0.2">
      <c r="A60" s="29" t="s">
        <v>94</v>
      </c>
      <c r="B60" s="15" t="s">
        <v>136</v>
      </c>
      <c r="C60" s="23">
        <v>25000000</v>
      </c>
      <c r="D60" s="46" t="s">
        <v>180</v>
      </c>
      <c r="E60" s="36" t="s">
        <v>5</v>
      </c>
      <c r="F60" s="39" t="s">
        <v>146</v>
      </c>
      <c r="G60" s="36" t="s">
        <v>35</v>
      </c>
      <c r="H60" s="40" t="s">
        <v>166</v>
      </c>
      <c r="I60" s="5"/>
      <c r="J60" s="54"/>
      <c r="K60" s="54"/>
      <c r="L60" s="54"/>
      <c r="M60" s="54"/>
      <c r="N60" s="54"/>
      <c r="O60" s="54"/>
      <c r="P60" s="54">
        <v>1</v>
      </c>
      <c r="Q60" s="54"/>
      <c r="R60" s="54"/>
      <c r="S60" s="54"/>
      <c r="T60" s="54"/>
    </row>
    <row r="61" spans="1:20" ht="42.75" x14ac:dyDescent="0.2">
      <c r="A61" s="29" t="s">
        <v>95</v>
      </c>
      <c r="B61" s="15" t="s">
        <v>137</v>
      </c>
      <c r="C61" s="23">
        <v>3500000</v>
      </c>
      <c r="D61" s="46" t="s">
        <v>180</v>
      </c>
      <c r="E61" s="36" t="s">
        <v>5</v>
      </c>
      <c r="F61" s="39" t="s">
        <v>146</v>
      </c>
      <c r="G61" s="36" t="s">
        <v>35</v>
      </c>
      <c r="H61" s="40" t="s">
        <v>177</v>
      </c>
      <c r="I61" s="5"/>
      <c r="J61" s="54"/>
      <c r="K61" s="54"/>
      <c r="L61" s="54"/>
      <c r="M61" s="54"/>
      <c r="N61" s="54"/>
      <c r="O61" s="54">
        <v>10</v>
      </c>
      <c r="P61" s="54"/>
      <c r="Q61" s="54"/>
      <c r="R61" s="54"/>
      <c r="S61" s="54"/>
      <c r="T61" s="54"/>
    </row>
    <row r="62" spans="1:20" ht="50.25" customHeight="1" x14ac:dyDescent="0.2">
      <c r="A62" s="29" t="s">
        <v>96</v>
      </c>
      <c r="B62" s="15" t="s">
        <v>138</v>
      </c>
      <c r="C62" s="23">
        <v>3000000</v>
      </c>
      <c r="D62" s="46" t="s">
        <v>180</v>
      </c>
      <c r="E62" s="36" t="s">
        <v>5</v>
      </c>
      <c r="F62" s="36" t="s">
        <v>143</v>
      </c>
      <c r="G62" s="36" t="s">
        <v>35</v>
      </c>
      <c r="H62" s="40" t="s">
        <v>6</v>
      </c>
      <c r="I62" s="5"/>
      <c r="J62" s="54"/>
      <c r="K62" s="54"/>
      <c r="L62" s="54"/>
      <c r="M62" s="54">
        <v>1</v>
      </c>
      <c r="N62" s="54"/>
      <c r="O62" s="54"/>
      <c r="P62" s="54"/>
      <c r="Q62" s="54"/>
      <c r="R62" s="54"/>
      <c r="S62" s="54"/>
      <c r="T62" s="54"/>
    </row>
    <row r="63" spans="1:20" ht="28.5" x14ac:dyDescent="0.2">
      <c r="A63" s="29" t="s">
        <v>97</v>
      </c>
      <c r="B63" s="15" t="s">
        <v>139</v>
      </c>
      <c r="C63" s="23">
        <v>5000000</v>
      </c>
      <c r="D63" s="46" t="s">
        <v>180</v>
      </c>
      <c r="E63" s="36" t="s">
        <v>5</v>
      </c>
      <c r="F63" s="36" t="s">
        <v>143</v>
      </c>
      <c r="G63" s="36" t="s">
        <v>35</v>
      </c>
      <c r="H63" s="40" t="s">
        <v>8</v>
      </c>
      <c r="I63" s="5"/>
      <c r="J63" s="54"/>
      <c r="K63" s="54"/>
      <c r="L63" s="54"/>
      <c r="M63" s="54"/>
      <c r="N63" s="54">
        <v>1</v>
      </c>
      <c r="O63" s="54"/>
      <c r="P63" s="54"/>
      <c r="Q63" s="54"/>
      <c r="R63" s="54"/>
      <c r="S63" s="54"/>
      <c r="T63" s="54"/>
    </row>
    <row r="64" spans="1:20" ht="42.75" x14ac:dyDescent="0.2">
      <c r="A64" s="29" t="s">
        <v>98</v>
      </c>
      <c r="B64" s="15" t="s">
        <v>140</v>
      </c>
      <c r="C64" s="23">
        <v>3000000</v>
      </c>
      <c r="D64" s="46" t="s">
        <v>180</v>
      </c>
      <c r="E64" s="36" t="s">
        <v>5</v>
      </c>
      <c r="F64" s="39" t="s">
        <v>146</v>
      </c>
      <c r="G64" s="36" t="s">
        <v>35</v>
      </c>
      <c r="H64" s="40" t="s">
        <v>8</v>
      </c>
      <c r="I64" s="5"/>
      <c r="J64" s="54"/>
      <c r="K64" s="54"/>
      <c r="L64" s="54">
        <v>1</v>
      </c>
      <c r="M64" s="54"/>
      <c r="N64" s="54"/>
      <c r="O64" s="54"/>
      <c r="P64" s="54"/>
      <c r="Q64" s="54"/>
      <c r="R64" s="54"/>
      <c r="S64" s="54"/>
      <c r="T64" s="54"/>
    </row>
    <row r="65" spans="1:20" ht="42.75" x14ac:dyDescent="0.2">
      <c r="A65" s="29" t="s">
        <v>99</v>
      </c>
      <c r="B65" s="14" t="s">
        <v>141</v>
      </c>
      <c r="C65" s="23">
        <v>5000000</v>
      </c>
      <c r="D65" s="46" t="s">
        <v>180</v>
      </c>
      <c r="E65" s="36" t="s">
        <v>5</v>
      </c>
      <c r="F65" s="36" t="s">
        <v>142</v>
      </c>
      <c r="G65" s="52" t="s">
        <v>34</v>
      </c>
      <c r="H65" s="40" t="s">
        <v>8</v>
      </c>
      <c r="I65" s="5"/>
      <c r="J65" s="5"/>
      <c r="K65" s="54"/>
      <c r="L65" s="54"/>
      <c r="M65" s="54"/>
      <c r="N65" s="54"/>
      <c r="O65" s="54"/>
      <c r="P65" s="54"/>
      <c r="Q65" s="54">
        <v>1</v>
      </c>
      <c r="R65" s="54"/>
      <c r="S65" s="54"/>
      <c r="T65" s="54"/>
    </row>
    <row r="67" spans="1:20" x14ac:dyDescent="0.2">
      <c r="J67" s="4"/>
    </row>
  </sheetData>
  <mergeCells count="11">
    <mergeCell ref="A2:T2"/>
    <mergeCell ref="A1:T1"/>
    <mergeCell ref="A4:A5"/>
    <mergeCell ref="I4:T4"/>
    <mergeCell ref="F4:F5"/>
    <mergeCell ref="D4:D5"/>
    <mergeCell ref="H4:H5"/>
    <mergeCell ref="G4:G5"/>
    <mergeCell ref="B4:B5"/>
    <mergeCell ref="C4:C5"/>
    <mergeCell ref="E4:E5"/>
  </mergeCells>
  <phoneticPr fontId="4" type="noConversion"/>
  <pageMargins left="0.25" right="0.25" top="0.75" bottom="0.75" header="0.3" footer="0.3"/>
  <pageSetup paperSize="14" scale="3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2</vt:i4>
      </vt:variant>
    </vt:vector>
  </HeadingPairs>
  <TitlesOfParts>
    <vt:vector size="3" baseType="lpstr">
      <vt:lpstr>SET</vt:lpstr>
      <vt:lpstr>SET!Print_Area</vt:lpstr>
      <vt:lpstr>SET!Print_Titles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 Informasi Pemerintahan Daerah - Cetak Rekap RKA Belanja SKPD</dc:title>
  <dc:creator>Siemen</dc:creator>
  <cp:lastModifiedBy>bpbdkeu.kra@gmail.com</cp:lastModifiedBy>
  <cp:lastPrinted>2025-05-15T01:24:21Z</cp:lastPrinted>
  <dcterms:created xsi:type="dcterms:W3CDTF">2024-01-04T08:00:39Z</dcterms:created>
  <dcterms:modified xsi:type="dcterms:W3CDTF">2025-05-15T01:24:51Z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2023-12-28T00:00:00Z</vt:filetime>
  </property>
  <property fmtid="{D5CDD505-2E9C-101B-9397-08002B2CF9AE}" pid="3" name="Creator">
    <vt:lpwstr>-</vt:lpwstr>
  </property>
  <property fmtid="{D5CDD505-2E9C-101B-9397-08002B2CF9AE}" pid="4" name="Producer">
    <vt:lpwstr>jsPDF 2.5.1</vt:lpwstr>
  </property>
  <property fmtid="{D5CDD505-2E9C-101B-9397-08002B2CF9AE}" pid="5" name="LastSaved">
    <vt:filetime>2023-12-28T00:00:00Z</vt:filetime>
  </property>
</Properties>
</file>