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20115" windowHeight="77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I60" i="1"/>
  <c r="D60"/>
  <c r="F60" s="1"/>
  <c r="E58"/>
  <c r="I58" s="1"/>
  <c r="D58"/>
  <c r="H58" s="1"/>
  <c r="J58" s="1"/>
  <c r="C58"/>
  <c r="E56"/>
  <c r="I56" s="1"/>
  <c r="D56"/>
  <c r="H56" s="1"/>
  <c r="C56"/>
  <c r="E54"/>
  <c r="I54" s="1"/>
  <c r="D54"/>
  <c r="H54" s="1"/>
  <c r="J54" s="1"/>
  <c r="K54" s="1"/>
  <c r="L54" s="1"/>
  <c r="C54"/>
  <c r="E52"/>
  <c r="I52" s="1"/>
  <c r="D52"/>
  <c r="H52" s="1"/>
  <c r="C52"/>
  <c r="E50"/>
  <c r="D50"/>
  <c r="I48"/>
  <c r="D48"/>
  <c r="H48" s="1"/>
  <c r="C48"/>
  <c r="E38"/>
  <c r="D38"/>
  <c r="H38" s="1"/>
  <c r="C38"/>
  <c r="I36"/>
  <c r="D36"/>
  <c r="F36" s="1"/>
  <c r="C36"/>
  <c r="I34"/>
  <c r="D34"/>
  <c r="H34" s="1"/>
  <c r="C34"/>
  <c r="E32"/>
  <c r="I32" s="1"/>
  <c r="D32"/>
  <c r="H32" s="1"/>
  <c r="C32"/>
  <c r="E30"/>
  <c r="I30" s="1"/>
  <c r="D30"/>
  <c r="H30" s="1"/>
  <c r="C30"/>
  <c r="I28"/>
  <c r="D28"/>
  <c r="H28" s="1"/>
  <c r="C28"/>
  <c r="E26"/>
  <c r="I26" s="1"/>
  <c r="D26"/>
  <c r="C26"/>
  <c r="E24"/>
  <c r="I24" s="1"/>
  <c r="D24"/>
  <c r="C24"/>
  <c r="I22"/>
  <c r="D22"/>
  <c r="F22" s="1"/>
  <c r="G22" s="1"/>
  <c r="C22"/>
  <c r="E20"/>
  <c r="I20" s="1"/>
  <c r="D20"/>
  <c r="F20" s="1"/>
  <c r="G20" s="1"/>
  <c r="C20"/>
  <c r="E18"/>
  <c r="I18" s="1"/>
  <c r="D18"/>
  <c r="H18" s="1"/>
  <c r="C18"/>
  <c r="E16"/>
  <c r="I16" s="1"/>
  <c r="D16"/>
  <c r="H16" s="1"/>
  <c r="C16"/>
  <c r="J52" l="1"/>
  <c r="K52" s="1"/>
  <c r="L52" s="1"/>
  <c r="J56"/>
  <c r="K56" s="1"/>
  <c r="L56" s="1"/>
  <c r="H22"/>
  <c r="J22" s="1"/>
  <c r="K22" s="1"/>
  <c r="L22" s="1"/>
  <c r="F24"/>
  <c r="G24" s="1"/>
  <c r="F26"/>
  <c r="G26" s="1"/>
  <c r="J28"/>
  <c r="K28" s="1"/>
  <c r="L28" s="1"/>
  <c r="J34"/>
  <c r="K34" s="1"/>
  <c r="L34" s="1"/>
  <c r="F16"/>
  <c r="J48"/>
  <c r="K48" s="1"/>
  <c r="L48" s="1"/>
  <c r="C39"/>
  <c r="C46" s="1"/>
  <c r="F18"/>
  <c r="G18" s="1"/>
  <c r="F34"/>
  <c r="G34" s="1"/>
  <c r="F48"/>
  <c r="G48" s="1"/>
  <c r="F50"/>
  <c r="J18"/>
  <c r="K18" s="1"/>
  <c r="L18" s="1"/>
  <c r="J30"/>
  <c r="K30" s="1"/>
  <c r="L30" s="1"/>
  <c r="F38"/>
  <c r="G38" s="1"/>
  <c r="H50"/>
  <c r="J50" s="1"/>
  <c r="G60"/>
  <c r="J16"/>
  <c r="G36"/>
  <c r="J32"/>
  <c r="K32" s="1"/>
  <c r="L32" s="1"/>
  <c r="H20"/>
  <c r="J20" s="1"/>
  <c r="K20" s="1"/>
  <c r="L20" s="1"/>
  <c r="H24"/>
  <c r="J24" s="1"/>
  <c r="K24" s="1"/>
  <c r="L24" s="1"/>
  <c r="H26"/>
  <c r="J26" s="1"/>
  <c r="K26" s="1"/>
  <c r="L26" s="1"/>
  <c r="F30"/>
  <c r="D39"/>
  <c r="D46" s="1"/>
  <c r="D63" s="1"/>
  <c r="G16"/>
  <c r="F28"/>
  <c r="F32"/>
  <c r="G32" s="1"/>
  <c r="H36"/>
  <c r="J36" s="1"/>
  <c r="K36" s="1"/>
  <c r="L36" s="1"/>
  <c r="E39"/>
  <c r="E46" s="1"/>
  <c r="E63" s="1"/>
  <c r="F52"/>
  <c r="G52" s="1"/>
  <c r="F54"/>
  <c r="G54" s="1"/>
  <c r="F56"/>
  <c r="G56" s="1"/>
  <c r="F58"/>
  <c r="G58" s="1"/>
  <c r="K58" s="1"/>
  <c r="L58" s="1"/>
  <c r="H60"/>
  <c r="J60" s="1"/>
  <c r="K60" s="1"/>
  <c r="L60" s="1"/>
  <c r="I38"/>
  <c r="I39" s="1"/>
  <c r="I46" s="1"/>
  <c r="I63" s="1"/>
  <c r="G30" l="1"/>
  <c r="J38"/>
  <c r="K38" s="1"/>
  <c r="L38" s="1"/>
  <c r="H39"/>
  <c r="H46" s="1"/>
  <c r="H63" s="1"/>
  <c r="G28"/>
  <c r="F39"/>
  <c r="C63"/>
  <c r="K16"/>
  <c r="L16" s="1"/>
  <c r="J39" l="1"/>
  <c r="K39" s="1"/>
  <c r="L39" s="1"/>
  <c r="F46"/>
  <c r="G39"/>
  <c r="G46" s="1"/>
  <c r="J46" l="1"/>
  <c r="J63" s="1"/>
  <c r="K63" s="1"/>
  <c r="L63" s="1"/>
  <c r="F63"/>
  <c r="K46"/>
  <c r="L46" s="1"/>
  <c r="G63" l="1"/>
</calcChain>
</file>

<file path=xl/sharedStrings.xml><?xml version="1.0" encoding="utf-8"?>
<sst xmlns="http://schemas.openxmlformats.org/spreadsheetml/2006/main" count="81" uniqueCount="71">
  <si>
    <t>REALISASI PENGGUNA  DANA PEKERJAAN / KEGIATAN TAHUN ANGGARAN 2020</t>
  </si>
  <si>
    <t>DI KABUPATEN KARANGANYAR</t>
  </si>
  <si>
    <t>OPD</t>
  </si>
  <si>
    <t>: KECAMATAN JUMAPOLO</t>
  </si>
  <si>
    <t>SUMBER DANA</t>
  </si>
  <si>
    <t>: D A U</t>
  </si>
  <si>
    <t>TUTUP BULAN</t>
  </si>
  <si>
    <t>DANA (Rp)</t>
  </si>
  <si>
    <t>S P 2 D</t>
  </si>
  <si>
    <t>S P J</t>
  </si>
  <si>
    <t>REAL KEGIATAN %</t>
  </si>
  <si>
    <t>KET</t>
  </si>
  <si>
    <t>NO.</t>
  </si>
  <si>
    <t>KODE REKENING/ NAMA KEGIATAN</t>
  </si>
  <si>
    <t xml:space="preserve">  a. DPA</t>
  </si>
  <si>
    <t>s/d Bulan</t>
  </si>
  <si>
    <t>Bulan ini</t>
  </si>
  <si>
    <t>%</t>
  </si>
  <si>
    <t>b. KONTRAK</t>
  </si>
  <si>
    <t>Lalu (Rp)</t>
  </si>
  <si>
    <t xml:space="preserve"> ( Rp )</t>
  </si>
  <si>
    <t>ini ( Rp )</t>
  </si>
  <si>
    <t>: DESEMBER 2020</t>
  </si>
  <si>
    <t>BELANJA LANGSUNG</t>
  </si>
  <si>
    <t>4.01.4.01.16.01.01</t>
  </si>
  <si>
    <t>Penyediaan Jasa Surat Menyurat</t>
  </si>
  <si>
    <t>4.01.4.01.16.01.02</t>
  </si>
  <si>
    <t>Penyediaan Jasa Komonikasi sumberdaya Air dan Listrik</t>
  </si>
  <si>
    <t>4.01.4.01.16.01.08</t>
  </si>
  <si>
    <t>Penyediaan Jasa Kebersihan Kantor</t>
  </si>
  <si>
    <t>4.01.4.01.16.01.10</t>
  </si>
  <si>
    <t>Penyediaan Alat Tulis Kantor</t>
  </si>
  <si>
    <t>4.01.4.01.16.01.11</t>
  </si>
  <si>
    <t>Penyd. Barang cetak dan penggandaan</t>
  </si>
  <si>
    <t>4.01.4.01.16.01.12</t>
  </si>
  <si>
    <t>Penyed. Komp. Instalasi listrik&amp;Pen. bang. Kantor</t>
  </si>
  <si>
    <t>4.01.4.01.16.01.15</t>
  </si>
  <si>
    <t>Penyed. Bahan bacaan &amp; Per Undang- undangan</t>
  </si>
  <si>
    <t>4.01.4.01.16.01.16</t>
  </si>
  <si>
    <t>.</t>
  </si>
  <si>
    <t>Penyediaan Bahan Logistik Kantor</t>
  </si>
  <si>
    <t>4.01.4.01.16.01.17</t>
  </si>
  <si>
    <t>Penyediaan Makanan dan Minuman</t>
  </si>
  <si>
    <t>4.01.4.01.16.01.18</t>
  </si>
  <si>
    <t>Rapat-Rapat Koordinasi dan Kunsultasi Kedalam/Luar Daerah</t>
  </si>
  <si>
    <t>4.01.4.01.16.02.24</t>
  </si>
  <si>
    <t>Pemeliharaan Rutin Berkala Kendaraan Dinas/Operasional</t>
  </si>
  <si>
    <t>4.01.4.01.16.02.26</t>
  </si>
  <si>
    <t>Pemel. Rutin/ berkala Perlengkapan Gedung Kantor</t>
  </si>
  <si>
    <t>J U M L A H</t>
  </si>
  <si>
    <t>JUMLAH TARIK</t>
  </si>
  <si>
    <t>4.01.4.01.16.02.30</t>
  </si>
  <si>
    <t>Pemeliharaan Komputer</t>
  </si>
  <si>
    <t>4.01.4.01.16.02.100</t>
  </si>
  <si>
    <t>Pembangunan Mushola Kantor</t>
  </si>
  <si>
    <t>4.01.4.01.16.06.01</t>
  </si>
  <si>
    <t>Penyusunan Laporan  Capaian Kinerja dan Iktisat realisasi SKPD</t>
  </si>
  <si>
    <t>1.05.4.01.16.32.01</t>
  </si>
  <si>
    <t>Fasilitasi dan Koordinasi Keamanan dan Ketertiban</t>
  </si>
  <si>
    <t>1.05.4.01.16.32.02</t>
  </si>
  <si>
    <t>Fasilitasi dan Koordinasi Kesejahteraan Sosial</t>
  </si>
  <si>
    <t>2.12.4.01.16.32.03</t>
  </si>
  <si>
    <t>Fasilitasi dan Koordinasi Pemberdayaan Masyarakat</t>
  </si>
  <si>
    <t>1.05.4.01.16.32.04</t>
  </si>
  <si>
    <t>Fasilitasi dan Koordinasi Tata Pemerintahan</t>
  </si>
  <si>
    <t>JUMLAH TOTAL</t>
  </si>
  <si>
    <t>Jumapolo,   31 Desember 2020</t>
  </si>
  <si>
    <t>CAMAT JUMAPOLO</t>
  </si>
  <si>
    <t>Drs. NGADIMIN. MM</t>
  </si>
  <si>
    <t xml:space="preserve">Pembina </t>
  </si>
  <si>
    <t>NIP.196305181992031005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</si>
</sst>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164" formatCode="_-* #,##0_-;\-* #,##0_-;_-* &quot;-&quot;_-;_-@_-"/>
    <numFmt numFmtId="165" formatCode="_-* #,##0.00_-;\-* #,##0.00_-;_-* &quot;-&quot;??_-;_-@_-"/>
    <numFmt numFmtId="166" formatCode="_(* #,##0.00_);_(* \(#,##0.00\);_(* &quot;-&quot;?_);_(@_)"/>
    <numFmt numFmtId="167" formatCode="_(* #,##0.0_);_(* \(#,##0.0\);_(* &quot;-&quot;?_);_(@_)"/>
    <numFmt numFmtId="168" formatCode="_(* #,##0.00_);_(* \(#,##0.00\);_(* &quot;-&quot;_);_(@_)"/>
    <numFmt numFmtId="169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2" applyFont="1"/>
    <xf numFmtId="0" fontId="4" fillId="0" borderId="0" xfId="0" applyFont="1" applyAlignment="1"/>
    <xf numFmtId="0" fontId="4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Border="1"/>
    <xf numFmtId="0" fontId="5" fillId="0" borderId="9" xfId="0" applyFont="1" applyBorder="1"/>
    <xf numFmtId="0" fontId="3" fillId="0" borderId="9" xfId="0" applyFont="1" applyBorder="1"/>
    <xf numFmtId="41" fontId="5" fillId="0" borderId="11" xfId="0" applyNumberFormat="1" applyFont="1" applyBorder="1"/>
    <xf numFmtId="0" fontId="3" fillId="0" borderId="12" xfId="0" applyFont="1" applyBorder="1" applyAlignment="1">
      <alignment horizontal="center"/>
    </xf>
    <xf numFmtId="0" fontId="0" fillId="0" borderId="12" xfId="0" applyBorder="1"/>
    <xf numFmtId="41" fontId="3" fillId="0" borderId="12" xfId="0" applyNumberFormat="1" applyFont="1" applyBorder="1"/>
    <xf numFmtId="41" fontId="5" fillId="0" borderId="12" xfId="0" applyNumberFormat="1" applyFont="1" applyBorder="1"/>
    <xf numFmtId="166" fontId="5" fillId="0" borderId="12" xfId="0" applyNumberFormat="1" applyFont="1" applyBorder="1" applyAlignment="1"/>
    <xf numFmtId="166" fontId="5" fillId="0" borderId="7" xfId="0" applyNumberFormat="1" applyFont="1" applyBorder="1" applyAlignment="1"/>
    <xf numFmtId="41" fontId="0" fillId="0" borderId="0" xfId="0" applyNumberFormat="1"/>
    <xf numFmtId="0" fontId="3" fillId="0" borderId="11" xfId="0" applyFont="1" applyBorder="1" applyAlignment="1">
      <alignment horizontal="center"/>
    </xf>
    <xf numFmtId="0" fontId="5" fillId="0" borderId="11" xfId="0" applyFont="1" applyBorder="1"/>
    <xf numFmtId="41" fontId="3" fillId="0" borderId="11" xfId="0" applyNumberFormat="1" applyFont="1" applyBorder="1"/>
    <xf numFmtId="166" fontId="5" fillId="0" borderId="11" xfId="0" applyNumberFormat="1" applyFont="1" applyBorder="1" applyAlignment="1"/>
    <xf numFmtId="0" fontId="0" fillId="0" borderId="12" xfId="0" applyFont="1" applyBorder="1"/>
    <xf numFmtId="0" fontId="3" fillId="0" borderId="12" xfId="0" applyFont="1" applyBorder="1"/>
    <xf numFmtId="166" fontId="5" fillId="2" borderId="12" xfId="0" applyNumberFormat="1" applyFont="1" applyFill="1" applyBorder="1" applyAlignment="1"/>
    <xf numFmtId="0" fontId="5" fillId="0" borderId="12" xfId="0" applyFont="1" applyBorder="1" applyAlignment="1">
      <alignment horizontal="center"/>
    </xf>
    <xf numFmtId="0" fontId="5" fillId="0" borderId="12" xfId="0" applyFont="1" applyBorder="1"/>
    <xf numFmtId="41" fontId="0" fillId="0" borderId="11" xfId="0" applyNumberFormat="1" applyBorder="1"/>
    <xf numFmtId="166" fontId="5" fillId="0" borderId="12" xfId="0" applyNumberFormat="1" applyFont="1" applyBorder="1" applyAlignment="1">
      <alignment horizontal="right"/>
    </xf>
    <xf numFmtId="166" fontId="5" fillId="0" borderId="7" xfId="0" applyNumberFormat="1" applyFont="1" applyBorder="1" applyAlignment="1">
      <alignment horizontal="right"/>
    </xf>
    <xf numFmtId="167" fontId="5" fillId="0" borderId="11" xfId="0" applyNumberFormat="1" applyFont="1" applyBorder="1" applyAlignment="1">
      <alignment horizontal="right"/>
    </xf>
    <xf numFmtId="166" fontId="5" fillId="2" borderId="12" xfId="0" applyNumberFormat="1" applyFont="1" applyFill="1" applyBorder="1" applyAlignment="1">
      <alignment horizontal="right"/>
    </xf>
    <xf numFmtId="167" fontId="5" fillId="0" borderId="12" xfId="0" applyNumberFormat="1" applyFont="1" applyBorder="1" applyAlignment="1">
      <alignment horizontal="right"/>
    </xf>
    <xf numFmtId="167" fontId="5" fillId="0" borderId="7" xfId="0" applyNumberFormat="1" applyFont="1" applyBorder="1" applyAlignment="1">
      <alignment horizontal="right"/>
    </xf>
    <xf numFmtId="0" fontId="5" fillId="0" borderId="11" xfId="0" applyFont="1" applyBorder="1" applyAlignment="1">
      <alignment horizontal="center"/>
    </xf>
    <xf numFmtId="0" fontId="0" fillId="0" borderId="13" xfId="0" applyBorder="1"/>
    <xf numFmtId="168" fontId="5" fillId="2" borderId="12" xfId="0" applyNumberFormat="1" applyFont="1" applyFill="1" applyBorder="1"/>
    <xf numFmtId="168" fontId="5" fillId="0" borderId="11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1" fontId="5" fillId="0" borderId="10" xfId="0" applyNumberFormat="1" applyFont="1" applyBorder="1"/>
    <xf numFmtId="168" fontId="5" fillId="0" borderId="12" xfId="0" applyNumberFormat="1" applyFont="1" applyBorder="1" applyAlignment="1">
      <alignment horizontal="center"/>
    </xf>
    <xf numFmtId="0" fontId="3" fillId="0" borderId="8" xfId="0" applyFont="1" applyBorder="1"/>
    <xf numFmtId="0" fontId="4" fillId="0" borderId="8" xfId="0" applyFont="1" applyFill="1" applyBorder="1" applyAlignment="1">
      <alignment horizontal="center"/>
    </xf>
    <xf numFmtId="41" fontId="4" fillId="0" borderId="8" xfId="0" applyNumberFormat="1" applyFont="1" applyBorder="1"/>
    <xf numFmtId="168" fontId="4" fillId="0" borderId="7" xfId="0" applyNumberFormat="1" applyFont="1" applyBorder="1" applyAlignment="1">
      <alignment horizontal="center"/>
    </xf>
    <xf numFmtId="166" fontId="4" fillId="0" borderId="8" xfId="0" applyNumberFormat="1" applyFont="1" applyBorder="1" applyAlignment="1">
      <alignment horizontal="right"/>
    </xf>
    <xf numFmtId="167" fontId="5" fillId="0" borderId="8" xfId="0" applyNumberFormat="1" applyFont="1" applyBorder="1" applyAlignment="1">
      <alignment horizontal="right"/>
    </xf>
    <xf numFmtId="0" fontId="3" fillId="0" borderId="0" xfId="0" applyFont="1" applyBorder="1"/>
    <xf numFmtId="0" fontId="4" fillId="0" borderId="0" xfId="0" applyFont="1" applyFill="1" applyBorder="1" applyAlignment="1">
      <alignment horizontal="center"/>
    </xf>
    <xf numFmtId="41" fontId="4" fillId="0" borderId="0" xfId="0" applyNumberFormat="1" applyFont="1" applyBorder="1"/>
    <xf numFmtId="0" fontId="5" fillId="0" borderId="8" xfId="0" applyFont="1" applyBorder="1" applyAlignment="1">
      <alignment horizontal="center"/>
    </xf>
    <xf numFmtId="41" fontId="4" fillId="0" borderId="8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168" fontId="4" fillId="0" borderId="8" xfId="0" applyNumberFormat="1" applyFont="1" applyBorder="1" applyAlignment="1">
      <alignment horizontal="center"/>
    </xf>
    <xf numFmtId="168" fontId="5" fillId="0" borderId="10" xfId="0" applyNumberFormat="1" applyFont="1" applyBorder="1" applyAlignment="1">
      <alignment horizontal="center"/>
    </xf>
    <xf numFmtId="168" fontId="5" fillId="2" borderId="12" xfId="0" applyNumberFormat="1" applyFont="1" applyFill="1" applyBorder="1" applyAlignment="1">
      <alignment horizontal="center"/>
    </xf>
    <xf numFmtId="168" fontId="5" fillId="0" borderId="7" xfId="0" applyNumberFormat="1" applyFont="1" applyBorder="1" applyAlignment="1">
      <alignment horizontal="center"/>
    </xf>
    <xf numFmtId="0" fontId="0" fillId="0" borderId="11" xfId="0" applyBorder="1"/>
    <xf numFmtId="168" fontId="5" fillId="0" borderId="6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41" fontId="5" fillId="0" borderId="9" xfId="0" applyNumberFormat="1" applyFont="1" applyBorder="1"/>
    <xf numFmtId="168" fontId="5" fillId="0" borderId="9" xfId="0" applyNumberFormat="1" applyFont="1" applyBorder="1" applyAlignment="1">
      <alignment horizontal="center"/>
    </xf>
    <xf numFmtId="41" fontId="0" fillId="0" borderId="12" xfId="0" applyNumberFormat="1" applyBorder="1"/>
    <xf numFmtId="0" fontId="5" fillId="0" borderId="7" xfId="0" applyFont="1" applyBorder="1" applyAlignment="1">
      <alignment horizontal="center"/>
    </xf>
    <xf numFmtId="0" fontId="0" fillId="0" borderId="7" xfId="0" applyBorder="1"/>
    <xf numFmtId="0" fontId="4" fillId="0" borderId="8" xfId="0" applyFont="1" applyBorder="1" applyAlignment="1">
      <alignment horizontal="center"/>
    </xf>
    <xf numFmtId="168" fontId="4" fillId="0" borderId="12" xfId="0" applyNumberFormat="1" applyFont="1" applyBorder="1" applyAlignment="1">
      <alignment horizontal="center"/>
    </xf>
    <xf numFmtId="168" fontId="5" fillId="0" borderId="8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1" fontId="5" fillId="0" borderId="0" xfId="0" applyNumberFormat="1" applyFont="1" applyBorder="1"/>
    <xf numFmtId="168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169" fontId="4" fillId="0" borderId="0" xfId="1" applyNumberFormat="1" applyFont="1" applyBorder="1"/>
    <xf numFmtId="0" fontId="5" fillId="0" borderId="0" xfId="0" applyFont="1"/>
    <xf numFmtId="41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1" fontId="5" fillId="0" borderId="0" xfId="0" applyNumberFormat="1" applyFont="1" applyAlignment="1"/>
    <xf numFmtId="9" fontId="5" fillId="0" borderId="0" xfId="0" applyNumberFormat="1" applyFont="1"/>
    <xf numFmtId="10" fontId="5" fillId="0" borderId="0" xfId="0" applyNumberFormat="1" applyFont="1" applyAlignment="1"/>
    <xf numFmtId="0" fontId="5" fillId="0" borderId="0" xfId="0" applyFont="1" applyAlignment="1"/>
    <xf numFmtId="41" fontId="6" fillId="0" borderId="0" xfId="0" applyNumberFormat="1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AMPURAN%20D\RAB%20KEC%20%20JUMAPOLO%20SIMDA%2020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al.Per.Trib. 10"/>
      <sheetName val="EKsan 09"/>
      <sheetName val=" JAN 2019 (3)"/>
      <sheetName val=" JAN 2019 (2)"/>
      <sheetName val="PERUBAHAN)"/>
      <sheetName val="up-jan"/>
      <sheetName val="GU 1  Feb"/>
      <sheetName val="SPJ GU 3 MARET"/>
      <sheetName val="PPD GU 1 DAN 2"/>
      <sheetName val="SPJ APRIL"/>
      <sheetName val="MEI-JUNI"/>
      <sheetName val="JULI"/>
      <sheetName val="Agustus 1"/>
      <sheetName val="Agustus 2"/>
      <sheetName val="SEPT"/>
      <sheetName val="okt"/>
      <sheetName val="nop 1"/>
      <sheetName val="nop 2"/>
      <sheetName val="NIHIL"/>
      <sheetName val="POK-laba-laba JANUARI 2020 "/>
      <sheetName val="laba-laba FEBRUARI 2020  (2)"/>
      <sheetName val="laba-laba MARET 2020  (2)"/>
      <sheetName val="laba-laba APRIL 2020  (2)"/>
      <sheetName val="POK-laba-laba MEI 2020 "/>
      <sheetName val="POK-laba-laba JUNI 2020  (3)"/>
      <sheetName val="POK-laba-laba JULI  2020  (3)"/>
      <sheetName val="POK-laba-laba AGUSTUS 2020  (3"/>
      <sheetName val="POK-laba-labaSEPTEMBER2020  (3"/>
      <sheetName val="POK-laba-laba oktober "/>
      <sheetName val="POK-laba-laba Nopember   (1)"/>
      <sheetName val="POK-laba-laba Nopember   (2)"/>
      <sheetName val="POK-laba-laba desember   (3)"/>
      <sheetName val="MASALAH HAMBATAN"/>
      <sheetName val="REKAPITULASI PENDAPATAN DAN (1"/>
      <sheetName val="REKAPITULASI PENDAPATAN DAN BEL"/>
      <sheetName val="REALISASI POHON"/>
      <sheetName val="PPN"/>
      <sheetName val="Sheet1"/>
      <sheetName val="Sheet2"/>
      <sheetName val="REKAPITULASI PENDAPATAN DAN (2"/>
    </sheetNames>
    <sheetDataSet>
      <sheetData sheetId="0"/>
      <sheetData sheetId="1"/>
      <sheetData sheetId="2"/>
      <sheetData sheetId="3"/>
      <sheetData sheetId="4">
        <row r="15">
          <cell r="H15">
            <v>957000</v>
          </cell>
          <cell r="AN15">
            <v>0</v>
          </cell>
        </row>
        <row r="20">
          <cell r="H20">
            <v>18720000</v>
          </cell>
          <cell r="AN20">
            <v>1312166</v>
          </cell>
        </row>
        <row r="27">
          <cell r="H27">
            <v>90000000</v>
          </cell>
          <cell r="AN27">
            <v>6900000</v>
          </cell>
        </row>
        <row r="61">
          <cell r="H61">
            <v>14425600</v>
          </cell>
        </row>
        <row r="117">
          <cell r="H117">
            <v>9854800</v>
          </cell>
          <cell r="AN117">
            <v>575000</v>
          </cell>
        </row>
        <row r="129">
          <cell r="H129">
            <v>5342600</v>
          </cell>
          <cell r="AN129">
            <v>952000</v>
          </cell>
        </row>
        <row r="149">
          <cell r="H149">
            <v>3840000</v>
          </cell>
        </row>
        <row r="154">
          <cell r="H154">
            <v>29800000</v>
          </cell>
          <cell r="AN154">
            <v>1750000</v>
          </cell>
        </row>
        <row r="161">
          <cell r="H161">
            <v>20275000</v>
          </cell>
        </row>
        <row r="171">
          <cell r="H171">
            <v>13405000</v>
          </cell>
          <cell r="AN171">
            <v>691174</v>
          </cell>
        </row>
        <row r="191">
          <cell r="H191">
            <v>55700000</v>
          </cell>
        </row>
        <row r="212">
          <cell r="H212">
            <v>6520000</v>
          </cell>
          <cell r="AN212">
            <v>1200000</v>
          </cell>
        </row>
        <row r="226">
          <cell r="H226">
            <v>7500000</v>
          </cell>
        </row>
        <row r="235">
          <cell r="H235">
            <v>6300000</v>
          </cell>
          <cell r="AN235">
            <v>0</v>
          </cell>
        </row>
        <row r="261">
          <cell r="H261">
            <v>33260000</v>
          </cell>
          <cell r="AN261">
            <v>4910000</v>
          </cell>
        </row>
        <row r="276">
          <cell r="H276">
            <v>42180000</v>
          </cell>
          <cell r="AN276">
            <v>0</v>
          </cell>
        </row>
        <row r="327">
          <cell r="H327">
            <v>47370000</v>
          </cell>
          <cell r="AN327">
            <v>6480000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6">
          <cell r="F8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>
        <row r="52">
          <cell r="F52">
            <v>927000</v>
          </cell>
        </row>
        <row r="54">
          <cell r="F54">
            <v>14311160</v>
          </cell>
        </row>
        <row r="56">
          <cell r="F56">
            <v>83100000</v>
          </cell>
        </row>
        <row r="58">
          <cell r="F58">
            <v>11050100</v>
          </cell>
        </row>
        <row r="60">
          <cell r="F60">
            <v>8669000</v>
          </cell>
        </row>
        <row r="62">
          <cell r="F62">
            <v>4390600</v>
          </cell>
        </row>
        <row r="64">
          <cell r="F64">
            <v>3200000</v>
          </cell>
        </row>
        <row r="66">
          <cell r="F66">
            <v>9048000</v>
          </cell>
        </row>
        <row r="68">
          <cell r="F68">
            <v>23950000</v>
          </cell>
        </row>
        <row r="70">
          <cell r="F70">
            <v>14860000</v>
          </cell>
        </row>
        <row r="72">
          <cell r="F72">
            <v>39311749</v>
          </cell>
        </row>
        <row r="74">
          <cell r="F74">
            <v>2996000</v>
          </cell>
        </row>
        <row r="84">
          <cell r="F84">
            <v>6375000</v>
          </cell>
        </row>
        <row r="88">
          <cell r="F88">
            <v>4500000</v>
          </cell>
        </row>
        <row r="90">
          <cell r="F90">
            <v>28350000</v>
          </cell>
        </row>
        <row r="92">
          <cell r="F92">
            <v>28310000</v>
          </cell>
        </row>
        <row r="94">
          <cell r="F94">
            <v>40740000</v>
          </cell>
        </row>
        <row r="96">
          <cell r="F96">
            <v>28550000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4"/>
  <sheetViews>
    <sheetView tabSelected="1" topLeftCell="D1" workbookViewId="0">
      <selection activeCell="A5" sqref="A5:M5"/>
    </sheetView>
  </sheetViews>
  <sheetFormatPr defaultRowHeight="15"/>
  <cols>
    <col min="2" max="2" width="43.5703125" customWidth="1"/>
    <col min="3" max="12" width="13.85546875" customWidth="1"/>
  </cols>
  <sheetData>
    <row r="1" spans="1:13" ht="15.7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1"/>
      <c r="M1" s="1"/>
    </row>
    <row r="2" spans="1:13" ht="15.7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1"/>
      <c r="M2" s="1"/>
    </row>
    <row r="3" spans="1:13" s="17" customFormat="1" ht="18.7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18.75" customHeight="1">
      <c r="A4" s="98" t="s">
        <v>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</row>
    <row r="5" spans="1:13" ht="18.75" customHeight="1">
      <c r="A5" s="98" t="s">
        <v>1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</row>
    <row r="6" spans="1:13" ht="18.75" customHeight="1">
      <c r="L6" s="10"/>
      <c r="M6" s="10"/>
    </row>
    <row r="7" spans="1:13" ht="18.75" customHeight="1">
      <c r="B7" s="3" t="s">
        <v>2</v>
      </c>
      <c r="C7" s="4" t="s">
        <v>3</v>
      </c>
      <c r="D7" s="3"/>
      <c r="E7" s="3"/>
      <c r="F7" s="4"/>
      <c r="G7" s="4"/>
      <c r="H7" s="4"/>
      <c r="I7" s="4"/>
      <c r="L7" s="10"/>
      <c r="M7" s="10"/>
    </row>
    <row r="8" spans="1:13" ht="18.75" customHeight="1">
      <c r="B8" s="3" t="s">
        <v>4</v>
      </c>
      <c r="C8" s="4" t="s">
        <v>5</v>
      </c>
      <c r="D8" s="3"/>
      <c r="E8" s="3"/>
      <c r="F8" s="4"/>
      <c r="G8" s="4"/>
      <c r="H8" s="4"/>
      <c r="I8" s="4"/>
      <c r="L8" s="10"/>
      <c r="M8" s="10"/>
    </row>
    <row r="9" spans="1:13" ht="18.75" customHeight="1">
      <c r="B9" s="3" t="s">
        <v>6</v>
      </c>
      <c r="C9" s="4" t="s">
        <v>22</v>
      </c>
      <c r="D9" s="3"/>
      <c r="E9" s="3"/>
      <c r="F9" s="4"/>
      <c r="G9" s="4"/>
      <c r="H9" s="4"/>
      <c r="I9" s="4"/>
      <c r="L9" s="13"/>
      <c r="M9" s="13"/>
    </row>
    <row r="10" spans="1:13" ht="18.75" customHeight="1">
      <c r="A10" s="5"/>
      <c r="B10" s="6"/>
      <c r="C10" s="5" t="s">
        <v>7</v>
      </c>
      <c r="D10" s="6"/>
      <c r="E10" s="6" t="s">
        <v>8</v>
      </c>
      <c r="F10" s="6"/>
      <c r="G10" s="6"/>
      <c r="H10" s="7"/>
      <c r="I10" s="6" t="s">
        <v>9</v>
      </c>
      <c r="J10" s="6"/>
      <c r="K10" s="8"/>
      <c r="L10" s="100" t="s">
        <v>10</v>
      </c>
      <c r="M10" s="103" t="s">
        <v>11</v>
      </c>
    </row>
    <row r="11" spans="1:13" ht="18.75" customHeight="1">
      <c r="A11" s="9" t="s">
        <v>12</v>
      </c>
      <c r="B11" s="10" t="s">
        <v>13</v>
      </c>
      <c r="C11" s="11" t="s">
        <v>14</v>
      </c>
      <c r="D11" s="5" t="s">
        <v>15</v>
      </c>
      <c r="E11" s="5" t="s">
        <v>16</v>
      </c>
      <c r="F11" s="5" t="s">
        <v>15</v>
      </c>
      <c r="G11" s="5" t="s">
        <v>17</v>
      </c>
      <c r="H11" s="5" t="s">
        <v>15</v>
      </c>
      <c r="I11" s="5" t="s">
        <v>16</v>
      </c>
      <c r="J11" s="5" t="s">
        <v>15</v>
      </c>
      <c r="K11" s="5" t="s">
        <v>17</v>
      </c>
      <c r="L11" s="101"/>
      <c r="M11" s="104"/>
    </row>
    <row r="12" spans="1:13" ht="18.75" customHeight="1">
      <c r="A12" s="12"/>
      <c r="B12" s="13"/>
      <c r="C12" s="12" t="s">
        <v>18</v>
      </c>
      <c r="D12" s="12" t="s">
        <v>19</v>
      </c>
      <c r="E12" s="12" t="s">
        <v>20</v>
      </c>
      <c r="F12" s="12" t="s">
        <v>21</v>
      </c>
      <c r="G12" s="12"/>
      <c r="H12" s="12" t="s">
        <v>19</v>
      </c>
      <c r="I12" s="12" t="s">
        <v>20</v>
      </c>
      <c r="J12" s="12" t="s">
        <v>21</v>
      </c>
      <c r="K12" s="12"/>
      <c r="L12" s="102"/>
      <c r="M12" s="105"/>
    </row>
    <row r="13" spans="1:13" ht="18.75" customHeight="1">
      <c r="A13" s="14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4">
        <v>7</v>
      </c>
      <c r="H13" s="14">
        <v>8</v>
      </c>
      <c r="I13" s="14">
        <v>9</v>
      </c>
      <c r="J13" s="14">
        <v>10</v>
      </c>
      <c r="K13" s="14">
        <v>11</v>
      </c>
      <c r="L13" s="14">
        <v>12</v>
      </c>
      <c r="M13" s="14">
        <v>13</v>
      </c>
    </row>
    <row r="14" spans="1:13" ht="18.75" customHeight="1">
      <c r="A14" s="5"/>
      <c r="B14" s="15" t="s">
        <v>23</v>
      </c>
      <c r="C14" s="5"/>
      <c r="D14" s="5"/>
      <c r="E14" s="5"/>
      <c r="F14" s="5"/>
      <c r="G14" s="5"/>
      <c r="H14" s="5"/>
      <c r="I14" s="14"/>
      <c r="J14" s="14"/>
      <c r="K14" s="5"/>
      <c r="L14" s="5"/>
      <c r="M14" s="5"/>
    </row>
    <row r="15" spans="1:13" ht="18.75" customHeight="1">
      <c r="A15" s="16">
        <v>1</v>
      </c>
      <c r="B15" s="18" t="s">
        <v>24</v>
      </c>
      <c r="C15" s="19"/>
      <c r="D15" s="18"/>
      <c r="E15" s="18"/>
      <c r="F15" s="18"/>
      <c r="G15" s="18"/>
      <c r="H15" s="18"/>
      <c r="I15" s="20"/>
      <c r="J15" s="20"/>
      <c r="K15" s="18"/>
      <c r="L15" s="18"/>
      <c r="M15" s="18"/>
    </row>
    <row r="16" spans="1:13" ht="18.75" customHeight="1">
      <c r="A16" s="21"/>
      <c r="B16" s="22" t="s">
        <v>25</v>
      </c>
      <c r="C16" s="23">
        <f>'[1]PERUBAHAN)'!H15</f>
        <v>957000</v>
      </c>
      <c r="D16" s="24">
        <f>'[1]POK-laba-laba Nopember   (2)'!F52</f>
        <v>927000</v>
      </c>
      <c r="E16" s="24">
        <f>'[1]PERUBAHAN)'!AN15</f>
        <v>0</v>
      </c>
      <c r="F16" s="24">
        <f>D16+E16</f>
        <v>927000</v>
      </c>
      <c r="G16" s="25">
        <f>F16/C16*100</f>
        <v>96.865203761755481</v>
      </c>
      <c r="H16" s="24">
        <f>D16</f>
        <v>927000</v>
      </c>
      <c r="I16" s="24">
        <f>E16</f>
        <v>0</v>
      </c>
      <c r="J16" s="24">
        <f>H16+I16</f>
        <v>927000</v>
      </c>
      <c r="K16" s="25">
        <f>J16/C16*100</f>
        <v>96.865203761755481</v>
      </c>
      <c r="L16" s="26">
        <f>K16</f>
        <v>96.865203761755481</v>
      </c>
      <c r="M16" s="26"/>
    </row>
    <row r="17" spans="1:13" ht="18.75" customHeight="1">
      <c r="A17" s="28">
        <v>2</v>
      </c>
      <c r="B17" s="29" t="s">
        <v>26</v>
      </c>
      <c r="C17" s="30"/>
      <c r="D17" s="20"/>
      <c r="E17" s="20"/>
      <c r="F17" s="20"/>
      <c r="G17" s="31"/>
      <c r="H17" s="20"/>
      <c r="I17" s="20"/>
      <c r="J17" s="20"/>
      <c r="K17" s="31"/>
      <c r="L17" s="18"/>
      <c r="M17" s="18"/>
    </row>
    <row r="18" spans="1:13" ht="18.75" customHeight="1">
      <c r="A18" s="21"/>
      <c r="B18" s="32" t="s">
        <v>27</v>
      </c>
      <c r="C18" s="23">
        <f>'[1]PERUBAHAN)'!H20</f>
        <v>18720000</v>
      </c>
      <c r="D18" s="24">
        <f>'[1]POK-laba-laba Nopember   (2)'!F54</f>
        <v>14311160</v>
      </c>
      <c r="E18" s="24">
        <f>'[1]PERUBAHAN)'!AN20</f>
        <v>1312166</v>
      </c>
      <c r="F18" s="24">
        <f>D18+E18</f>
        <v>15623326</v>
      </c>
      <c r="G18" s="25">
        <f>F18/C18*100</f>
        <v>83.457938034188032</v>
      </c>
      <c r="H18" s="24">
        <f>D18</f>
        <v>14311160</v>
      </c>
      <c r="I18" s="24">
        <f>E18</f>
        <v>1312166</v>
      </c>
      <c r="J18" s="24">
        <f>H18+I18</f>
        <v>15623326</v>
      </c>
      <c r="K18" s="25">
        <f>J18/C18*100</f>
        <v>83.457938034188032</v>
      </c>
      <c r="L18" s="26">
        <f>K18</f>
        <v>83.457938034188032</v>
      </c>
      <c r="M18" s="26"/>
    </row>
    <row r="19" spans="1:13" ht="18.75" customHeight="1">
      <c r="A19" s="28">
        <v>3</v>
      </c>
      <c r="B19" s="29" t="s">
        <v>28</v>
      </c>
      <c r="C19" s="30"/>
      <c r="D19" s="20"/>
      <c r="E19" s="20"/>
      <c r="F19" s="20"/>
      <c r="G19" s="31"/>
      <c r="H19" s="20"/>
      <c r="I19" s="20"/>
      <c r="J19" s="20"/>
      <c r="K19" s="31"/>
      <c r="L19" s="18"/>
      <c r="M19" s="18"/>
    </row>
    <row r="20" spans="1:13" ht="18.75" customHeight="1">
      <c r="A20" s="21"/>
      <c r="B20" s="22" t="s">
        <v>29</v>
      </c>
      <c r="C20" s="23">
        <f>'[1]PERUBAHAN)'!H27</f>
        <v>90000000</v>
      </c>
      <c r="D20" s="24">
        <f>'[1]POK-laba-laba Nopember   (2)'!F56</f>
        <v>83100000</v>
      </c>
      <c r="E20" s="24">
        <f>'[1]PERUBAHAN)'!AN27</f>
        <v>6900000</v>
      </c>
      <c r="F20" s="24">
        <f>D20+E20</f>
        <v>90000000</v>
      </c>
      <c r="G20" s="25">
        <f>F20/C20*100</f>
        <v>100</v>
      </c>
      <c r="H20" s="24">
        <f>D20</f>
        <v>83100000</v>
      </c>
      <c r="I20" s="24">
        <f>E20</f>
        <v>6900000</v>
      </c>
      <c r="J20" s="24">
        <f>H20+I20</f>
        <v>90000000</v>
      </c>
      <c r="K20" s="25">
        <f>J20/C20*100</f>
        <v>100</v>
      </c>
      <c r="L20" s="26">
        <f>K20</f>
        <v>100</v>
      </c>
      <c r="M20" s="26"/>
    </row>
    <row r="21" spans="1:13" ht="18.75" customHeight="1">
      <c r="A21" s="28">
        <v>4</v>
      </c>
      <c r="B21" s="29" t="s">
        <v>30</v>
      </c>
      <c r="C21" s="30"/>
      <c r="D21" s="20"/>
      <c r="E21" s="20"/>
      <c r="F21" s="20"/>
      <c r="G21" s="31"/>
      <c r="H21" s="20"/>
      <c r="I21" s="20"/>
      <c r="J21" s="20"/>
      <c r="K21" s="31"/>
      <c r="L21" s="18"/>
      <c r="M21" s="18"/>
    </row>
    <row r="22" spans="1:13" ht="18.75" customHeight="1">
      <c r="A22" s="21"/>
      <c r="B22" s="33" t="s">
        <v>31</v>
      </c>
      <c r="C22" s="23">
        <f>'[1]PERUBAHAN)'!H61</f>
        <v>14425600</v>
      </c>
      <c r="D22" s="24">
        <f>'[1]POK-laba-laba Nopember   (2)'!F58</f>
        <v>11050100</v>
      </c>
      <c r="E22" s="24">
        <v>3374500</v>
      </c>
      <c r="F22" s="24">
        <f>D22+E22</f>
        <v>14424600</v>
      </c>
      <c r="G22" s="25">
        <f>F22/C22*100</f>
        <v>99.99306787932565</v>
      </c>
      <c r="H22" s="24">
        <f>D22</f>
        <v>11050100</v>
      </c>
      <c r="I22" s="24">
        <f>E22</f>
        <v>3374500</v>
      </c>
      <c r="J22" s="24">
        <f>H22+I22</f>
        <v>14424600</v>
      </c>
      <c r="K22" s="34">
        <f>J22/C22*100</f>
        <v>99.99306787932565</v>
      </c>
      <c r="L22" s="26">
        <f>K22</f>
        <v>99.99306787932565</v>
      </c>
      <c r="M22" s="26"/>
    </row>
    <row r="23" spans="1:13" ht="18.75" customHeight="1">
      <c r="A23" s="28">
        <v>5</v>
      </c>
      <c r="B23" s="29" t="s">
        <v>32</v>
      </c>
      <c r="C23" s="30"/>
      <c r="D23" s="20"/>
      <c r="E23" s="20"/>
      <c r="F23" s="20"/>
      <c r="G23" s="31"/>
      <c r="H23" s="20"/>
      <c r="I23" s="20"/>
      <c r="J23" s="20"/>
      <c r="K23" s="31"/>
      <c r="L23" s="18"/>
      <c r="M23" s="18"/>
    </row>
    <row r="24" spans="1:13" ht="18.75" customHeight="1">
      <c r="A24" s="35"/>
      <c r="B24" s="36" t="s">
        <v>33</v>
      </c>
      <c r="C24" s="24">
        <f>'[1]PERUBAHAN)'!H117</f>
        <v>9854800</v>
      </c>
      <c r="D24" s="24">
        <f>'[1]POK-laba-laba Nopember   (2)'!F60</f>
        <v>8669000</v>
      </c>
      <c r="E24" s="24">
        <f>'[1]PERUBAHAN)'!AN117</f>
        <v>575000</v>
      </c>
      <c r="F24" s="24">
        <f>D24+E24</f>
        <v>9244000</v>
      </c>
      <c r="G24" s="25">
        <f>F24/C24*100</f>
        <v>93.802005114259046</v>
      </c>
      <c r="H24" s="24">
        <f>D24</f>
        <v>8669000</v>
      </c>
      <c r="I24" s="24">
        <f>E24</f>
        <v>575000</v>
      </c>
      <c r="J24" s="24">
        <f>H24+I24</f>
        <v>9244000</v>
      </c>
      <c r="K24" s="25">
        <f>J24/C24*100</f>
        <v>93.802005114259046</v>
      </c>
      <c r="L24" s="26">
        <f>K24</f>
        <v>93.802005114259046</v>
      </c>
      <c r="M24" s="26"/>
    </row>
    <row r="25" spans="1:13" ht="18.75" customHeight="1">
      <c r="A25" s="28">
        <v>6</v>
      </c>
      <c r="B25" s="29" t="s">
        <v>34</v>
      </c>
      <c r="C25" s="30"/>
      <c r="D25" s="20"/>
      <c r="E25" s="20"/>
      <c r="F25" s="20"/>
      <c r="G25" s="31"/>
      <c r="H25" s="20"/>
      <c r="I25" s="20"/>
      <c r="J25" s="20"/>
      <c r="K25" s="31"/>
      <c r="L25" s="18"/>
      <c r="M25" s="18"/>
    </row>
    <row r="26" spans="1:13" ht="18.75" customHeight="1">
      <c r="A26" s="21"/>
      <c r="B26" s="33" t="s">
        <v>35</v>
      </c>
      <c r="C26" s="23">
        <f>'[1]PERUBAHAN)'!H129</f>
        <v>5342600</v>
      </c>
      <c r="D26" s="24">
        <f>'[1]POK-laba-laba Nopember   (2)'!F62</f>
        <v>4390600</v>
      </c>
      <c r="E26" s="24">
        <f>'[1]PERUBAHAN)'!AN129</f>
        <v>952000</v>
      </c>
      <c r="F26" s="24">
        <f>D26+E26</f>
        <v>5342600</v>
      </c>
      <c r="G26" s="25">
        <f>F26/C26*100</f>
        <v>100</v>
      </c>
      <c r="H26" s="24">
        <f>D26</f>
        <v>4390600</v>
      </c>
      <c r="I26" s="24">
        <f>E26</f>
        <v>952000</v>
      </c>
      <c r="J26" s="24">
        <f>H26+I26</f>
        <v>5342600</v>
      </c>
      <c r="K26" s="25">
        <f>J26/C26*100</f>
        <v>100</v>
      </c>
      <c r="L26" s="26">
        <f>K26</f>
        <v>100</v>
      </c>
      <c r="M26" s="26"/>
    </row>
    <row r="27" spans="1:13" ht="18.75" customHeight="1">
      <c r="A27" s="28">
        <v>7</v>
      </c>
      <c r="B27" s="29" t="s">
        <v>36</v>
      </c>
      <c r="C27" s="30"/>
      <c r="D27" s="20"/>
      <c r="E27" s="20"/>
      <c r="F27" s="20"/>
      <c r="G27" s="31"/>
      <c r="H27" s="20"/>
      <c r="I27" s="20"/>
      <c r="J27" s="20"/>
      <c r="K27" s="31"/>
      <c r="L27" s="18"/>
      <c r="M27" s="18"/>
    </row>
    <row r="28" spans="1:13" s="2" customFormat="1" ht="18.75" customHeight="1">
      <c r="A28" s="21"/>
      <c r="B28" s="33" t="s">
        <v>37</v>
      </c>
      <c r="C28" s="23">
        <f>'[1]PERUBAHAN)'!H149</f>
        <v>3840000</v>
      </c>
      <c r="D28" s="24">
        <f>'[1]POK-laba-laba Nopember   (2)'!F64</f>
        <v>3200000</v>
      </c>
      <c r="E28" s="24">
        <v>640000</v>
      </c>
      <c r="F28" s="24">
        <f>D28+E28</f>
        <v>3840000</v>
      </c>
      <c r="G28" s="25">
        <f>F28/C28*100</f>
        <v>100</v>
      </c>
      <c r="H28" s="24">
        <f>D28</f>
        <v>3200000</v>
      </c>
      <c r="I28" s="24">
        <f>E28</f>
        <v>640000</v>
      </c>
      <c r="J28" s="24">
        <f>H28+I28</f>
        <v>3840000</v>
      </c>
      <c r="K28" s="25">
        <f>J28/C28*100</f>
        <v>100</v>
      </c>
      <c r="L28" s="26">
        <f>K28</f>
        <v>100</v>
      </c>
      <c r="M28" s="26"/>
    </row>
    <row r="29" spans="1:13" s="2" customFormat="1" ht="18.75" customHeight="1">
      <c r="A29" s="28">
        <v>8</v>
      </c>
      <c r="B29" s="29" t="s">
        <v>38</v>
      </c>
      <c r="C29" s="37" t="s">
        <v>39</v>
      </c>
      <c r="D29" s="20"/>
      <c r="E29" s="20"/>
      <c r="F29" s="20"/>
      <c r="G29" s="31"/>
      <c r="H29" s="20"/>
      <c r="I29" s="20"/>
      <c r="J29" s="20"/>
      <c r="K29" s="31"/>
      <c r="L29" s="18"/>
      <c r="M29" s="18"/>
    </row>
    <row r="30" spans="1:13" s="2" customFormat="1" ht="18.75" customHeight="1">
      <c r="A30" s="21"/>
      <c r="B30" s="32" t="s">
        <v>40</v>
      </c>
      <c r="C30" s="23">
        <f>'[1]PERUBAHAN)'!H171</f>
        <v>13405000</v>
      </c>
      <c r="D30" s="24">
        <f>'[1]POK-laba-laba Nopember   (2)'!F66</f>
        <v>9048000</v>
      </c>
      <c r="E30" s="24">
        <f>'[1]PERUBAHAN)'!AN171</f>
        <v>691174</v>
      </c>
      <c r="F30" s="24">
        <f>D30+E30</f>
        <v>9739174</v>
      </c>
      <c r="G30" s="25">
        <f>F30/C30*100</f>
        <v>72.653293547183878</v>
      </c>
      <c r="H30" s="24">
        <f>D30</f>
        <v>9048000</v>
      </c>
      <c r="I30" s="24">
        <f>E30</f>
        <v>691174</v>
      </c>
      <c r="J30" s="24">
        <f>H30+I30</f>
        <v>9739174</v>
      </c>
      <c r="K30" s="25">
        <f>J30/C30*100</f>
        <v>72.653293547183878</v>
      </c>
      <c r="L30" s="26">
        <f>K30</f>
        <v>72.653293547183878</v>
      </c>
      <c r="M30" s="26"/>
    </row>
    <row r="31" spans="1:13" s="2" customFormat="1" ht="18.75" customHeight="1">
      <c r="A31" s="28">
        <v>9</v>
      </c>
      <c r="B31" s="29" t="s">
        <v>41</v>
      </c>
      <c r="C31" s="30"/>
      <c r="D31" s="20"/>
      <c r="E31" s="20"/>
      <c r="F31" s="20"/>
      <c r="G31" s="31"/>
      <c r="H31" s="20"/>
      <c r="I31" s="20"/>
      <c r="J31" s="20"/>
      <c r="K31" s="31"/>
      <c r="L31" s="18"/>
      <c r="M31" s="18"/>
    </row>
    <row r="32" spans="1:13" s="2" customFormat="1" ht="18.75" customHeight="1">
      <c r="A32" s="21"/>
      <c r="B32" s="32" t="s">
        <v>42</v>
      </c>
      <c r="C32" s="23">
        <f>'[1]PERUBAHAN)'!H154</f>
        <v>29800000</v>
      </c>
      <c r="D32" s="24">
        <f>'[1]POK-laba-laba Nopember   (2)'!F68</f>
        <v>23950000</v>
      </c>
      <c r="E32" s="24">
        <f>'[1]PERUBAHAN)'!AN154</f>
        <v>1750000</v>
      </c>
      <c r="F32" s="24">
        <f>D32+E32</f>
        <v>25700000</v>
      </c>
      <c r="G32" s="38">
        <f>F32/C32*100</f>
        <v>86.241610738255034</v>
      </c>
      <c r="H32" s="24">
        <f>D32</f>
        <v>23950000</v>
      </c>
      <c r="I32" s="24">
        <f>E32</f>
        <v>1750000</v>
      </c>
      <c r="J32" s="24">
        <f>H32+I32</f>
        <v>25700000</v>
      </c>
      <c r="K32" s="38">
        <f>J32/C32*100</f>
        <v>86.241610738255034</v>
      </c>
      <c r="L32" s="39">
        <f>K32</f>
        <v>86.241610738255034</v>
      </c>
      <c r="M32" s="39"/>
    </row>
    <row r="33" spans="1:13" s="2" customFormat="1" ht="18.75" customHeight="1">
      <c r="A33" s="28">
        <v>10</v>
      </c>
      <c r="B33" s="29" t="s">
        <v>43</v>
      </c>
      <c r="C33" s="30"/>
      <c r="D33" s="20"/>
      <c r="E33" s="20"/>
      <c r="F33" s="20"/>
      <c r="G33" s="40"/>
      <c r="H33" s="20"/>
      <c r="I33" s="20"/>
      <c r="J33" s="20"/>
      <c r="K33" s="40"/>
      <c r="L33" s="18"/>
      <c r="M33" s="18"/>
    </row>
    <row r="34" spans="1:13" s="2" customFormat="1" ht="18.75" customHeight="1">
      <c r="A34" s="35"/>
      <c r="B34" s="36" t="s">
        <v>44</v>
      </c>
      <c r="C34" s="24">
        <f>'[1]PERUBAHAN)'!H161</f>
        <v>20275000</v>
      </c>
      <c r="D34" s="24">
        <f>'[1]POK-laba-laba Nopember   (2)'!F70</f>
        <v>14860000</v>
      </c>
      <c r="E34" s="24">
        <v>3105000</v>
      </c>
      <c r="F34" s="24">
        <f>D34+E34</f>
        <v>17965000</v>
      </c>
      <c r="G34" s="41">
        <f>F34/C34*100</f>
        <v>88.606658446362516</v>
      </c>
      <c r="H34" s="24">
        <f>D34</f>
        <v>14860000</v>
      </c>
      <c r="I34" s="24">
        <f>E34</f>
        <v>3105000</v>
      </c>
      <c r="J34" s="24">
        <f>H34+I34</f>
        <v>17965000</v>
      </c>
      <c r="K34" s="42">
        <f>J34/C34*100</f>
        <v>88.606658446362516</v>
      </c>
      <c r="L34" s="43">
        <f>K34</f>
        <v>88.606658446362516</v>
      </c>
      <c r="M34" s="43"/>
    </row>
    <row r="35" spans="1:13" s="2" customFormat="1" ht="18.75" customHeight="1">
      <c r="A35" s="44">
        <v>11</v>
      </c>
      <c r="B35" s="29" t="s">
        <v>45</v>
      </c>
      <c r="C35" s="20"/>
      <c r="D35" s="20"/>
      <c r="E35" s="20"/>
      <c r="F35" s="20"/>
      <c r="G35" s="20"/>
      <c r="H35" s="20"/>
      <c r="I35" s="20"/>
      <c r="J35" s="20"/>
      <c r="K35" s="40"/>
      <c r="L35" s="18"/>
      <c r="M35" s="18"/>
    </row>
    <row r="36" spans="1:13" s="2" customFormat="1" ht="18.75" customHeight="1">
      <c r="A36" s="35"/>
      <c r="B36" s="45" t="s">
        <v>46</v>
      </c>
      <c r="C36" s="24">
        <f>'[1]PERUBAHAN)'!H191</f>
        <v>55700000</v>
      </c>
      <c r="D36" s="24">
        <f>'[1]POK-laba-laba Nopember   (2)'!F72</f>
        <v>39311749</v>
      </c>
      <c r="E36" s="24">
        <v>7699050</v>
      </c>
      <c r="F36" s="24">
        <f>D36+E36</f>
        <v>47010799</v>
      </c>
      <c r="G36" s="46">
        <f>F36/C36*100</f>
        <v>84.399998204667853</v>
      </c>
      <c r="H36" s="24">
        <f>D36</f>
        <v>39311749</v>
      </c>
      <c r="I36" s="24">
        <f>E36</f>
        <v>7699050</v>
      </c>
      <c r="J36" s="24">
        <f>H36+I36</f>
        <v>47010799</v>
      </c>
      <c r="K36" s="42">
        <f>J36/C36*100</f>
        <v>84.399998204667853</v>
      </c>
      <c r="L36" s="43">
        <f>K36</f>
        <v>84.399998204667853</v>
      </c>
      <c r="M36" s="43"/>
    </row>
    <row r="37" spans="1:13" s="2" customFormat="1" ht="18.75" customHeight="1">
      <c r="A37" s="44">
        <v>12</v>
      </c>
      <c r="B37" s="29" t="s">
        <v>47</v>
      </c>
      <c r="C37" s="20"/>
      <c r="D37" s="20"/>
      <c r="E37" s="20"/>
      <c r="F37" s="20"/>
      <c r="G37" s="47"/>
      <c r="H37" s="20"/>
      <c r="I37" s="20"/>
      <c r="J37" s="20"/>
      <c r="K37" s="40"/>
      <c r="L37" s="18"/>
      <c r="M37" s="18"/>
    </row>
    <row r="38" spans="1:13" s="2" customFormat="1" ht="18.75" customHeight="1">
      <c r="A38" s="48"/>
      <c r="B38" s="36" t="s">
        <v>48</v>
      </c>
      <c r="C38" s="49">
        <f>'[1]PERUBAHAN)'!H212</f>
        <v>6520000</v>
      </c>
      <c r="D38" s="49">
        <f>'[1]POK-laba-laba Nopember   (2)'!F74</f>
        <v>2996000</v>
      </c>
      <c r="E38" s="49">
        <f>'[1]PERUBAHAN)'!AN212</f>
        <v>1200000</v>
      </c>
      <c r="F38" s="49">
        <f>D38+E38</f>
        <v>4196000</v>
      </c>
      <c r="G38" s="50">
        <f>F38/C38*100</f>
        <v>64.355828220858896</v>
      </c>
      <c r="H38" s="49">
        <f>D38</f>
        <v>2996000</v>
      </c>
      <c r="I38" s="49">
        <f>E38</f>
        <v>1200000</v>
      </c>
      <c r="J38" s="49">
        <f>H38+I38</f>
        <v>4196000</v>
      </c>
      <c r="K38" s="42">
        <f>J38/C38*100</f>
        <v>64.355828220858896</v>
      </c>
      <c r="L38" s="43">
        <f>K38</f>
        <v>64.355828220858896</v>
      </c>
      <c r="M38" s="43"/>
    </row>
    <row r="39" spans="1:13" s="2" customFormat="1" ht="22.5" customHeight="1">
      <c r="A39" s="51"/>
      <c r="B39" s="52" t="s">
        <v>49</v>
      </c>
      <c r="C39" s="53">
        <f>SUM(C16:C38)</f>
        <v>268840000</v>
      </c>
      <c r="D39" s="53">
        <f>SUM(D16:D38)</f>
        <v>215813609</v>
      </c>
      <c r="E39" s="53">
        <f>SUM(E16:E38)</f>
        <v>28198890</v>
      </c>
      <c r="F39" s="53">
        <f>SUM(F16:F38)</f>
        <v>244012499</v>
      </c>
      <c r="G39" s="54">
        <f>F39/C39*100</f>
        <v>90.764952760005954</v>
      </c>
      <c r="H39" s="53">
        <f>SUM(H16:H38)</f>
        <v>215813609</v>
      </c>
      <c r="I39" s="53">
        <f>SUM(I16:I38)</f>
        <v>28198890</v>
      </c>
      <c r="J39" s="53">
        <f>SUM(J16:J38)</f>
        <v>244012499</v>
      </c>
      <c r="K39" s="55">
        <f>J39/C39*100</f>
        <v>90.764952760005954</v>
      </c>
      <c r="L39" s="55">
        <f>K39</f>
        <v>90.764952760005954</v>
      </c>
      <c r="M39" s="56"/>
    </row>
    <row r="40" spans="1:13" s="2" customFormat="1">
      <c r="A40" s="57"/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</row>
    <row r="41" spans="1:13" s="2" customFormat="1">
      <c r="A41" s="57"/>
      <c r="B41" s="58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</row>
    <row r="42" spans="1:13" s="2" customFormat="1">
      <c r="A42" s="57"/>
      <c r="B42" s="58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</row>
    <row r="43" spans="1:13" s="2" customFormat="1">
      <c r="A43" s="57"/>
      <c r="B43" s="58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</row>
    <row r="44" spans="1:13" s="2" customFormat="1">
      <c r="A44" s="57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</row>
    <row r="45" spans="1:13" ht="16.5" customHeight="1">
      <c r="A45" s="60">
        <v>1</v>
      </c>
      <c r="B45" s="60">
        <v>2</v>
      </c>
      <c r="C45" s="60">
        <v>3</v>
      </c>
      <c r="D45" s="60">
        <v>4</v>
      </c>
      <c r="E45" s="60">
        <v>5</v>
      </c>
      <c r="F45" s="60">
        <v>6</v>
      </c>
      <c r="G45" s="60">
        <v>7</v>
      </c>
      <c r="H45" s="60">
        <v>8</v>
      </c>
      <c r="I45" s="60">
        <v>9</v>
      </c>
      <c r="J45" s="60">
        <v>10</v>
      </c>
      <c r="K45" s="60">
        <v>11</v>
      </c>
      <c r="L45" s="60">
        <v>12</v>
      </c>
      <c r="M45" s="60">
        <v>13</v>
      </c>
    </row>
    <row r="46" spans="1:13" ht="16.5" customHeight="1">
      <c r="A46" s="60"/>
      <c r="B46" s="60" t="s">
        <v>50</v>
      </c>
      <c r="C46" s="61">
        <f t="shared" ref="C46:J46" si="0">C39</f>
        <v>268840000</v>
      </c>
      <c r="D46" s="61">
        <f t="shared" si="0"/>
        <v>215813609</v>
      </c>
      <c r="E46" s="61">
        <f t="shared" si="0"/>
        <v>28198890</v>
      </c>
      <c r="F46" s="61">
        <f t="shared" si="0"/>
        <v>244012499</v>
      </c>
      <c r="G46" s="62">
        <f t="shared" si="0"/>
        <v>90.764952760005954</v>
      </c>
      <c r="H46" s="61">
        <f t="shared" si="0"/>
        <v>215813609</v>
      </c>
      <c r="I46" s="61">
        <f t="shared" si="0"/>
        <v>28198890</v>
      </c>
      <c r="J46" s="61">
        <f t="shared" si="0"/>
        <v>244012499</v>
      </c>
      <c r="K46" s="63">
        <f>J46/C46*100</f>
        <v>90.764952760005954</v>
      </c>
      <c r="L46" s="63">
        <f>K46</f>
        <v>90.764952760005954</v>
      </c>
      <c r="M46" s="61"/>
    </row>
    <row r="47" spans="1:13" ht="18.75" customHeight="1">
      <c r="A47" s="44">
        <v>13</v>
      </c>
      <c r="B47" s="29" t="s">
        <v>51</v>
      </c>
      <c r="C47" s="49"/>
      <c r="D47" s="49"/>
      <c r="E47" s="49"/>
      <c r="F47" s="49"/>
      <c r="G47" s="64"/>
      <c r="H47" s="49"/>
      <c r="I47" s="49"/>
      <c r="J47" s="49"/>
      <c r="K47" s="64"/>
      <c r="L47" s="18"/>
      <c r="M47" s="18"/>
    </row>
    <row r="48" spans="1:13" ht="18.75" customHeight="1">
      <c r="A48" s="48"/>
      <c r="B48" s="36" t="s">
        <v>52</v>
      </c>
      <c r="C48" s="24">
        <f>'[1]PERUBAHAN)'!H226</f>
        <v>7500000</v>
      </c>
      <c r="D48" s="24">
        <f>'[1]POK-laba-laba Nopember   (2)'!F84</f>
        <v>6375000</v>
      </c>
      <c r="E48" s="24">
        <v>275000</v>
      </c>
      <c r="F48" s="24">
        <f>D48+E48</f>
        <v>6650000</v>
      </c>
      <c r="G48" s="65">
        <f>F48/C48*100</f>
        <v>88.666666666666671</v>
      </c>
      <c r="H48" s="24">
        <f>D48</f>
        <v>6375000</v>
      </c>
      <c r="I48" s="24">
        <f>E48</f>
        <v>275000</v>
      </c>
      <c r="J48" s="24">
        <f>H48+I48</f>
        <v>6650000</v>
      </c>
      <c r="K48" s="50">
        <f>J48/C48*100</f>
        <v>88.666666666666671</v>
      </c>
      <c r="L48" s="66">
        <f>K48</f>
        <v>88.666666666666671</v>
      </c>
      <c r="M48" s="66"/>
    </row>
    <row r="49" spans="1:13" ht="18.75" customHeight="1">
      <c r="A49" s="48">
        <v>14</v>
      </c>
      <c r="B49" s="29" t="s">
        <v>53</v>
      </c>
      <c r="C49" s="20"/>
      <c r="D49" s="20"/>
      <c r="E49" s="20"/>
      <c r="F49" s="20"/>
      <c r="G49" s="47"/>
      <c r="H49" s="20"/>
      <c r="I49" s="20"/>
      <c r="J49" s="20"/>
      <c r="K49" s="47"/>
      <c r="L49" s="18"/>
      <c r="M49" s="18"/>
    </row>
    <row r="50" spans="1:13" ht="18.75" customHeight="1">
      <c r="A50" s="35"/>
      <c r="B50" s="24" t="s">
        <v>54</v>
      </c>
      <c r="C50" s="24">
        <v>0</v>
      </c>
      <c r="D50" s="24">
        <f>'[1]laba-laba APRIL 2020  (2)'!F86</f>
        <v>0</v>
      </c>
      <c r="E50" s="24">
        <f>'[1] JAN 2019 (2)'!P207</f>
        <v>0</v>
      </c>
      <c r="F50" s="24">
        <f>D50+E50</f>
        <v>0</v>
      </c>
      <c r="G50" s="50"/>
      <c r="H50" s="24">
        <f>D50</f>
        <v>0</v>
      </c>
      <c r="I50" s="24">
        <v>0</v>
      </c>
      <c r="J50" s="24">
        <f>H50+I50</f>
        <v>0</v>
      </c>
      <c r="K50" s="50"/>
      <c r="L50" s="66"/>
      <c r="M50" s="66"/>
    </row>
    <row r="51" spans="1:13" ht="18.75" customHeight="1">
      <c r="A51" s="44">
        <v>15</v>
      </c>
      <c r="B51" s="29" t="s">
        <v>55</v>
      </c>
      <c r="C51" s="20"/>
      <c r="D51" s="20"/>
      <c r="E51" s="20"/>
      <c r="F51" s="20"/>
      <c r="G51" s="47"/>
      <c r="H51" s="20"/>
      <c r="I51" s="20"/>
      <c r="J51" s="20"/>
      <c r="K51" s="47"/>
      <c r="L51" s="18"/>
      <c r="M51" s="18"/>
    </row>
    <row r="52" spans="1:13" ht="18.75" customHeight="1">
      <c r="A52" s="35"/>
      <c r="B52" s="24" t="s">
        <v>56</v>
      </c>
      <c r="C52" s="24">
        <f>'[1]PERUBAHAN)'!H235</f>
        <v>6300000</v>
      </c>
      <c r="D52" s="24">
        <f>'[1]POK-laba-laba Nopember   (2)'!F88</f>
        <v>4500000</v>
      </c>
      <c r="E52" s="24">
        <f>'[1]PERUBAHAN)'!AN235</f>
        <v>0</v>
      </c>
      <c r="F52" s="24">
        <f>D52+E52</f>
        <v>4500000</v>
      </c>
      <c r="G52" s="50">
        <f>F52/C52*100</f>
        <v>71.428571428571431</v>
      </c>
      <c r="H52" s="24">
        <f>D52</f>
        <v>4500000</v>
      </c>
      <c r="I52" s="24">
        <f>E52</f>
        <v>0</v>
      </c>
      <c r="J52" s="24">
        <f>H52+I52</f>
        <v>4500000</v>
      </c>
      <c r="K52" s="50">
        <f>J52/C52*100</f>
        <v>71.428571428571431</v>
      </c>
      <c r="L52" s="66">
        <f>K52</f>
        <v>71.428571428571431</v>
      </c>
      <c r="M52" s="66"/>
    </row>
    <row r="53" spans="1:13" ht="18.75" customHeight="1">
      <c r="A53" s="44">
        <v>16</v>
      </c>
      <c r="B53" s="67" t="s">
        <v>57</v>
      </c>
      <c r="C53" s="20"/>
      <c r="D53" s="20"/>
      <c r="E53" s="20"/>
      <c r="F53" s="20"/>
      <c r="G53" s="47"/>
      <c r="H53" s="20"/>
      <c r="I53" s="20"/>
      <c r="J53" s="20"/>
      <c r="K53" s="47"/>
      <c r="L53" s="68"/>
      <c r="M53" s="68"/>
    </row>
    <row r="54" spans="1:13" ht="18.75" customHeight="1">
      <c r="A54" s="35"/>
      <c r="B54" s="22" t="s">
        <v>58</v>
      </c>
      <c r="C54" s="24">
        <f>'[1]PERUBAHAN)'!H261</f>
        <v>33260000</v>
      </c>
      <c r="D54" s="24">
        <f>'[1]POK-laba-laba Nopember   (2)'!F90</f>
        <v>28350000</v>
      </c>
      <c r="E54" s="24">
        <f>'[1]PERUBAHAN)'!AN261</f>
        <v>4910000</v>
      </c>
      <c r="F54" s="24">
        <f>D54+E54</f>
        <v>33260000</v>
      </c>
      <c r="G54" s="50">
        <f>F54/C54*100</f>
        <v>100</v>
      </c>
      <c r="H54" s="24">
        <f>D54</f>
        <v>28350000</v>
      </c>
      <c r="I54" s="24">
        <f>E54</f>
        <v>4910000</v>
      </c>
      <c r="J54" s="24">
        <f>H54+I54</f>
        <v>33260000</v>
      </c>
      <c r="K54" s="50">
        <f>J54/C54*100</f>
        <v>100</v>
      </c>
      <c r="L54" s="66">
        <f>K54</f>
        <v>100</v>
      </c>
      <c r="M54" s="66"/>
    </row>
    <row r="55" spans="1:13" ht="18.75" customHeight="1">
      <c r="A55" s="69">
        <v>17</v>
      </c>
      <c r="B55" s="70" t="s">
        <v>59</v>
      </c>
      <c r="C55" s="71"/>
      <c r="D55" s="71"/>
      <c r="E55" s="71"/>
      <c r="F55" s="71"/>
      <c r="G55" s="72"/>
      <c r="H55" s="71"/>
      <c r="I55" s="71"/>
      <c r="J55" s="71"/>
      <c r="K55" s="72"/>
      <c r="L55" s="18"/>
      <c r="M55" s="18"/>
    </row>
    <row r="56" spans="1:13" ht="18.75" customHeight="1">
      <c r="A56" s="35"/>
      <c r="B56" s="22" t="s">
        <v>60</v>
      </c>
      <c r="C56" s="24">
        <f>'[1]PERUBAHAN)'!H276</f>
        <v>42180000</v>
      </c>
      <c r="D56" s="24">
        <f>'[1]POK-laba-laba Nopember   (2)'!F92</f>
        <v>28310000</v>
      </c>
      <c r="E56" s="24">
        <f>'[1]PERUBAHAN)'!AN276</f>
        <v>0</v>
      </c>
      <c r="F56" s="24">
        <f>D56+E56</f>
        <v>28310000</v>
      </c>
      <c r="G56" s="50">
        <f>F56/C56*100</f>
        <v>67.117117117117118</v>
      </c>
      <c r="H56" s="24">
        <f>D56</f>
        <v>28310000</v>
      </c>
      <c r="I56" s="24">
        <f>E56</f>
        <v>0</v>
      </c>
      <c r="J56" s="24">
        <f>H56+I56</f>
        <v>28310000</v>
      </c>
      <c r="K56" s="50">
        <f>J56/C56*100</f>
        <v>67.117117117117118</v>
      </c>
      <c r="L56" s="66">
        <f>K56</f>
        <v>67.117117117117118</v>
      </c>
      <c r="M56" s="66"/>
    </row>
    <row r="57" spans="1:13" ht="18.75" customHeight="1">
      <c r="A57" s="44">
        <v>18</v>
      </c>
      <c r="B57" s="67" t="s">
        <v>61</v>
      </c>
      <c r="C57" s="20"/>
      <c r="D57" s="20"/>
      <c r="E57" s="20"/>
      <c r="F57" s="20"/>
      <c r="G57" s="47"/>
      <c r="H57" s="20"/>
      <c r="I57" s="20"/>
      <c r="J57" s="20"/>
      <c r="K57" s="47"/>
      <c r="L57" s="18"/>
      <c r="M57" s="18"/>
    </row>
    <row r="58" spans="1:13" ht="18.75" customHeight="1">
      <c r="A58" s="35"/>
      <c r="B58" s="36" t="s">
        <v>62</v>
      </c>
      <c r="C58" s="24">
        <f>'[1]PERUBAHAN)'!H327</f>
        <v>47370000</v>
      </c>
      <c r="D58" s="24">
        <f>'[1]POK-laba-laba Nopember   (2)'!F94</f>
        <v>40740000</v>
      </c>
      <c r="E58" s="24">
        <f>'[1]PERUBAHAN)'!AN327</f>
        <v>6480000</v>
      </c>
      <c r="F58" s="24">
        <f>D58+E58</f>
        <v>47220000</v>
      </c>
      <c r="G58" s="50">
        <f>F58/C58*100</f>
        <v>99.683343888537053</v>
      </c>
      <c r="H58" s="24">
        <f>D58</f>
        <v>40740000</v>
      </c>
      <c r="I58" s="24">
        <f>E58</f>
        <v>6480000</v>
      </c>
      <c r="J58" s="24">
        <f>H58+I58</f>
        <v>47220000</v>
      </c>
      <c r="K58" s="50">
        <f>G58</f>
        <v>99.683343888537053</v>
      </c>
      <c r="L58" s="66">
        <f>K58</f>
        <v>99.683343888537053</v>
      </c>
      <c r="M58" s="66"/>
    </row>
    <row r="59" spans="1:13" ht="18.75" customHeight="1">
      <c r="A59" s="44">
        <v>19</v>
      </c>
      <c r="B59" s="29" t="s">
        <v>63</v>
      </c>
      <c r="C59" s="20"/>
      <c r="D59" s="20"/>
      <c r="E59" s="20"/>
      <c r="F59" s="20"/>
      <c r="G59" s="47"/>
      <c r="H59" s="20"/>
      <c r="I59" s="20"/>
      <c r="J59" s="20"/>
      <c r="K59" s="47"/>
      <c r="L59" s="18"/>
      <c r="M59" s="18"/>
    </row>
    <row r="60" spans="1:13" ht="18.75" customHeight="1">
      <c r="A60" s="35"/>
      <c r="B60" s="22" t="s">
        <v>64</v>
      </c>
      <c r="C60" s="73">
        <v>29120000</v>
      </c>
      <c r="D60" s="24">
        <f>'[1]POK-laba-laba Nopember   (2)'!F96</f>
        <v>28550000</v>
      </c>
      <c r="E60" s="24">
        <v>70000</v>
      </c>
      <c r="F60" s="24">
        <f>D60+E60</f>
        <v>28620000</v>
      </c>
      <c r="G60" s="50">
        <f>F60/C60*100</f>
        <v>98.282967032967022</v>
      </c>
      <c r="H60" s="24">
        <f>D60</f>
        <v>28550000</v>
      </c>
      <c r="I60" s="24">
        <f>E60</f>
        <v>70000</v>
      </c>
      <c r="J60" s="24">
        <f>H60+I60</f>
        <v>28620000</v>
      </c>
      <c r="K60" s="50">
        <f>J60/C60*100</f>
        <v>98.282967032967022</v>
      </c>
      <c r="L60" s="66">
        <f>K60</f>
        <v>98.282967032967022</v>
      </c>
      <c r="M60" s="66"/>
    </row>
    <row r="61" spans="1:13" ht="18.75" customHeight="1">
      <c r="A61" s="44"/>
      <c r="B61" s="67"/>
      <c r="C61" s="20"/>
      <c r="D61" s="20"/>
      <c r="E61" s="20"/>
      <c r="F61" s="20"/>
      <c r="G61" s="47"/>
      <c r="H61" s="20"/>
      <c r="I61" s="20"/>
      <c r="J61" s="20"/>
      <c r="K61" s="47"/>
      <c r="L61" s="18"/>
      <c r="M61" s="18"/>
    </row>
    <row r="62" spans="1:13" ht="18.75" customHeight="1">
      <c r="A62" s="74"/>
      <c r="B62" s="75"/>
      <c r="C62" s="24"/>
      <c r="D62" s="24"/>
      <c r="E62" s="24"/>
      <c r="F62" s="24"/>
      <c r="G62" s="50"/>
      <c r="H62" s="24"/>
      <c r="I62" s="24"/>
      <c r="J62" s="24"/>
      <c r="K62" s="50"/>
      <c r="L62" s="68"/>
      <c r="M62" s="68"/>
    </row>
    <row r="63" spans="1:13" ht="27" customHeight="1">
      <c r="A63" s="60"/>
      <c r="B63" s="76" t="s">
        <v>65</v>
      </c>
      <c r="C63" s="53">
        <f>SUM(C46:C62)</f>
        <v>434570000</v>
      </c>
      <c r="D63" s="53">
        <f>SUM(D46:D62)</f>
        <v>352638609</v>
      </c>
      <c r="E63" s="53">
        <f>SUM(E46:E62)</f>
        <v>39933890</v>
      </c>
      <c r="F63" s="53">
        <f>SUM(F46:F62)</f>
        <v>392572499</v>
      </c>
      <c r="G63" s="77">
        <f>F63/C63*100</f>
        <v>90.33584900016109</v>
      </c>
      <c r="H63" s="53">
        <f>SUM(H46:H62)</f>
        <v>352638609</v>
      </c>
      <c r="I63" s="53">
        <f>SUM(I46:I62)</f>
        <v>39933890</v>
      </c>
      <c r="J63" s="53">
        <f>SUM(J46:J62)</f>
        <v>392572499</v>
      </c>
      <c r="K63" s="77">
        <f>J63/C63*100</f>
        <v>90.33584900016109</v>
      </c>
      <c r="L63" s="63">
        <f>K63</f>
        <v>90.33584900016109</v>
      </c>
      <c r="M63" s="78"/>
    </row>
    <row r="64" spans="1:13">
      <c r="A64" s="79"/>
      <c r="B64" s="17"/>
      <c r="C64" s="80"/>
      <c r="D64" s="80"/>
      <c r="E64" s="80"/>
      <c r="F64" s="80"/>
      <c r="G64" s="81"/>
      <c r="H64" s="80"/>
      <c r="I64" s="80"/>
      <c r="J64" s="80"/>
      <c r="K64" s="81"/>
      <c r="L64" s="81"/>
      <c r="M64" s="81"/>
    </row>
    <row r="65" spans="1:13">
      <c r="A65" s="82"/>
      <c r="B65" s="83"/>
      <c r="C65" s="59"/>
      <c r="D65" s="59"/>
      <c r="E65" s="59"/>
      <c r="F65" s="59"/>
      <c r="G65" s="84"/>
      <c r="H65" s="59"/>
      <c r="I65" s="59"/>
      <c r="J65" s="59"/>
      <c r="K65" s="84"/>
      <c r="L65" s="84"/>
      <c r="M65" s="84"/>
    </row>
    <row r="66" spans="1:13" ht="15.75">
      <c r="A66" s="85"/>
      <c r="B66" s="85"/>
      <c r="C66" s="86"/>
      <c r="D66" s="86"/>
      <c r="E66" s="86"/>
      <c r="F66" s="86"/>
      <c r="G66" s="85"/>
      <c r="H66" s="99" t="s">
        <v>66</v>
      </c>
      <c r="I66" s="99"/>
      <c r="J66" s="99"/>
      <c r="K66" s="99"/>
      <c r="L66" s="87"/>
      <c r="M66" s="87"/>
    </row>
    <row r="67" spans="1:13" ht="15.75">
      <c r="A67" s="85"/>
      <c r="B67" s="85"/>
      <c r="C67" s="86"/>
      <c r="D67" s="86"/>
      <c r="E67" s="27"/>
      <c r="F67" s="86"/>
      <c r="G67" s="85"/>
      <c r="H67" s="88"/>
      <c r="I67" s="89"/>
      <c r="J67" s="89"/>
      <c r="K67" s="89"/>
      <c r="L67" s="87"/>
      <c r="M67" s="87"/>
    </row>
    <row r="68" spans="1:13" ht="15.75">
      <c r="A68" s="85"/>
      <c r="B68" s="87"/>
      <c r="C68" s="90"/>
      <c r="D68" s="91"/>
      <c r="E68" s="90"/>
      <c r="F68" s="92"/>
      <c r="G68" s="93"/>
      <c r="H68" s="99" t="s">
        <v>67</v>
      </c>
      <c r="I68" s="99"/>
      <c r="J68" s="99"/>
      <c r="K68" s="99"/>
      <c r="L68" s="87"/>
      <c r="M68" s="87"/>
    </row>
    <row r="69" spans="1:13" ht="15.75">
      <c r="A69" s="85"/>
      <c r="B69" s="87"/>
      <c r="C69" s="85"/>
      <c r="D69" s="85"/>
      <c r="E69" s="85"/>
      <c r="F69" s="85"/>
      <c r="G69" s="85"/>
      <c r="H69" s="94"/>
      <c r="I69" s="89"/>
      <c r="J69" s="88"/>
      <c r="K69" s="88"/>
      <c r="L69" s="85"/>
      <c r="M69" s="85"/>
    </row>
    <row r="70" spans="1:13" ht="15.75">
      <c r="A70" s="85"/>
      <c r="B70" s="85"/>
      <c r="C70" s="85"/>
      <c r="D70" s="85"/>
      <c r="E70" s="85"/>
      <c r="F70" s="85"/>
      <c r="G70" s="85"/>
      <c r="H70" s="88"/>
      <c r="I70" s="88"/>
      <c r="J70" s="88"/>
      <c r="K70" s="88"/>
      <c r="L70" s="85"/>
      <c r="M70" s="85"/>
    </row>
    <row r="71" spans="1:13" ht="15.75">
      <c r="A71" s="85"/>
      <c r="B71" s="85"/>
      <c r="C71" s="85"/>
      <c r="D71" s="85"/>
      <c r="E71" s="85"/>
      <c r="F71" s="85"/>
      <c r="G71" s="85"/>
      <c r="H71" s="88"/>
      <c r="I71" s="88"/>
      <c r="J71" s="88"/>
      <c r="K71" s="88"/>
      <c r="L71" s="85"/>
      <c r="M71" s="85"/>
    </row>
    <row r="72" spans="1:13" ht="15.75">
      <c r="A72" s="85"/>
      <c r="B72" s="95"/>
      <c r="C72" s="3"/>
      <c r="D72" s="85"/>
      <c r="E72" s="3"/>
      <c r="F72" s="3"/>
      <c r="G72" s="3"/>
      <c r="H72" s="97" t="s">
        <v>68</v>
      </c>
      <c r="I72" s="97"/>
      <c r="J72" s="97"/>
      <c r="K72" s="97"/>
      <c r="L72" s="95"/>
      <c r="M72" s="95"/>
    </row>
    <row r="73" spans="1:13" ht="15.75">
      <c r="A73" s="85"/>
      <c r="B73" s="95"/>
      <c r="C73" s="3"/>
      <c r="D73" s="85"/>
      <c r="E73" s="3"/>
      <c r="F73" s="3"/>
      <c r="G73" s="3"/>
      <c r="H73" s="97" t="s">
        <v>69</v>
      </c>
      <c r="I73" s="97"/>
      <c r="J73" s="97"/>
      <c r="K73" s="97"/>
      <c r="L73" s="95"/>
      <c r="M73" s="95"/>
    </row>
    <row r="74" spans="1:13" ht="15.75">
      <c r="A74" s="4"/>
      <c r="B74" s="96"/>
      <c r="C74" s="3"/>
      <c r="D74" s="4"/>
      <c r="E74" s="3"/>
      <c r="F74" s="3"/>
      <c r="G74" s="3"/>
      <c r="H74" s="99" t="s">
        <v>70</v>
      </c>
      <c r="I74" s="99"/>
      <c r="J74" s="99"/>
      <c r="K74" s="99"/>
      <c r="L74" s="95"/>
      <c r="M74" s="95"/>
    </row>
  </sheetData>
  <mergeCells count="11">
    <mergeCell ref="A1:K1"/>
    <mergeCell ref="A2:K2"/>
    <mergeCell ref="A4:M4"/>
    <mergeCell ref="A5:M5"/>
    <mergeCell ref="H74:K74"/>
    <mergeCell ref="L10:L12"/>
    <mergeCell ref="M10:M12"/>
    <mergeCell ref="H66:K66"/>
    <mergeCell ref="H68:K68"/>
    <mergeCell ref="H72:K72"/>
    <mergeCell ref="H73:K73"/>
  </mergeCells>
  <pageMargins left="0.70866141732283472" right="0.70866141732283472" top="0.74803149606299213" bottom="0.74803149606299213" header="0.31496062992125984" footer="0.31496062992125984"/>
  <pageSetup paperSize="41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2022-08-10T04:18:12Z</cp:lastPrinted>
  <dcterms:created xsi:type="dcterms:W3CDTF">2021-05-20T00:58:03Z</dcterms:created>
  <dcterms:modified xsi:type="dcterms:W3CDTF">2022-09-30T03:21:41Z</dcterms:modified>
</cp:coreProperties>
</file>