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565" yWindow="105" windowWidth="20925" windowHeight="9810"/>
  </bookViews>
  <sheets>
    <sheet name="RENCANA PROGRAM &amp; KEG" sheetId="1" r:id="rId1"/>
    <sheet name="draf hitung" sheetId="2" r:id="rId2"/>
    <sheet name="Sheet3" sheetId="3" r:id="rId3"/>
  </sheets>
  <definedNames>
    <definedName name="_xlnm.Print_Titles" localSheetId="0">'RENCANA PROGRAM &amp; KEG'!$4:$4</definedName>
  </definedNames>
  <calcPr calcId="124519"/>
</workbook>
</file>

<file path=xl/calcChain.xml><?xml version="1.0" encoding="utf-8"?>
<calcChain xmlns="http://schemas.openxmlformats.org/spreadsheetml/2006/main">
  <c r="G8" i="1"/>
  <c r="E31" i="2"/>
  <c r="E30"/>
  <c r="E18"/>
  <c r="E11"/>
  <c r="E7"/>
  <c r="E8"/>
  <c r="D8"/>
  <c r="C15"/>
  <c r="D15" s="1"/>
  <c r="D16"/>
  <c r="D14" l="1"/>
  <c r="D12" s="1"/>
  <c r="E12" s="1"/>
  <c r="G5" i="1"/>
</calcChain>
</file>

<file path=xl/sharedStrings.xml><?xml version="1.0" encoding="utf-8"?>
<sst xmlns="http://schemas.openxmlformats.org/spreadsheetml/2006/main" count="176" uniqueCount="105">
  <si>
    <t>Program dan Kegiatan</t>
  </si>
  <si>
    <t>Indikator kinerja</t>
  </si>
  <si>
    <t>Kelompok Sasaran</t>
  </si>
  <si>
    <t>Lokasi Kegiatan</t>
  </si>
  <si>
    <t>Kebutuhan Dana Indikatif</t>
  </si>
  <si>
    <t>Sumber Dana</t>
  </si>
  <si>
    <t>Program Upaya Kesehatan Masayarakat</t>
  </si>
  <si>
    <t xml:space="preserve">kegiatan : </t>
  </si>
  <si>
    <t>Tercukupinya Pelayanan Kesehatan BLUD RSUD</t>
  </si>
  <si>
    <t>Peningkatan mutu pelayanan</t>
  </si>
  <si>
    <t>RSUD Kab. Karanganyar</t>
  </si>
  <si>
    <t>BLUD</t>
  </si>
  <si>
    <t>Program Pengadaan, Peningkatan Sarana dan Prasarana Rumah Sakit/ Rumah Sakit Jiwa/ Rumah Sakit Paru-Paru/ Rumah Sakit Mata</t>
  </si>
  <si>
    <t>DAK</t>
  </si>
  <si>
    <t>APBD Kabupaten</t>
  </si>
  <si>
    <t>No</t>
  </si>
  <si>
    <t>RENCANA PROGRAM, KEGIATAN INDIKATOR KINERJA, KELOMPOK SASARAN DAN PENDANAAN INDIKATIF</t>
  </si>
  <si>
    <t xml:space="preserve">  Pelayanan Kesehatan BLUD RSUD </t>
  </si>
  <si>
    <t>Kebutuhan Dana</t>
  </si>
  <si>
    <t>Pengadaan Alat Kesehatan RSUD Karanganyar</t>
  </si>
  <si>
    <t>Pembangunan Gedung Rawat Jalan RSUD Karanganyar</t>
  </si>
  <si>
    <t>sumber Dana</t>
  </si>
  <si>
    <t>Pembangunan Gedung Penunjang Pelayanan Kesehatan RSUD Karanganyar</t>
  </si>
  <si>
    <t>- Pekerjaan ME</t>
  </si>
  <si>
    <t>Pekerjaan Listrik</t>
  </si>
  <si>
    <t>Pekerjaan Plumbing</t>
  </si>
  <si>
    <t>APBD PROV</t>
  </si>
  <si>
    <t>NAIK 10% DARI DED</t>
  </si>
  <si>
    <t>Pembangunan Gedung Perawatan Intensif RSUD Karanganyar</t>
  </si>
  <si>
    <t>- Pekerjaan Kontruksi Gedung IPSRS</t>
  </si>
  <si>
    <t xml:space="preserve">- Pekerjaan kontruksi </t>
  </si>
  <si>
    <t>Pengadaan Alat Kesehatan Penunjang Pelayanan RSUD Karanganyar</t>
  </si>
  <si>
    <t xml:space="preserve">Pembangunan Pagar RS </t>
  </si>
  <si>
    <t>Penataan Halaman Gedung Rawat Inap</t>
  </si>
  <si>
    <t>Pavingisasi Halaman Parkir Gedung Rawat Inap</t>
  </si>
  <si>
    <t>Pembangunan Tempat Parkir Kendaraan Karyawan RSUD Karanganyar</t>
  </si>
  <si>
    <t>Pembangunan Tempat Parkir Kendaraan Gedung Rawat Inap RSUD Karanganyar</t>
  </si>
  <si>
    <t>Pengadaan dan Pemasangan Elavator Gedung Rawat Inap RSUD Karanganyar</t>
  </si>
  <si>
    <t>Pembuatan Pagar Pengaman Doorlop Gedung Rawat Inap</t>
  </si>
  <si>
    <t>Pengadaan genset dan Panel Listrik</t>
  </si>
  <si>
    <t>Jumlah</t>
  </si>
  <si>
    <t>RAB DED</t>
  </si>
  <si>
    <t>NO</t>
  </si>
  <si>
    <t>NAMA KEGIATAN</t>
  </si>
  <si>
    <t>DRAF USULAN RENJA 2018</t>
  </si>
  <si>
    <t>APBD Prov</t>
  </si>
  <si>
    <t>Peningkatan Derajat Kesehatan Masyarakat bagi Pasien Akibat Dampak Asap Rokok melalui Pengadaan Peralatan Kesehatan Diagnosis untuk Pasien Penyakit Jantung dan Paru-paru</t>
  </si>
  <si>
    <t>DBHCHT</t>
  </si>
  <si>
    <t>Pelayanan Kesehatan RS</t>
  </si>
  <si>
    <t>Terwujudnya Gedung Rawat Jalan</t>
  </si>
  <si>
    <t>Terwujudnya gedung Instalasi Pemeliharan Rumah Sakit (IPSRS)</t>
  </si>
  <si>
    <t>Terwujudnya gedung Perawatan Intensif</t>
  </si>
  <si>
    <t>Terwujudnya alat kesehatan penunjang pelayanan Kesehatan</t>
  </si>
  <si>
    <t>Terwujudnya Pagar Pengaman RS</t>
  </si>
  <si>
    <t>Terwujudnya Halaman Gedung Rawat Inap</t>
  </si>
  <si>
    <t>Terwujudnya Halaman Parkir Gedung Rawat Inap</t>
  </si>
  <si>
    <t>Terwujudnya Tempat Parkir Kendaraan Karyawan RS</t>
  </si>
  <si>
    <t>Terwujudnya Tempat Parkir Kendaraan di gedung rawat inap</t>
  </si>
  <si>
    <t>Tersedianya Elevator Gedung Rawat Inap RS</t>
  </si>
  <si>
    <t>Terwujudnya pagar pengaman doorlop gedung rawat inap</t>
  </si>
  <si>
    <t>Tersedianya genset dan panel lsitrik</t>
  </si>
  <si>
    <t>Gedung Rawat Jalan</t>
  </si>
  <si>
    <t>Gedung Penunjang pelayanan</t>
  </si>
  <si>
    <t>Gedung Perawatan intensive</t>
  </si>
  <si>
    <t>Keamanan RS</t>
  </si>
  <si>
    <t>Area Halaman gedung rawat inap</t>
  </si>
  <si>
    <t>Tempat Parkir Kendaraan Karyawan</t>
  </si>
  <si>
    <t>Tempat Parkir Pengunjung RS</t>
  </si>
  <si>
    <t>Elevator Gedung Rawat Inap</t>
  </si>
  <si>
    <t>TOTAL USULAN</t>
  </si>
  <si>
    <t>Pembangunan Lantai 2 Gedung Radiologi</t>
  </si>
  <si>
    <t>Rehab Aula RSUD Karanganyar</t>
  </si>
  <si>
    <t>Rehap Atap Gedung Manajemen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</si>
  <si>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</si>
  <si>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</si>
  <si>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</si>
  <si>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</si>
  <si>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</si>
  <si>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</si>
  <si>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</si>
  <si>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</si>
  <si>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</si>
  <si>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</si>
  <si>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</si>
  <si>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</si>
  <si>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</si>
  <si>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</si>
  <si>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</si>
  <si>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</si>
  <si>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</si>
  <si>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Rehab Atab Gedung Manajemen</t>
  </si>
  <si>
    <t>Terwujudnya lantai 2 gedung radiologi</t>
  </si>
  <si>
    <t>Pagar Pengaman Doorlop Gedung Rawat Inap</t>
  </si>
  <si>
    <t>Gedung radiologi lantai 2</t>
  </si>
  <si>
    <t>Terwujudnya aula RSUD yang representatif</t>
  </si>
  <si>
    <t>Terwujudnya atap gedung manajemen</t>
  </si>
  <si>
    <t>genset dan panel listrik</t>
  </si>
  <si>
    <t>Aula RSUD</t>
  </si>
  <si>
    <t>Atap gedung manajemen</t>
  </si>
  <si>
    <t>DIREKTUR RUMAH SAKIT UMUM DAERAH</t>
  </si>
  <si>
    <t>KABUPATEN KARANGANYAR</t>
  </si>
  <si>
    <t>dr.   MARIYADI</t>
  </si>
  <si>
    <t>Pembina Tingkat I</t>
  </si>
  <si>
    <t>NIP. 196101914 199003 1 006</t>
  </si>
  <si>
    <t xml:space="preserve">1)  Pelayanan Kesehatan BLUD RSUD 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</si>
</sst>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</numFmts>
  <fonts count="12">
    <font>
      <sz val="11"/>
      <color theme="1"/>
      <name val="Calibri"/>
      <family val="2"/>
      <scheme val="minor"/>
    </font>
    <font>
      <sz val="12"/>
      <color rgb="FF000000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u/>
      <sz val="12"/>
      <name val="Tahoma"/>
      <family val="2"/>
    </font>
    <font>
      <sz val="12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2" fillId="0" borderId="0" applyFont="0" applyFill="0" applyBorder="0" applyAlignment="0" applyProtection="0"/>
    <xf numFmtId="0" fontId="7" fillId="0" borderId="0"/>
  </cellStyleXfs>
  <cellXfs count="103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41" fontId="0" fillId="0" borderId="2" xfId="1" applyFont="1" applyBorder="1"/>
    <xf numFmtId="0" fontId="4" fillId="0" borderId="2" xfId="0" applyFont="1" applyBorder="1" applyAlignment="1">
      <alignment horizontal="center"/>
    </xf>
    <xf numFmtId="41" fontId="4" fillId="0" borderId="2" xfId="0" applyNumberFormat="1" applyFont="1" applyBorder="1"/>
    <xf numFmtId="0" fontId="0" fillId="0" borderId="3" xfId="0" applyBorder="1"/>
    <xf numFmtId="0" fontId="0" fillId="0" borderId="4" xfId="0" applyBorder="1"/>
    <xf numFmtId="0" fontId="4" fillId="0" borderId="2" xfId="0" applyFont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1" fontId="0" fillId="2" borderId="2" xfId="1" applyFont="1" applyFill="1" applyBorder="1"/>
    <xf numFmtId="0" fontId="0" fillId="4" borderId="2" xfId="0" applyFont="1" applyFill="1" applyBorder="1"/>
    <xf numFmtId="41" fontId="0" fillId="4" borderId="2" xfId="1" applyFont="1" applyFill="1" applyBorder="1"/>
    <xf numFmtId="0" fontId="0" fillId="4" borderId="3" xfId="0" applyFont="1" applyFill="1" applyBorder="1"/>
    <xf numFmtId="0" fontId="0" fillId="4" borderId="4" xfId="0" applyFont="1" applyFill="1" applyBorder="1"/>
    <xf numFmtId="43" fontId="0" fillId="4" borderId="2" xfId="0" applyNumberFormat="1" applyFont="1" applyFill="1" applyBorder="1" applyAlignment="1">
      <alignment vertical="top"/>
    </xf>
    <xf numFmtId="164" fontId="0" fillId="4" borderId="2" xfId="1" applyNumberFormat="1" applyFont="1" applyFill="1" applyBorder="1" applyAlignment="1">
      <alignment vertical="top"/>
    </xf>
    <xf numFmtId="41" fontId="0" fillId="4" borderId="2" xfId="1" applyFont="1" applyFill="1" applyBorder="1" applyAlignment="1">
      <alignment vertical="top"/>
    </xf>
    <xf numFmtId="0" fontId="0" fillId="4" borderId="3" xfId="0" quotePrefix="1" applyFont="1" applyFill="1" applyBorder="1"/>
    <xf numFmtId="41" fontId="0" fillId="4" borderId="4" xfId="0" applyNumberFormat="1" applyFont="1" applyFill="1" applyBorder="1"/>
    <xf numFmtId="164" fontId="0" fillId="4" borderId="2" xfId="1" applyNumberFormat="1" applyFont="1" applyFill="1" applyBorder="1"/>
    <xf numFmtId="0" fontId="4" fillId="4" borderId="2" xfId="0" applyFont="1" applyFill="1" applyBorder="1" applyAlignment="1">
      <alignment horizontal="center"/>
    </xf>
    <xf numFmtId="41" fontId="4" fillId="4" borderId="2" xfId="1" applyFont="1" applyFill="1" applyBorder="1"/>
    <xf numFmtId="0" fontId="0" fillId="5" borderId="2" xfId="0" applyFill="1" applyBorder="1" applyAlignment="1">
      <alignment vertical="top"/>
    </xf>
    <xf numFmtId="43" fontId="0" fillId="5" borderId="2" xfId="0" applyNumberFormat="1" applyFill="1" applyBorder="1" applyAlignment="1">
      <alignment vertical="top"/>
    </xf>
    <xf numFmtId="164" fontId="0" fillId="5" borderId="2" xfId="1" applyNumberFormat="1" applyFont="1" applyFill="1" applyBorder="1" applyAlignment="1">
      <alignment vertical="top"/>
    </xf>
    <xf numFmtId="41" fontId="0" fillId="5" borderId="2" xfId="1" applyFont="1" applyFill="1" applyBorder="1" applyAlignment="1">
      <alignment vertical="top"/>
    </xf>
    <xf numFmtId="0" fontId="0" fillId="5" borderId="2" xfId="0" applyFill="1" applyBorder="1"/>
    <xf numFmtId="0" fontId="0" fillId="5" borderId="3" xfId="0" quotePrefix="1" applyFill="1" applyBorder="1"/>
    <xf numFmtId="0" fontId="0" fillId="5" borderId="4" xfId="0" quotePrefix="1" applyFill="1" applyBorder="1"/>
    <xf numFmtId="164" fontId="0" fillId="5" borderId="2" xfId="1" applyNumberFormat="1" applyFont="1" applyFill="1" applyBorder="1"/>
    <xf numFmtId="41" fontId="0" fillId="5" borderId="2" xfId="1" applyFont="1" applyFill="1" applyBorder="1"/>
    <xf numFmtId="41" fontId="0" fillId="5" borderId="2" xfId="1" applyNumberFormat="1" applyFont="1" applyFill="1" applyBorder="1"/>
    <xf numFmtId="0" fontId="0" fillId="5" borderId="3" xfId="0" applyFill="1" applyBorder="1"/>
    <xf numFmtId="41" fontId="5" fillId="5" borderId="4" xfId="1" quotePrefix="1" applyFont="1" applyFill="1" applyBorder="1"/>
    <xf numFmtId="41" fontId="0" fillId="5" borderId="2" xfId="0" applyNumberFormat="1" applyFill="1" applyBorder="1"/>
    <xf numFmtId="41" fontId="5" fillId="5" borderId="4" xfId="1" applyFont="1" applyFill="1" applyBorder="1"/>
    <xf numFmtId="0" fontId="3" fillId="5" borderId="3" xfId="0" applyFont="1" applyFill="1" applyBorder="1" applyAlignment="1">
      <alignment horizontal="left" vertical="top" wrapText="1"/>
    </xf>
    <xf numFmtId="0" fontId="3" fillId="5" borderId="4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/>
    </xf>
    <xf numFmtId="41" fontId="4" fillId="5" borderId="2" xfId="1" applyFont="1" applyFill="1" applyBorder="1"/>
    <xf numFmtId="0" fontId="4" fillId="2" borderId="2" xfId="0" applyFont="1" applyFill="1" applyBorder="1" applyAlignment="1">
      <alignment horizontal="center"/>
    </xf>
    <xf numFmtId="41" fontId="4" fillId="2" borderId="2" xfId="1" applyFont="1" applyFill="1" applyBorder="1"/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3" fontId="9" fillId="0" borderId="1" xfId="0" applyNumberFormat="1" applyFont="1" applyBorder="1" applyAlignment="1">
      <alignment horizontal="right" vertical="top" wrapText="1"/>
    </xf>
    <xf numFmtId="3" fontId="8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justify" vertical="top" wrapText="1"/>
    </xf>
    <xf numFmtId="0" fontId="8" fillId="3" borderId="6" xfId="0" applyFont="1" applyFill="1" applyBorder="1" applyAlignment="1">
      <alignment horizontal="center" vertical="top"/>
    </xf>
    <xf numFmtId="0" fontId="8" fillId="3" borderId="7" xfId="0" applyFont="1" applyFill="1" applyBorder="1" applyAlignment="1">
      <alignment vertical="top" wrapText="1"/>
    </xf>
    <xf numFmtId="0" fontId="8" fillId="3" borderId="5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justify" vertical="top" wrapText="1"/>
    </xf>
    <xf numFmtId="3" fontId="8" fillId="3" borderId="1" xfId="0" applyNumberFormat="1" applyFont="1" applyFill="1" applyBorder="1" applyAlignment="1">
      <alignment horizontal="right" vertical="top" wrapText="1"/>
    </xf>
    <xf numFmtId="0" fontId="8" fillId="3" borderId="4" xfId="0" applyFont="1" applyFill="1" applyBorder="1" applyAlignment="1">
      <alignment vertical="top"/>
    </xf>
    <xf numFmtId="0" fontId="8" fillId="3" borderId="6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horizontal="right" vertical="top" wrapText="1"/>
    </xf>
    <xf numFmtId="0" fontId="9" fillId="0" borderId="9" xfId="0" applyFont="1" applyBorder="1" applyAlignment="1">
      <alignment horizontal="center" vertical="top" wrapText="1"/>
    </xf>
    <xf numFmtId="0" fontId="8" fillId="3" borderId="10" xfId="0" applyFont="1" applyFill="1" applyBorder="1" applyAlignment="1">
      <alignment horizontal="center" vertical="top" wrapText="1"/>
    </xf>
    <xf numFmtId="0" fontId="8" fillId="3" borderId="11" xfId="0" applyFont="1" applyFill="1" applyBorder="1" applyAlignment="1">
      <alignment vertical="top" wrapText="1"/>
    </xf>
    <xf numFmtId="0" fontId="8" fillId="3" borderId="9" xfId="0" applyFont="1" applyFill="1" applyBorder="1" applyAlignment="1">
      <alignment horizontal="justify" vertical="top" wrapText="1"/>
    </xf>
    <xf numFmtId="0" fontId="9" fillId="0" borderId="2" xfId="0" applyFont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vertical="top" wrapText="1"/>
    </xf>
    <xf numFmtId="0" fontId="8" fillId="3" borderId="2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justify" vertical="top" wrapText="1"/>
    </xf>
    <xf numFmtId="0" fontId="8" fillId="3" borderId="13" xfId="0" applyFont="1" applyFill="1" applyBorder="1" applyAlignment="1">
      <alignment horizontal="justify" vertical="top" wrapText="1"/>
    </xf>
    <xf numFmtId="0" fontId="8" fillId="0" borderId="0" xfId="0" applyFont="1" applyAlignment="1">
      <alignment horizontal="center"/>
    </xf>
    <xf numFmtId="3" fontId="8" fillId="3" borderId="2" xfId="1" applyNumberFormat="1" applyFont="1" applyFill="1" applyBorder="1" applyAlignment="1">
      <alignment horizontal="right" vertical="top"/>
    </xf>
    <xf numFmtId="3" fontId="8" fillId="3" borderId="12" xfId="1" applyNumberFormat="1" applyFont="1" applyFill="1" applyBorder="1" applyAlignment="1">
      <alignment horizontal="right" vertical="top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5" borderId="3" xfId="0" applyFill="1" applyBorder="1" applyAlignment="1">
      <alignment horizontal="left" vertical="top" wrapText="1"/>
    </xf>
    <xf numFmtId="0" fontId="0" fillId="5" borderId="4" xfId="0" applyFill="1" applyBorder="1" applyAlignment="1">
      <alignment horizontal="left" vertical="top" wrapText="1"/>
    </xf>
    <xf numFmtId="0" fontId="0" fillId="5" borderId="3" xfId="0" applyFont="1" applyFill="1" applyBorder="1" applyAlignment="1">
      <alignment horizontal="left" vertical="top" wrapText="1"/>
    </xf>
    <xf numFmtId="0" fontId="0" fillId="5" borderId="4" xfId="0" applyFont="1" applyFill="1" applyBorder="1" applyAlignment="1">
      <alignment horizontal="left" vertical="top" wrapText="1"/>
    </xf>
    <xf numFmtId="0" fontId="0" fillId="4" borderId="3" xfId="0" applyFont="1" applyFill="1" applyBorder="1" applyAlignment="1">
      <alignment horizontal="left" vertical="top" wrapText="1"/>
    </xf>
    <xf numFmtId="0" fontId="0" fillId="4" borderId="4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3">
    <cellStyle name="Comma [0]" xfId="1" builtinId="6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topLeftCell="C1" zoomScale="70" zoomScaleNormal="70" workbookViewId="0">
      <selection activeCell="D17" sqref="D17"/>
    </sheetView>
  </sheetViews>
  <sheetFormatPr defaultRowHeight="15"/>
  <cols>
    <col min="1" max="2" width="5" style="1" customWidth="1"/>
    <col min="3" max="3" width="43.28515625" customWidth="1"/>
    <col min="4" max="4" width="33.85546875" customWidth="1"/>
    <col min="5" max="5" width="27.28515625" customWidth="1"/>
    <col min="6" max="6" width="14.28515625" customWidth="1"/>
    <col min="7" max="7" width="21.42578125" style="45" customWidth="1"/>
    <col min="8" max="8" width="13" customWidth="1"/>
    <col min="9" max="9" width="20.28515625" customWidth="1"/>
  </cols>
  <sheetData>
    <row r="1" spans="1:8" ht="15" customHeight="1">
      <c r="A1" s="90" t="s">
        <v>16</v>
      </c>
      <c r="B1" s="90"/>
      <c r="C1" s="90"/>
      <c r="D1" s="90"/>
      <c r="E1" s="90"/>
      <c r="F1" s="90"/>
      <c r="G1" s="90"/>
      <c r="H1" s="90"/>
    </row>
    <row r="2" spans="1:8" ht="15.75">
      <c r="A2" s="46"/>
      <c r="B2" s="46"/>
      <c r="C2" s="47"/>
      <c r="D2" s="47"/>
      <c r="E2" s="47"/>
      <c r="F2" s="47"/>
      <c r="G2" s="48"/>
      <c r="H2" s="47"/>
    </row>
    <row r="3" spans="1:8" ht="15.75">
      <c r="A3" s="46"/>
      <c r="B3" s="46"/>
      <c r="C3" s="49"/>
      <c r="D3" s="49"/>
      <c r="E3" s="49"/>
      <c r="F3" s="49"/>
      <c r="G3" s="50"/>
      <c r="H3" s="49"/>
    </row>
    <row r="4" spans="1:8" ht="38.25" customHeight="1">
      <c r="A4" s="51" t="s">
        <v>15</v>
      </c>
      <c r="B4" s="91" t="s">
        <v>0</v>
      </c>
      <c r="C4" s="92"/>
      <c r="D4" s="51" t="s">
        <v>1</v>
      </c>
      <c r="E4" s="51" t="s">
        <v>2</v>
      </c>
      <c r="F4" s="51" t="s">
        <v>3</v>
      </c>
      <c r="G4" s="51" t="s">
        <v>4</v>
      </c>
      <c r="H4" s="51" t="s">
        <v>5</v>
      </c>
    </row>
    <row r="5" spans="1:8" ht="28.5" customHeight="1">
      <c r="A5" s="51">
        <v>1</v>
      </c>
      <c r="B5" s="88" t="s">
        <v>6</v>
      </c>
      <c r="C5" s="89"/>
      <c r="D5" s="52"/>
      <c r="E5" s="52"/>
      <c r="F5" s="52"/>
      <c r="G5" s="53">
        <f>G7</f>
        <v>90000000000</v>
      </c>
      <c r="H5" s="52"/>
    </row>
    <row r="6" spans="1:8">
      <c r="A6" s="51"/>
      <c r="B6" s="86" t="s">
        <v>7</v>
      </c>
      <c r="C6" s="87"/>
      <c r="D6" s="52"/>
      <c r="E6" s="52"/>
      <c r="F6" s="52"/>
      <c r="G6" s="54"/>
      <c r="H6" s="52"/>
    </row>
    <row r="7" spans="1:8" ht="30.75" customHeight="1">
      <c r="A7" s="51"/>
      <c r="B7" s="86" t="s">
        <v>104</v>
      </c>
      <c r="C7" s="87"/>
      <c r="D7" s="55" t="s">
        <v>8</v>
      </c>
      <c r="E7" s="55" t="s">
        <v>9</v>
      </c>
      <c r="F7" s="55" t="s">
        <v>10</v>
      </c>
      <c r="G7" s="54">
        <v>90000000000</v>
      </c>
      <c r="H7" s="55" t="s">
        <v>11</v>
      </c>
    </row>
    <row r="8" spans="1:8" ht="67.5" customHeight="1">
      <c r="A8" s="51">
        <v>2</v>
      </c>
      <c r="B8" s="88" t="s">
        <v>12</v>
      </c>
      <c r="C8" s="89"/>
      <c r="D8" s="52"/>
      <c r="E8" s="52"/>
      <c r="F8" s="52"/>
      <c r="G8" s="53">
        <f>SUM(G10:G26)</f>
        <v>127091020000</v>
      </c>
      <c r="H8" s="52"/>
    </row>
    <row r="9" spans="1:8">
      <c r="A9" s="51"/>
      <c r="B9" s="86" t="s">
        <v>7</v>
      </c>
      <c r="C9" s="87"/>
      <c r="D9" s="52"/>
      <c r="E9" s="52"/>
      <c r="F9" s="52"/>
      <c r="G9" s="53"/>
      <c r="H9" s="52"/>
    </row>
    <row r="10" spans="1:8" ht="36.75" customHeight="1">
      <c r="A10" s="51"/>
      <c r="B10" s="56" t="s">
        <v>73</v>
      </c>
      <c r="C10" s="57" t="s">
        <v>19</v>
      </c>
      <c r="D10" s="58" t="s">
        <v>52</v>
      </c>
      <c r="E10" s="59" t="s">
        <v>48</v>
      </c>
      <c r="F10" s="59" t="s">
        <v>10</v>
      </c>
      <c r="G10" s="60">
        <v>7508000000</v>
      </c>
      <c r="H10" s="59" t="s">
        <v>13</v>
      </c>
    </row>
    <row r="11" spans="1:8" ht="33.75" customHeight="1">
      <c r="A11" s="51"/>
      <c r="B11" s="56" t="s">
        <v>74</v>
      </c>
      <c r="C11" s="57" t="s">
        <v>20</v>
      </c>
      <c r="D11" s="61" t="s">
        <v>49</v>
      </c>
      <c r="E11" s="59" t="s">
        <v>61</v>
      </c>
      <c r="F11" s="59" t="s">
        <v>10</v>
      </c>
      <c r="G11" s="78">
        <v>74834553000</v>
      </c>
      <c r="H11" s="59" t="s">
        <v>13</v>
      </c>
    </row>
    <row r="12" spans="1:8" ht="33.75" customHeight="1">
      <c r="A12" s="51"/>
      <c r="B12" s="62" t="s">
        <v>75</v>
      </c>
      <c r="C12" s="63" t="s">
        <v>28</v>
      </c>
      <c r="D12" s="64" t="s">
        <v>51</v>
      </c>
      <c r="E12" s="59" t="s">
        <v>63</v>
      </c>
      <c r="F12" s="59" t="s">
        <v>10</v>
      </c>
      <c r="G12" s="78">
        <v>19521915000</v>
      </c>
      <c r="H12" s="59" t="s">
        <v>13</v>
      </c>
    </row>
    <row r="13" spans="1:8" ht="45.75" customHeight="1">
      <c r="A13" s="51"/>
      <c r="B13" s="62" t="s">
        <v>76</v>
      </c>
      <c r="C13" s="63" t="s">
        <v>22</v>
      </c>
      <c r="D13" s="65" t="s">
        <v>50</v>
      </c>
      <c r="E13" s="59" t="s">
        <v>62</v>
      </c>
      <c r="F13" s="59" t="s">
        <v>10</v>
      </c>
      <c r="G13" s="78">
        <v>1963052000</v>
      </c>
      <c r="H13" s="59" t="s">
        <v>45</v>
      </c>
    </row>
    <row r="14" spans="1:8" ht="37.5" customHeight="1">
      <c r="A14" s="51"/>
      <c r="B14" s="62" t="s">
        <v>77</v>
      </c>
      <c r="C14" s="57" t="s">
        <v>31</v>
      </c>
      <c r="D14" s="58" t="s">
        <v>52</v>
      </c>
      <c r="E14" s="59" t="s">
        <v>48</v>
      </c>
      <c r="F14" s="59" t="s">
        <v>10</v>
      </c>
      <c r="G14" s="60">
        <v>13513500000</v>
      </c>
      <c r="H14" s="59" t="s">
        <v>45</v>
      </c>
    </row>
    <row r="15" spans="1:8" ht="79.5" customHeight="1">
      <c r="A15" s="51"/>
      <c r="B15" s="62" t="s">
        <v>78</v>
      </c>
      <c r="C15" s="57" t="s">
        <v>46</v>
      </c>
      <c r="D15" s="58" t="s">
        <v>52</v>
      </c>
      <c r="E15" s="59" t="s">
        <v>48</v>
      </c>
      <c r="F15" s="59" t="s">
        <v>10</v>
      </c>
      <c r="G15" s="66">
        <v>5000000000</v>
      </c>
      <c r="H15" s="59" t="s">
        <v>47</v>
      </c>
    </row>
    <row r="16" spans="1:8" ht="33.75" customHeight="1">
      <c r="A16" s="51"/>
      <c r="B16" s="62" t="s">
        <v>79</v>
      </c>
      <c r="C16" s="57" t="s">
        <v>32</v>
      </c>
      <c r="D16" s="57" t="s">
        <v>53</v>
      </c>
      <c r="E16" s="59" t="s">
        <v>64</v>
      </c>
      <c r="F16" s="59" t="s">
        <v>10</v>
      </c>
      <c r="G16" s="78">
        <v>200000000</v>
      </c>
      <c r="H16" s="59" t="s">
        <v>14</v>
      </c>
    </row>
    <row r="17" spans="1:8" ht="34.5" customHeight="1">
      <c r="A17" s="51"/>
      <c r="B17" s="62" t="s">
        <v>80</v>
      </c>
      <c r="C17" s="57" t="s">
        <v>33</v>
      </c>
      <c r="D17" s="57" t="s">
        <v>54</v>
      </c>
      <c r="E17" s="59" t="s">
        <v>65</v>
      </c>
      <c r="F17" s="59" t="s">
        <v>10</v>
      </c>
      <c r="G17" s="78">
        <v>200000000</v>
      </c>
      <c r="H17" s="59" t="s">
        <v>14</v>
      </c>
    </row>
    <row r="18" spans="1:8" ht="30.75" customHeight="1">
      <c r="A18" s="51"/>
      <c r="B18" s="62" t="s">
        <v>81</v>
      </c>
      <c r="C18" s="57" t="s">
        <v>34</v>
      </c>
      <c r="D18" s="57" t="s">
        <v>55</v>
      </c>
      <c r="E18" s="59" t="s">
        <v>65</v>
      </c>
      <c r="F18" s="59" t="s">
        <v>10</v>
      </c>
      <c r="G18" s="78">
        <v>200000000</v>
      </c>
      <c r="H18" s="59" t="s">
        <v>14</v>
      </c>
    </row>
    <row r="19" spans="1:8" ht="46.5" customHeight="1">
      <c r="A19" s="51"/>
      <c r="B19" s="62" t="s">
        <v>82</v>
      </c>
      <c r="C19" s="57" t="s">
        <v>35</v>
      </c>
      <c r="D19" s="57" t="s">
        <v>56</v>
      </c>
      <c r="E19" s="59" t="s">
        <v>66</v>
      </c>
      <c r="F19" s="59" t="s">
        <v>10</v>
      </c>
      <c r="G19" s="78">
        <v>200000000</v>
      </c>
      <c r="H19" s="59" t="s">
        <v>14</v>
      </c>
    </row>
    <row r="20" spans="1:8" ht="45.75" customHeight="1">
      <c r="A20" s="51"/>
      <c r="B20" s="62" t="s">
        <v>83</v>
      </c>
      <c r="C20" s="57" t="s">
        <v>36</v>
      </c>
      <c r="D20" s="57" t="s">
        <v>57</v>
      </c>
      <c r="E20" s="59" t="s">
        <v>67</v>
      </c>
      <c r="F20" s="59" t="s">
        <v>10</v>
      </c>
      <c r="G20" s="78">
        <v>200000000</v>
      </c>
      <c r="H20" s="59" t="s">
        <v>14</v>
      </c>
    </row>
    <row r="21" spans="1:8" ht="33.75" customHeight="1">
      <c r="A21" s="51"/>
      <c r="B21" s="62" t="s">
        <v>84</v>
      </c>
      <c r="C21" s="57" t="s">
        <v>37</v>
      </c>
      <c r="D21" s="57" t="s">
        <v>58</v>
      </c>
      <c r="E21" s="59" t="s">
        <v>68</v>
      </c>
      <c r="F21" s="59" t="s">
        <v>10</v>
      </c>
      <c r="G21" s="78">
        <v>1450000000</v>
      </c>
      <c r="H21" s="59" t="s">
        <v>14</v>
      </c>
    </row>
    <row r="22" spans="1:8" ht="30.75" customHeight="1">
      <c r="A22" s="51"/>
      <c r="B22" s="62" t="s">
        <v>85</v>
      </c>
      <c r="C22" s="57" t="s">
        <v>38</v>
      </c>
      <c r="D22" s="57" t="s">
        <v>59</v>
      </c>
      <c r="E22" s="59" t="s">
        <v>92</v>
      </c>
      <c r="F22" s="59" t="s">
        <v>10</v>
      </c>
      <c r="G22" s="78">
        <v>100000000</v>
      </c>
      <c r="H22" s="59" t="s">
        <v>14</v>
      </c>
    </row>
    <row r="23" spans="1:8" ht="30.75" customHeight="1">
      <c r="A23" s="67"/>
      <c r="B23" s="68" t="s">
        <v>86</v>
      </c>
      <c r="C23" s="69" t="s">
        <v>39</v>
      </c>
      <c r="D23" s="69" t="s">
        <v>60</v>
      </c>
      <c r="E23" s="70" t="s">
        <v>96</v>
      </c>
      <c r="F23" s="70" t="s">
        <v>10</v>
      </c>
      <c r="G23" s="79">
        <v>1300000000</v>
      </c>
      <c r="H23" s="70" t="s">
        <v>14</v>
      </c>
    </row>
    <row r="24" spans="1:8" ht="33" customHeight="1">
      <c r="A24" s="71"/>
      <c r="B24" s="72" t="s">
        <v>87</v>
      </c>
      <c r="C24" s="73" t="s">
        <v>70</v>
      </c>
      <c r="D24" s="74" t="s">
        <v>91</v>
      </c>
      <c r="E24" s="75" t="s">
        <v>93</v>
      </c>
      <c r="F24" s="70" t="s">
        <v>10</v>
      </c>
      <c r="G24" s="78">
        <v>500000000</v>
      </c>
      <c r="H24" s="70" t="s">
        <v>14</v>
      </c>
    </row>
    <row r="25" spans="1:8" ht="36" customHeight="1">
      <c r="A25" s="71"/>
      <c r="B25" s="72" t="s">
        <v>88</v>
      </c>
      <c r="C25" s="73" t="s">
        <v>71</v>
      </c>
      <c r="D25" s="74" t="s">
        <v>94</v>
      </c>
      <c r="E25" s="75" t="s">
        <v>97</v>
      </c>
      <c r="F25" s="70" t="s">
        <v>10</v>
      </c>
      <c r="G25" s="78">
        <v>200000000</v>
      </c>
      <c r="H25" s="70" t="s">
        <v>14</v>
      </c>
    </row>
    <row r="26" spans="1:8" ht="30.75" customHeight="1">
      <c r="A26" s="71"/>
      <c r="B26" s="72" t="s">
        <v>89</v>
      </c>
      <c r="C26" s="73" t="s">
        <v>90</v>
      </c>
      <c r="D26" s="74" t="s">
        <v>95</v>
      </c>
      <c r="E26" s="75" t="s">
        <v>98</v>
      </c>
      <c r="F26" s="76" t="s">
        <v>10</v>
      </c>
      <c r="G26" s="78">
        <v>200000000</v>
      </c>
      <c r="H26" s="76" t="s">
        <v>14</v>
      </c>
    </row>
    <row r="27" spans="1:8" ht="15.75">
      <c r="A27" s="46"/>
      <c r="B27" s="46"/>
      <c r="C27" s="47"/>
      <c r="D27" s="47"/>
      <c r="E27" s="47"/>
      <c r="F27" s="47"/>
      <c r="G27" s="48"/>
      <c r="H27" s="47"/>
    </row>
    <row r="28" spans="1:8" ht="15.75">
      <c r="A28" s="77"/>
      <c r="B28" s="77"/>
      <c r="C28" s="47"/>
      <c r="D28" s="47"/>
      <c r="E28" s="47"/>
      <c r="F28" s="47"/>
      <c r="G28" s="48"/>
      <c r="H28" s="47"/>
    </row>
    <row r="29" spans="1:8" ht="15.75">
      <c r="A29" s="77"/>
      <c r="B29" s="77"/>
      <c r="C29" s="47"/>
      <c r="D29" s="47"/>
      <c r="E29" s="47"/>
      <c r="F29" s="47"/>
      <c r="G29" s="48"/>
      <c r="H29" s="47"/>
    </row>
    <row r="30" spans="1:8" ht="15.75">
      <c r="A30" s="46"/>
      <c r="B30" s="46"/>
      <c r="C30" s="47"/>
      <c r="D30" s="47"/>
      <c r="E30" s="83" t="s">
        <v>99</v>
      </c>
      <c r="F30" s="83"/>
      <c r="G30" s="83"/>
      <c r="H30" s="47"/>
    </row>
    <row r="31" spans="1:8" ht="15.75">
      <c r="A31" s="46"/>
      <c r="B31" s="46"/>
      <c r="C31" s="47"/>
      <c r="D31" s="47"/>
      <c r="E31" s="83" t="s">
        <v>100</v>
      </c>
      <c r="F31" s="83"/>
      <c r="G31" s="83"/>
      <c r="H31" s="47"/>
    </row>
    <row r="32" spans="1:8" ht="15.75">
      <c r="A32" s="46"/>
      <c r="B32" s="46"/>
      <c r="C32" s="47"/>
      <c r="D32" s="47"/>
      <c r="E32" s="47"/>
      <c r="F32" s="47"/>
      <c r="G32" s="48"/>
      <c r="H32" s="47"/>
    </row>
    <row r="33" spans="1:8" ht="15.75">
      <c r="A33" s="46"/>
      <c r="B33" s="46"/>
      <c r="C33" s="47"/>
      <c r="D33" s="47"/>
      <c r="E33" s="47"/>
      <c r="F33" s="47"/>
      <c r="G33" s="48"/>
      <c r="H33" s="47"/>
    </row>
    <row r="34" spans="1:8" ht="15.75">
      <c r="A34" s="46"/>
      <c r="B34" s="46"/>
      <c r="C34" s="47"/>
      <c r="D34" s="47"/>
      <c r="E34" s="47"/>
      <c r="F34" s="47"/>
      <c r="G34" s="48"/>
      <c r="H34" s="47"/>
    </row>
    <row r="35" spans="1:8" ht="15.75">
      <c r="A35" s="46"/>
      <c r="B35" s="46"/>
      <c r="C35" s="47"/>
      <c r="D35" s="47"/>
      <c r="E35" s="85" t="s">
        <v>101</v>
      </c>
      <c r="F35" s="85"/>
      <c r="G35" s="85"/>
      <c r="H35" s="47"/>
    </row>
    <row r="36" spans="1:8" ht="15.75">
      <c r="A36" s="46"/>
      <c r="B36" s="46"/>
      <c r="C36" s="47"/>
      <c r="D36" s="47"/>
      <c r="E36" s="84" t="s">
        <v>102</v>
      </c>
      <c r="F36" s="84"/>
      <c r="G36" s="84"/>
      <c r="H36" s="47"/>
    </row>
    <row r="37" spans="1:8" ht="15.75">
      <c r="A37" s="46"/>
      <c r="B37" s="46"/>
      <c r="C37" s="47"/>
      <c r="D37" s="47"/>
      <c r="E37" s="84" t="s">
        <v>103</v>
      </c>
      <c r="F37" s="84"/>
      <c r="G37" s="84"/>
      <c r="H37" s="47"/>
    </row>
  </sheetData>
  <mergeCells count="12">
    <mergeCell ref="B7:C7"/>
    <mergeCell ref="B8:C8"/>
    <mergeCell ref="B9:C9"/>
    <mergeCell ref="A1:H1"/>
    <mergeCell ref="B4:C4"/>
    <mergeCell ref="B5:C5"/>
    <mergeCell ref="B6:C6"/>
    <mergeCell ref="E30:G30"/>
    <mergeCell ref="E31:G31"/>
    <mergeCell ref="E36:G36"/>
    <mergeCell ref="E35:G35"/>
    <mergeCell ref="E37:G37"/>
  </mergeCells>
  <pageMargins left="0.51181102362204722" right="0.23622047244094491" top="0.51181102362204722" bottom="0.61" header="0.31496062992125984" footer="0.31496062992125984"/>
  <pageSetup paperSize="512" scale="9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F4" sqref="F4"/>
    </sheetView>
  </sheetViews>
  <sheetFormatPr defaultRowHeight="15"/>
  <cols>
    <col min="1" max="1" width="5.42578125" customWidth="1"/>
    <col min="2" max="2" width="18.7109375" customWidth="1"/>
    <col min="3" max="3" width="51" customWidth="1"/>
    <col min="4" max="4" width="18.7109375" customWidth="1"/>
    <col min="5" max="7" width="18.85546875" customWidth="1"/>
    <col min="8" max="8" width="19.85546875" customWidth="1"/>
  </cols>
  <sheetData>
    <row r="1" spans="1:9" ht="18.75">
      <c r="A1" s="93" t="s">
        <v>44</v>
      </c>
      <c r="B1" s="93"/>
      <c r="C1" s="93"/>
      <c r="D1" s="93"/>
      <c r="E1" s="93"/>
      <c r="F1" s="93"/>
      <c r="G1" s="93"/>
      <c r="H1" s="93"/>
    </row>
    <row r="3" spans="1:9">
      <c r="A3" s="8" t="s">
        <v>42</v>
      </c>
      <c r="B3" s="100" t="s">
        <v>43</v>
      </c>
      <c r="C3" s="101"/>
      <c r="D3" s="4" t="s">
        <v>41</v>
      </c>
      <c r="E3" s="100" t="s">
        <v>18</v>
      </c>
      <c r="F3" s="102"/>
      <c r="G3" s="101"/>
      <c r="H3" s="4" t="s">
        <v>21</v>
      </c>
    </row>
    <row r="4" spans="1:9">
      <c r="A4" s="8"/>
      <c r="B4" s="80"/>
      <c r="C4" s="81"/>
      <c r="D4" s="4"/>
      <c r="E4" s="80"/>
      <c r="F4" s="82"/>
      <c r="G4" s="81"/>
      <c r="H4" s="4"/>
    </row>
    <row r="5" spans="1:9">
      <c r="A5" s="2">
        <v>1</v>
      </c>
      <c r="B5" s="6" t="s">
        <v>17</v>
      </c>
      <c r="C5" s="7"/>
      <c r="D5" s="2"/>
      <c r="E5" s="3">
        <v>90000000000</v>
      </c>
      <c r="F5" s="3"/>
      <c r="G5" s="3"/>
      <c r="H5" s="3" t="s">
        <v>11</v>
      </c>
    </row>
    <row r="6" spans="1:9">
      <c r="A6" s="13">
        <v>2</v>
      </c>
      <c r="B6" s="98" t="s">
        <v>19</v>
      </c>
      <c r="C6" s="99"/>
      <c r="D6" s="13"/>
      <c r="E6" s="14">
        <v>7500000000</v>
      </c>
      <c r="F6" s="14"/>
      <c r="G6" s="14"/>
      <c r="H6" s="14" t="s">
        <v>13</v>
      </c>
    </row>
    <row r="7" spans="1:9">
      <c r="A7" s="13">
        <v>3</v>
      </c>
      <c r="B7" s="15" t="s">
        <v>20</v>
      </c>
      <c r="C7" s="16"/>
      <c r="D7" s="14">
        <v>73334553000</v>
      </c>
      <c r="E7" s="14">
        <f>D7</f>
        <v>73334553000</v>
      </c>
      <c r="F7" s="14"/>
      <c r="G7" s="14"/>
      <c r="H7" s="14" t="s">
        <v>13</v>
      </c>
    </row>
    <row r="8" spans="1:9">
      <c r="A8" s="13">
        <v>4</v>
      </c>
      <c r="B8" s="98" t="s">
        <v>28</v>
      </c>
      <c r="C8" s="99"/>
      <c r="D8" s="17">
        <f>D9+D10</f>
        <v>17383559766.610001</v>
      </c>
      <c r="E8" s="18">
        <f>D8+D8*10%</f>
        <v>19121915743.271</v>
      </c>
      <c r="F8" s="18"/>
      <c r="G8" s="18"/>
      <c r="H8" s="19" t="s">
        <v>13</v>
      </c>
      <c r="I8" t="s">
        <v>27</v>
      </c>
    </row>
    <row r="9" spans="1:9">
      <c r="A9" s="13"/>
      <c r="B9" s="20" t="s">
        <v>30</v>
      </c>
      <c r="C9" s="21"/>
      <c r="D9" s="22">
        <v>13862959766.610001</v>
      </c>
      <c r="E9" s="14"/>
      <c r="F9" s="14"/>
      <c r="G9" s="14"/>
      <c r="H9" s="14"/>
    </row>
    <row r="10" spans="1:9">
      <c r="A10" s="13"/>
      <c r="B10" s="20" t="s">
        <v>23</v>
      </c>
      <c r="C10" s="16"/>
      <c r="D10" s="14">
        <v>3520600000</v>
      </c>
      <c r="E10" s="14"/>
      <c r="F10" s="14"/>
      <c r="G10" s="14"/>
      <c r="H10" s="14"/>
    </row>
    <row r="11" spans="1:9">
      <c r="A11" s="13"/>
      <c r="B11" s="20"/>
      <c r="C11" s="16"/>
      <c r="D11" s="23" t="s">
        <v>69</v>
      </c>
      <c r="E11" s="24">
        <f>SUM(E6:E10)</f>
        <v>99956468743.270996</v>
      </c>
      <c r="F11" s="24"/>
      <c r="G11" s="24"/>
      <c r="H11" s="14"/>
    </row>
    <row r="12" spans="1:9" ht="18.75" customHeight="1">
      <c r="A12" s="25">
        <v>5</v>
      </c>
      <c r="B12" s="94" t="s">
        <v>22</v>
      </c>
      <c r="C12" s="95"/>
      <c r="D12" s="26">
        <f>D13+D14</f>
        <v>1648229934.45</v>
      </c>
      <c r="E12" s="27">
        <f>D12+D12*10%</f>
        <v>1813052927.895</v>
      </c>
      <c r="F12" s="27"/>
      <c r="G12" s="27"/>
      <c r="H12" s="28" t="s">
        <v>26</v>
      </c>
      <c r="I12" t="s">
        <v>27</v>
      </c>
    </row>
    <row r="13" spans="1:9">
      <c r="A13" s="29"/>
      <c r="B13" s="30" t="s">
        <v>29</v>
      </c>
      <c r="C13" s="31"/>
      <c r="D13" s="32">
        <v>1579570574.45</v>
      </c>
      <c r="E13" s="33"/>
      <c r="F13" s="33"/>
      <c r="G13" s="33"/>
      <c r="H13" s="33"/>
    </row>
    <row r="14" spans="1:9">
      <c r="A14" s="29"/>
      <c r="B14" s="30" t="s">
        <v>23</v>
      </c>
      <c r="C14" s="31"/>
      <c r="D14" s="34">
        <f>SUM(D15:D16)</f>
        <v>68659360.000000015</v>
      </c>
      <c r="E14" s="33"/>
      <c r="F14" s="33"/>
      <c r="G14" s="33"/>
      <c r="H14" s="33"/>
    </row>
    <row r="15" spans="1:9">
      <c r="A15" s="29"/>
      <c r="B15" s="35" t="s">
        <v>24</v>
      </c>
      <c r="C15" s="36">
        <f>48315100</f>
        <v>48315100</v>
      </c>
      <c r="D15" s="37">
        <f>C15*1.1</f>
        <v>53146610.000000007</v>
      </c>
      <c r="E15" s="33"/>
      <c r="F15" s="33"/>
      <c r="G15" s="33"/>
      <c r="H15" s="33"/>
    </row>
    <row r="16" spans="1:9">
      <c r="A16" s="29"/>
      <c r="B16" s="35" t="s">
        <v>25</v>
      </c>
      <c r="C16" s="38">
        <v>14102500</v>
      </c>
      <c r="D16" s="37">
        <f>C16*1.1</f>
        <v>15512750.000000002</v>
      </c>
      <c r="E16" s="33"/>
      <c r="F16" s="33"/>
      <c r="G16" s="33"/>
      <c r="H16" s="33"/>
    </row>
    <row r="17" spans="1:8" ht="17.25" customHeight="1">
      <c r="A17" s="25">
        <v>6</v>
      </c>
      <c r="B17" s="96" t="s">
        <v>31</v>
      </c>
      <c r="C17" s="97"/>
      <c r="D17" s="29"/>
      <c r="E17" s="33">
        <v>13500000000</v>
      </c>
      <c r="F17" s="33"/>
      <c r="G17" s="33"/>
      <c r="H17" s="28" t="s">
        <v>26</v>
      </c>
    </row>
    <row r="18" spans="1:8" ht="17.25" customHeight="1">
      <c r="A18" s="25"/>
      <c r="B18" s="39"/>
      <c r="C18" s="40"/>
      <c r="D18" s="41" t="s">
        <v>69</v>
      </c>
      <c r="E18" s="42">
        <f>SUM(E12:E17)</f>
        <v>15313052927.895</v>
      </c>
      <c r="F18" s="42"/>
      <c r="G18" s="42"/>
      <c r="H18" s="28"/>
    </row>
    <row r="19" spans="1:8">
      <c r="A19" s="9">
        <v>7</v>
      </c>
      <c r="B19" s="10" t="s">
        <v>32</v>
      </c>
      <c r="C19" s="11"/>
      <c r="D19" s="9"/>
      <c r="E19" s="12">
        <v>200000000</v>
      </c>
      <c r="F19" s="12"/>
      <c r="G19" s="12"/>
      <c r="H19" s="12" t="s">
        <v>14</v>
      </c>
    </row>
    <row r="20" spans="1:8">
      <c r="A20" s="9">
        <v>8</v>
      </c>
      <c r="B20" s="10" t="s">
        <v>33</v>
      </c>
      <c r="C20" s="11"/>
      <c r="D20" s="9"/>
      <c r="E20" s="12">
        <v>200000000</v>
      </c>
      <c r="F20" s="12"/>
      <c r="G20" s="12"/>
      <c r="H20" s="12" t="s">
        <v>14</v>
      </c>
    </row>
    <row r="21" spans="1:8">
      <c r="A21" s="9">
        <v>9</v>
      </c>
      <c r="B21" s="10" t="s">
        <v>34</v>
      </c>
      <c r="C21" s="11"/>
      <c r="D21" s="9"/>
      <c r="E21" s="12">
        <v>200000000</v>
      </c>
      <c r="F21" s="12"/>
      <c r="G21" s="12"/>
      <c r="H21" s="12" t="s">
        <v>14</v>
      </c>
    </row>
    <row r="22" spans="1:8">
      <c r="A22" s="9">
        <v>10</v>
      </c>
      <c r="B22" s="10" t="s">
        <v>35</v>
      </c>
      <c r="C22" s="11"/>
      <c r="D22" s="9"/>
      <c r="E22" s="12">
        <v>200000000</v>
      </c>
      <c r="F22" s="12"/>
      <c r="G22" s="12"/>
      <c r="H22" s="12" t="s">
        <v>14</v>
      </c>
    </row>
    <row r="23" spans="1:8">
      <c r="A23" s="9">
        <v>11</v>
      </c>
      <c r="B23" s="10" t="s">
        <v>36</v>
      </c>
      <c r="C23" s="11"/>
      <c r="D23" s="9"/>
      <c r="E23" s="12">
        <v>200000000</v>
      </c>
      <c r="F23" s="12"/>
      <c r="G23" s="12"/>
      <c r="H23" s="12" t="s">
        <v>14</v>
      </c>
    </row>
    <row r="24" spans="1:8">
      <c r="A24" s="9">
        <v>12</v>
      </c>
      <c r="B24" s="10" t="s">
        <v>37</v>
      </c>
      <c r="C24" s="11"/>
      <c r="D24" s="9"/>
      <c r="E24" s="12">
        <v>1450000000</v>
      </c>
      <c r="F24" s="12"/>
      <c r="G24" s="12"/>
      <c r="H24" s="12" t="s">
        <v>14</v>
      </c>
    </row>
    <row r="25" spans="1:8">
      <c r="A25" s="9">
        <v>13</v>
      </c>
      <c r="B25" s="10" t="s">
        <v>38</v>
      </c>
      <c r="C25" s="11"/>
      <c r="D25" s="9"/>
      <c r="E25" s="12">
        <v>100000000</v>
      </c>
      <c r="F25" s="12"/>
      <c r="G25" s="12"/>
      <c r="H25" s="12" t="s">
        <v>14</v>
      </c>
    </row>
    <row r="26" spans="1:8">
      <c r="A26" s="9">
        <v>14</v>
      </c>
      <c r="B26" s="10" t="s">
        <v>39</v>
      </c>
      <c r="C26" s="11"/>
      <c r="D26" s="9"/>
      <c r="E26" s="12">
        <v>1300000000</v>
      </c>
      <c r="F26" s="12"/>
      <c r="G26" s="12"/>
      <c r="H26" s="12" t="s">
        <v>14</v>
      </c>
    </row>
    <row r="27" spans="1:8">
      <c r="A27" s="9">
        <v>15</v>
      </c>
      <c r="B27" s="10" t="s">
        <v>70</v>
      </c>
      <c r="C27" s="11"/>
      <c r="D27" s="9"/>
      <c r="E27" s="12">
        <v>500000000</v>
      </c>
      <c r="F27" s="12"/>
      <c r="G27" s="12"/>
      <c r="H27" s="12" t="s">
        <v>14</v>
      </c>
    </row>
    <row r="28" spans="1:8">
      <c r="A28" s="9">
        <v>16</v>
      </c>
      <c r="B28" s="10" t="s">
        <v>71</v>
      </c>
      <c r="C28" s="11"/>
      <c r="D28" s="9"/>
      <c r="E28" s="12">
        <v>200000000</v>
      </c>
      <c r="F28" s="12"/>
      <c r="G28" s="12"/>
      <c r="H28" s="12" t="s">
        <v>14</v>
      </c>
    </row>
    <row r="29" spans="1:8">
      <c r="A29" s="9">
        <v>17</v>
      </c>
      <c r="B29" s="10" t="s">
        <v>72</v>
      </c>
      <c r="C29" s="11"/>
      <c r="D29" s="9"/>
      <c r="E29" s="12">
        <v>200000000</v>
      </c>
      <c r="F29" s="12"/>
      <c r="G29" s="12"/>
      <c r="H29" s="12" t="s">
        <v>14</v>
      </c>
    </row>
    <row r="30" spans="1:8">
      <c r="A30" s="9"/>
      <c r="B30" s="10"/>
      <c r="C30" s="11"/>
      <c r="D30" s="43" t="s">
        <v>69</v>
      </c>
      <c r="E30" s="44">
        <f>SUM(E19:E29)</f>
        <v>4750000000</v>
      </c>
      <c r="F30" s="44"/>
      <c r="G30" s="44"/>
      <c r="H30" s="12"/>
    </row>
    <row r="31" spans="1:8">
      <c r="A31" s="2"/>
      <c r="B31" s="6"/>
      <c r="C31" s="7"/>
      <c r="D31" s="4" t="s">
        <v>40</v>
      </c>
      <c r="E31" s="5">
        <f>E5+E11+E18+E30</f>
        <v>210019521671.16599</v>
      </c>
      <c r="F31" s="5"/>
      <c r="G31" s="5"/>
      <c r="H31" s="2"/>
    </row>
  </sheetData>
  <mergeCells count="7">
    <mergeCell ref="A1:H1"/>
    <mergeCell ref="B12:C12"/>
    <mergeCell ref="B17:C17"/>
    <mergeCell ref="B8:C8"/>
    <mergeCell ref="B6:C6"/>
    <mergeCell ref="B3:C3"/>
    <mergeCell ref="E3:G3"/>
  </mergeCells>
  <pageMargins left="0.70866141732283472" right="0.32" top="0.74803149606299213" bottom="0.74803149606299213" header="0.31496062992125984" footer="0.31496062992125984"/>
  <pageSetup paperSize="512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RENCANA PROGRAM &amp; KEG</vt:lpstr>
      <vt:lpstr>draf hitung</vt:lpstr>
      <vt:lpstr>Sheet3</vt:lpstr>
      <vt:lpstr>'RENCANA PROGRAM &amp; KEG'!Print_Titles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2017-02-13T04:05:52Z</dcterms:modified>
</cp:coreProperties>
</file>