
<file path=[Content_Types].xml><?xml version="1.0" encoding="utf-8"?>
<Types xmlns="http://schemas.openxmlformats.org/package/2006/content-types">
  <Override PartName="/xl/worksheets/sheet15.xml" ContentType="application/vnd.openxmlformats-officedocument.spreadsheetml.worksheet+xml"/>
  <Override PartName="/xl/worksheets/sheet24.xml" ContentType="application/vnd.openxmlformats-officedocument.spreadsheetml.worksheet+xml"/>
  <Override PartName="/xl/worksheets/sheet35.xml" ContentType="application/vnd.openxmlformats-officedocument.spreadsheetml.worksheet+xml"/>
  <Override PartName="/xl/worksheets/sheet44.xml" ContentType="application/vnd.openxmlformats-officedocument.spreadsheetml.worksheet+xml"/>
  <Override PartName="/xl/worksheets/sheet53.xml" ContentType="application/vnd.openxmlformats-officedocument.spreadsheetml.worksheet+xml"/>
  <Override PartName="/xl/worksheets/sheet62.xml" ContentType="application/vnd.openxmlformats-officedocument.spreadsheetml.worksheet+xml"/>
  <Override PartName="/xl/worksheets/sheet9.xml" ContentType="application/vnd.openxmlformats-officedocument.spreadsheetml.worksheet+xml"/>
  <Override PartName="/xl/worksheets/sheet13.xml" ContentType="application/vnd.openxmlformats-officedocument.spreadsheetml.worksheet+xml"/>
  <Override PartName="/xl/worksheets/sheet22.xml" ContentType="application/vnd.openxmlformats-officedocument.spreadsheetml.worksheet+xml"/>
  <Override PartName="/xl/worksheets/sheet33.xml" ContentType="application/vnd.openxmlformats-officedocument.spreadsheetml.worksheet+xml"/>
  <Override PartName="/xl/worksheets/sheet42.xml" ContentType="application/vnd.openxmlformats-officedocument.spreadsheetml.worksheet+xml"/>
  <Override PartName="/xl/worksheets/sheet51.xml" ContentType="application/vnd.openxmlformats-officedocument.spreadsheetml.worksheet+xml"/>
  <Override PartName="/xl/worksheets/sheet6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7.xml" ContentType="application/vnd.openxmlformats-officedocument.spreadsheetml.worksheet+xml"/>
  <Override PartName="/xl/worksheets/sheet11.xml" ContentType="application/vnd.openxmlformats-officedocument.spreadsheetml.worksheet+xml"/>
  <Override PartName="/xl/worksheets/sheet20.xml" ContentType="application/vnd.openxmlformats-officedocument.spreadsheetml.worksheet+xml"/>
  <Override PartName="/xl/worksheets/sheet31.xml" ContentType="application/vnd.openxmlformats-officedocument.spreadsheetml.worksheet+xml"/>
  <Override PartName="/xl/worksheets/sheet40.xml" ContentType="application/vnd.openxmlformats-officedocument.spreadsheetml.worksheet+xml"/>
  <Default Extension="rels" ContentType="application/vnd.openxmlformats-package.relationships+xml"/>
  <Default Extension="xml" ContentType="application/xml"/>
  <Override PartName="/xl/worksheets/sheet5.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worksheets/sheet49.xml" ContentType="application/vnd.openxmlformats-officedocument.spreadsheetml.worksheet+xml"/>
  <Override PartName="/xl/worksheets/sheet59.xml" ContentType="application/vnd.openxmlformats-officedocument.spreadsheetml.worksheet+xml"/>
  <Override PartName="/xl/calcChain.xml" ContentType="application/vnd.openxmlformats-officedocument.spreadsheetml.calcChain+xml"/>
  <Override PartName="/xl/worksheets/sheet19.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64.xml" ContentType="application/vnd.openxmlformats-officedocument.spreadsheetml.worksheet+xml"/>
  <Override PartName="/docProps/core.xml" ContentType="application/vnd.openxmlformats-package.core-properties+xml"/>
  <Override PartName="/xl/worksheets/sheet16.xml" ContentType="application/vnd.openxmlformats-officedocument.spreadsheetml.worksheet+xml"/>
  <Override PartName="/xl/worksheets/sheet25.xml" ContentType="application/vnd.openxmlformats-officedocument.spreadsheetml.worksheet+xml"/>
  <Override PartName="/xl/worksheets/sheet34.xml" ContentType="application/vnd.openxmlformats-officedocument.spreadsheetml.worksheet+xml"/>
  <Override PartName="/xl/worksheets/sheet43.xml" ContentType="application/vnd.openxmlformats-officedocument.spreadsheetml.worksheet+xml"/>
  <Override PartName="/xl/worksheets/sheet52.xml" ContentType="application/vnd.openxmlformats-officedocument.spreadsheetml.worksheet+xml"/>
  <Override PartName="/xl/worksheets/sheet63.xml" ContentType="application/vnd.openxmlformats-officedocument.spreadsheetml.worksheet+xml"/>
  <Default Extension="bin" ContentType="application/vnd.openxmlformats-officedocument.spreadsheetml.printerSettings"/>
  <Override PartName="/xl/worksheets/sheet14.xml" ContentType="application/vnd.openxmlformats-officedocument.spreadsheetml.worksheet+xml"/>
  <Override PartName="/xl/worksheets/sheet23.xml" ContentType="application/vnd.openxmlformats-officedocument.spreadsheetml.worksheet+xml"/>
  <Override PartName="/xl/worksheets/sheet32.xml" ContentType="application/vnd.openxmlformats-officedocument.spreadsheetml.worksheet+xml"/>
  <Override PartName="/xl/worksheets/sheet41.xml" ContentType="application/vnd.openxmlformats-officedocument.spreadsheetml.worksheet+xml"/>
  <Override PartName="/xl/worksheets/sheet50.xml" ContentType="application/vnd.openxmlformats-officedocument.spreadsheetml.worksheet+xml"/>
  <Override PartName="/xl/worksheets/sheet61.xml" ContentType="application/vnd.openxmlformats-officedocument.spreadsheetml.worksheet+xml"/>
  <Override PartName="/xl/worksheets/sheet6.xml" ContentType="application/vnd.openxmlformats-officedocument.spreadsheetml.worksheet+xml"/>
  <Override PartName="/xl/worksheets/sheet8.xml" ContentType="application/vnd.openxmlformats-officedocument.spreadsheetml.worksheet+xml"/>
  <Override PartName="/xl/worksheets/sheet12.xml" ContentType="application/vnd.openxmlformats-officedocument.spreadsheetml.worksheet+xml"/>
  <Override PartName="/xl/worksheets/sheet21.xml" ContentType="application/vnd.openxmlformats-officedocument.spreadsheetml.worksheet+xml"/>
  <Override PartName="/xl/worksheets/sheet30.xml" ContentType="application/vnd.openxmlformats-officedocument.spreadsheetml.worksheet+xml"/>
  <Override PartName="/xl/workbook.xml" ContentType="application/vnd.openxmlformats-officedocument.spreadsheetml.sheet.main+xml"/>
  <Override PartName="/xl/worksheets/sheet4.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0" yWindow="0" windowWidth="19410" windowHeight="7755" tabRatio="844" firstSheet="20" activeTab="35"/>
  </bookViews>
  <sheets>
    <sheet name="Daftar Isi" sheetId="3" r:id="rId1"/>
    <sheet name="opd" sheetId="81" r:id="rId2"/>
    <sheet name="ringkasan apbd" sheetId="80" r:id="rId3"/>
    <sheet name="Belanja Langsung" sheetId="82" r:id="rId4"/>
    <sheet name="Belanja Tidak Langsung" sheetId="79" r:id="rId5"/>
    <sheet name="Dikbud" sheetId="100" r:id="rId6"/>
    <sheet name="dinkes" sheetId="118" r:id="rId7"/>
    <sheet name="RSUD" sheetId="99" r:id="rId8"/>
    <sheet name="DPUPR" sheetId="117" r:id="rId9"/>
    <sheet name="SatpolPP" sheetId="116" r:id="rId10"/>
    <sheet name="Kesbangpol" sheetId="110" r:id="rId11"/>
    <sheet name="BPBD" sheetId="93" r:id="rId12"/>
    <sheet name="Dinsos" sheetId="115" r:id="rId13"/>
    <sheet name="DP3AKB" sheetId="85" r:id="rId14"/>
    <sheet name="DLH" sheetId="104" r:id="rId15"/>
    <sheet name="Capil" sheetId="102" r:id="rId16"/>
    <sheet name="Dispermades" sheetId="97" r:id="rId17"/>
    <sheet name="Dishub" sheetId="96" r:id="rId18"/>
    <sheet name="Diskominfo" sheetId="103" r:id="rId19"/>
    <sheet name="DTMPTSP" sheetId="125" r:id="rId20"/>
    <sheet name="Disarpus" sheetId="101" r:id="rId21"/>
    <sheet name="Diskanak" sheetId="86" r:id="rId22"/>
    <sheet name="Dispar" sheetId="111" r:id="rId23"/>
    <sheet name="Distan" sheetId="113" r:id="rId24"/>
    <sheet name="Disdag" sheetId="95" r:id="rId25"/>
    <sheet name="Setda" sheetId="127" r:id="rId26"/>
    <sheet name="Setwan" sheetId="89" r:id="rId27"/>
    <sheet name="Jtp" sheetId="105" r:id="rId28"/>
    <sheet name="Jtys" sheetId="107" r:id="rId29"/>
    <sheet name="Jmtn" sheetId="124" r:id="rId30"/>
    <sheet name="Jmpl" sheetId="109" r:id="rId31"/>
    <sheet name="Mtsh" sheetId="119" r:id="rId32"/>
    <sheet name="Twmangu" sheetId="128" r:id="rId33"/>
    <sheet name="Ngrys" sheetId="121" r:id="rId34"/>
    <sheet name="Krpd" sheetId="106" r:id="rId35"/>
    <sheet name="Kra" sheetId="126" r:id="rId36"/>
    <sheet name="Tsmd" sheetId="90" r:id="rId37"/>
    <sheet name="Jtn" sheetId="122" r:id="rId38"/>
    <sheet name="Clmd" sheetId="94" r:id="rId39"/>
    <sheet name="Gndrj" sheetId="87" r:id="rId40"/>
    <sheet name="Mjgd" sheetId="112" r:id="rId41"/>
    <sheet name="Kbkrmt" sheetId="88" r:id="rId42"/>
    <sheet name="Krj" sheetId="123" r:id="rId43"/>
    <sheet name="Jnw" sheetId="108" r:id="rId44"/>
    <sheet name="Inspek" sheetId="98" r:id="rId45"/>
    <sheet name="Baper" sheetId="91" r:id="rId46"/>
    <sheet name="BKPSDM" sheetId="92" r:id="rId47"/>
    <sheet name="BKD" sheetId="114" r:id="rId48"/>
    <sheet name="Lembaga" sheetId="62" r:id="rId49"/>
    <sheet name="UMKM" sheetId="131" r:id="rId50"/>
    <sheet name="Pendidikan" sheetId="63" r:id="rId51"/>
    <sheet name="Ternak" sheetId="64" r:id="rId52"/>
    <sheet name="Tani" sheetId="65" r:id="rId53"/>
    <sheet name="Koperasi" sheetId="66" r:id="rId54"/>
    <sheet name="Budaya" sheetId="67" r:id="rId55"/>
    <sheet name="Bansos" sheetId="69" r:id="rId56"/>
    <sheet name="Bagi hasil Pajak" sheetId="70" r:id="rId57"/>
    <sheet name="Bagi Hasil Retribusi" sheetId="130" r:id="rId58"/>
    <sheet name="Bankeu Desa" sheetId="71" r:id="rId59"/>
    <sheet name="Bankeu Sarpras" sheetId="72" r:id="rId60"/>
    <sheet name="Parpol" sheetId="73" r:id="rId61"/>
    <sheet name="ADD" sheetId="74" r:id="rId62"/>
    <sheet name="Dana Desa" sheetId="129" r:id="rId63"/>
    <sheet name="Takterduga" sheetId="76" r:id="rId64"/>
  </sheets>
  <definedNames>
    <definedName name="_xlnm._FilterDatabase" localSheetId="3" hidden="1">'Belanja Langsung'!$A$5:$A$57</definedName>
    <definedName name="_xlnm._FilterDatabase" localSheetId="0" hidden="1">'Daftar Isi'!$A$5:$A$57</definedName>
    <definedName name="_xlnm._FilterDatabase" localSheetId="48" hidden="1">Lembaga!#REF!</definedName>
    <definedName name="_xlnm._FilterDatabase" localSheetId="50" hidden="1">Pendidikan!#REF!</definedName>
    <definedName name="_xlnm._FilterDatabase" localSheetId="63" hidden="1">Takterduga!#REF!</definedName>
    <definedName name="BagiHasil" localSheetId="3">#REF!</definedName>
    <definedName name="BagiHasil" localSheetId="2">#REF!</definedName>
    <definedName name="BanKeu" localSheetId="3">#REF!</definedName>
    <definedName name="BanKeu" localSheetId="2">#REF!</definedName>
    <definedName name="BANSOS" localSheetId="3">#REF!</definedName>
    <definedName name="BANSOS" localSheetId="2">#REF!</definedName>
    <definedName name="HIBAH" localSheetId="3">#REF!</definedName>
    <definedName name="HIBAH" localSheetId="2">#REF!</definedName>
    <definedName name="_xlnm.Print_Area" localSheetId="61">ADD!#REF!</definedName>
    <definedName name="_xlnm.Print_Area" localSheetId="56">'Bagi hasil Pajak'!#REF!</definedName>
    <definedName name="_xlnm.Print_Area" localSheetId="58">'Bankeu Desa'!#REF!</definedName>
    <definedName name="_xlnm.Print_Area" localSheetId="59">'Bankeu Sarpras'!#REF!</definedName>
    <definedName name="_xlnm.Print_Area" localSheetId="55">Bansos!#REF!</definedName>
    <definedName name="_xlnm.Print_Area" localSheetId="3">'Belanja Langsung'!$A$1:$C$56</definedName>
    <definedName name="_xlnm.Print_Area" localSheetId="4">'Belanja Tidak Langsung'!$A$1:$C$32</definedName>
    <definedName name="_xlnm.Print_Area" localSheetId="54">Budaya!#REF!</definedName>
    <definedName name="_xlnm.Print_Area" localSheetId="0">'Daftar Isi'!$A$1:$C$73</definedName>
    <definedName name="_xlnm.Print_Area" localSheetId="53">Koperasi!#REF!</definedName>
    <definedName name="_xlnm.Print_Area" localSheetId="48">Lembaga!#REF!</definedName>
    <definedName name="_xlnm.Print_Area" localSheetId="1">opd!$A$1:$E$50</definedName>
    <definedName name="_xlnm.Print_Area" localSheetId="60">Parpol!#REF!</definedName>
    <definedName name="_xlnm.Print_Area" localSheetId="50">Pendidikan!#REF!</definedName>
    <definedName name="_xlnm.Print_Area" localSheetId="63">Takterduga!#REF!</definedName>
    <definedName name="_xlnm.Print_Area" localSheetId="52">Tani!#REF!</definedName>
    <definedName name="_xlnm.Print_Area" localSheetId="51">Ternak!#REF!</definedName>
    <definedName name="_xlnm.Print_Titles" localSheetId="61">ADD!#REF!</definedName>
    <definedName name="_xlnm.Print_Titles" localSheetId="56">'Bagi hasil Pajak'!#REF!</definedName>
    <definedName name="_xlnm.Print_Titles" localSheetId="58">'Bankeu Desa'!#REF!</definedName>
    <definedName name="_xlnm.Print_Titles" localSheetId="59">'Bankeu Sarpras'!#REF!</definedName>
    <definedName name="_xlnm.Print_Titles" localSheetId="55">Bansos!#REF!</definedName>
    <definedName name="_xlnm.Print_Titles" localSheetId="3">'Belanja Langsung'!$3:$4</definedName>
    <definedName name="_xlnm.Print_Titles" localSheetId="11">BPBD!$3:$3</definedName>
    <definedName name="_xlnm.Print_Titles" localSheetId="54">Budaya!#REF!</definedName>
    <definedName name="_xlnm.Print_Titles" localSheetId="15">Capil!$3:$3</definedName>
    <definedName name="_xlnm.Print_Titles" localSheetId="0">'Daftar Isi'!$3:$4</definedName>
    <definedName name="_xlnm.Print_Titles" localSheetId="5">Dikbud!$3:$3</definedName>
    <definedName name="_xlnm.Print_Titles" localSheetId="6">dinkes!$3:$3</definedName>
    <definedName name="_xlnm.Print_Titles" localSheetId="12">Dinsos!$3:$3</definedName>
    <definedName name="_xlnm.Print_Titles" localSheetId="20">Disarpus!$3:$3</definedName>
    <definedName name="_xlnm.Print_Titles" localSheetId="24">Disdag!$3:$3</definedName>
    <definedName name="_xlnm.Print_Titles" localSheetId="17">Dishub!$3:$3</definedName>
    <definedName name="_xlnm.Print_Titles" localSheetId="21">Diskanak!$4:$4</definedName>
    <definedName name="_xlnm.Print_Titles" localSheetId="18">Diskominfo!$3:$3</definedName>
    <definedName name="_xlnm.Print_Titles" localSheetId="22">Dispar!$3:$3</definedName>
    <definedName name="_xlnm.Print_Titles" localSheetId="16">Dispermades!$3:$3</definedName>
    <definedName name="_xlnm.Print_Titles" localSheetId="23">Distan!$3:$3</definedName>
    <definedName name="_xlnm.Print_Titles" localSheetId="14">DLH!$3:$3</definedName>
    <definedName name="_xlnm.Print_Titles" localSheetId="13">DP3AKB!$3:$3</definedName>
    <definedName name="_xlnm.Print_Titles" localSheetId="8">DPUPR!$3:$3</definedName>
    <definedName name="_xlnm.Print_Titles" localSheetId="19">DTMPTSP!$3:$3</definedName>
    <definedName name="_xlnm.Print_Titles" localSheetId="27">Jtp!$3:$3</definedName>
    <definedName name="_xlnm.Print_Titles" localSheetId="28">Jtys!$3:$3</definedName>
    <definedName name="_xlnm.Print_Titles" localSheetId="10">Kesbangpol!$3:$3</definedName>
    <definedName name="_xlnm.Print_Titles" localSheetId="53">Koperasi!#REF!</definedName>
    <definedName name="_xlnm.Print_Titles" localSheetId="48">Lembaga!#REF!</definedName>
    <definedName name="_xlnm.Print_Titles" localSheetId="1">opd!$5:$7</definedName>
    <definedName name="_xlnm.Print_Titles" localSheetId="60">Parpol!#REF!</definedName>
    <definedName name="_xlnm.Print_Titles" localSheetId="50">Pendidikan!#REF!</definedName>
    <definedName name="_xlnm.Print_Titles" localSheetId="9">SatpolPP!$3:$3</definedName>
    <definedName name="_xlnm.Print_Titles" localSheetId="25">Setda!$3:$3</definedName>
    <definedName name="_xlnm.Print_Titles" localSheetId="26">Setwan!$3:$3</definedName>
    <definedName name="_xlnm.Print_Titles" localSheetId="63">Takterduga!#REF!</definedName>
    <definedName name="_xlnm.Print_Titles" localSheetId="52">Tani!#REF!</definedName>
    <definedName name="_xlnm.Print_Titles" localSheetId="51">Ternak!#REF!</definedName>
    <definedName name="_xlnm.Print_Titles" localSheetId="32">Twmangu!$3:$4</definedName>
    <definedName name="TakTerduga" localSheetId="3">#REF!</definedName>
    <definedName name="TakTerduga" localSheetId="2">#REF!</definedName>
  </definedNames>
  <calcPr calcId="124519"/>
</workbook>
</file>

<file path=xl/calcChain.xml><?xml version="1.0" encoding="utf-8"?>
<calcChain xmlns="http://schemas.openxmlformats.org/spreadsheetml/2006/main">
  <c r="C294" i="100"/>
  <c r="C67"/>
  <c r="C172" i="118"/>
  <c r="C169"/>
  <c r="C166"/>
  <c r="C161"/>
  <c r="C151"/>
  <c r="C147"/>
  <c r="C140"/>
  <c r="C132"/>
  <c r="C124"/>
  <c r="C118"/>
  <c r="C107"/>
  <c r="C104"/>
  <c r="C101"/>
  <c r="C46"/>
  <c r="C38"/>
  <c r="C30"/>
  <c r="C26"/>
  <c r="C18"/>
  <c r="C9"/>
  <c r="C7" s="1"/>
  <c r="C7" i="100" l="1"/>
  <c r="C7" i="121"/>
  <c r="C34" i="102" l="1"/>
  <c r="C29"/>
  <c r="C23"/>
  <c r="C10"/>
  <c r="C7" s="1"/>
  <c r="C30" i="82"/>
  <c r="C127" i="95"/>
  <c r="C119"/>
  <c r="C114"/>
  <c r="C90"/>
  <c r="C87"/>
  <c r="C78"/>
  <c r="C71"/>
  <c r="C65"/>
  <c r="C51"/>
  <c r="C39"/>
  <c r="C31"/>
  <c r="C28"/>
  <c r="C22"/>
  <c r="C9"/>
  <c r="C40" i="89"/>
  <c r="C37"/>
  <c r="C34"/>
  <c r="C23"/>
  <c r="C9"/>
  <c r="C7"/>
  <c r="C350" i="117"/>
  <c r="C347"/>
  <c r="C343"/>
  <c r="C342" s="1"/>
  <c r="C339"/>
  <c r="C336"/>
  <c r="A330"/>
  <c r="A331" s="1"/>
  <c r="A332" s="1"/>
  <c r="A333" s="1"/>
  <c r="A334" s="1"/>
  <c r="A329"/>
  <c r="A328"/>
  <c r="C326"/>
  <c r="C322"/>
  <c r="C309"/>
  <c r="C293"/>
  <c r="C292"/>
  <c r="A275"/>
  <c r="A276" s="1"/>
  <c r="A277" s="1"/>
  <c r="A278" s="1"/>
  <c r="A279" s="1"/>
  <c r="A280" s="1"/>
  <c r="A281" s="1"/>
  <c r="A282" s="1"/>
  <c r="A283" s="1"/>
  <c r="A284" s="1"/>
  <c r="A285" s="1"/>
  <c r="A286" s="1"/>
  <c r="A287" s="1"/>
  <c r="A288" s="1"/>
  <c r="A289" s="1"/>
  <c r="A290" s="1"/>
  <c r="A274"/>
  <c r="C272"/>
  <c r="C245"/>
  <c r="C236"/>
  <c r="C226"/>
  <c r="C217"/>
  <c r="C214" s="1"/>
  <c r="C172"/>
  <c r="C155"/>
  <c r="C153" s="1"/>
  <c r="C149"/>
  <c r="C146"/>
  <c r="C140"/>
  <c r="C139" s="1"/>
  <c r="C121"/>
  <c r="C120"/>
  <c r="C111"/>
  <c r="C110" s="1"/>
  <c r="C104"/>
  <c r="C93"/>
  <c r="C47"/>
  <c r="C46" s="1"/>
  <c r="C42"/>
  <c r="C39"/>
  <c r="C21"/>
  <c r="C20" s="1"/>
  <c r="A13"/>
  <c r="A14" s="1"/>
  <c r="A15" s="1"/>
  <c r="A16" s="1"/>
  <c r="A17" s="1"/>
  <c r="A18" s="1"/>
  <c r="A12"/>
  <c r="A11"/>
  <c r="C9"/>
  <c r="C44" i="116"/>
  <c r="C41"/>
  <c r="C32"/>
  <c r="C27"/>
  <c r="C48" i="105"/>
  <c r="C43"/>
  <c r="C38"/>
  <c r="C35"/>
  <c r="C32"/>
  <c r="C27"/>
  <c r="C24"/>
  <c r="C20"/>
  <c r="C9"/>
  <c r="C7" i="117" l="1"/>
  <c r="C7" i="105"/>
  <c r="C70" i="126"/>
  <c r="C104"/>
  <c r="C144"/>
  <c r="C188"/>
  <c r="C221"/>
  <c r="C256"/>
  <c r="C298"/>
  <c r="C334"/>
  <c r="C374"/>
  <c r="C416"/>
  <c r="C457"/>
  <c r="C493"/>
  <c r="C7" i="128"/>
  <c r="C7" i="125"/>
  <c r="C7" i="109"/>
  <c r="C7" i="106"/>
  <c r="C7" i="112"/>
  <c r="C57" i="123"/>
  <c r="C54"/>
  <c r="C48"/>
  <c r="C43"/>
  <c r="C39"/>
  <c r="C36"/>
  <c r="C33"/>
  <c r="C26"/>
  <c r="C21"/>
  <c r="C9"/>
  <c r="C7" i="97"/>
  <c r="C58"/>
  <c r="C53"/>
  <c r="C42"/>
  <c r="C37"/>
  <c r="C30"/>
  <c r="C27"/>
  <c r="C20"/>
  <c r="C9"/>
  <c r="C7" i="119"/>
  <c r="C55"/>
  <c r="C51"/>
  <c r="C48"/>
  <c r="C43"/>
  <c r="C40"/>
  <c r="C35"/>
  <c r="C31"/>
  <c r="C7" i="96"/>
  <c r="C104"/>
  <c r="C103"/>
  <c r="C14" s="1"/>
  <c r="C99"/>
  <c r="C95"/>
  <c r="C90"/>
  <c r="C89" s="1"/>
  <c r="C12" s="1"/>
  <c r="C86"/>
  <c r="C79"/>
  <c r="C78" s="1"/>
  <c r="C11" s="1"/>
  <c r="C73"/>
  <c r="C64"/>
  <c r="C59"/>
  <c r="C55"/>
  <c r="C51"/>
  <c r="C45"/>
  <c r="C42"/>
  <c r="C38"/>
  <c r="C35"/>
  <c r="C30"/>
  <c r="C18"/>
  <c r="C17" s="1"/>
  <c r="C10" s="1"/>
  <c r="C21" i="119"/>
  <c r="C9"/>
  <c r="C7" i="108"/>
  <c r="C45"/>
  <c r="C42"/>
  <c r="C35"/>
  <c r="C32"/>
  <c r="C29"/>
  <c r="C25"/>
  <c r="C21"/>
  <c r="C9"/>
  <c r="C50"/>
  <c r="C55"/>
  <c r="C7" i="123" l="1"/>
  <c r="C7" i="126"/>
  <c r="C94" i="96"/>
  <c r="C13" s="1"/>
  <c r="C9"/>
  <c r="C94" i="103"/>
  <c r="C72"/>
  <c r="C69"/>
  <c r="C58"/>
  <c r="C46"/>
  <c r="C39"/>
  <c r="C34"/>
  <c r="C29"/>
  <c r="C21"/>
  <c r="C9"/>
  <c r="C7" s="1"/>
  <c r="C17" i="82"/>
  <c r="C14"/>
  <c r="C52"/>
  <c r="C7" i="98"/>
  <c r="C77"/>
  <c r="C74"/>
  <c r="C70"/>
  <c r="C49"/>
  <c r="C43"/>
  <c r="C36"/>
  <c r="C29"/>
  <c r="C9"/>
  <c r="C18" i="82"/>
  <c r="C7" i="104"/>
  <c r="C81"/>
  <c r="C73"/>
  <c r="C70"/>
  <c r="C65"/>
  <c r="C50"/>
  <c r="C34"/>
  <c r="C29"/>
  <c r="C26"/>
  <c r="C9"/>
  <c r="C68" i="113" l="1"/>
  <c r="C65"/>
  <c r="C51"/>
  <c r="C49"/>
  <c r="C46"/>
  <c r="C34"/>
  <c r="C30"/>
  <c r="C27"/>
  <c r="C25"/>
  <c r="C20"/>
  <c r="C10"/>
  <c r="C9" s="1"/>
  <c r="C7" s="1"/>
  <c r="B7"/>
  <c r="B9" s="1"/>
  <c r="C48" i="110" l="1"/>
  <c r="C44"/>
  <c r="C39"/>
  <c r="C31"/>
  <c r="C27"/>
  <c r="C21"/>
  <c r="C9"/>
  <c r="C7"/>
  <c r="C75" i="115"/>
  <c r="C74"/>
  <c r="C71"/>
  <c r="C70" s="1"/>
  <c r="C69" s="1"/>
  <c r="C9" s="1"/>
  <c r="C60"/>
  <c r="C56"/>
  <c r="C53"/>
  <c r="C50"/>
  <c r="C41"/>
  <c r="C35"/>
  <c r="C34" s="1"/>
  <c r="C30"/>
  <c r="C23"/>
  <c r="C12"/>
  <c r="C11" s="1"/>
  <c r="C8" s="1"/>
  <c r="C7" l="1"/>
  <c r="C20" i="82" l="1"/>
  <c r="C78" i="86"/>
  <c r="C66"/>
  <c r="C65" s="1"/>
  <c r="C60"/>
  <c r="C56"/>
  <c r="C41"/>
  <c r="C36"/>
  <c r="C33"/>
  <c r="C23"/>
  <c r="C10"/>
  <c r="C9" s="1"/>
  <c r="C24" i="82"/>
  <c r="C9" i="101"/>
  <c r="C20"/>
  <c r="C26"/>
  <c r="C31"/>
  <c r="C40"/>
  <c r="C46"/>
  <c r="C55"/>
  <c r="C64"/>
  <c r="C67"/>
  <c r="C71"/>
  <c r="C7" i="111"/>
  <c r="C80"/>
  <c r="C75"/>
  <c r="C69"/>
  <c r="C64"/>
  <c r="C48"/>
  <c r="C37"/>
  <c r="C32"/>
  <c r="C29"/>
  <c r="C23"/>
  <c r="C9"/>
  <c r="C8" i="86" l="1"/>
  <c r="C7" i="101"/>
  <c r="C6" i="92"/>
  <c r="C43"/>
  <c r="C9" s="1"/>
  <c r="C38"/>
  <c r="C34"/>
  <c r="C29"/>
  <c r="C24"/>
  <c r="C12" s="1"/>
  <c r="C7" s="1"/>
  <c r="C13"/>
  <c r="C46" i="94"/>
  <c r="C42"/>
  <c r="C39"/>
  <c r="C35"/>
  <c r="C32"/>
  <c r="C28"/>
  <c r="C24"/>
  <c r="C19"/>
  <c r="C9"/>
  <c r="C7" s="1"/>
  <c r="C18" i="99"/>
  <c r="C15"/>
  <c r="C12"/>
  <c r="C9"/>
  <c r="C54" i="82"/>
  <c r="C104" i="114"/>
  <c r="C101"/>
  <c r="C98"/>
  <c r="C89"/>
  <c r="C38"/>
  <c r="C30"/>
  <c r="C26"/>
  <c r="C17"/>
  <c r="C9"/>
  <c r="C7" i="90"/>
  <c r="C65"/>
  <c r="C59"/>
  <c r="C54"/>
  <c r="C51"/>
  <c r="C45"/>
  <c r="C42"/>
  <c r="C39"/>
  <c r="C34"/>
  <c r="C30"/>
  <c r="C22"/>
  <c r="C9"/>
  <c r="C56" i="107"/>
  <c r="C50"/>
  <c r="C44"/>
  <c r="C41"/>
  <c r="C36"/>
  <c r="C31"/>
  <c r="C20"/>
  <c r="C9"/>
  <c r="C49" i="82"/>
  <c r="C11" i="88"/>
  <c r="C10"/>
  <c r="C14"/>
  <c r="C35"/>
  <c r="C44"/>
  <c r="C53"/>
  <c r="C48"/>
  <c r="C45"/>
  <c r="C40"/>
  <c r="C15"/>
  <c r="C27"/>
  <c r="C32"/>
  <c r="C36"/>
  <c r="C8" i="92" l="1"/>
  <c r="C7" i="99"/>
  <c r="C7" i="114"/>
  <c r="C7" i="107"/>
  <c r="C53" i="82"/>
  <c r="C7" i="91"/>
  <c r="C75"/>
  <c r="C68"/>
  <c r="C63"/>
  <c r="C59" s="1"/>
  <c r="C54"/>
  <c r="C51"/>
  <c r="C43"/>
  <c r="C39"/>
  <c r="C34"/>
  <c r="C31"/>
  <c r="C22"/>
  <c r="C10"/>
  <c r="C34" i="62" l="1"/>
  <c r="C47"/>
  <c r="C54"/>
  <c r="C30" i="79"/>
  <c r="C27"/>
  <c r="C23"/>
  <c r="C8"/>
  <c r="C37" i="82"/>
  <c r="C304" i="127"/>
  <c r="C295"/>
  <c r="C291"/>
  <c r="C288"/>
  <c r="C281"/>
  <c r="C277"/>
  <c r="C273"/>
  <c r="C270"/>
  <c r="C259"/>
  <c r="C256"/>
  <c r="C248"/>
  <c r="C227"/>
  <c r="C211"/>
  <c r="C205"/>
  <c r="C201"/>
  <c r="C198"/>
  <c r="C192"/>
  <c r="C188"/>
  <c r="C183"/>
  <c r="C178"/>
  <c r="C174"/>
  <c r="C169"/>
  <c r="C163"/>
  <c r="C159"/>
  <c r="C155"/>
  <c r="C150"/>
  <c r="C146"/>
  <c r="C143"/>
  <c r="C140"/>
  <c r="C137"/>
  <c r="C127"/>
  <c r="C117"/>
  <c r="C112"/>
  <c r="C107"/>
  <c r="C101"/>
  <c r="C99"/>
  <c r="C95"/>
  <c r="C89"/>
  <c r="C86"/>
  <c r="C77"/>
  <c r="C71"/>
  <c r="C66"/>
  <c r="C62"/>
  <c r="C59"/>
  <c r="C55"/>
  <c r="C50"/>
  <c r="C28"/>
  <c r="C11"/>
  <c r="B7"/>
  <c r="C204" l="1"/>
  <c r="C186"/>
  <c r="C148"/>
  <c r="C247"/>
  <c r="C10"/>
  <c r="C9"/>
  <c r="C69"/>
  <c r="C294"/>
  <c r="C105"/>
  <c r="C279"/>
  <c r="C7" l="1"/>
  <c r="C9" i="122"/>
  <c r="C7"/>
  <c r="C47" i="82"/>
  <c r="C65" i="87"/>
  <c r="C56"/>
  <c r="C52"/>
  <c r="C49"/>
  <c r="C41"/>
  <c r="C38"/>
  <c r="C35"/>
  <c r="C31"/>
  <c r="C28"/>
  <c r="C22"/>
  <c r="C9"/>
  <c r="C7" s="1"/>
  <c r="C13" i="82"/>
  <c r="C11"/>
  <c r="C59" i="93" l="1"/>
  <c r="C48"/>
  <c r="C43"/>
  <c r="C39"/>
  <c r="C37"/>
  <c r="C22"/>
  <c r="C9"/>
  <c r="C7" s="1"/>
  <c r="C29" i="79" l="1"/>
  <c r="C26"/>
  <c r="C25"/>
  <c r="C24"/>
  <c r="C20"/>
  <c r="C19"/>
  <c r="C16"/>
  <c r="C15" s="1"/>
  <c r="C13"/>
  <c r="C12"/>
  <c r="C11"/>
  <c r="C10"/>
  <c r="C9"/>
  <c r="C7"/>
  <c r="C22" l="1"/>
  <c r="C18"/>
  <c r="C40" i="82"/>
  <c r="C6" i="79" l="1"/>
  <c r="C32" s="1"/>
  <c r="C43" i="82" l="1"/>
  <c r="H39" i="125"/>
  <c r="H36"/>
  <c r="H33"/>
  <c r="H30"/>
  <c r="H22"/>
  <c r="H10"/>
  <c r="C23" i="82"/>
  <c r="C33" l="1"/>
  <c r="C50" l="1"/>
  <c r="C45"/>
  <c r="C41" l="1"/>
  <c r="C39"/>
  <c r="C8" l="1"/>
  <c r="C10" l="1"/>
  <c r="C29" l="1"/>
  <c r="C48" l="1"/>
  <c r="C28"/>
  <c r="C12"/>
  <c r="C38"/>
  <c r="C51" l="1"/>
  <c r="C36" l="1"/>
  <c r="C42" l="1"/>
  <c r="C35"/>
  <c r="C22" l="1"/>
  <c r="C19" l="1"/>
  <c r="B7" i="101" l="1"/>
  <c r="C7" i="82" l="1"/>
  <c r="J62" i="97" l="1"/>
  <c r="H61"/>
  <c r="I61"/>
  <c r="H57"/>
  <c r="I57"/>
  <c r="H44"/>
  <c r="I44"/>
  <c r="H39"/>
  <c r="I39"/>
  <c r="H31"/>
  <c r="I31"/>
  <c r="H27"/>
  <c r="H19"/>
  <c r="I7"/>
  <c r="H7" l="1"/>
  <c r="C9" i="82" l="1"/>
  <c r="C21" l="1"/>
  <c r="C46"/>
  <c r="C55"/>
  <c r="C44" l="1"/>
  <c r="C34" l="1"/>
  <c r="C27" l="1"/>
  <c r="C56" l="1"/>
</calcChain>
</file>

<file path=xl/sharedStrings.xml><?xml version="1.0" encoding="utf-8"?>
<sst xmlns="http://schemas.openxmlformats.org/spreadsheetml/2006/main" count="17529" uniqueCount="9368">
  <si>
    <t>BELANJA TIDAK LANGSUNG</t>
  </si>
  <si>
    <t>1</t>
  </si>
  <si>
    <t>URAIAN</t>
  </si>
  <si>
    <t>2</t>
  </si>
  <si>
    <t>3</t>
  </si>
  <si>
    <t>BELANJA</t>
  </si>
  <si>
    <t>Belanja Hibah</t>
  </si>
  <si>
    <t>SATPOL PP</t>
  </si>
  <si>
    <t>Belanja Bantuan Sosial</t>
  </si>
  <si>
    <t>Belanja Bagi Hasil kepada Provinsi/Kabupaten/Kota dan Pemerintah Desa</t>
  </si>
  <si>
    <t>Belanja Bantuan Keuangan kepada Provinsi/Kabupaten/Kota dan Pemerintahan Desa</t>
  </si>
  <si>
    <t>Mojogedang</t>
  </si>
  <si>
    <t>Kecamatan Karanganyar</t>
  </si>
  <si>
    <t>Belanja Tidak Terduga</t>
  </si>
  <si>
    <t>JUMLAH</t>
  </si>
  <si>
    <t>PENDAPATAN</t>
  </si>
  <si>
    <t>1 . 1</t>
  </si>
  <si>
    <t>PENDAPATAN ASLI DAERAH</t>
  </si>
  <si>
    <t>1 . 1 . 1</t>
  </si>
  <si>
    <t>Pendapatan Pajak Daerah</t>
  </si>
  <si>
    <t>1 . 1 . 2</t>
  </si>
  <si>
    <t>Hasil Retribusi Daerah</t>
  </si>
  <si>
    <t>1 . 1 . 3</t>
  </si>
  <si>
    <t>Hasil Pengelolaan Kekayaan Daerah yang Dipisahkan</t>
  </si>
  <si>
    <t>1 . 1 . 4</t>
  </si>
  <si>
    <t>Lain-lain Pendapatan Asli Daerah yang Sah</t>
  </si>
  <si>
    <t>1 . 2</t>
  </si>
  <si>
    <t>DANA PERIMBANGAN</t>
  </si>
  <si>
    <t>1 . 2 . 1</t>
  </si>
  <si>
    <t>Bagi Hasil Pajak/Bagi Hasil Bukan Pajak</t>
  </si>
  <si>
    <t>1 . 2 . 2</t>
  </si>
  <si>
    <t>Dana Alokasi Umum</t>
  </si>
  <si>
    <t>1 . 2 . 3</t>
  </si>
  <si>
    <t>Dana Alokasi Khusus</t>
  </si>
  <si>
    <t>1 . 3</t>
  </si>
  <si>
    <t>LAIN-LAIN PENDAPATAN DAERAH YANG SAH</t>
  </si>
  <si>
    <t>1 . 3 . 3</t>
  </si>
  <si>
    <t>Dana Bagi Hasil Pajak Dari Provinsi dan Pemerintah Daerah Lainnya</t>
  </si>
  <si>
    <t>1 . 3 . 4</t>
  </si>
  <si>
    <t>Dana Penyesuaian dan Otonomi Khusus</t>
  </si>
  <si>
    <t>2 . 1</t>
  </si>
  <si>
    <t>2 . 1 . 1</t>
  </si>
  <si>
    <t>Belanja Pegawai</t>
  </si>
  <si>
    <t>2 . 1 . 4</t>
  </si>
  <si>
    <t>2 . 1 . 5</t>
  </si>
  <si>
    <t>2 . 1 . 6</t>
  </si>
  <si>
    <t>2 . 1 . 7</t>
  </si>
  <si>
    <t>2 . 1 . 8</t>
  </si>
  <si>
    <t>2 . 2</t>
  </si>
  <si>
    <t>BELANJA LANGSUNG</t>
  </si>
  <si>
    <t>2 . 2 . 1</t>
  </si>
  <si>
    <t>2 . 2 . 2</t>
  </si>
  <si>
    <t>Belanja Barang dan Jasa</t>
  </si>
  <si>
    <t>2 . 2 . 3</t>
  </si>
  <si>
    <t>Belanja Modal</t>
  </si>
  <si>
    <t>SURPLUS / (DEFISIT)</t>
  </si>
  <si>
    <t>PEMBIAYAAN DAERAH</t>
  </si>
  <si>
    <t>3 . 1</t>
  </si>
  <si>
    <t>PENERIMAAN PEMBIAYAAN DAERAH</t>
  </si>
  <si>
    <t>3 . 1 . 1</t>
  </si>
  <si>
    <t>Sisa Lebih Perhitungan Anggaran Tahun Anggaran Sebelumnya</t>
  </si>
  <si>
    <t>3 . 2</t>
  </si>
  <si>
    <t>PENGELUARAN PEMBIAYAAN DAERAH</t>
  </si>
  <si>
    <t>3 . 2 . 2</t>
  </si>
  <si>
    <t>Penyertaan Modal (Investasi) Pemerintah Daerah</t>
  </si>
  <si>
    <t>PEMBIAYAAN NETTO</t>
  </si>
  <si>
    <t>Dinas Pendidikan dan Kebudayaan</t>
  </si>
  <si>
    <t>Dinas Kesehatan</t>
  </si>
  <si>
    <t>Rumah Sakit Umum Daerah</t>
  </si>
  <si>
    <t>Dinas Pekerjaan Umum dan Penataan Ruang</t>
  </si>
  <si>
    <t>Satuan Polisi Pamong Praja</t>
  </si>
  <si>
    <t>Badan Kesatuan Bangsa Politik</t>
  </si>
  <si>
    <t>Badan Penanggulangan Bencana Daerah</t>
  </si>
  <si>
    <t>Dinas Sosial</t>
  </si>
  <si>
    <t>Dinas Pemberdayaan Perempuan, Perlindungan Anak, Pengendalian Penduduk dan Keluarga Berencana</t>
  </si>
  <si>
    <t>Dinas Lingkungan Hidup</t>
  </si>
  <si>
    <t>Dinas Kependudukan dan Pencatatan Sipil</t>
  </si>
  <si>
    <t>Dinas Pemberdayaan Masyarakat dan Desa</t>
  </si>
  <si>
    <t>Dinas Perhubungan, Perumahan dan Kawasan Permukiman</t>
  </si>
  <si>
    <t>Dinas Komunikasi dan Informatika</t>
  </si>
  <si>
    <t>Dinas Penanaman Modal dan Pelayanan Terpadu Satu Pintu</t>
  </si>
  <si>
    <t>Dinas Kearsipan dan Perpustakaan</t>
  </si>
  <si>
    <t>Dinas Perikanan dan Peternakan</t>
  </si>
  <si>
    <t>Dinas Pariwisata, Pemuda dan Olahraga</t>
  </si>
  <si>
    <t>Dinas Pertanian dan Pangan</t>
  </si>
  <si>
    <t>Dinas Perdagangan, Tenaga Kerja, Koperasi dan UMKM</t>
  </si>
  <si>
    <t>Sekretariat Daerah</t>
  </si>
  <si>
    <t>Sekretariat DPRD</t>
  </si>
  <si>
    <t>Kecamatan Jatipuro</t>
  </si>
  <si>
    <t>Kecamatan Jatiyoso</t>
  </si>
  <si>
    <t>Kecamatan Jumantono</t>
  </si>
  <si>
    <t>Kecamatan Jumapolo</t>
  </si>
  <si>
    <t>Kecamatan Matesih</t>
  </si>
  <si>
    <t>Kecamatan Tawangmangu</t>
  </si>
  <si>
    <t>Kecamatan Ngargoyoso</t>
  </si>
  <si>
    <t>Kecamatan Karangpandan</t>
  </si>
  <si>
    <t>Kecamatan Tasikmadu</t>
  </si>
  <si>
    <t>Kecamatan Jaten</t>
  </si>
  <si>
    <t>Kecamatan Colomadu</t>
  </si>
  <si>
    <t>Kecamatan Gondangrejo</t>
  </si>
  <si>
    <t>Kecamatan Mojogedang</t>
  </si>
  <si>
    <t>Kecamatan Kebakkramat</t>
  </si>
  <si>
    <t>Kecamatan Kerjo</t>
  </si>
  <si>
    <t>Kecamatan Jenawi</t>
  </si>
  <si>
    <t>Inspektorat</t>
  </si>
  <si>
    <t>Badan Perencanaan, Penelitian dan Pengembangan</t>
  </si>
  <si>
    <t>Badan Keuangan Daerah</t>
  </si>
  <si>
    <t>Badan Kepegawaian dan Pengembangan Sumber Daya Manusia</t>
  </si>
  <si>
    <t>Urusan Wajib Pelayanan Dasar</t>
  </si>
  <si>
    <t>Urusan Wajib Bukan Pelayanan Dasar</t>
  </si>
  <si>
    <t>Urusan Pilihan</t>
  </si>
  <si>
    <t>Urusan Pemerintahan Fungsi Penunjang</t>
  </si>
  <si>
    <t>NO</t>
  </si>
  <si>
    <t>SISA LEBIH PEMBIAYAAN ANGGARAN TAHUN BERKENAAN</t>
  </si>
  <si>
    <t>DKK</t>
  </si>
  <si>
    <t>DINSOS</t>
  </si>
  <si>
    <t>Jatiyoso</t>
  </si>
  <si>
    <t>Jumapolo</t>
  </si>
  <si>
    <t>Matesih</t>
  </si>
  <si>
    <t>HAL</t>
  </si>
  <si>
    <t>ORGANISASI PERANGKAT DAERAH</t>
  </si>
  <si>
    <t>DPUPR</t>
  </si>
  <si>
    <t>DAFTAR ISI</t>
  </si>
  <si>
    <t>I</t>
  </si>
  <si>
    <t>II</t>
  </si>
  <si>
    <t>III</t>
  </si>
  <si>
    <t>i</t>
  </si>
  <si>
    <t>iv</t>
  </si>
  <si>
    <t>IV</t>
  </si>
  <si>
    <t>Daftar Isi</t>
  </si>
  <si>
    <t>DAFTAR ORGANISASI PERANGKAT DAERAH</t>
  </si>
  <si>
    <t>PERDA NO. 16 Tahun 2016</t>
  </si>
  <si>
    <t>Tentang Pembentukan dan Susunan Perangkat Daerah Kabupaten Karanganyar</t>
  </si>
  <si>
    <t>Kata Pengantar</t>
  </si>
  <si>
    <t>Daftar Organisasi Perangkat Daerah ( OPD )</t>
  </si>
  <si>
    <t>Ringkasan APBD</t>
  </si>
  <si>
    <t>ii</t>
  </si>
  <si>
    <t>vi</t>
  </si>
  <si>
    <t>vii</t>
  </si>
  <si>
    <t>ix</t>
  </si>
  <si>
    <t>ALAMAT</t>
  </si>
  <si>
    <t>No. Telephon</t>
  </si>
  <si>
    <t>AKRONIM</t>
  </si>
  <si>
    <t>RSUD</t>
  </si>
  <si>
    <t>BAKESBANGPOL</t>
  </si>
  <si>
    <t>BPBD</t>
  </si>
  <si>
    <t>DISDIKBUD</t>
  </si>
  <si>
    <t>DP3AP2KB</t>
  </si>
  <si>
    <t>DLH</t>
  </si>
  <si>
    <t>DISDUKCAPIL</t>
  </si>
  <si>
    <t>DIPERMASDES</t>
  </si>
  <si>
    <t>DISHUB PKP</t>
  </si>
  <si>
    <t>DISKOMINFO</t>
  </si>
  <si>
    <t>DPMPTSP</t>
  </si>
  <si>
    <t>DISARPUS</t>
  </si>
  <si>
    <t>DISKANNAK</t>
  </si>
  <si>
    <t>DISPARPORA</t>
  </si>
  <si>
    <t>DISPERTAN</t>
  </si>
  <si>
    <t>DISDAG NAKER KOP UMKM</t>
  </si>
  <si>
    <t>SETDA</t>
  </si>
  <si>
    <t>SETWAN</t>
  </si>
  <si>
    <t>INSPEKTORAT</t>
  </si>
  <si>
    <t>BAPERLITBANG</t>
  </si>
  <si>
    <t>BKD</t>
  </si>
  <si>
    <t>BKPSDM</t>
  </si>
  <si>
    <t>Komplek Perkantoran cangakan , Jl Lawu Karanganyar</t>
  </si>
  <si>
    <t>0271-495039</t>
  </si>
  <si>
    <t>Jl. Lawu Karanganyar</t>
  </si>
  <si>
    <t>0271-495722</t>
  </si>
  <si>
    <t>Jl. KH. Wachid Hasyim No. 2 Karanganyar</t>
  </si>
  <si>
    <t>0271-495066</t>
  </si>
  <si>
    <t>0271-495014</t>
  </si>
  <si>
    <t>Jl. KH Samanhudi No. 2 Komplek Perkantoran Cangakan, Karanganyar</t>
  </si>
  <si>
    <t>0271-494801</t>
  </si>
  <si>
    <t>0271-495059</t>
  </si>
  <si>
    <t>Jl. Lawu No. 371, Komplek Perkantoran Cangakan, karanganyar</t>
  </si>
  <si>
    <t>0271-495007</t>
  </si>
  <si>
    <t>0271-495024</t>
  </si>
  <si>
    <t>Jl. Kapten Mulyadi</t>
  </si>
  <si>
    <t>0271-495035</t>
  </si>
  <si>
    <t>Jl. Lawu, Tegalasri, Bejen, Karanganyar</t>
  </si>
  <si>
    <t>Jl. Nyi Ageng Karang No. 1 Karanganyar</t>
  </si>
  <si>
    <t>0271-495141</t>
  </si>
  <si>
    <t>0271-495003</t>
  </si>
  <si>
    <t>Jl. Samanhudi Komplek Perkantoran Cangakan, Karanganyar</t>
  </si>
  <si>
    <t>0271-495176</t>
  </si>
  <si>
    <t>Jl. KH. Wachid Hasyim Karanganyar</t>
  </si>
  <si>
    <t>0271-495179</t>
  </si>
  <si>
    <t>0271-495194</t>
  </si>
  <si>
    <t>Jl. Lawu No. 85 Karanganyar</t>
  </si>
  <si>
    <t>0271-495038</t>
  </si>
  <si>
    <t>0271-495269</t>
  </si>
  <si>
    <t>0271-495591</t>
  </si>
  <si>
    <t>0271-495149</t>
  </si>
  <si>
    <t>0271-495063</t>
  </si>
  <si>
    <t>Jl. RM. Said No. 09 Geneng, Tegalgede, Karanganyar</t>
  </si>
  <si>
    <t>0271-495997</t>
  </si>
  <si>
    <t>Jl. Laksda Yos Sudarso, Jengglong, Bejen, Karanganyar</t>
  </si>
  <si>
    <t>0271-495025</t>
  </si>
  <si>
    <t>0271-494231</t>
  </si>
  <si>
    <t>Jl. Lawu, Komplek Perkantoran Cangakan, Karanganyar</t>
  </si>
  <si>
    <t>0271-495632</t>
  </si>
  <si>
    <t>0271-495039 Ext 320</t>
  </si>
  <si>
    <t>Jl. Raya Jatipuro - Jatiyoso, Karanganyar</t>
  </si>
  <si>
    <t>0271-495039 Ext 319</t>
  </si>
  <si>
    <t>0271-495039 Ext 318</t>
  </si>
  <si>
    <t>Jl. Kakum - Genengan</t>
  </si>
  <si>
    <t>0271-495039 Ext 317</t>
  </si>
  <si>
    <t>0271-662737</t>
  </si>
  <si>
    <t>Jl. Lawu No. 17 Tawangmangu</t>
  </si>
  <si>
    <t>0271-697001</t>
  </si>
  <si>
    <t>Jl. Gadungan No. 17, Ngargoyoso</t>
  </si>
  <si>
    <t>0271-495039 Ext 322</t>
  </si>
  <si>
    <t>Jl. Raya Solo - Tawangmangu</t>
  </si>
  <si>
    <t>0271-663011</t>
  </si>
  <si>
    <t>0271-495030</t>
  </si>
  <si>
    <t>Ngijo, Tasikmadu</t>
  </si>
  <si>
    <t>0271-495027</t>
  </si>
  <si>
    <t>Jl. Raya Jaten No. 85, Jaten Karanganyar</t>
  </si>
  <si>
    <t>0271-821319</t>
  </si>
  <si>
    <t>Jl. LU Adi Sucipto No 180, Colomadu</t>
  </si>
  <si>
    <t>0271-780621</t>
  </si>
  <si>
    <t>Tuban Kidul RT 03/ V, Tuban, Gondangrejo</t>
  </si>
  <si>
    <t>0271-853220</t>
  </si>
  <si>
    <t>Jl. Raya Solo - Sragen</t>
  </si>
  <si>
    <t>0271-495039 Ext 312</t>
  </si>
  <si>
    <t>0271-646925</t>
  </si>
  <si>
    <t>Jl. Kerjo - Karanganyar KM 20 Karanganyar</t>
  </si>
  <si>
    <t>0271-495039 Ext 324</t>
  </si>
  <si>
    <t>Jl. Balong, Jenawi</t>
  </si>
  <si>
    <t>0271-495039 Ext 323</t>
  </si>
  <si>
    <t>NOMOR URUT</t>
  </si>
  <si>
    <t>1 . 3 . 1</t>
  </si>
  <si>
    <t>Pendapatan Hibah</t>
  </si>
  <si>
    <t>A</t>
  </si>
  <si>
    <t>Program Pelayanan Administrasi Perkantoran</t>
  </si>
  <si>
    <t>Penyediaan alat tulis kantor</t>
  </si>
  <si>
    <t>Tersedianya alat tulis kantor</t>
  </si>
  <si>
    <t>Tersedianya barang cetakan dan penggandaan</t>
  </si>
  <si>
    <t>Penyediaan komponen instalasi listrik/penerangan bangunan kantor</t>
  </si>
  <si>
    <t>B</t>
  </si>
  <si>
    <t>Program Peningkatan Sarana dan Prasarana Aparatur</t>
  </si>
  <si>
    <t>Pemeliharaan rutin/berkala gedung kantor</t>
  </si>
  <si>
    <t>Pemeliharaan rutin/berkala peralatan gedung kantor</t>
  </si>
  <si>
    <t>C</t>
  </si>
  <si>
    <t>D</t>
  </si>
  <si>
    <t>E</t>
  </si>
  <si>
    <t>F</t>
  </si>
  <si>
    <t>1 unit</t>
  </si>
  <si>
    <t>G</t>
  </si>
  <si>
    <t>1 kegiatan</t>
  </si>
  <si>
    <t>H</t>
  </si>
  <si>
    <t>J</t>
  </si>
  <si>
    <t>K</t>
  </si>
  <si>
    <t>1 Kegiatan</t>
  </si>
  <si>
    <t>L</t>
  </si>
  <si>
    <t>1 tahun</t>
  </si>
  <si>
    <t>Organisasi Pemerintah Daerah : Dinas Pemberdayaan Perempuan, Perlindungan Anak, Pengendalian Penduduk &amp; KB</t>
  </si>
  <si>
    <t>VOLUME</t>
  </si>
  <si>
    <t>LOKASI</t>
  </si>
  <si>
    <t>Dinas Pemberdayaan Perempuan, Perlindungan Anak,Pengendalian Penduduk dan Keluarga Berencana</t>
  </si>
  <si>
    <t>Penyediaan jasa keamanan kantor</t>
  </si>
  <si>
    <t>URAIAN URUSAN, ORGANISASI,
PROGRAM DAN KEGIATAN</t>
  </si>
  <si>
    <t>INDIKATOR KELUARAN
(KELUARAN)</t>
  </si>
  <si>
    <t>Urusan Pilihan Kelautan dan Perikanan</t>
  </si>
  <si>
    <t>Penyediaan jasa surat menyurat</t>
  </si>
  <si>
    <t>Kab. Karanganyar</t>
  </si>
  <si>
    <t>Penyediaan jasa komunikasi, sumber daya air dan listrik</t>
  </si>
  <si>
    <t>Penyediaan jasa kebersihan kantor</t>
  </si>
  <si>
    <t>4</t>
  </si>
  <si>
    <t>5</t>
  </si>
  <si>
    <t>6</t>
  </si>
  <si>
    <t>Penyediaan barang cetakan dan penggandaan</t>
  </si>
  <si>
    <t>7</t>
  </si>
  <si>
    <t>8</t>
  </si>
  <si>
    <t>Penyediaan makanan dan minuman</t>
  </si>
  <si>
    <t>9</t>
  </si>
  <si>
    <t>Pemeliharaan rutin/berkala kendaraan dinas/operasional</t>
  </si>
  <si>
    <t>Pendidikan dan pelatihan formal</t>
  </si>
  <si>
    <t>Program peningkatan pengembangan sistem pelaporan capaian kinerja dan keuangan</t>
  </si>
  <si>
    <t>Penyusunan laporan capaian kinerja dan ikhtisar realisasi kinerja SKPD</t>
  </si>
  <si>
    <t>1 paket</t>
  </si>
  <si>
    <t>1 kali</t>
  </si>
  <si>
    <t>2 item</t>
  </si>
  <si>
    <t>12 bulan</t>
  </si>
  <si>
    <t>A.1. Belanja Operasional Kantor</t>
  </si>
  <si>
    <t>A.2. Belanja Tugas Fungsi</t>
  </si>
  <si>
    <t>Administrasi Pemerintahan</t>
  </si>
  <si>
    <t>Penyediaan bahan bacaan dan peraturan perundang-undangan</t>
  </si>
  <si>
    <t>Rapat-rapat koordinasi dan konsultasi ke dalam/luar daerah</t>
  </si>
  <si>
    <t>Penyediaan bahan logistik rumah dinas</t>
  </si>
  <si>
    <t>Ketentraman dan Ketertiban Umum serta Perlindungan Masyarakat</t>
  </si>
  <si>
    <t>Program peningkatan keamanan dan kenyamanan lingkungan</t>
  </si>
  <si>
    <t>Pembinaan Linmas/Kamtibmas</t>
  </si>
  <si>
    <t>Pembinaan Wilayah/Daerah</t>
  </si>
  <si>
    <t>Program pengembangan wawasan kebangsaan</t>
  </si>
  <si>
    <t>Fasilitasi Paskibraka Kecamatan</t>
  </si>
  <si>
    <t>Fasilitasi kegiatan keagamaan dan sosial budaya</t>
  </si>
  <si>
    <t>Pemberdayaan Masyarakat Desa</t>
  </si>
  <si>
    <t>Program peningkatan partisipasi masyarakat dalam membangun desa</t>
  </si>
  <si>
    <t>Evaluasi Pemberdayaan Masyarakat, Perlombaan desa/kelurahan</t>
  </si>
  <si>
    <t>Program peningkatan kapasitas aparatur pemerintah desa</t>
  </si>
  <si>
    <t>Pembinaan Perangkat Desa</t>
  </si>
  <si>
    <t>Pembinaan Kegiatan Administrasi Pemerintahan Desa</t>
  </si>
  <si>
    <t xml:space="preserve"> </t>
  </si>
  <si>
    <t>Belanja Langsung</t>
  </si>
  <si>
    <t>Belanja Tidak Langsung</t>
  </si>
  <si>
    <t>Tersedianya Komunikasi, Penyediaan Listrik dan Internet</t>
  </si>
  <si>
    <t>3 Item</t>
  </si>
  <si>
    <t>Tersedianya Jasa Kebersihan Kantor dan Perawatan Kantor</t>
  </si>
  <si>
    <t>Tersedianya Alat Tulis Kantor</t>
  </si>
  <si>
    <t>Tersedianya Barang Cetakan dan Penggandaan</t>
  </si>
  <si>
    <t>2 Item</t>
  </si>
  <si>
    <t>Tersedianya Bahan Bacaan</t>
  </si>
  <si>
    <t>1 Item</t>
  </si>
  <si>
    <t>Tersedianya Kelancaran Rapat</t>
  </si>
  <si>
    <t>Rapat-rapat koordinasi dan konsultasi ke luar daerah</t>
  </si>
  <si>
    <t>Tercukupinya Kebutuhan Logistik Kantor</t>
  </si>
  <si>
    <t>7 Item</t>
  </si>
  <si>
    <t>Tersedianya Peralatan Gedung Kantor</t>
  </si>
  <si>
    <t>Tersedianya Onderdil, Suku Cadang dan BBM serta Terpeliharanya Kendaraan Dinas Roda 4 dan Roda 2</t>
  </si>
  <si>
    <t>4 Unit</t>
  </si>
  <si>
    <t>Tersedianya Pemeliharaan Laptop dan Printer Kantor</t>
  </si>
  <si>
    <t>1 Tahun</t>
  </si>
  <si>
    <t>Tersedinya Laporan Capaian Kinerja Keuangan</t>
  </si>
  <si>
    <t>Terlaksananya Pembinaan Rutin Terhadap Satlinmas Desa</t>
  </si>
  <si>
    <t>10 Kegiatan</t>
  </si>
  <si>
    <t>Tersedianya Pembinaan Wilayah Kecamatan Kebakkramat</t>
  </si>
  <si>
    <t>12 Kegiatan</t>
  </si>
  <si>
    <t>Tersedianya Sarana Untuk Kebutuhan Fasilitasi Kegiatan Keagamaan, Pemuda dan Sosial Budaya</t>
  </si>
  <si>
    <t>Tersedianya Perlengkapan Paskibra</t>
  </si>
  <si>
    <t>10 desa</t>
  </si>
  <si>
    <t>Tersedianya Operasional Pembinaan Perangkat Desa</t>
  </si>
  <si>
    <t>2 Kegiatan</t>
  </si>
  <si>
    <t>Terlaksananya pembinaan administrasi pemerintahan desa</t>
  </si>
  <si>
    <t>Monitoring dan Evaluasi Pelaporan Pemerintahan Desa</t>
  </si>
  <si>
    <t>Terlaksananya monitoring dan evaluasi pelaporan pemerintahan desa</t>
  </si>
  <si>
    <t>Program peningkatan peran perempuan di perdesaan</t>
  </si>
  <si>
    <t>Pembinaan PKK Desa</t>
  </si>
  <si>
    <t>Terlaksananya pembinaan PKK di desa</t>
  </si>
  <si>
    <t>SEKRETARIAT DPRD</t>
  </si>
  <si>
    <t>Penyediaan Barang Cetakan dan Penggandaan</t>
  </si>
  <si>
    <t xml:space="preserve">Tersedianya barang cetakan dan penggandaan </t>
  </si>
  <si>
    <t>Tersedianya Perlengkapan Gedung Kantor</t>
  </si>
  <si>
    <t>Pemeliharaan komputer</t>
  </si>
  <si>
    <t>Program Peningkatan Pengembangan Sistem Pelaporan Capaian Kinerja dan Keuangan</t>
  </si>
  <si>
    <t>Pengadaan peralatan gedung kantor</t>
  </si>
  <si>
    <t>Badan Perencanaan Penelitian Dan Pengembangan</t>
  </si>
  <si>
    <t>Tersedianya jasa surat menyurat sebanyak 2.500 surat</t>
  </si>
  <si>
    <t xml:space="preserve">BAPERLITBANG  </t>
  </si>
  <si>
    <t>Tersedianya jasa komunikasi, sumber daya air, listrik dan internet</t>
  </si>
  <si>
    <t>Tersedianya jasa kebersihan kantor 
Tersedianya alat dan bahan kebersihan kantor</t>
  </si>
  <si>
    <t>Tersedianya komponen listrik kantor</t>
  </si>
  <si>
    <t>Penyediaan peralatan rumah tangga</t>
  </si>
  <si>
    <t>Tersedianya bahan bacaandan peraturan perundang-undangan</t>
  </si>
  <si>
    <t>tersedianya makanan dan minuman</t>
  </si>
  <si>
    <t>Terlaksananya koordinasi dan konsultasi ke dalam / luar daerah</t>
  </si>
  <si>
    <t>Pembangunan Gedung Kantor</t>
  </si>
  <si>
    <t>Pengadaan perlengkapan gedung kantor</t>
  </si>
  <si>
    <t>Terlaksananya pemeliharaan rutin gedung kantor</t>
  </si>
  <si>
    <t>terlaksananya pemeliharaan rutin kendaraan dinas / operasional kendaraan</t>
  </si>
  <si>
    <t>Pemeliharaan rutin/berkala perlengkapan gedung kantor</t>
  </si>
  <si>
    <t>Terlaksananya pemeliharaan rutin peralatan gedung kantor</t>
  </si>
  <si>
    <t>Rehabilitasi sedang/berat gedung kantor</t>
  </si>
  <si>
    <t>.</t>
  </si>
  <si>
    <t>Program peningkatan disiplin aparatur</t>
  </si>
  <si>
    <t>Pengadaan pakaian khusus hari-hari tertentu</t>
  </si>
  <si>
    <t>Program Peningkatan Kapasitas Sumber Daya Aparatur</t>
  </si>
  <si>
    <t>Terlaksananya pengiriman peserta kursus-kursus singkat dan pelatihan</t>
  </si>
  <si>
    <t>Tersusunnya LPT, LAKIP, Laporan Semesteran, Laporan Tahunan, RENJA, RKA dan DPA</t>
  </si>
  <si>
    <t>36 buku</t>
  </si>
  <si>
    <t>Program pengembangan data/informasi</t>
  </si>
  <si>
    <t>350 buku</t>
  </si>
  <si>
    <t>Sistem Informasi Pembangunan Daerah</t>
  </si>
  <si>
    <t>Program perencanaan pembangunan daerah</t>
  </si>
  <si>
    <t>Kabupaten Karanganyar</t>
  </si>
  <si>
    <t>Perencanaan Umum Pembangunan Daerah</t>
  </si>
  <si>
    <t>12 Bulan</t>
  </si>
  <si>
    <t>Penyusunan KUA dan PPAS APBD Perubahan Tahun Berjalan dan Penyusunan KUA dan PPAS APBD Tahun Rencana</t>
  </si>
  <si>
    <t>Tersedianya Dokumen Perencanaan Pembangunan</t>
  </si>
  <si>
    <t>4 Dokumen</t>
  </si>
  <si>
    <t>1 Dokumen</t>
  </si>
  <si>
    <t>Terlaksananya Koordinasi Perencanaan dan pelapporan Dana APBN, DAK dan Bankeu Prov</t>
  </si>
  <si>
    <t>Penyusunan RPJMD 2018-2023</t>
  </si>
  <si>
    <t>Tersedianya Naskah Rancangan RPJMD 2018-2023</t>
  </si>
  <si>
    <t>1 dokumen</t>
  </si>
  <si>
    <t>Program perencanaan pembangunan ekonomi</t>
  </si>
  <si>
    <t>Program perencanaan sosial dan budaya</t>
  </si>
  <si>
    <t>BOP Pelaksanaan KKN dan Pemberdayaan Masyarakat Bagi Perguruan Tinggi</t>
  </si>
  <si>
    <t>100 %</t>
  </si>
  <si>
    <t>BOP Perencanaan, Penetapan dan Sosialisasi PAMSIMAS</t>
  </si>
  <si>
    <t>Gangguan Akibat Kekurangan Yodium (GAKY)</t>
  </si>
  <si>
    <t>177 desa/kel di 17 Kecamatan</t>
  </si>
  <si>
    <t>Fasilitasi Pengembangan Pendidikan Untuk Semua (PUS)</t>
  </si>
  <si>
    <t>Koordinasi Perencanaan Pembangunan Bidang Sosial Budaya</t>
  </si>
  <si>
    <t>Fasilitasi Koordinasi Penyusunan Indikator SDGs</t>
  </si>
  <si>
    <t>Program perancanaan prasarana wilayah dan sumber daya alam</t>
  </si>
  <si>
    <t>Operasional Pokja AMPL Kabupaten Karanganyar</t>
  </si>
  <si>
    <t>Operasional Kelompok Kerja Perumahan dan Kawasan Permukiman (Pokja PKP)</t>
  </si>
  <si>
    <t>Operasional Kegiatan Perencanaan  Prasarana Wilayah</t>
  </si>
  <si>
    <t>Pekerjaan Umum dan Penataan Ruang</t>
  </si>
  <si>
    <t>Program Perencanaan Tata Ruang</t>
  </si>
  <si>
    <t>Operasional Penyusunan Kebijakan Rencana Tata Ruang Wilayah Perubahan</t>
  </si>
  <si>
    <t>Operasional Tim Koordinasi Pembangunan Kawasan Perdesaan (TKTKP)</t>
  </si>
  <si>
    <t>Organisasi Pemerintah Daerah : Badan Penanggulangan Bencana Daerah Kabupaten Karanganyar</t>
  </si>
  <si>
    <t>BPBD Kabupaten Karanganyar</t>
  </si>
  <si>
    <t>6 Unit</t>
  </si>
  <si>
    <t>26 Unit</t>
  </si>
  <si>
    <t>Peningkatan Penanganan Bencana</t>
  </si>
  <si>
    <t>Pembuatan Jalur Evakuasi Bencana dan Titik Kumpul</t>
  </si>
  <si>
    <t>Program Optimalisasi Pemanfaatan Teknologi Informasi</t>
  </si>
  <si>
    <t xml:space="preserve">Organisasi Pemerintah Daerah : </t>
  </si>
  <si>
    <t>KECAMATAN COLOMADU</t>
  </si>
  <si>
    <t>Organisasi Pemerintah Daerah</t>
  </si>
  <si>
    <t>: Dinas Perdagangan, Tenaga Kerja, Koperasi dan UMKM Kab. Karanganyar</t>
  </si>
  <si>
    <t>Urusan Pemerintah Fungsi Penunjang</t>
  </si>
  <si>
    <t>Penyediaan jasa pemeliharaan dan perizinan kendaraan dinas/operasional</t>
  </si>
  <si>
    <t>Dinas Perhubungan Perumahan dan Kawasan Permukiman Kabupaten Karanganyar</t>
  </si>
  <si>
    <t xml:space="preserve">Dinas Perhubungan Perumahan dan Kawasan Permukiman </t>
  </si>
  <si>
    <t xml:space="preserve">Organisasi Perangkat Daerah : </t>
  </si>
  <si>
    <t>Pagu Indikatif TA 2018 (Rp)</t>
  </si>
  <si>
    <t>DISPERMADES</t>
  </si>
  <si>
    <t>1 Paket</t>
  </si>
  <si>
    <t>Belanja Bantuan Sosial Kepada Anggota Masyarakat</t>
  </si>
  <si>
    <t>Belanja Bantuan Keuangan Kepada Desa</t>
  </si>
  <si>
    <t>Belanja Bantuan Keuangan Dana Desa</t>
  </si>
  <si>
    <t>Organisasi Pemerintah Daerah :</t>
  </si>
  <si>
    <t xml:space="preserve">ORGANISASI PEMERINTAHAN DAERAH : </t>
  </si>
  <si>
    <t>RSUD KABUPATEN KARANGANYAR</t>
  </si>
  <si>
    <t>Urusan Wajib Pelayanan Dasar Kesehatan</t>
  </si>
  <si>
    <t>1 Unit</t>
  </si>
  <si>
    <t>DINAS KOMUNIKASI DAN INFORMATIKA KAB. KARANGANYAR</t>
  </si>
  <si>
    <t>Organisasi Pemerintah Daerah : Dinas Lingkungan Hidup Kabupaten Karanganyar</t>
  </si>
  <si>
    <t>DINAS LINGKUNGAN HIDUP</t>
  </si>
  <si>
    <t>ORGANINSASI PERANGKAT DAERAH :</t>
  </si>
  <si>
    <t>KECAMATAN JATIPURO</t>
  </si>
  <si>
    <t>9 Item</t>
  </si>
  <si>
    <t>Pembangunan gedung kantor</t>
  </si>
  <si>
    <t>Kesatuan Bangsa dan Politik Dalam Negeri</t>
  </si>
  <si>
    <t>17 kecamatan</t>
  </si>
  <si>
    <t>Program pemberdayaan masyarakat untuk menjaga ketertiban dan keamanan</t>
  </si>
  <si>
    <t>Organisasi Dinas Pariwisata, Pemuda dan Olahraga</t>
  </si>
  <si>
    <t>Kab Karanganyar</t>
  </si>
  <si>
    <t>Organisasi Perangkat Daerah :</t>
  </si>
  <si>
    <t xml:space="preserve">Dinas Sosial </t>
  </si>
  <si>
    <t>Pendidikan dan pelatihan non formal</t>
  </si>
  <si>
    <t>700 surat</t>
  </si>
  <si>
    <t>Kantor Satpol PP</t>
  </si>
  <si>
    <t>Penyediaan Jasa Pemeliharaan dan Perijinan Kendaraan Dinas/Operasional</t>
  </si>
  <si>
    <t>Penyediaan Peralatan dan bahan Kebersihan Kantor, Jasa Tenaga Kebersihan</t>
  </si>
  <si>
    <t>38 Item</t>
  </si>
  <si>
    <t>Penanggulangan Gangguan Ketentraman dan Ketertiban</t>
  </si>
  <si>
    <t>Penertiban PKL dan Reklame</t>
  </si>
  <si>
    <t>5 Titik Wilayah</t>
  </si>
  <si>
    <t>Foreiders dan Pengamanan</t>
  </si>
  <si>
    <t>Penyelenggaraan Kegiatan Satpol PP</t>
  </si>
  <si>
    <t>Program pemeliharaan kantrantibmas dan pencegahan tindak kriminal</t>
  </si>
  <si>
    <t>Operasi Penegakan Hukum Pelanggaran Perda</t>
  </si>
  <si>
    <t>Terlaksananya Operasi Penegakan Perda</t>
  </si>
  <si>
    <t>Pengadaan dan Pemasangan Papan Peringatan Sanksi Perda</t>
  </si>
  <si>
    <t>40 Buah</t>
  </si>
  <si>
    <t>Sosialisasi Penggunaan Cukai Rokok</t>
  </si>
  <si>
    <t>Penertiban Cukai Rokok</t>
  </si>
  <si>
    <t>Kegiatan Operasi Penertiban Cukai Rokok</t>
  </si>
  <si>
    <t>Operasi Penertiban Pelajar</t>
  </si>
  <si>
    <t>Terbinanya Kader Siaga Tramtib (KST)</t>
  </si>
  <si>
    <t>Pengerahan Satlinmas</t>
  </si>
  <si>
    <t>Operasional Pemadam Kebakaran</t>
  </si>
  <si>
    <t>Pemeriksaan Alat Pemadam</t>
  </si>
  <si>
    <t>DINAS PEKERJAAN UMUM DAN PENATAAN RUANG</t>
  </si>
  <si>
    <t>Urusan Wajib Pelayanan Dasar Pekerjaan Umum dan Penataan Ruang</t>
  </si>
  <si>
    <t>Penyediaan Jasa Operasional Pelaksanaan Kegiatan</t>
  </si>
  <si>
    <t>Tersedianya Jasa Operasional Pelaksanaan Kegiatan</t>
  </si>
  <si>
    <t>Pengadaan Kendaraan dinas/operasional</t>
  </si>
  <si>
    <t>Terlaksananya surat menyurat</t>
  </si>
  <si>
    <t xml:space="preserve">Tersedianya jasa komunikasi, sumber daya air dan listrik; </t>
  </si>
  <si>
    <t>Terlaksananya kebersihan Kantor bersih dan nyaman;</t>
  </si>
  <si>
    <t xml:space="preserve">Tersedianya makanan dan minuman </t>
  </si>
  <si>
    <t>Terlaksananya perjalanan dinas</t>
  </si>
  <si>
    <t xml:space="preserve">Terlaksananya pengamanan Kantor </t>
  </si>
  <si>
    <t>Pemeliharaan rutin / berkala gedung kantor</t>
  </si>
  <si>
    <t xml:space="preserve">Terwujudnya gedung kantor yang nyaman </t>
  </si>
  <si>
    <t xml:space="preserve">1 unit </t>
  </si>
  <si>
    <t>Pemeliharaan rutin / berkala kendaraan dinas / operasional</t>
  </si>
  <si>
    <t xml:space="preserve">Terwujudnya kendaraan dinas yang kondisinya baik </t>
  </si>
  <si>
    <t>15 Mobil</t>
  </si>
  <si>
    <t>Pemeliharaan rutin / berkala mebeleur</t>
  </si>
  <si>
    <t>Terwujudnya Mebeleur yang kondisinya baik</t>
  </si>
  <si>
    <t>Pembangunan / penataan tempat parkir RSUD</t>
  </si>
  <si>
    <t>Terwujudnya tempat parkir yang nyaman</t>
  </si>
  <si>
    <t>Pengadaan komputer</t>
  </si>
  <si>
    <t>Terlaksananya pengiriman pendidikan dan pelatihan formal</t>
  </si>
  <si>
    <t>Pembinaan dan pengawasan organisasi profesi</t>
  </si>
  <si>
    <t>Tersusunnya laporan capaian kinerja dan realisasi kinerja</t>
  </si>
  <si>
    <t>5 laporan</t>
  </si>
  <si>
    <t>Penyusunan laporan pengelolaan keuangan SKPD</t>
  </si>
  <si>
    <t>Terlaksananya pengelolaan keuangan OPD dengan baik</t>
  </si>
  <si>
    <t>Penglolaan barang milik daerah</t>
  </si>
  <si>
    <t xml:space="preserve">Tersusunnya laporan barang inventarisasi Aset BMD; Tersusunnya Laporan Persediaan  BHP dengan akurat; Terlaksananya Sosiali sasi Pengelolaan BMD dan Barang Persediaan  </t>
  </si>
  <si>
    <t>Operganisasi Perangkat Daerah :</t>
  </si>
  <si>
    <t xml:space="preserve">ORGANISASI PERANGKAT DAERAH : </t>
  </si>
  <si>
    <t>KECAMATAN NGARGOYOSO</t>
  </si>
  <si>
    <t>Organisasi : Kecamatan Jaten</t>
  </si>
  <si>
    <t>29 Item</t>
  </si>
  <si>
    <t>KECAMATAN JUMAPOLO</t>
  </si>
  <si>
    <t xml:space="preserve">ORGANISASI PEMERINTAH DAERAH: </t>
  </si>
  <si>
    <t>KECAMATAN JENAWI</t>
  </si>
  <si>
    <t>Urutan Prioritas</t>
  </si>
  <si>
    <t>Belanja Hibah Kepada Badan/Lembaga/Organisasi</t>
  </si>
  <si>
    <t>Belanja Hibah Pendidikan</t>
  </si>
  <si>
    <t>Belanja Hibah Kepada Kelompok Ternak</t>
  </si>
  <si>
    <t>Belanja Hibah Kepada Kelompok Tani</t>
  </si>
  <si>
    <t>Belanja Hibah Kepada Koperasi</t>
  </si>
  <si>
    <t>Belanja Hibah Kepada Kelompok Budaya Masyarakat</t>
  </si>
  <si>
    <t>Belanja Hibah Kepada Instansi Vertikal</t>
  </si>
  <si>
    <t>Belanja Bagi Hasil Pajak Daerah Kepada Pemerintahan Desa</t>
  </si>
  <si>
    <t>Belanja Bagi Hasil Retribusi Daerah Kepada Pemerintah Desa</t>
  </si>
  <si>
    <t>Belanja Bantuan Keuangan Sarana dan Prasarana Desa</t>
  </si>
  <si>
    <t>Belanja Bantuan Kepada Partai Politik</t>
  </si>
  <si>
    <t>Belanja Bantuan ADD Kepada Pemerintahan Desa</t>
  </si>
  <si>
    <t>Belanja Tak Terduga</t>
  </si>
  <si>
    <t>NO.</t>
  </si>
  <si>
    <t>6 Item</t>
  </si>
  <si>
    <t>15 Unit</t>
  </si>
  <si>
    <t xml:space="preserve">Belanja Langsung </t>
  </si>
  <si>
    <t>OPD PELAKSANA</t>
  </si>
  <si>
    <t>KONI</t>
  </si>
  <si>
    <t>NPC</t>
  </si>
  <si>
    <t>PWRI</t>
  </si>
  <si>
    <t>MUI</t>
  </si>
  <si>
    <t>PRAMUKA</t>
  </si>
  <si>
    <t>FORMI</t>
  </si>
  <si>
    <t>Dharma Wanita</t>
  </si>
  <si>
    <t>PGRI</t>
  </si>
  <si>
    <t>Disdikbud</t>
  </si>
  <si>
    <t>BOP PAUD</t>
  </si>
  <si>
    <t>KB AISYIYAH 01 JATIPURO</t>
  </si>
  <si>
    <t>KB AISYIYAH 03 JATIPURO</t>
  </si>
  <si>
    <t>KB BINTANG CERIA</t>
  </si>
  <si>
    <t>KB IBUNDA</t>
  </si>
  <si>
    <t>KB KARTINI</t>
  </si>
  <si>
    <t>KB MAYANG ARUM</t>
  </si>
  <si>
    <t>KB MELATI</t>
  </si>
  <si>
    <t>KB MELATI II</t>
  </si>
  <si>
    <t>KB NGESTI RAHAYU</t>
  </si>
  <si>
    <t>KB ROUDHOTUL JANNAH</t>
  </si>
  <si>
    <t>KB ROUDLOTUL QUR'AN</t>
  </si>
  <si>
    <t>KB SOBO INDAH 1</t>
  </si>
  <si>
    <t>KB SOBO INDAH II</t>
  </si>
  <si>
    <t>KB SOBO INDAH III</t>
  </si>
  <si>
    <t>KB TUNAS MULYA 01</t>
  </si>
  <si>
    <t>KB TUNAS MULYA II</t>
  </si>
  <si>
    <t>KB WARNA INDAH</t>
  </si>
  <si>
    <t>TK AISYIYAH 01 JATIPURO</t>
  </si>
  <si>
    <t>TK AISYIYAH 02 JATIPURO</t>
  </si>
  <si>
    <t>TK AISYIYAH 03 JATIPURO</t>
  </si>
  <si>
    <t>TK JATIHARJO 01</t>
  </si>
  <si>
    <t>TK JATIHARJO 02</t>
  </si>
  <si>
    <t>TK JATIKUWUNG 01</t>
  </si>
  <si>
    <t>TK JATIKUWUNG 02</t>
  </si>
  <si>
    <t>TK JATIMULYO 1</t>
  </si>
  <si>
    <t>TK JATIMULYO 2</t>
  </si>
  <si>
    <t>TK JATIPURO 1</t>
  </si>
  <si>
    <t>TK JATIPURO 2</t>
  </si>
  <si>
    <t>TK JATIPURO 3</t>
  </si>
  <si>
    <t>TK JATIPURWO 1</t>
  </si>
  <si>
    <t>TK JATIPURWO 2</t>
  </si>
  <si>
    <t>TK JATIPURWO 3</t>
  </si>
  <si>
    <t>TK JATIROYO 01</t>
  </si>
  <si>
    <t>TK JATIROYO 03</t>
  </si>
  <si>
    <t>TK JATIROYO 04</t>
  </si>
  <si>
    <t>TK JATIROYO 2</t>
  </si>
  <si>
    <t>TK JATISOBO 1</t>
  </si>
  <si>
    <t>TK JATISOBO 2</t>
  </si>
  <si>
    <t>TK JATISUKO 2</t>
  </si>
  <si>
    <t>TK JATIWARNO 01</t>
  </si>
  <si>
    <t>TK JATIWARNO 02</t>
  </si>
  <si>
    <t>TK JATIWARNO 03</t>
  </si>
  <si>
    <t>TK NGEPUNGSARI 1</t>
  </si>
  <si>
    <t>TK NGEPUNGSARI 2</t>
  </si>
  <si>
    <t>TK NGEPUNGSARI 3</t>
  </si>
  <si>
    <t>KB GANESA</t>
  </si>
  <si>
    <t>KB MAJU LANCAR</t>
  </si>
  <si>
    <t>KB MAWAR</t>
  </si>
  <si>
    <t>KB MAWAR SHARON</t>
  </si>
  <si>
    <t>KB MUTIARA BUNDA</t>
  </si>
  <si>
    <t>KB PUTRA BANGSA</t>
  </si>
  <si>
    <t>KB SINAR GEMBIRA AISYIYAH</t>
  </si>
  <si>
    <t>KB SINAR MENTARI</t>
  </si>
  <si>
    <t>KB TERATAI MANDIRI</t>
  </si>
  <si>
    <t>KB TUNAS HARAPAN</t>
  </si>
  <si>
    <t>KB USWATUN KHASANAH</t>
  </si>
  <si>
    <t>PAUD TPQ DINUL KHOIRIYAH</t>
  </si>
  <si>
    <t>POS PAUD KEMALA</t>
  </si>
  <si>
    <t>POS PAUD NABILA</t>
  </si>
  <si>
    <t>POS PAUD TRESNA PUTRA III</t>
  </si>
  <si>
    <t>POS PAUD TRESNO PUTRO II</t>
  </si>
  <si>
    <t>TK 01 PETUNG</t>
  </si>
  <si>
    <t>TK 01 WONOREJO</t>
  </si>
  <si>
    <t>TK 01 WUKIRSAWIT</t>
  </si>
  <si>
    <t>TK 02 JATIYOSO</t>
  </si>
  <si>
    <t>TK 02 KARANGSARI</t>
  </si>
  <si>
    <t>TK 02 PETUNG</t>
  </si>
  <si>
    <t>TK 03 WONOREJO</t>
  </si>
  <si>
    <t>TK AISYIYAH 02 BERUK</t>
  </si>
  <si>
    <t>TK AISYIYAH BERUK 1</t>
  </si>
  <si>
    <t>TK AISYIYAH KARANGSARI</t>
  </si>
  <si>
    <t>TK AISYIYAH PETUNG</t>
  </si>
  <si>
    <t>TK AISYIYAH TLOBO</t>
  </si>
  <si>
    <t>TK AISYIYAH WONOKELING</t>
  </si>
  <si>
    <t>TK AISYIYAH WONOREJO</t>
  </si>
  <si>
    <t>TK JATISAWIT 1</t>
  </si>
  <si>
    <t>TK JATISAWIT 2</t>
  </si>
  <si>
    <t>TK JATIYOSO 1</t>
  </si>
  <si>
    <t>TK KARANGSARI 1</t>
  </si>
  <si>
    <t>TK MTA WUKIRSAWIT</t>
  </si>
  <si>
    <t>TK WONOKELING</t>
  </si>
  <si>
    <t>TK WONOREJO 2</t>
  </si>
  <si>
    <t>TK WUKIRSAWIT 03</t>
  </si>
  <si>
    <t>TK WUKIRSAWIT 2</t>
  </si>
  <si>
    <t>KB AL-BAROKAH</t>
  </si>
  <si>
    <t>KB AN NUR</t>
  </si>
  <si>
    <t>KB HARAPAN BUNDA</t>
  </si>
  <si>
    <t>KB KASIH BUNDA</t>
  </si>
  <si>
    <t>KB KENANGA</t>
  </si>
  <si>
    <t>KB LESTARI</t>
  </si>
  <si>
    <t>KB MTA JUMAPOLO 01</t>
  </si>
  <si>
    <t>KB MUTIARA KASIH</t>
  </si>
  <si>
    <t>KB MUTIARA QOLBU</t>
  </si>
  <si>
    <t>KB NGUDI MULYO</t>
  </si>
  <si>
    <t>KB NGUDI RAHAYU</t>
  </si>
  <si>
    <t>KB NUANSA KASIH</t>
  </si>
  <si>
    <t>KB PANGESTU</t>
  </si>
  <si>
    <t>KB PELANGI AISYIYAH</t>
  </si>
  <si>
    <t>KB PELANGI KASIH</t>
  </si>
  <si>
    <t>KB PELITA KASIH</t>
  </si>
  <si>
    <t>KB PERMATA BUNDA</t>
  </si>
  <si>
    <t>KB PERMATA HATI</t>
  </si>
  <si>
    <t>KB PERTIWI</t>
  </si>
  <si>
    <t>KB RHOUDHOTUL ILMI</t>
  </si>
  <si>
    <t>KB SAMBI</t>
  </si>
  <si>
    <t>KB SENYUM ANANDA</t>
  </si>
  <si>
    <t>KB WIDYA LOKA</t>
  </si>
  <si>
    <t>KBIT CAHAYA INSANI JUMAPOLO</t>
  </si>
  <si>
    <t>PAUD TPQ SYIFAUL QULUB</t>
  </si>
  <si>
    <t>POS PAUD FLAMBOYAN</t>
  </si>
  <si>
    <t>TK 01 BAKALAN</t>
  </si>
  <si>
    <t>TK AISYIYAH BAKALAN</t>
  </si>
  <si>
    <t>TK AISYIYAH JUMAPOLO</t>
  </si>
  <si>
    <t>TK BAKALAN 02</t>
  </si>
  <si>
    <t>TK BINA ATMA</t>
  </si>
  <si>
    <t>TK GIRIWONDO 01</t>
  </si>
  <si>
    <t>TK GIRIWONDO 02</t>
  </si>
  <si>
    <t>TK JATIREJO 01</t>
  </si>
  <si>
    <t>TK JATIREJO 02</t>
  </si>
  <si>
    <t>TK JATIREJO 03</t>
  </si>
  <si>
    <t>TK JUMANTORO 01</t>
  </si>
  <si>
    <t>TK JUMANTORO 02</t>
  </si>
  <si>
    <t>TK JUMANTORO 03</t>
  </si>
  <si>
    <t>TK JUMAPOLO 01</t>
  </si>
  <si>
    <t>TK JUMAPOLO 03</t>
  </si>
  <si>
    <t>TK KADIPIRO 01</t>
  </si>
  <si>
    <t>TK KADIPIRO 02</t>
  </si>
  <si>
    <t>TK KANISIUS KARANGBANGUN</t>
  </si>
  <si>
    <t>TK KANISIUS KEDAWUNG</t>
  </si>
  <si>
    <t>TK KEDAWUNG 1</t>
  </si>
  <si>
    <t>TK KWANGSAN 01</t>
  </si>
  <si>
    <t>TK KWANGSAN 03</t>
  </si>
  <si>
    <t>TK LEMAHBANG 01</t>
  </si>
  <si>
    <t>TK LEMAHBANG 02</t>
  </si>
  <si>
    <t>TK PASEBAN 01</t>
  </si>
  <si>
    <t>TK PASEBAN 02</t>
  </si>
  <si>
    <t>TK PLOSO 01</t>
  </si>
  <si>
    <t>TK PLOSO 02</t>
  </si>
  <si>
    <t>KB AL HIDAYAH</t>
  </si>
  <si>
    <t>KB ANAK BINTANG CERIA</t>
  </si>
  <si>
    <t>KB ANGGREK</t>
  </si>
  <si>
    <t>KB AULIA</t>
  </si>
  <si>
    <t>KB BUDI MULIA</t>
  </si>
  <si>
    <t>KB CERDAS CERIA</t>
  </si>
  <si>
    <t>KB FAHHAMA FIRDAUS</t>
  </si>
  <si>
    <t>KB INSAN AMANAH</t>
  </si>
  <si>
    <t>KB KUSUMA HATI</t>
  </si>
  <si>
    <t>KB MTA JUMANTONO 1</t>
  </si>
  <si>
    <t>KB MUTIARA BANGSA</t>
  </si>
  <si>
    <t>KB MUTIARA INDONESIA</t>
  </si>
  <si>
    <t>KB NURUL ILMI</t>
  </si>
  <si>
    <t>KB NUSA INDAH</t>
  </si>
  <si>
    <t>KB PELANGI</t>
  </si>
  <si>
    <t>KB PERMATA BANGSA</t>
  </si>
  <si>
    <t>KB QURROTAAYUN</t>
  </si>
  <si>
    <t>KB TARBIYAH</t>
  </si>
  <si>
    <t>KB TUGU 1</t>
  </si>
  <si>
    <t>KB WALI SONGO</t>
  </si>
  <si>
    <t>POS PAUD KUNTUM PERTIWI</t>
  </si>
  <si>
    <t>TK ABA SEDAYU</t>
  </si>
  <si>
    <t>TK BLORONG 02</t>
  </si>
  <si>
    <t>TK BLORONG 03</t>
  </si>
  <si>
    <t>TK BLORONG 1</t>
  </si>
  <si>
    <t>TK GEMANTAR 01</t>
  </si>
  <si>
    <t>TK GEMANTAR 02</t>
  </si>
  <si>
    <t>TK GENENGAN 01</t>
  </si>
  <si>
    <t>TK GENENGAN 02</t>
  </si>
  <si>
    <t>TK IT KHOIRU UMMAH</t>
  </si>
  <si>
    <t>TK KEBAK 01</t>
  </si>
  <si>
    <t>TK KEBAK 02</t>
  </si>
  <si>
    <t>TK MTA GEMANTAR</t>
  </si>
  <si>
    <t>TK NGUNUT 01</t>
  </si>
  <si>
    <t>TK NGUNUT 02</t>
  </si>
  <si>
    <t>TK SAMBIREJO 01</t>
  </si>
  <si>
    <t>TK SAMBIREJO 02</t>
  </si>
  <si>
    <t>TK SAMBIREJO 03</t>
  </si>
  <si>
    <t>TK SEDAYU 01</t>
  </si>
  <si>
    <t>TK SRINGIN 01</t>
  </si>
  <si>
    <t>TK SRINGIN 02</t>
  </si>
  <si>
    <t>TK SRINGIN 03</t>
  </si>
  <si>
    <t>TK SUKOSARI 01</t>
  </si>
  <si>
    <t>TK SUKOSARI 02</t>
  </si>
  <si>
    <t>TK TUGU 02</t>
  </si>
  <si>
    <t>TK TUGU 03</t>
  </si>
  <si>
    <t>TK TUGU 1</t>
  </si>
  <si>
    <t>TK TUNGGULREJO 01</t>
  </si>
  <si>
    <t>TK TUNGGULREJO 02</t>
  </si>
  <si>
    <t>TK TUNGGUREJO 03</t>
  </si>
  <si>
    <t>KB AISYIYAH CEPORAN</t>
  </si>
  <si>
    <t>KB AISYIYAH DUNGBANG</t>
  </si>
  <si>
    <t>KB ASIYIYAH MERGOMULYO</t>
  </si>
  <si>
    <t>KB AISYIYAH SIDOMULYO</t>
  </si>
  <si>
    <t>KB AL AMIN</t>
  </si>
  <si>
    <t>KB BINA INSANI</t>
  </si>
  <si>
    <t>KB CERIA</t>
  </si>
  <si>
    <t>KB ESTU MULYO</t>
  </si>
  <si>
    <t>KB HADDAD MULIA JAYA</t>
  </si>
  <si>
    <t>KB KEN PINTER</t>
  </si>
  <si>
    <t>KB MENTARI</t>
  </si>
  <si>
    <t>KB MUTIARA</t>
  </si>
  <si>
    <t>KB NAKITA</t>
  </si>
  <si>
    <t>KB NURUL HUDA</t>
  </si>
  <si>
    <t>KB NURUL QOLBI</t>
  </si>
  <si>
    <t>KB TAUD AL-ALBANI</t>
  </si>
  <si>
    <t>KB ULIN NUHAA</t>
  </si>
  <si>
    <t>KB WAHIDIYAH</t>
  </si>
  <si>
    <t>POS PAUD CEMPAKA</t>
  </si>
  <si>
    <t>TK AISYIYAH BA CEPORAN</t>
  </si>
  <si>
    <t>TK AISYIYAH BA MERGOMULYO</t>
  </si>
  <si>
    <t>TK AISYIYAH DUNGBANG</t>
  </si>
  <si>
    <t>TK AISYIYAH SIDOMULYO</t>
  </si>
  <si>
    <t>TK BATIK BIMA MATESIH</t>
  </si>
  <si>
    <t>TK ISLAM AL FIRDAUS MATESIH</t>
  </si>
  <si>
    <t>TKIT MTA MATESIH</t>
  </si>
  <si>
    <t>TK PERTIWI 01 DAWUNG</t>
  </si>
  <si>
    <t>TK PERTIWI 01 GANTIWARNO</t>
  </si>
  <si>
    <t>TK PERTIWI 01 GIRILAYU</t>
  </si>
  <si>
    <t>TK PERTIWI 01 KARANGBANGUN</t>
  </si>
  <si>
    <t>TK PERTIWI 01 KORIPAN</t>
  </si>
  <si>
    <t>TK PERTIWI 01 MATESIH</t>
  </si>
  <si>
    <t>TK PERTIWI 01 NGADILUWIH</t>
  </si>
  <si>
    <t>TK PERTIWI 01 PABLENGAN</t>
  </si>
  <si>
    <t>TK PERTIWI 01 PLOSOREJO</t>
  </si>
  <si>
    <t>TK PERTIWI 02 DAWUNG</t>
  </si>
  <si>
    <t>TK PERTIWI 02 GANTIWARNO</t>
  </si>
  <si>
    <t>TK PERTIWI 02 GIRILAYU</t>
  </si>
  <si>
    <t>TK PERTIWI 02 KARANGBANGUN</t>
  </si>
  <si>
    <t>TK PERTIWI 02 KORIPAN</t>
  </si>
  <si>
    <t>TK PERTIWI 02 NGADILUWIH</t>
  </si>
  <si>
    <t>TK PERTIWI 02 PABLENGAN</t>
  </si>
  <si>
    <t>TK PERTIWI 02 PLOSOREJO</t>
  </si>
  <si>
    <t>TK PERTIWI 03 DAWUNG</t>
  </si>
  <si>
    <t>TK PERTIWI 03 KORIPAN</t>
  </si>
  <si>
    <t>TK PERTIWI 03 MATESIH</t>
  </si>
  <si>
    <t>TK PERTIWI 03 NGADILUWIH</t>
  </si>
  <si>
    <t>TK PERTIWI 05 MATESIH</t>
  </si>
  <si>
    <t>TK PERTIWI MATESIH 4</t>
  </si>
  <si>
    <t>TK TAHFIDZ AL-ALBANI</t>
  </si>
  <si>
    <t>KB AISYIYAH TAWANGMANGU</t>
  </si>
  <si>
    <t>KB ANANDA</t>
  </si>
  <si>
    <t>KB BIANGLALA</t>
  </si>
  <si>
    <t>KB CAHAYA</t>
  </si>
  <si>
    <t>KB MEKAR JAYA</t>
  </si>
  <si>
    <t>KB MUTIARA HATI AISYIYAH</t>
  </si>
  <si>
    <t>KB SALIMAH KIDS SCHOOL</t>
  </si>
  <si>
    <t>KB SURYA GEMILANG</t>
  </si>
  <si>
    <t>KB TARUNA ROBBANI</t>
  </si>
  <si>
    <t>KB ALHIDAYAH</t>
  </si>
  <si>
    <t>PAUD NAKITA</t>
  </si>
  <si>
    <t>POS PAUD KASIH BUNDA</t>
  </si>
  <si>
    <t>POS PAUD MASENDA</t>
  </si>
  <si>
    <t>POS PAUD MELATI</t>
  </si>
  <si>
    <t>POS PAUD MUTIARA</t>
  </si>
  <si>
    <t>TK 01 BANDARDAWUNG</t>
  </si>
  <si>
    <t>TK 01 BLUMBANG</t>
  </si>
  <si>
    <t>TK 01 GONDOSULI</t>
  </si>
  <si>
    <t>TK 01 KALISORO</t>
  </si>
  <si>
    <t>TK 01 KARANGLO</t>
  </si>
  <si>
    <t>TK 01 NGLEBAK</t>
  </si>
  <si>
    <t>TK 01 SEPANJANG</t>
  </si>
  <si>
    <t>TK 01 TAWANGMANGU</t>
  </si>
  <si>
    <t>TK 01 TENGKLIK</t>
  </si>
  <si>
    <t>TK 02 BANDARDAWUNG</t>
  </si>
  <si>
    <t>TK 02 BLUMBANG</t>
  </si>
  <si>
    <t>TK 02 GONDOSULI</t>
  </si>
  <si>
    <t>TK 02 KALISORO</t>
  </si>
  <si>
    <t>TK 02 KARANGLO</t>
  </si>
  <si>
    <t>TK 02 NGLEBAK</t>
  </si>
  <si>
    <t>TK 02 SEPANJANG</t>
  </si>
  <si>
    <t>TK 02 TAWANGMANGU</t>
  </si>
  <si>
    <t>TK 02 TENGKLIK</t>
  </si>
  <si>
    <t>TK 03 SEPANJANG</t>
  </si>
  <si>
    <t>TK 03 TENGKLIK</t>
  </si>
  <si>
    <t>TK ABA TAWANGMANGU</t>
  </si>
  <si>
    <t>TK AL IRSYAD</t>
  </si>
  <si>
    <t>TK BETHEL KALISORO</t>
  </si>
  <si>
    <t>TK DHARMA WANITA PLUMBON</t>
  </si>
  <si>
    <t>TK PERWITA ASIH</t>
  </si>
  <si>
    <t>KB AL HIKMAH</t>
  </si>
  <si>
    <t>KB AL-ALI</t>
  </si>
  <si>
    <t>KB AL-HUDA</t>
  </si>
  <si>
    <t>KB AMAL MULIA</t>
  </si>
  <si>
    <t>KB BHAKTI PERTIWI</t>
  </si>
  <si>
    <t>KB BUAH HATI</t>
  </si>
  <si>
    <t>KB BUAH HATI 02</t>
  </si>
  <si>
    <t>KB CAHAYA CEMERLANG</t>
  </si>
  <si>
    <t>KB DHARMA WANITA 02</t>
  </si>
  <si>
    <t>KB INDAH</t>
  </si>
  <si>
    <t>KB MEKAR SARI</t>
  </si>
  <si>
    <t>KB MUTIARA HATI</t>
  </si>
  <si>
    <t>KB PUSPA INDAH</t>
  </si>
  <si>
    <t>KB SEGOROGUNUNG 02</t>
  </si>
  <si>
    <t>TK 02 BERJO</t>
  </si>
  <si>
    <t>TK 02 KEMUNING</t>
  </si>
  <si>
    <t>TK AISYIYAH BA TENGKLIK</t>
  </si>
  <si>
    <t>TK BERJO 01</t>
  </si>
  <si>
    <t>TK BERJO 03</t>
  </si>
  <si>
    <t>TK DUKUH</t>
  </si>
  <si>
    <t>TK GIRIMULYO 01</t>
  </si>
  <si>
    <t>TK GIRIMULYO 02</t>
  </si>
  <si>
    <t>TK JATIREJO</t>
  </si>
  <si>
    <t>TK KEMUNING 01</t>
  </si>
  <si>
    <t>TK KEMUNING 03</t>
  </si>
  <si>
    <t>TK KEMUNING 04</t>
  </si>
  <si>
    <t>TK NGARGOYOSO 02</t>
  </si>
  <si>
    <t>TK NGLEGOK 01</t>
  </si>
  <si>
    <t>TK NGLEGOK 02</t>
  </si>
  <si>
    <t>TK NGLEGOK 03</t>
  </si>
  <si>
    <t>TK PUNTUKREJO 01</t>
  </si>
  <si>
    <t>TK PUNTUKREJO 02</t>
  </si>
  <si>
    <t>TK SEGOROGUNUNG 02</t>
  </si>
  <si>
    <t>TK SEGOROGUNUNG 01</t>
  </si>
  <si>
    <t>KB AL JAMI'I</t>
  </si>
  <si>
    <t>KB AL KHIDMAH</t>
  </si>
  <si>
    <t>KB AL MADI</t>
  </si>
  <si>
    <t>KB AR ROUDHOH MUSLIMAT NU</t>
  </si>
  <si>
    <t>KB BERLIAN</t>
  </si>
  <si>
    <t>KB BERSERI</t>
  </si>
  <si>
    <t>KB BINAUL UMMAH KIDS SCHOOL</t>
  </si>
  <si>
    <t>KB CAHAYA HATI</t>
  </si>
  <si>
    <t>KB CEMARA</t>
  </si>
  <si>
    <t>KB HARAPAN DESA</t>
  </si>
  <si>
    <t>KB KUSUMA SARI</t>
  </si>
  <si>
    <t>KB NGUDI PUTRO</t>
  </si>
  <si>
    <t>KB NURJANAH</t>
  </si>
  <si>
    <t>KB NURUL IMAN KARANGPANDAN</t>
  </si>
  <si>
    <t>KB NURUL UMMAH</t>
  </si>
  <si>
    <t>KB PELITA HATI</t>
  </si>
  <si>
    <t>KB RIANG RIA</t>
  </si>
  <si>
    <t>KB SI MUNGIL</t>
  </si>
  <si>
    <t>KB SINAR BUNDA</t>
  </si>
  <si>
    <t>KB TABITA</t>
  </si>
  <si>
    <t>KB TAMAN PUTRA</t>
  </si>
  <si>
    <t>KB TUNAS BANGSA</t>
  </si>
  <si>
    <t>PAUD ITAMA</t>
  </si>
  <si>
    <t>TK 01 GERDU</t>
  </si>
  <si>
    <t>TK AISYIYAH KARANGPANDAN</t>
  </si>
  <si>
    <t>RTK BHAKTI 03 KARANGPANDAN</t>
  </si>
  <si>
    <t>TK BANGSRI 01</t>
  </si>
  <si>
    <t>TK BANGSRI 02</t>
  </si>
  <si>
    <t>TK CEMERLANG</t>
  </si>
  <si>
    <t>TK DAYU 01</t>
  </si>
  <si>
    <t>TK DAYU 02</t>
  </si>
  <si>
    <t>TK DOPLANG 01</t>
  </si>
  <si>
    <t>TK DOPLANG 02</t>
  </si>
  <si>
    <t>TK GERDU 02</t>
  </si>
  <si>
    <t>TK GONDANGMANIS 01</t>
  </si>
  <si>
    <t>TK GONDANGMANIS 02</t>
  </si>
  <si>
    <t>TK HARAPAN DESA</t>
  </si>
  <si>
    <t>TK HARJOSARI 01</t>
  </si>
  <si>
    <t>TK HARJOSARI 02</t>
  </si>
  <si>
    <t>TK IT NURUL UMMAH</t>
  </si>
  <si>
    <t>TK KARANG 01</t>
  </si>
  <si>
    <t>TK KARANG 02</t>
  </si>
  <si>
    <t>TK KARANG 03</t>
  </si>
  <si>
    <t>TK KARANGPANDAN 01</t>
  </si>
  <si>
    <t>TK KARANGPANDAN 02</t>
  </si>
  <si>
    <t>TK NGEMPLAK 01</t>
  </si>
  <si>
    <t>TK NGEMPLAK 02</t>
  </si>
  <si>
    <t>TK NGEMPLAK 03</t>
  </si>
  <si>
    <t>TK NGEMPLAK 04</t>
  </si>
  <si>
    <t>TK NGUDI RAHAYU</t>
  </si>
  <si>
    <t>TK SALAM 01</t>
  </si>
  <si>
    <t>TK SALAM 02</t>
  </si>
  <si>
    <t>TK TOHKUNING 01</t>
  </si>
  <si>
    <t>TK TOHKUNING 02</t>
  </si>
  <si>
    <t>TK TOHKNING 03</t>
  </si>
  <si>
    <t>TK TOHKUNING 04</t>
  </si>
  <si>
    <t>KB AISYIYAH MANGGIS</t>
  </si>
  <si>
    <t>KB AISYIYAH NGRAWOH</t>
  </si>
  <si>
    <t>TK AISYIYAH  NGRENAK</t>
  </si>
  <si>
    <t>TK  AL HIDAYAH MASJID AGUNG</t>
  </si>
  <si>
    <t>KB ALAM ANAK PINTAR</t>
  </si>
  <si>
    <t>KB EMANUEL KARANGANYAR</t>
  </si>
  <si>
    <t>KB GLOBAL PRIMA STUDY</t>
  </si>
  <si>
    <t>KB INSAN FATHONAH</t>
  </si>
  <si>
    <t>KB INSAN HARAPAN BANGSA</t>
  </si>
  <si>
    <t>KB KHOIRUL INSAN</t>
  </si>
  <si>
    <t>KB KILAU NAMIA</t>
  </si>
  <si>
    <t>KB NURUL IMAN</t>
  </si>
  <si>
    <t>KB PEMBINA KARANGANYAR</t>
  </si>
  <si>
    <t>KB SEMATA HATI SCHOOL</t>
  </si>
  <si>
    <t>KB SINAR CEMERLANG AISYIYAH</t>
  </si>
  <si>
    <t>KB SURYA CERIA AISYIYAH</t>
  </si>
  <si>
    <t>KB WIDYALOKA</t>
  </si>
  <si>
    <t>KBIT INSAN KAMIL</t>
  </si>
  <si>
    <t>POS PAUD HARUM CERIA</t>
  </si>
  <si>
    <t>POS PAUD MAJU JAYA</t>
  </si>
  <si>
    <t>TK AISYIYAH BIBIS</t>
  </si>
  <si>
    <t>TK AISYIYAH BA KARANGANOM</t>
  </si>
  <si>
    <t>TK AISYIYAH DOMPON</t>
  </si>
  <si>
    <t>TK AISYIYAH JUMOK</t>
  </si>
  <si>
    <t>TK AISYIYAH KARAN</t>
  </si>
  <si>
    <t>TK AISYIYAH KARANGANYAR</t>
  </si>
  <si>
    <t>TK AISYIYAH MANGGIS</t>
  </si>
  <si>
    <t>TK AISYIYAH NGRAWOH</t>
  </si>
  <si>
    <t>TK AISYIYAH NGRENAK</t>
  </si>
  <si>
    <t>TK AISYIYAH PARAKAN BOLONG</t>
  </si>
  <si>
    <t>TK AL HIDAYAH WONOREJO</t>
  </si>
  <si>
    <t>TK AL MUKHLISHIN</t>
  </si>
  <si>
    <t>TK ALAM ANAK PINTAR</t>
  </si>
  <si>
    <t>TK ASSALAM</t>
  </si>
  <si>
    <t>TK BAKTI 2</t>
  </si>
  <si>
    <t>TK GLOBAL PRIMA STUDY</t>
  </si>
  <si>
    <t>TK INDRIYASANA</t>
  </si>
  <si>
    <t>TK ISLAM AL AZHAR AL MUSTAQIIM</t>
  </si>
  <si>
    <t>TK ISLAM BAKTI I</t>
  </si>
  <si>
    <t>TK ISLAM INSAN FATHONAH</t>
  </si>
  <si>
    <t>TK ISLAM NURUL IMAN</t>
  </si>
  <si>
    <t>TK KEMALA BHAYANGKARI 71</t>
  </si>
  <si>
    <t>TK KRISTEN IMMANUEL</t>
  </si>
  <si>
    <t>TK PENDA RINGIN ASRI</t>
  </si>
  <si>
    <t>TK PERTIWI 01 BOLONG</t>
  </si>
  <si>
    <t>TK PERTIWI 01 CANGAKAN</t>
  </si>
  <si>
    <t>TK PERTIWI 01 DELINGAN</t>
  </si>
  <si>
    <t>TK PERTIWI 01 GAYAMDOMPO</t>
  </si>
  <si>
    <t>TK PERTIWI 01 GEDONG</t>
  </si>
  <si>
    <t>TK PERTIWI 01 JANTIHARJO</t>
  </si>
  <si>
    <t>TK PERTIWI 01 LALUNG</t>
  </si>
  <si>
    <t>TK PERTIWI 01 POPONGAN</t>
  </si>
  <si>
    <t>TK PERTIWI 01 TEGALGEDE</t>
  </si>
  <si>
    <t>TK PERTIWI 02 BOLONG</t>
  </si>
  <si>
    <t>TK PERTIWI 02 GAYAMDOMPO</t>
  </si>
  <si>
    <t>TK PERTIWI 02 GEDONG</t>
  </si>
  <si>
    <t>TK PERTIWI 02 JANTIHARJO</t>
  </si>
  <si>
    <t>TK PERTIWI 02 LALUNG</t>
  </si>
  <si>
    <t>TK PERTIWI 02 POPONGAN</t>
  </si>
  <si>
    <t>TK PERTIWI 02 TEGALGEDE</t>
  </si>
  <si>
    <t>TK PERTIWI 03 JANTIHARJO</t>
  </si>
  <si>
    <t>TK PERTIWI 03 TEGELGEDE</t>
  </si>
  <si>
    <t>TK PERTIWI BEJEN</t>
  </si>
  <si>
    <t>TK ERTIWI CANGAKAN 02</t>
  </si>
  <si>
    <t>TK PERTIWI III POPONGAN</t>
  </si>
  <si>
    <t>TK PERTIWI JUNGKE</t>
  </si>
  <si>
    <t>TK PERTIWI PEMDA KARANGANYAR</t>
  </si>
  <si>
    <t>TK SURYA CERIA AISYIYAH</t>
  </si>
  <si>
    <t>TKIT INSAN KAMIL</t>
  </si>
  <si>
    <t>TPA BUAH HATI</t>
  </si>
  <si>
    <t>TPA HOLISTIK SEMATA HATI  BABY SCHOL</t>
  </si>
  <si>
    <t>TPAIT INSAN KAMIL</t>
  </si>
  <si>
    <t>TPA SEJAHTERA</t>
  </si>
  <si>
    <t>TPA SURYA CERIA AISYIYAH</t>
  </si>
  <si>
    <t>KB AISYIYAH SINAR HIDAYAH</t>
  </si>
  <si>
    <t>KB AL FAHMIY</t>
  </si>
  <si>
    <t>KB AL FATAH</t>
  </si>
  <si>
    <t>KB AR-RAHMAN</t>
  </si>
  <si>
    <t>KB BINTANG KEJORA</t>
  </si>
  <si>
    <t>KB BUNGA BANGSA</t>
  </si>
  <si>
    <t>KB CERIA SEJAHTERA</t>
  </si>
  <si>
    <t>KB KUMALA SARI</t>
  </si>
  <si>
    <t>KB PELANGI CERIA</t>
  </si>
  <si>
    <t>KB PEMBINA TASIKMADU</t>
  </si>
  <si>
    <t>kKB PERMATA BUNDA</t>
  </si>
  <si>
    <t>KB SARASWATI</t>
  </si>
  <si>
    <t>KB SEKAR MELATI</t>
  </si>
  <si>
    <t>KB WIJAYA KUSUMA</t>
  </si>
  <si>
    <t>TK 01 BURAN</t>
  </si>
  <si>
    <t>TK 01 PANDEYAN</t>
  </si>
  <si>
    <t>TK 02 BURAN</t>
  </si>
  <si>
    <t>TK 02 KARANGMOJO</t>
  </si>
  <si>
    <t>TK 03 SURUH</t>
  </si>
  <si>
    <t>TK AISYIYAH KALIJIRAK</t>
  </si>
  <si>
    <t>TK AISYIYAH MUTIARA HATI</t>
  </si>
  <si>
    <t>TK AISYIYAH PANDEYAN</t>
  </si>
  <si>
    <t>TK AL FATAH</t>
  </si>
  <si>
    <t>TK AR-RAHMAN</t>
  </si>
  <si>
    <t>TK DESA WONOLOPO</t>
  </si>
  <si>
    <t>TK KALIJIRAK 01</t>
  </si>
  <si>
    <t>TK KALIJIRAK 02</t>
  </si>
  <si>
    <t>TK KALIJIRAK 03</t>
  </si>
  <si>
    <t>TK MUTIARA BUNDA</t>
  </si>
  <si>
    <t>TK PABRIK GULA TASIKMADU</t>
  </si>
  <si>
    <t>TK PANDEYAN 02</t>
  </si>
  <si>
    <t>TK PAPAHAN 02</t>
  </si>
  <si>
    <t>TK PAPAHAN 03</t>
  </si>
  <si>
    <t>TK PERTIWI 01 SURUH</t>
  </si>
  <si>
    <t>TK PERTIWI 02 SURUH</t>
  </si>
  <si>
    <t>TK PERTIWI 1 KARANGMOJO</t>
  </si>
  <si>
    <t>TK PERTIWI GAUM 01</t>
  </si>
  <si>
    <t>TK PERTIWI GAUM 2</t>
  </si>
  <si>
    <t>TK PERTIWI GAUM III</t>
  </si>
  <si>
    <t>TK PERTIWI II NGIJO</t>
  </si>
  <si>
    <t>TK PERTIWI KALING 01</t>
  </si>
  <si>
    <t>TK PERTIWI KALING 02</t>
  </si>
  <si>
    <t>TK PERTIWI KALING 03</t>
  </si>
  <si>
    <t>TK PERTIWI NGIJO 1</t>
  </si>
  <si>
    <t>TK PERTIWI PAPAHAN 01</t>
  </si>
  <si>
    <t>TKIT SEMESTA CERIA</t>
  </si>
  <si>
    <t>TPA SEMATA HATI POKOH</t>
  </si>
  <si>
    <t>KB AISYIYAH 03 NGRINGO</t>
  </si>
  <si>
    <t>KB AISYIYAH SURYA CEMERLANG</t>
  </si>
  <si>
    <t>KB AISYIYAH X JATEN</t>
  </si>
  <si>
    <t>KB AL FATTAH</t>
  </si>
  <si>
    <t>KB AL IKHLAS</t>
  </si>
  <si>
    <t>KB AL KAUTSAR</t>
  </si>
  <si>
    <t>KB AL-AMANAH 1 JATEN</t>
  </si>
  <si>
    <t>KB AR-ROHMAH</t>
  </si>
  <si>
    <t>KB AZZULGA DARUSSALAM</t>
  </si>
  <si>
    <t>KB BOCAH PINTAR</t>
  </si>
  <si>
    <t>KB FAJRUL ISLAM</t>
  </si>
  <si>
    <t>KBIT AL HIKMAH KIDS</t>
  </si>
  <si>
    <t>KB JAYA KARTIKA</t>
  </si>
  <si>
    <t>KB MASYITOH</t>
  </si>
  <si>
    <t>KB NURI KIDS SCHOOL</t>
  </si>
  <si>
    <t>KB SEMATA HATI</t>
  </si>
  <si>
    <t>KB TARBIYATUL AULAD UNS V</t>
  </si>
  <si>
    <t>KB TUNAS HARAPAN BANGSA</t>
  </si>
  <si>
    <t>POS PAUD AMANAH</t>
  </si>
  <si>
    <t>POS PAUD INSAN MADANI</t>
  </si>
  <si>
    <t>POS PAUD SERUNI SEHAT</t>
  </si>
  <si>
    <t>TK AISYIYAH 01 NGRINGO</t>
  </si>
  <si>
    <t>TK AISYIYAH 01 SROYO</t>
  </si>
  <si>
    <t>TK AISYIYAH 02 NGRINGO</t>
  </si>
  <si>
    <t>TK AISYIYAH 02 SROYO</t>
  </si>
  <si>
    <t>TK AISYIYAH 03 NGRINGO</t>
  </si>
  <si>
    <t>TK AISYIYAH 03 SROYO</t>
  </si>
  <si>
    <t>TK AISYIYAH 04 NGRINGO</t>
  </si>
  <si>
    <t>TK AISYIYAH 04 SROYO</t>
  </si>
  <si>
    <t>TK AISYIYAH 05 NGRINGO</t>
  </si>
  <si>
    <t>TK AISYIYAH 06 JATEN</t>
  </si>
  <si>
    <t>TK AISYIYAH 15 JATEN</t>
  </si>
  <si>
    <t>TK AISYIYAH 16 NGRINGO</t>
  </si>
  <si>
    <t>TK AISYIYAH X JATEN</t>
  </si>
  <si>
    <t>TK AISYIYAH XI SURUH KALANG</t>
  </si>
  <si>
    <t>TK AISYIYAH XII DAGEN</t>
  </si>
  <si>
    <t>TK AL MUSANNI 3</t>
  </si>
  <si>
    <t>TK AL-AMANAH 1 JATEN</t>
  </si>
  <si>
    <t>TK AR-ROHMAN</t>
  </si>
  <si>
    <t>TK AZZULGA DARUSSALAM</t>
  </si>
  <si>
    <t>TK INDRIYASANA NGRINGO</t>
  </si>
  <si>
    <t>TK KRISTEN KHARISMATIKA</t>
  </si>
  <si>
    <t>TK MASYITHOH</t>
  </si>
  <si>
    <t>TK PERTIWI 01 BRUJUL</t>
  </si>
  <si>
    <t>TK PERTIWI 01 DAGEN</t>
  </si>
  <si>
    <t>TK PERTIWI 01 JATEN</t>
  </si>
  <si>
    <t>TK PERTIWI 01 JETIS</t>
  </si>
  <si>
    <t>TK PERTIWI 01 NGRINGO</t>
  </si>
  <si>
    <t>TK PERTIWI 01 SROYO</t>
  </si>
  <si>
    <t>TK PERTIWI 02 BRUJUL</t>
  </si>
  <si>
    <t>TK PERTIWI 02 DAGEN</t>
  </si>
  <si>
    <t>TK PERTIWI 02 JATEN</t>
  </si>
  <si>
    <t>TK PERTIWI 02 JETIS</t>
  </si>
  <si>
    <t>TK PERTIWI 02 NGRINGO</t>
  </si>
  <si>
    <t>TK PERTIWI 02 SROYO</t>
  </si>
  <si>
    <t>TK PERTIWI 02 SURUHKALANG</t>
  </si>
  <si>
    <t>TK PERTIWI 03 BRUJUL</t>
  </si>
  <si>
    <t>TK PERTIWI 03 JATEN</t>
  </si>
  <si>
    <t>TK PERTIWI 04 JATEN</t>
  </si>
  <si>
    <t>TK PERTIWI 04 NGRINGO</t>
  </si>
  <si>
    <t>TK PERTIWI 05 NGRINGO</t>
  </si>
  <si>
    <t>TK PERTIWI 1 SURUHKALANG</t>
  </si>
  <si>
    <t>TK PERTIWI JATI</t>
  </si>
  <si>
    <t>TK WIDYA PUTRA</t>
  </si>
  <si>
    <t>TPA AISYIYAH NGRINGO</t>
  </si>
  <si>
    <t>TPA AMALIA</t>
  </si>
  <si>
    <t>TPA NURI KIDS SCHOOL</t>
  </si>
  <si>
    <t>KB AISYIYAH SANGGIR</t>
  </si>
  <si>
    <t>KB AL ANSHORI MUSLIMAT NU</t>
  </si>
  <si>
    <t>KB ANAK SHOLEH</t>
  </si>
  <si>
    <t>KB ANGKASA</t>
  </si>
  <si>
    <t>KB AS SALAM</t>
  </si>
  <si>
    <t>KB AYAH BUNDA</t>
  </si>
  <si>
    <t>KB BINTANG TIMUR</t>
  </si>
  <si>
    <t>KB DHARMA WANITA I PAULAN</t>
  </si>
  <si>
    <t>KB DHARMA WANITA PAULAN</t>
  </si>
  <si>
    <t>KB IMTIYAZ</t>
  </si>
  <si>
    <t>KB INSAN CITA MULIA</t>
  </si>
  <si>
    <t>KB ISLAM BINTANG KECIL</t>
  </si>
  <si>
    <t>KB ISLAM SIWI KARIMAH</t>
  </si>
  <si>
    <t>KB KRISTEN PERMATA HATI</t>
  </si>
  <si>
    <t>KB PG COLOMADU</t>
  </si>
  <si>
    <t>KB RODHOTUL ATHFAL BAROKAH</t>
  </si>
  <si>
    <t>KB RUMAH PELANGI</t>
  </si>
  <si>
    <t>KB SAHABAT</t>
  </si>
  <si>
    <t>KBIT ABATA</t>
  </si>
  <si>
    <t>POS PAUD ANAK PINTAR</t>
  </si>
  <si>
    <t>POS PAUD CERIA</t>
  </si>
  <si>
    <t>POS PAUD PERMATA BUNDA</t>
  </si>
  <si>
    <t>TK ADZ-DZIKRU</t>
  </si>
  <si>
    <t>TK AISYIYAH 01 GEDONGAN</t>
  </si>
  <si>
    <t>TK AISYIYAH 02 GEDONGAN</t>
  </si>
  <si>
    <t>TK AISYIYAH BATURAN</t>
  </si>
  <si>
    <t>TK AISYIYAH BLULUKAN</t>
  </si>
  <si>
    <t>TK AISYIYAH KLODRAN</t>
  </si>
  <si>
    <t>TK AISYIYAH MADOH</t>
  </si>
  <si>
    <t>TK AISYIYAH MALANGJIWAN</t>
  </si>
  <si>
    <t>TK AISYIYAH NGASEM</t>
  </si>
  <si>
    <t>TK AISYIYAH SANGGIR</t>
  </si>
  <si>
    <t>TK AISYIYAH TOHUDAN</t>
  </si>
  <si>
    <t>TK AL FAJRU</t>
  </si>
  <si>
    <t>TK AL KAUTSAR</t>
  </si>
  <si>
    <t>TK ANGKASA COLOMADU</t>
  </si>
  <si>
    <t>TK DHARMA WANITA 
MALANGJIWAN</t>
  </si>
  <si>
    <t>TK DHARMA WANITA 02 PAULAN</t>
  </si>
  <si>
    <t>TK DHARMA WANITA 06 BATURAN</t>
  </si>
  <si>
    <t>TK DHARMA WANITA 08 BLULUKAN</t>
  </si>
  <si>
    <t>TK DHARMA WANITA 10 GAJAHAN</t>
  </si>
  <si>
    <t>TK DHARMA WANITA BOLON</t>
  </si>
  <si>
    <t>TK DHARMA WANITA GAWANAN</t>
  </si>
  <si>
    <t>TK DHARMA WANITA GEDONGAN</t>
  </si>
  <si>
    <t>TK DHARMA WANITA KLODRAN</t>
  </si>
  <si>
    <t>TK DHARMA WANITA NGASEM</t>
  </si>
  <si>
    <t>TK DHARMA WANITA PAULAN</t>
  </si>
  <si>
    <t>TK DHARMA WANITA TOHUDAN</t>
  </si>
  <si>
    <t>TK DHARMA WANITA 05 BATURAN</t>
  </si>
  <si>
    <t>TK ISLAM AL FURQON</t>
  </si>
  <si>
    <t>TK ISLAM AL HUSNA</t>
  </si>
  <si>
    <t>TK ISLAM BINTANGH KECIL</t>
  </si>
  <si>
    <t>TKIT BINA MADINA</t>
  </si>
  <si>
    <t>TK KRISTEN BAPTIS MALANGJIWAN</t>
  </si>
  <si>
    <t>TK KRISTEN KLODRAN</t>
  </si>
  <si>
    <t>TK PG COLOMADU</t>
  </si>
  <si>
    <t>TK QUR'AN PLATINUM</t>
  </si>
  <si>
    <t>TK RUMAH PELANGI</t>
  </si>
  <si>
    <t>TK TUNAS CERIA</t>
  </si>
  <si>
    <t>TPA ABATA MOSLEM FAMILY DAYCARE</t>
  </si>
  <si>
    <t>TPA AL IKHLAS</t>
  </si>
  <si>
    <t>TPA AYAH BUNDA</t>
  </si>
  <si>
    <t>TPA BAROKAH KLODRAN</t>
  </si>
  <si>
    <t>TPA CAHAYA IBU</t>
  </si>
  <si>
    <t>TPA MUTIARA HATI</t>
  </si>
  <si>
    <t>TPA RUMAH PELANGI</t>
  </si>
  <si>
    <t>KB DAHLIA</t>
  </si>
  <si>
    <t>KB DARUL FALAH</t>
  </si>
  <si>
    <t>KB HARAPAN UMAT</t>
  </si>
  <si>
    <t>KB INSAN MULIA</t>
  </si>
  <si>
    <t>KB IT DINA PRATAMA</t>
  </si>
  <si>
    <t>KB MENUR</t>
  </si>
  <si>
    <t>KB MULIA SARI JATIKUWUNG</t>
  </si>
  <si>
    <t>KB SEKAR ARUM</t>
  </si>
  <si>
    <t>KB SRIKANDI</t>
  </si>
  <si>
    <t>KB SURYA MAHIRA</t>
  </si>
  <si>
    <t>KB TUNAS MULIA</t>
  </si>
  <si>
    <t>KB AISYIYAH INGASREJO</t>
  </si>
  <si>
    <t>KB PAMBUDI LUHUR</t>
  </si>
  <si>
    <t>TK 01 JERUKSAWIT</t>
  </si>
  <si>
    <t>TK 02 JERUKSAWIT KEDUNG
GONG</t>
  </si>
  <si>
    <t>TA AISYIYAH BULAK</t>
  </si>
  <si>
    <t>TK AISYIYAH CEKEL KARANGTURI</t>
  </si>
  <si>
    <t>TK AISYIYAH 1 TUBAN</t>
  </si>
  <si>
    <t>TK AISYIYAH II GEMOLONG</t>
  </si>
  <si>
    <t>TK AISYIYAH III KRENDOWAHONO</t>
  </si>
  <si>
    <t>TK AISYIYAH INGASREJO</t>
  </si>
  <si>
    <t>TK AISYIYAH NGABEYAN</t>
  </si>
  <si>
    <t>TK DHARMA WANITA BULUREJO</t>
  </si>
  <si>
    <t>TK DHARMA WANITA DAYU</t>
  </si>
  <si>
    <t>TK DHARMA WANITA II PLESUNGAN</t>
  </si>
  <si>
    <t>TK DHARMA WANITA JATIKUWUNG</t>
  </si>
  <si>
    <t>TK DHARMA WANITA KRAGAN</t>
  </si>
  <si>
    <t>TK DHARMA WANITA KRENDOWAHONO</t>
  </si>
  <si>
    <t>TK DHARMA WANITA PLESUNGAN</t>
  </si>
  <si>
    <t>TK DHARMA WANITA REJOSARI</t>
  </si>
  <si>
    <t>TK DHARMA WANITA TUBAN</t>
  </si>
  <si>
    <t>TK DHARMA WANITA WONOREJO</t>
  </si>
  <si>
    <t>TK DHARMA WANITA WONOSARI</t>
  </si>
  <si>
    <t>TK ISLAM BHAKTI 15 PLESUNGAN</t>
  </si>
  <si>
    <t>TK ISLAM BHAKTI IV TUBAN</t>
  </si>
  <si>
    <t>TK ISLAM BAKTI VIII</t>
  </si>
  <si>
    <t>TK ISLAM BHAKTI XIV WONOREJO</t>
  </si>
  <si>
    <t>TK ISLAM INSAN MULIA</t>
  </si>
  <si>
    <t>TK ISLAM TERPADU DINA PRATAMA</t>
  </si>
  <si>
    <t>TK ISLAM TERPADU SAHABAT</t>
  </si>
  <si>
    <t>TK KRISTEN ASIH</t>
  </si>
  <si>
    <t>TK MULIA SARI JATIKUWUNG</t>
  </si>
  <si>
    <t>TK PAMBUDI LUHUR</t>
  </si>
  <si>
    <t>TK PERTIWI DAYU</t>
  </si>
  <si>
    <t>TK PUTRA BANGSA JATIKUWUNG</t>
  </si>
  <si>
    <t>TPA DINA PRATAMA</t>
  </si>
  <si>
    <t>TPA INSAN MULIA</t>
  </si>
  <si>
    <t>TPA PAMBUDI LUHUR</t>
  </si>
  <si>
    <t>KB AISYIYAH KEBAK</t>
  </si>
  <si>
    <t>KB AISYIYAH WARU</t>
  </si>
  <si>
    <t>KB CITA MANDIRI</t>
  </si>
  <si>
    <t>KB KALILA KIDS SCHOOL ( KKS )</t>
  </si>
  <si>
    <t>KB KALILA KIDS SCHOOL 1</t>
  </si>
  <si>
    <t>KB MATHLA UL CHOERIYAH</t>
  </si>
  <si>
    <t>KB PANCA WIYATA</t>
  </si>
  <si>
    <t>KB SURYA HIDAYAH AISYIYAH</t>
  </si>
  <si>
    <t>KB YASMIN</t>
  </si>
  <si>
    <t>TK 02 BANJARHARJO</t>
  </si>
  <si>
    <t>TK AISYIYAH ALASTUWO</t>
  </si>
  <si>
    <t>TK AISYIYAH BUSTANUL ATHFAL</t>
  </si>
  <si>
    <t>TK AISYIYAH BUSTANUL AHTFAL PENGIN MACANAN</t>
  </si>
  <si>
    <t>TK AISYIYAH KALIWULUH</t>
  </si>
  <si>
    <t>TK AISYIYAH KEBAK</t>
  </si>
  <si>
    <t>TK AISYIYAH PULOSARI 01</t>
  </si>
  <si>
    <t>TK AISYIYAH PULOSARI 02</t>
  </si>
  <si>
    <t>TK BHAKTI 11</t>
  </si>
  <si>
    <t>TK DESA KEBAK 02</t>
  </si>
  <si>
    <t>TK ISLAM BHAKTI 6</t>
  </si>
  <si>
    <t>TK ISLAM TERPADU AL FURQON</t>
  </si>
  <si>
    <t>TK KEMIRI 01</t>
  </si>
  <si>
    <t>TK KEMIRI 02</t>
  </si>
  <si>
    <t>TK KEMIRI 03</t>
  </si>
  <si>
    <t>TK KEMIRI 04</t>
  </si>
  <si>
    <t>TK KEMIRI 05</t>
  </si>
  <si>
    <t>TK KEMIRI 06</t>
  </si>
  <si>
    <t>TK KRISTEN NAFIRI KASIH 01</t>
  </si>
  <si>
    <t>TK MALANGGATEN 02</t>
  </si>
  <si>
    <t>TK MTA 01 KEBAKKRAMAT</t>
  </si>
  <si>
    <t>TK PERTIWI 01 ALASTUWO</t>
  </si>
  <si>
    <t>TK PERTIWI 01 BANJARHARJO</t>
  </si>
  <si>
    <t>TK PERTIWI 01 KALIWULUH</t>
  </si>
  <si>
    <t>TK PERTIWI 01 MALANGGATEN</t>
  </si>
  <si>
    <t>TK PERTIWI 02 ALASTUWO</t>
  </si>
  <si>
    <t>TK PERTIWI 02 KALIWULUH</t>
  </si>
  <si>
    <t>TK PERTIWI 03 ALASTUWO</t>
  </si>
  <si>
    <t>TK PERTIWI 03 BANJARHARJO</t>
  </si>
  <si>
    <t>TK PERTIWI 03 KALIWULUH</t>
  </si>
  <si>
    <t>TK PERTIWI 04 KALIWULUH</t>
  </si>
  <si>
    <t>TK PERTIWI 05 KALIWULUH</t>
  </si>
  <si>
    <t>TK PERTIWI MACANAN</t>
  </si>
  <si>
    <t>TK PERTIWI PULOSARI</t>
  </si>
  <si>
    <t>TK PERTIWI WARU</t>
  </si>
  <si>
    <t>TK WARU 02</t>
  </si>
  <si>
    <t>KB AISYIYAH GEBYOG</t>
  </si>
  <si>
    <t>KB AISYIYAH KALIBOTO</t>
  </si>
  <si>
    <t>KB AL ICHSAN</t>
  </si>
  <si>
    <t>KB AL MUSANNI</t>
  </si>
  <si>
    <t>KB AMANAH</t>
  </si>
  <si>
    <t>KB DHARMA PUTRA</t>
  </si>
  <si>
    <t>KB FAJAR MULIA</t>
  </si>
  <si>
    <t>KB INSAN CERIA</t>
  </si>
  <si>
    <t>KB LENTERA HATI</t>
  </si>
  <si>
    <t>KB MUTIA</t>
  </si>
  <si>
    <t>KB PELITA NUSANTARA</t>
  </si>
  <si>
    <t>TK 01 GEBYOG</t>
  </si>
  <si>
    <t>TK 01 GENTUNGAN</t>
  </si>
  <si>
    <t>TK 01 MOJOGEDANG</t>
  </si>
  <si>
    <t>TK 01 MUNGGUR</t>
  </si>
  <si>
    <t>TK 01 NGADIREJO</t>
  </si>
  <si>
    <t>TK 01 PENDEM</t>
  </si>
  <si>
    <t>TK 01 PERENG</t>
  </si>
  <si>
    <t>TK 01 SEWUREJO</t>
  </si>
  <si>
    <t>TK 02 GEBYOG</t>
  </si>
  <si>
    <t>TK 02 GENTUNGAN</t>
  </si>
  <si>
    <t>TK 02 KEDUNGJERUK</t>
  </si>
  <si>
    <t>TK 02 MOJOGEDANG</t>
  </si>
  <si>
    <t>TK 02 MUNGGUR</t>
  </si>
  <si>
    <t>TK 02 NGADIREJO</t>
  </si>
  <si>
    <t>TK 02 PERENG</t>
  </si>
  <si>
    <t>TK 03 GEBYOG</t>
  </si>
  <si>
    <t>TK 03 GENTUNGAN</t>
  </si>
  <si>
    <t>TK 03 KALIBOTO</t>
  </si>
  <si>
    <t>TK 03 KEDUNGJERUK</t>
  </si>
  <si>
    <t>TK 03 MOJOGEDANG</t>
  </si>
  <si>
    <t>TK 03 MUNGGUR</t>
  </si>
  <si>
    <t>TK 03 NGADIREJO</t>
  </si>
  <si>
    <t>TK 03 PERENG</t>
  </si>
  <si>
    <t>TK 03 POJOK</t>
  </si>
  <si>
    <t>TK 03 SEWUREJO</t>
  </si>
  <si>
    <t>TK 04 KALIBOTO</t>
  </si>
  <si>
    <t>TK 04 KEDUNGJERUK</t>
  </si>
  <si>
    <t>TK 04 MUNGGUR</t>
  </si>
  <si>
    <t>TK 04 NGADIREJO</t>
  </si>
  <si>
    <t>TK 04 PERENG</t>
  </si>
  <si>
    <t>TK 05 PERENG</t>
  </si>
  <si>
    <t>TK AISYIYAH</t>
  </si>
  <si>
    <t>TK BUNTAR 01</t>
  </si>
  <si>
    <t>TK BUNTAR 02</t>
  </si>
  <si>
    <t>TK ISLAM IPHI</t>
  </si>
  <si>
    <t>TK IT ABU JAFAR CERAH CERIA</t>
  </si>
  <si>
    <t>TK KALIBOTO 01</t>
  </si>
  <si>
    <t>TK KALIBOTO 02</t>
  </si>
  <si>
    <t>TK MOJOROTO</t>
  </si>
  <si>
    <t>TK MTA MUNGGUR</t>
  </si>
  <si>
    <t>TK MTA NGADIREJO</t>
  </si>
  <si>
    <t>TK MUSLIMAT NU</t>
  </si>
  <si>
    <t>TK PELITA NUSANTARA</t>
  </si>
  <si>
    <t>TK POJOK 01</t>
  </si>
  <si>
    <t>TK POJOK 02</t>
  </si>
  <si>
    <t>TK PUSPASARI 01</t>
  </si>
  <si>
    <t>TK PUSPASARI 02</t>
  </si>
  <si>
    <t>TPA PELITA NUSANTARA</t>
  </si>
  <si>
    <t>KB AISYIYAH KARANGREJO</t>
  </si>
  <si>
    <t>KB AN NUUR</t>
  </si>
  <si>
    <t>KB FAJAR GEMILANG</t>
  </si>
  <si>
    <t>KB ISLAM TAMAN FIRDAUS</t>
  </si>
  <si>
    <t>KB ISTIQOMAH AISYIYAH</t>
  </si>
  <si>
    <t>KB MARDISIWI</t>
  </si>
  <si>
    <t>KB. PELANGI NUSA</t>
  </si>
  <si>
    <t>KB SUMBER CERIA</t>
  </si>
  <si>
    <t>KB TUNAS</t>
  </si>
  <si>
    <t>POS PAUD KIDS ZONE</t>
  </si>
  <si>
    <t>TK 02 DESA TAWANGSARI</t>
  </si>
  <si>
    <t>TK 04 KARANGREJO</t>
  </si>
  <si>
    <t>TK AISYIYAH BLORAN</t>
  </si>
  <si>
    <t>TK AISYIYAH BONO PLOSOREJO</t>
  </si>
  <si>
    <t>TK AISYIYAH BOTOK</t>
  </si>
  <si>
    <t>TK AISYIYAH GANTEN</t>
  </si>
  <si>
    <t>TK AISYIYAH GEMPOLAN</t>
  </si>
  <si>
    <t>TK AISYIYAH TAMANSARI</t>
  </si>
  <si>
    <t>TK DESA BOTOK</t>
  </si>
  <si>
    <t>TK DESA GANTEN</t>
  </si>
  <si>
    <t>TK DESA GEMPOLAN</t>
  </si>
  <si>
    <t>TK KARANGREJO 01</t>
  </si>
  <si>
    <t>TK DESA KARANGREJO 02</t>
  </si>
  <si>
    <t>TK DESA KARANGREJO 03</t>
  </si>
  <si>
    <t>TK DESA KUTO 01 KERJO</t>
  </si>
  <si>
    <t>TK DESA KUTO 02</t>
  </si>
  <si>
    <t>TK DESA KWADUNGAN</t>
  </si>
  <si>
    <t>TK DESA PLOSOREJO</t>
  </si>
  <si>
    <t>TK DESA SUMBEREJO</t>
  </si>
  <si>
    <t>TK DESA TAMANSARI 01</t>
  </si>
  <si>
    <t>TK DESA TAMANSARI 02</t>
  </si>
  <si>
    <t>TK DHW 01 TAWANGSARI</t>
  </si>
  <si>
    <t>TK ISLAM BHAKTI V KUTO</t>
  </si>
  <si>
    <t>TK MEKAR HARAPAN</t>
  </si>
  <si>
    <t>TK PTPN 9 BATUJAMUS</t>
  </si>
  <si>
    <t>TK SINAR NYATA</t>
  </si>
  <si>
    <t>KB BHAKTI BUNDA</t>
  </si>
  <si>
    <t>KB DARUS SALAM</t>
  </si>
  <si>
    <t>KB MAWAR INDAH</t>
  </si>
  <si>
    <t>KB MERAH DELIMA</t>
  </si>
  <si>
    <t>KB NAWA KARTIKA</t>
  </si>
  <si>
    <t>KB SAKINAH</t>
  </si>
  <si>
    <t>POS PAUD MEKAR SARI</t>
  </si>
  <si>
    <t>POS PAUD PERTIWI</t>
  </si>
  <si>
    <t>TK 01 ANGGRASMANIS</t>
  </si>
  <si>
    <t>TK 01 BALONG</t>
  </si>
  <si>
    <t>TK 01 GUMENG</t>
  </si>
  <si>
    <t>TK 01 LEMPONG</t>
  </si>
  <si>
    <t>TK 01 MENJING</t>
  </si>
  <si>
    <t>TK 01 SELOROMO</t>
  </si>
  <si>
    <t>TK 01 SIDOMUKTI</t>
  </si>
  <si>
    <t>TK 01 TRENGGULI</t>
  </si>
  <si>
    <t>TK 02 ANGGRASMANIS</t>
  </si>
  <si>
    <t>TK 02 BALONG</t>
  </si>
  <si>
    <t>TK 02 GUMENG</t>
  </si>
  <si>
    <t>TK 02 JENAWI</t>
  </si>
  <si>
    <t>TK 02 LEMPONG</t>
  </si>
  <si>
    <t>TK 02 MENJING</t>
  </si>
  <si>
    <t>TK 02 SELOROMA</t>
  </si>
  <si>
    <t>TK 02 SIDOMKTI</t>
  </si>
  <si>
    <t>TK 02 TRENGGULI</t>
  </si>
  <si>
    <t>TK 03 BALONG</t>
  </si>
  <si>
    <t>TK 03 LEMPONG</t>
  </si>
  <si>
    <t>TK 03 SELOROMO</t>
  </si>
  <si>
    <t>TK 03 SIDOMUKTI</t>
  </si>
  <si>
    <t>TK ISLAM DARUSSALAM NU</t>
  </si>
  <si>
    <t>TK JENAWI</t>
  </si>
  <si>
    <t>TK MTA JENAWI</t>
  </si>
  <si>
    <t>BOSDA SD/MI Swasta</t>
  </si>
  <si>
    <t>SD Angkasa Colomadu</t>
  </si>
  <si>
    <t>SD Muhammadiyah Baturan Colomadu</t>
  </si>
  <si>
    <t>SD Muhammadiyah Plus Malangjiwan Colomadu</t>
  </si>
  <si>
    <t>SD Muhammadiyah Program Unggulan Colomadu</t>
  </si>
  <si>
    <t>SD IT Jumapolo</t>
  </si>
  <si>
    <t>SD Kanisius Karangbangun Jumapolo</t>
  </si>
  <si>
    <t>SD Kanisius Kedawung Jumapolo</t>
  </si>
  <si>
    <t>SD Kristen Karanganyar</t>
  </si>
  <si>
    <t>SD Muhammadiyah Tegalgede Karanganyar</t>
  </si>
  <si>
    <t>SD IT Insan Kamil Karanganyar</t>
  </si>
  <si>
    <t>SD IT Binaul Ummah Karangpandan</t>
  </si>
  <si>
    <t>SD Muhammadiyah Plosorejo Kerjo</t>
  </si>
  <si>
    <t>SD IST Al-Albani Matesih</t>
  </si>
  <si>
    <t>SD IT MTA Matesih</t>
  </si>
  <si>
    <t>SD IT Abu Ja'far Mojogedang</t>
  </si>
  <si>
    <t>SD IT Mutiara Hati Ngargoyoso</t>
  </si>
  <si>
    <t>SD Islam Al Irsyad Tawangmangu</t>
  </si>
  <si>
    <t>SD IT Taruna Robbani Tawangmangu</t>
  </si>
  <si>
    <t>SD IT Ulil Albab Gondangrejo</t>
  </si>
  <si>
    <t>SD IT Al Ikhlas Gawanan Colomadu</t>
  </si>
  <si>
    <t>SD IT Al Ihsan Ngasem Colomadu</t>
  </si>
  <si>
    <t>SD IT Sahabat Gondangrejo</t>
  </si>
  <si>
    <t>SD IT Al Hikmah Ngargoyoso</t>
  </si>
  <si>
    <t>SD IT Semesta Cendekia Jaten</t>
  </si>
  <si>
    <t>SD Muhammadiyah Program Unggulan Botok Kerjo</t>
  </si>
  <si>
    <t>SD Aisyiyah Surya Ceria Karanganyar</t>
  </si>
  <si>
    <t>SD Muhammadiyah Jatiyoso</t>
  </si>
  <si>
    <t>SD Muhammadiyah Darul Falah</t>
  </si>
  <si>
    <t>MI Sudirman Jatikuwung</t>
  </si>
  <si>
    <t>MI Sudirman Jatiyoso</t>
  </si>
  <si>
    <t>MI Sudirman Kadipiro</t>
  </si>
  <si>
    <t>MI Sudirman Giriwondo</t>
  </si>
  <si>
    <t>MI Sudirman Pijenan</t>
  </si>
  <si>
    <t>MI Sudirman Gondanglegi</t>
  </si>
  <si>
    <t>MI Sudirman Plawan</t>
  </si>
  <si>
    <t>MI Sudirman Ngunut</t>
  </si>
  <si>
    <t>MI Sudirman Ngemping</t>
  </si>
  <si>
    <t>MI Sudirman Mindi</t>
  </si>
  <si>
    <t>MI Muhammadiyah Ngwaru</t>
  </si>
  <si>
    <t>MI Muhammadiyah Dungbang</t>
  </si>
  <si>
    <t>MI Muhammadiyah Mergomulyo</t>
  </si>
  <si>
    <t>MI Muhammadiyah Ceporan</t>
  </si>
  <si>
    <t>MI Amal Mulya Tawangmangu</t>
  </si>
  <si>
    <t>MI Sudirman Pabongan</t>
  </si>
  <si>
    <t>MI Sudirman Dukuh</t>
  </si>
  <si>
    <t>MI Sudirman Jatirejo</t>
  </si>
  <si>
    <t>MI Muhammadiyah Karanganyar</t>
  </si>
  <si>
    <t>MI Sudirman Tanjungsari</t>
  </si>
  <si>
    <t>MI Sudirman Manggis</t>
  </si>
  <si>
    <t>MI Muhammadiyah Karan</t>
  </si>
  <si>
    <t>MI Muhammadiyah Parakan</t>
  </si>
  <si>
    <t>MI Al Amin Sinongko Gedong</t>
  </si>
  <si>
    <t>MI Al Huda Karangpandan</t>
  </si>
  <si>
    <t>MI Sudirman Suruhkalang</t>
  </si>
  <si>
    <t>MI Muhammadiyah Ngasem</t>
  </si>
  <si>
    <t>MI Muhammadiyah Gedongan</t>
  </si>
  <si>
    <t>MI Muhammadiyah Bolon Colomadu</t>
  </si>
  <si>
    <t>MI Sudirman Ceplukan</t>
  </si>
  <si>
    <t>MI Salamah Sulurejo</t>
  </si>
  <si>
    <t>MI Al Islam Gempol</t>
  </si>
  <si>
    <t>MI Sudirman Ngangkruk</t>
  </si>
  <si>
    <t>MI Sudirman Mundu</t>
  </si>
  <si>
    <t>MI Muhammadiyah Mendungsari</t>
  </si>
  <si>
    <t>MI Sudirman Gunungduk</t>
  </si>
  <si>
    <t>MI Sudirman Kricikan</t>
  </si>
  <si>
    <t>MI Sudirman Watuireng</t>
  </si>
  <si>
    <t>MI Sudirman Sosogan</t>
  </si>
  <si>
    <t>MI Sudirman Banyuanyar</t>
  </si>
  <si>
    <t>MI Muhammadiyah Cekel Gondangrejo</t>
  </si>
  <si>
    <t>MI Muhammadiyah Bulak Kragan</t>
  </si>
  <si>
    <t>MI Muhammadiyah Munggur</t>
  </si>
  <si>
    <t>MI Sudirman Dayu</t>
  </si>
  <si>
    <t>MI Muhammadiyah Wonorejo</t>
  </si>
  <si>
    <t>MI Muhammadiyah Krendowahono</t>
  </si>
  <si>
    <t>MI Muhammadiyah Gemolong</t>
  </si>
  <si>
    <t>MI Muhammadiyah Ngentak</t>
  </si>
  <si>
    <t>MI Muhammadiyah Nangsri</t>
  </si>
  <si>
    <t>MI Muhammadiyah Kaliwuluh</t>
  </si>
  <si>
    <t>MI Sudirman Kedungjeruk</t>
  </si>
  <si>
    <t>MI Sudirman Pojok</t>
  </si>
  <si>
    <t>MI Sudirman Kaliboto</t>
  </si>
  <si>
    <t>MI Sudirman Gebyog</t>
  </si>
  <si>
    <t>MI Sudirman Munggur</t>
  </si>
  <si>
    <t>MI Muhammadiyah Bloran</t>
  </si>
  <si>
    <t>MI Tahfizhul Qur'an Isy Karima</t>
  </si>
  <si>
    <t>MI Terpadu Asri At Taubah Jumapolo</t>
  </si>
  <si>
    <t>MI Ma'arif NU</t>
  </si>
  <si>
    <t>MI Ar Risalah Jatiyoso</t>
  </si>
  <si>
    <t>MI Muhammadiyah Unggulan Suruhkalang</t>
  </si>
  <si>
    <t>MI Terpadu Al Furqon Tawangmangu</t>
  </si>
  <si>
    <t>MI Nurul Karim</t>
  </si>
  <si>
    <t>MI Al Huda Jantiharjo</t>
  </si>
  <si>
    <t>MI Al Furqon Tawangmangu</t>
  </si>
  <si>
    <t>MIBQ Ulin Nuhaa Matesih</t>
  </si>
  <si>
    <t>BOSDA SMP/MTs Swasta</t>
  </si>
  <si>
    <t>SMP Angkasa Colomadu</t>
  </si>
  <si>
    <t>SMP Daarul Qur'an Colomadu</t>
  </si>
  <si>
    <t>SMP Muhammadiyah 7 Colomadu</t>
  </si>
  <si>
    <t>SMP Al Islam Gondangrejo</t>
  </si>
  <si>
    <t>SMP Muhammadiyah 1 Gondangrejo</t>
  </si>
  <si>
    <t>SMP PGRI 13 Gondangrejo</t>
  </si>
  <si>
    <t>SMP Muhammadiyah 9 Jaten</t>
  </si>
  <si>
    <t>SMP Muhammadiyah 6 Jenawi</t>
  </si>
  <si>
    <t>SMPK Bharata 2 Jumapolo</t>
  </si>
  <si>
    <t>SMP Muhammadiyah 2 Karanganyar</t>
  </si>
  <si>
    <t>SMP Muhammadiyah Darul Arqom Karanganyar</t>
  </si>
  <si>
    <t>SMPIT Insan Kamil Karanganyar</t>
  </si>
  <si>
    <t>SMP Bhayangkari Karangpandan</t>
  </si>
  <si>
    <t>SMP Muhammadiyah 3 Karangpandan</t>
  </si>
  <si>
    <t>SMP PGRI 12 Kebakkramat</t>
  </si>
  <si>
    <t>SMP Muhammadiyah 8 Kebakkramat</t>
  </si>
  <si>
    <t>SMP Widya Mandala Kebakkramat</t>
  </si>
  <si>
    <t>SMP Muhammadiyah 5 Kerjo</t>
  </si>
  <si>
    <t>SMP Muhammadiyah 10 Matesih</t>
  </si>
  <si>
    <t>SMP PGRI 4 Matesih</t>
  </si>
  <si>
    <t>SMP Islam Darussalam Mojogedang</t>
  </si>
  <si>
    <t>SMP Bhakti Karya Mojogedang</t>
  </si>
  <si>
    <t>SMP Muhammadiyah 4 Mojogedang</t>
  </si>
  <si>
    <t>SMP Penda Mojogedang</t>
  </si>
  <si>
    <t>SMP Al Irsyad Tawangmangu</t>
  </si>
  <si>
    <t>SMP Amal Mulya Tawangmangu</t>
  </si>
  <si>
    <t>SMP Penda Tawangmangu</t>
  </si>
  <si>
    <t>SMPIT Abu Jafar Mojogedang</t>
  </si>
  <si>
    <t>MTs Sudirman Jatipuro</t>
  </si>
  <si>
    <t>MTs Sudirman Jatiyoso</t>
  </si>
  <si>
    <t>MTs Muhammadiyah 5 Jumantono</t>
  </si>
  <si>
    <t>MTs Miftahul 'Ulum Matesih</t>
  </si>
  <si>
    <t>MTs Al Firdaus Matesih</t>
  </si>
  <si>
    <t>MTs Sudirman Ngargoyoso</t>
  </si>
  <si>
    <t>MTs Al Huda 1 Karangpandan</t>
  </si>
  <si>
    <t>MTs Sudirman Karanganyar</t>
  </si>
  <si>
    <t>MTs Muhammadiyah 2 Karanganyar Sroyo Jaten</t>
  </si>
  <si>
    <t>MTs Al Huda Gondangrejo</t>
  </si>
  <si>
    <t>MTs Al Islam Gondangrejo</t>
  </si>
  <si>
    <t>MTs Muhammadiyah 1 Gondangrejo</t>
  </si>
  <si>
    <t>MTs Muhammadiyah 6 Gondangrejo</t>
  </si>
  <si>
    <t>MTs Sudirman Kebakkramat</t>
  </si>
  <si>
    <t>MTs Muhammadiyah 4 Mojogedang</t>
  </si>
  <si>
    <t>MTs Muhammadiyah 3 Kerjo</t>
  </si>
  <si>
    <t>MTs Al Huda Jenawi</t>
  </si>
  <si>
    <t>MTs Darul Qur'an Karangmojo</t>
  </si>
  <si>
    <t>MTs Ma'arif Nurul Hikmah Mojogedang</t>
  </si>
  <si>
    <t>BOSDA SDLB/SMPLB/SMALB Negeri Swasta</t>
  </si>
  <si>
    <t>Pengadaan Buku dan Sarpras Sekolah</t>
  </si>
  <si>
    <t>Pembangunan/Rehab Gedung/Ruang Kelas/Ruang Praktek Siswa/Ruang Pembelajaran</t>
  </si>
  <si>
    <t>(Dinas Peternakan dan Perikanan)</t>
  </si>
  <si>
    <t>(Dinas Pertanian)</t>
  </si>
  <si>
    <t>(Disdagnakerkop)</t>
  </si>
  <si>
    <t>(Disdikbud)</t>
  </si>
  <si>
    <t>Bantuan Sosial</t>
  </si>
  <si>
    <t>RTLH</t>
  </si>
  <si>
    <t>Bantuan Sosial untuk Organisasi penyandang cacat : PERTUNI, ITMI, FKPCTI, FKADD, PPCI</t>
  </si>
  <si>
    <t>korban bencana alam</t>
  </si>
  <si>
    <t>Belanja Bagi Hasil Pajak Daerah Kepada Pemerintahan Desa Ngepungsari Kec. Jatipuro</t>
  </si>
  <si>
    <t>Belanja Bagi Hasil Pajak Daerah Kepada Pemerintahan Desa Jatipurwo Kec. Jatipuro</t>
  </si>
  <si>
    <t>Belanja Bagi Hasil Pajak Daerah Kepada Pemerintahan Desa Jatipuro Kec. Jatipuro</t>
  </si>
  <si>
    <t>Belanja Bagi Hasil Pajak Daerah Kepada Pemerintahan Desa Jatisobo Kec. Jatipuro</t>
  </si>
  <si>
    <t>Belanja Bagi Hasil Pajak Daerah Kepada Pemerintahan Desa Jatiwarno Kec. Jatipuro</t>
  </si>
  <si>
    <t>Belanja Bagi Hasil Pajak Daerah Kepada Pemerintahan Desa Jatimulyo Kec. Jatipuro</t>
  </si>
  <si>
    <t>Belanja Bagi Hasil Pajak Daerah Kepada Pemerintahan Desa Jatisuko Kec. Jatipuro</t>
  </si>
  <si>
    <t>Belanja Bagi Hasil Pajak Daerah Kepada Pemerintahan Desa Jatiharjo Kec. Jatipuro</t>
  </si>
  <si>
    <t>Belanja Bagi Hasil Pajak Daerah Kepada Pemerintahan Desa Jatikuwung Kec. Jatipuro</t>
  </si>
  <si>
    <t>Belanja Bagi Hasil Pajak Daerah Kepada Pemerintahan Desa Jatiroyo Kec. Jatipuro</t>
  </si>
  <si>
    <t>Belanja Bagi Hasil Pajak Daerah Kepada Pemerintahan Desa Jatisawit Kec. Jatiyoso</t>
  </si>
  <si>
    <t>Belanja Bagi Hasil Pajak Daerah Kepada Pemerintahan Desa Petung Kec. Jatiyoso</t>
  </si>
  <si>
    <t>Belanja Bagi Hasil Pajak Daerah Kepada Pemerintahan Desa Wonokeling Kec. Jatiyoso</t>
  </si>
  <si>
    <t>Belanja Bagi Hasil Pajak Daerah Kepada Pemerintahan Desa Jatiyoso Kec. Jatiyoso</t>
  </si>
  <si>
    <t>Belanja Bagi Hasil Pajak Daerah Kepada Pemerintahan Desa Tlobo Kec. Jatiyoso</t>
  </si>
  <si>
    <t>Belanja Bagi Hasil Pajak Daerah Kepada Pemerintahan Desa Wonorejo Kec. Jatiyoso</t>
  </si>
  <si>
    <t>Belanja Bagi Hasil Pajak Daerah Kepada Pemerintahan Desa Beruk Kec. Jatiyoso</t>
  </si>
  <si>
    <t>Belanja Bagi Hasil Pajak Daerah Kepada Pemerintahan Desa Karangsari Kec. Jatiyoso</t>
  </si>
  <si>
    <t>Belanja Bagi Hasil Pajak Daerah Kepada Pemerintahan Desa Wukirsawit Kec. Jatiyoso</t>
  </si>
  <si>
    <t>Belanja Bagi Hasil Pajak Daerah Kepada Pemerintahan Desa Paseban Kec. Jumapolo</t>
  </si>
  <si>
    <t>Belanja Bagi Hasil Pajak Daerah Kepada Pemerintahan Desa Lemahbang Kec. Jumapolo</t>
  </si>
  <si>
    <t>Belanja Bagi Hasil Pajak Daerah Kepada Pemerintahan Desa Jatirejo Kec. Jumapolo</t>
  </si>
  <si>
    <t>Belanja Bagi Hasil Pajak Daerah Kepada Pemerintahan Desa Kwangsan Kec. Jumapolo</t>
  </si>
  <si>
    <t>Belanja Bagi Hasil Pajak Daerah Kepada Pemerintahan Desa Karangbangun Kec. Jumapolo</t>
  </si>
  <si>
    <t>Belanja Bagi Hasil Pajak Daerah Kepada Pemerintahan Desa Ploso Kec. Jumapolo</t>
  </si>
  <si>
    <t>Belanja Bagi Hasil Pajak Daerah Kepada Pemerintahan Desa Giriwondo Kec. Jumapolo</t>
  </si>
  <si>
    <t>Belanja Bagi Hasil Pajak Daerah Kepada Pemerintahan Desa Kadipiro Kec. Jumapolo</t>
  </si>
  <si>
    <t>Belanja Bagi Hasil Pajak Daerah Kepada Pemerintahan Desa Jumantoro Kec. Jumapolo</t>
  </si>
  <si>
    <t>Belanja Bagi Hasil Pajak Daerah Kepada Pemerintahan Desa Kedawung Kec. Jumapolo</t>
  </si>
  <si>
    <t>Belanja Bagi Hasil Pajak Daerah Kepada Pemerintahan Desa Jumapolo Kec. Jumapolo</t>
  </si>
  <si>
    <t>Belanja Bagi Hasil Pajak Daerah Kepada Pemerintahan Desa Bakalan Kec. Jumapolo</t>
  </si>
  <si>
    <t>Belanja Bagi Hasil Pajak Daerah Kepada Pemerintahan Desa Sedayu Kec. Jumantono</t>
  </si>
  <si>
    <t>Belanja Bagi Hasil Pajak Daerah Kepada Pemerintahan Desa Kebak Kec. Jumantono</t>
  </si>
  <si>
    <t>Belanja Bagi Hasil Pajak Daerah Kepada Pemerintahan Desa Gemantar Kec. Jumantono</t>
  </si>
  <si>
    <t>Belanja Bagi Hasil Pajak Daerah Kepada Pemerintahan Desa Genengan Kec. Jumantono</t>
  </si>
  <si>
    <t>Belanja Bagi Hasil Pajak Daerah Kepada Pemerintahan Desa Tugu Kec. Jumantono</t>
  </si>
  <si>
    <t>Belanja Bagi Hasil Pajak Daerah Kepada Pemerintahan Desa Ngunut Kec. Jumantono</t>
  </si>
  <si>
    <t>Belanja Bagi Hasil Pajak Daerah Kepada Pemerintahan Desa Blorong Kec. Jumantono</t>
  </si>
  <si>
    <t>Belanja Bagi Hasil Pajak Daerah Kepada Pemerintahan Desa Sambirejo Kec. Jumantono</t>
  </si>
  <si>
    <t>Belanja Bagi Hasil Pajak Daerah Kepada Pemerintahan Desa Tunggulrejo Kec. Jumantono</t>
  </si>
  <si>
    <t>Belanja Bagi Hasil Pajak Daerah Kepada Pemerintahan Desa Sukosari Kec. Jumantono</t>
  </si>
  <si>
    <t>Belanja Bagi Hasil Pajak Daerah Kepada Pemerintahan Desa Sringin Kec. Jumantono</t>
  </si>
  <si>
    <t>Belanja Bagi Hasil Pajak Daerah Kepada Pemerintahan Desa Ngadiluwih Kec. Matesih</t>
  </si>
  <si>
    <t>Belanja Bagi Hasil Pajak Daerah Kepada Pemerintahan Desa Dawung Kec. Matesih</t>
  </si>
  <si>
    <t>Belanja Bagi Hasil Pajak Daerah Kepada Pemerintahan Desa Matesih Kec. Matesih</t>
  </si>
  <si>
    <t>Belanja Bagi Hasil Pajak Daerah Kepada Pemerintahan Desa Karangbangun Kec. Matesih</t>
  </si>
  <si>
    <t>Belanja Bagi Hasil Pajak Daerah Kepada Pemerintahan Desa Koripan Kec. Matesih</t>
  </si>
  <si>
    <t>Belanja Bagi Hasil Pajak Daerah Kepada Pemerintahan Desa Girilayu Kec. Matesih</t>
  </si>
  <si>
    <t>Belanja Bagi Hasil Pajak Daerah Kepada Pemerintahan Desa Pablengan Kec. Matesih</t>
  </si>
  <si>
    <t>Belanja Bagi Hasil Pajak Daerah Kepada Pemerintahan Desa Gantiwarno Kec. Matesih</t>
  </si>
  <si>
    <t>Belanja Bagi Hasil Pajak Daerah Kepada Pemerintahan Desa Plosorejo Kec. Matesih</t>
  </si>
  <si>
    <t>Belanja Bagi Hasil Pajak Daerah Kepada Pemerintahan Desa Gondosuli Kec. Tawangmangu</t>
  </si>
  <si>
    <t>Belanja Bagi Hasil Pajak Daerah Kepada Pemerintahan Desa Sepanjang Kec. Tawangmangu</t>
  </si>
  <si>
    <t>Belanja Bagi Hasil Pajak Daerah Kepada Pemerintahan Desa Bandardawung Kec. Tawangmangu</t>
  </si>
  <si>
    <t>Belanja Bagi Hasil Pajak Daerah Kepada Pemerintahan Desa Karanglo Kec. Tawangmangu</t>
  </si>
  <si>
    <t>Belanja Bagi Hasil Pajak Daerah Kepada Pemerintahan Desa Nglebak Kec. Tawangmangu</t>
  </si>
  <si>
    <t>Belanja Bagi Hasil Pajak Daerah Kepada Pemerintahan Desa Plumbon Kec. Tawangmangu</t>
  </si>
  <si>
    <t>Belanja Bagi Hasil Pajak Daerah Kepada Pemerintahan Desa Tengklik Kec. Tawangmangu</t>
  </si>
  <si>
    <t>Belanja Bagi Hasil Pajak Daerah Kepada Pemerintahan Desa Puntukrejo Kec. Ngargoyoso</t>
  </si>
  <si>
    <t>Belanja Bagi Hasil Pajak Daerah Kepada Pemerintahan Desa Berjo Kec. Ngargoyoso</t>
  </si>
  <si>
    <t>Belanja Bagi Hasil Pajak Daerah Kepada Pemerintahan Desa Girimulyo Kec. Ngargoyoso</t>
  </si>
  <si>
    <t>Belanja Bagi Hasil Pajak Daerah Kepada Pemerintahan Desa Segorogunung Kec. Ngargoyoso</t>
  </si>
  <si>
    <t>Belanja Bagi Hasil Pajak Daerah Kepada Pemerintahan Desa Kemuning Kec. Ngargoyoso</t>
  </si>
  <si>
    <t>Belanja Bagi Hasil Pajak Daerah Kepada Pemerintahan Desa Ngargoyoso Kec. Ngargoyoso</t>
  </si>
  <si>
    <t>Belanja Bagi Hasil Pajak Daerah Kepada Pemerintahan Desa Jatirejo Kec. Ngargoyoso</t>
  </si>
  <si>
    <t>Belanja Bagi Hasil Pajak Daerah Kepada Pemerintahan Desa Dukuh Kec. Ngargoyoso</t>
  </si>
  <si>
    <t>Belanja Bagi Hasil Pajak Daerah Kepada Pemerintahan Desa Nglegok Kec. Ngargoyoso</t>
  </si>
  <si>
    <t>Belanja Bagi Hasil Pajak Daerah Kepada Pemerintahan Desa Karangpandan Kec. Karangpandan</t>
  </si>
  <si>
    <t>Belanja Bagi Hasil Pajak Daerah Kepada Pemerintahan Desa Doplang Kec. Karangpandan</t>
  </si>
  <si>
    <t>Belanja Bagi Hasil Pajak Daerah Kepada Pemerintahan Desa Ngemplak Kec. Karangpandan</t>
  </si>
  <si>
    <t>Belanja Bagi Hasil Pajak Daerah Kepada Pemerintahan Desa Bangsri Kec. Karangpandan</t>
  </si>
  <si>
    <t>Belanja Bagi Hasil Pajak Daerah Kepada Pemerintahan Desa Tohkuning Kec. Karangpandan</t>
  </si>
  <si>
    <t>Belanja Bagi Hasil Pajak Daerah Kepada Pemerintahan Desa Gondangmanis Kec. Karangpandan</t>
  </si>
  <si>
    <t>Belanja Bagi Hasil Pajak Daerah Kepada Pemerintahan Desa Dayu Kec. Karangpandan</t>
  </si>
  <si>
    <t>Belanja Bagi Hasil Pajak Daerah Kepada Pemerintahan Desa Harjosari Kec. Karangpandan</t>
  </si>
  <si>
    <t>Belanja Bagi Hasil Pajak Daerah Kepada Pemerintahan Desa Salam Kec. Karangpandan</t>
  </si>
  <si>
    <t>Belanja Bagi Hasil Pajak Daerah Kepada Pemerintahan Desa Gerdu Kec. Karangpandan</t>
  </si>
  <si>
    <t>Belanja Bagi Hasil Pajak Daerah Kepada Pemerintahan Desa Karang Kec. Karangpandan</t>
  </si>
  <si>
    <t>Belanja Bagi Hasil Pajak Daerah Kepada Pemerintahan Desa Buran Kec. Tasikmadu</t>
  </si>
  <si>
    <t>Belanja Bagi Hasil Pajak Daerah Kepada Pemerintahan Desa Papahan Kec. Tasikmadu</t>
  </si>
  <si>
    <t>Belanja Bagi Hasil Pajak Daerah Kepada Pemerintahan Desa Ngijo Kec. Tasikmadu</t>
  </si>
  <si>
    <t>Belanja Bagi Hasil Pajak Daerah Kepada Pemerintahan Desa Gaum Kec. Tasikmadu</t>
  </si>
  <si>
    <t>Belanja Bagi Hasil Pajak Daerah Kepada Pemerintahan Desa Suruh Kec. Tasikmadu</t>
  </si>
  <si>
    <t>Belanja Bagi Hasil Pajak Daerah Kepada Pemerintahan Desa Pandeyan Kec. Tasikmadu</t>
  </si>
  <si>
    <t>Belanja Bagi Hasil Pajak Daerah Kepada Pemerintahan Desa Karangmojo Kec. Tasikmadu</t>
  </si>
  <si>
    <t>Belanja Bagi Hasil Pajak Daerah Kepada Pemerintahan Desa Kaling Kec. Tasikmadu</t>
  </si>
  <si>
    <t>Belanja Bagi Hasil Pajak Daerah Kepada Pemerintahan Desa Wonolopo Kec. Tasikmadu</t>
  </si>
  <si>
    <t>Belanja Bagi Hasil Pajak Daerah Kepada Pemerintahan Desa Kalijirak Kec. Tasikmadu</t>
  </si>
  <si>
    <t>Belanja Bagi Hasil Pajak Daerah Kepada Pemerintahan Desa Suruhkalang Kec. Jaten</t>
  </si>
  <si>
    <t>Belanja Bagi Hasil Pajak Daerah Kepada Pemerintahan Desa Jati Kec. Jaten</t>
  </si>
  <si>
    <t>Belanja Bagi Hasil Pajak Daerah Kepada Pemerintahan Desa Jaten Kec. Jaten</t>
  </si>
  <si>
    <t>Belanja Bagi Hasil Pajak Daerah Kepada Pemerintahan Desa Dagen Kec. Jaten</t>
  </si>
  <si>
    <t>Belanja Bagi Hasil Pajak Daerah Kepada Pemerintahan Desa Ngringo Kec. Jaten</t>
  </si>
  <si>
    <t>Belanja Bagi Hasil Pajak Daerah Kepada Pemerintahan Desa Jetis Kec. Jaten</t>
  </si>
  <si>
    <t>Belanja Bagi Hasil Pajak Daerah Kepada Pemerintahan Desa Sroyo Kec. Jaten</t>
  </si>
  <si>
    <t>Belanja Bagi Hasil Pajak Daerah Kepada Pemerintahan Desa Brujul Kec. Jaten</t>
  </si>
  <si>
    <t>Belanja Bagi Hasil Pajak Daerah Kepada Pemerintahan Desa Ngasem Kec. Colomadu</t>
  </si>
  <si>
    <t>Belanja Bagi Hasil Pajak Daerah Kepada Pemerintahan Desa Bolon Kec. Colomadu</t>
  </si>
  <si>
    <t>Belanja Bagi Hasil Pajak Daerah Kepada Pemerintahan Desa Malangjiwan Kec. Colomadu</t>
  </si>
  <si>
    <t>Belanja Bagi Hasil Pajak Daerah Kepada Pemerintahan Desa Gawanan Kec. Colomadu</t>
  </si>
  <si>
    <t>Belanja Bagi Hasil Pajak Daerah Kepada Pemerintahan Desa Tohudan Kec. Colomadu</t>
  </si>
  <si>
    <t>Belanja Bagi Hasil Pajak Daerah Kepada Pemerintahan Desa Gedongan Kec. Colomadu</t>
  </si>
  <si>
    <t>Belanja Bagi Hasil Pajak Daerah Kepada Pemerintahan Desa Klodran Kec. Colomadu</t>
  </si>
  <si>
    <t>Belanja Bagi Hasil Pajak Daerah Kepada Pemerintahan Desa Baturan Kec. Colomadu</t>
  </si>
  <si>
    <t>Belanja Bagi Hasil Pajak Daerah Kepada Pemerintahan Desa Blulukan Kec. Colomadu</t>
  </si>
  <si>
    <t>Belanja Bagi Hasil Pajak Daerah Kepada Pemerintahan Desa Paulan Kec. Colomadu</t>
  </si>
  <si>
    <t>Belanja Bagi Hasil Pajak Daerah Kepada Pemerintahan Desa Gajahan Kec. Colomadu</t>
  </si>
  <si>
    <t>Belanja Bagi Hasil Pajak Daerah Kepada Pemerintahan Desa Wonorejo Kec. Gondangrejo</t>
  </si>
  <si>
    <t>Belanja Bagi Hasil Pajak Daerah Kepada Pemerintahan Desa Plesungan Kec. Gondangrejo</t>
  </si>
  <si>
    <t>Belanja Bagi Hasil Pajak Daerah Kepada Pemerintahan Desa Jatikuwung Kec. Gondangrejo</t>
  </si>
  <si>
    <t>Belanja Bagi Hasil Pajak Daerah Kepada Pemerintahan Desa Selokaton Kec. Gondangrejo</t>
  </si>
  <si>
    <t>Belanja Bagi Hasil Pajak Daerah Kepada Pemerintahan Desa Bulurejo Kec. Gondangrejo</t>
  </si>
  <si>
    <t>Belanja Bagi Hasil Pajak Daerah Kepada Pemerintahan Desa Rejosari Kec. Gondangrejo</t>
  </si>
  <si>
    <t>Belanja Bagi Hasil Pajak Daerah Kepada Pemerintahan Desa Jeruksawit Kec. Gondangrejo</t>
  </si>
  <si>
    <t>Belanja Bagi Hasil Pajak Daerah Kepada Pemerintahan Desa Karangturi Kec. Gondangrejo</t>
  </si>
  <si>
    <t>Belanja Bagi Hasil Pajak Daerah Kepada Pemerintahan Desa Kragan Kec. Gondangrejo</t>
  </si>
  <si>
    <t>Belanja Bagi Hasil Pajak Daerah Kepada Pemerintahan Desa Wonosari Kec. Gondangrejo</t>
  </si>
  <si>
    <t>Belanja Bagi Hasil Pajak Daerah Kepada Pemerintahan Desa Dayu Kec. Gondangrejo</t>
  </si>
  <si>
    <t>Belanja Bagi Hasil Pajak Daerah Kepada Pemerintahan Desa Tuban Kec. Gondangrejo</t>
  </si>
  <si>
    <t>Belanja Bagi Hasil Pajak Daerah Kepada Pemerintahan Desa Krendowahono Kec. Gondangrejo</t>
  </si>
  <si>
    <t>Belanja Bagi Hasil Pajak Daerah Kepada Pemerintahan Desa Kemiri Kec. Kebakkramat</t>
  </si>
  <si>
    <t>Belanja Bagi Hasil Pajak Daerah Kepada Pemerintahan Desa Kebak Kec. Kebakkramat</t>
  </si>
  <si>
    <t>Belanja Bagi Hasil Pajak Daerah Kepada Pemerintahan Desa Waru Kec. Kebakkramat</t>
  </si>
  <si>
    <t>Belanja Bagi Hasil Pajak Daerah Kepada Pemerintahan Desa Pulosari Kec. Kebakkramat</t>
  </si>
  <si>
    <t>Belanja Bagi Hasil Pajak Daerah Kepada Pemerintahan Desa Malangganten Kec. Kebakkramat</t>
  </si>
  <si>
    <t>Belanja Bagi Hasil Pajak Daerah Kepada Pemerintahan Desa Nangsri Kec. Kebakkramat</t>
  </si>
  <si>
    <t>Belanja Bagi Hasil Pajak Daerah Kepada Pemerintahan Desa Banjarharjo Kec. Kebakkramat</t>
  </si>
  <si>
    <t>Belanja Bagi Hasil Pajak Daerah Kepada Pemerintahan Desa Alastuwo Kec. Kebakkramat</t>
  </si>
  <si>
    <t>Belanja Bagi Hasil Pajak Daerah Kepada Pemerintahan Desa Macanan Kec. Kebakkramat</t>
  </si>
  <si>
    <t>Belanja Bagi Hasil Pajak Daerah Kepada Pemerintahan Desa Kaliwuluh Kec. Kebakkramat</t>
  </si>
  <si>
    <t>Belanja Bagi Hasil Pajak Daerah Kepada Pemerintahan Desa Mojogedang Kec. Mojogedang</t>
  </si>
  <si>
    <t>Belanja Bagi Hasil Pajak Daerah Kepada Pemerintahan Desa Sewurejo Kec. Mojogedang</t>
  </si>
  <si>
    <t>Belanja Bagi Hasil Pajak Daerah Kepada Pemerintahan Desa Ngadirejo Kec. Mojogedang</t>
  </si>
  <si>
    <t>Belanja Bagi Hasil Pajak Daerah Kepada Pemerintahan Desa Pendem Kec. Mojogedang</t>
  </si>
  <si>
    <t>Belanja Bagi Hasil Pajak Daerah Kepada Pemerintahan Desa Pereng Kec. Mojogedang</t>
  </si>
  <si>
    <t>Belanja Bagi Hasil Pajak Daerah Kepada Pemerintahan Desa Munggur Kec. Mojogedang</t>
  </si>
  <si>
    <t>Belanja Bagi Hasil Pajak Daerah Kepada Pemerintahan Desa Kedungjeruk Kec. Mojogedang</t>
  </si>
  <si>
    <t>Belanja Bagi Hasil Pajak Daerah Kepada Pemerintahan Desa Kaliboto Kec. Mojogedang</t>
  </si>
  <si>
    <t>Belanja Bagi Hasil Pajak Daerah Kepada Pemerintahan Desa Buntar Kec. Mojogedang</t>
  </si>
  <si>
    <t>Belanja Bagi Hasil Pajak Daerah Kepada Pemerintahan Desa Mojoroto Kec. Mojogedang</t>
  </si>
  <si>
    <t>Belanja Bagi Hasil Pajak Daerah Kepada Pemerintahan Desa Gebyog Kec. Mojogedang</t>
  </si>
  <si>
    <t>Belanja Bagi Hasil Pajak Daerah Kepada Pemerintahan Desa Gentungan Kec. Mojogedang</t>
  </si>
  <si>
    <t>Belanja Bagi Hasil Pajak Daerah Kepada Pemerintahan Desa Pojok Kec. Mojogedang</t>
  </si>
  <si>
    <t>Belanja Bagi Hasil Pajak Daerah Kepada Pemerintahan Desa Kuto Kec. Kerjo</t>
  </si>
  <si>
    <t>Belanja Bagi Hasil Pajak Daerah Kepada Pemerintahan Desa Tamansari Kec. Kerjo</t>
  </si>
  <si>
    <t>Belanja Bagi Hasil Pajak Daerah Kepada Pemerintahan Desa Ganten Kec. Kerjo</t>
  </si>
  <si>
    <t>Belanja Bagi Hasil Pajak Daerah Kepada Pemerintahan Desa Gempolan Kec. Kerjo</t>
  </si>
  <si>
    <t>Belanja Bagi Hasil Pajak Daerah Kepada Pemerintahan Desa Plosorejo Kec. Kerjo</t>
  </si>
  <si>
    <t>Belanja Bagi Hasil Pajak Daerah Kepada Pemerintahan Desa Karangrejo Kec. Kerjo</t>
  </si>
  <si>
    <t>Belanja Bagi Hasil Pajak Daerah Kepada Pemerintahan Desa Kwadungan Kec. Kerjo</t>
  </si>
  <si>
    <t>Belanja Bagi Hasil Pajak Daerah Kepada Pemerintahan Desa Botok Kec. Kerjo</t>
  </si>
  <si>
    <t>Belanja Bagi Hasil Pajak Daerah Kepada Pemerintahan Desa Sumberejo Kec. Kerjo</t>
  </si>
  <si>
    <t>Belanja Bagi Hasil Pajak Daerah Kepada Pemerintahan Desa Tawangsari Kec. Kerjo</t>
  </si>
  <si>
    <t>Belanja Bagi Hasil Pajak Daerah Kepada Pemerintahan Desa Gumeng Kec. Jenawi</t>
  </si>
  <si>
    <t>Belanja Bagi Hasil Pajak Daerah Kepada Pemerintahan Desa Anggrasmanis Kec. Jenawi</t>
  </si>
  <si>
    <t>Belanja Bagi Hasil Pajak Daerah Kepada Pemerintahan Desa Jenawi Kec. Jenawi</t>
  </si>
  <si>
    <t>Belanja Bagi Hasil Pajak Daerah Kepada Pemerintahan Desa Trengguli Kec. Jenawi</t>
  </si>
  <si>
    <t>Belanja Bagi Hasil Pajak Daerah Kepada Pemerintahan Desa Balong Kec. Jenawi</t>
  </si>
  <si>
    <t>Belanja Bagi Hasil Pajak Daerah Kepada Pemerintahan Desa Menjing Kec. Jenawi</t>
  </si>
  <si>
    <t>Belanja Bagi Hasil Pajak Daerah Kepada Pemerintahan Desa Seloromo Kec. Jenawi</t>
  </si>
  <si>
    <t>Belanja Bagi Hasil Pajak Daerah Kepada Pemerintahan Desa Sidomukti Kec. Jenawi</t>
  </si>
  <si>
    <t>Belanja Bagi Hasil Pajak Daerah Kepada Pemerintahan Desa Lempong Kec. Jenawi</t>
  </si>
  <si>
    <t>Belanja Bagi Hasil Retribusi Daerah Kepada Pemerintahan Desa</t>
  </si>
  <si>
    <t>Belanja Bagi Hasil Retribusi Daerah Kepada Pemerintahan Desa Ngepungsari Kecamatan Jatipuro</t>
  </si>
  <si>
    <t>Belanja Bagi Hasil Retribusi Daerah Kepada Pemerintahan Desa Jatipurwo Kecamatan Jatipuro</t>
  </si>
  <si>
    <t>Belanja Bagi Hasil Retribusi Daerah Kepada Pemerintahan Desa Jatipuro Kecamatan Jatipuro</t>
  </si>
  <si>
    <t>Belanja Bagi Hasil Retribusi Daerah Kepada Pemerintahan Desa Jatisobo Kecamatan Jatipuro</t>
  </si>
  <si>
    <t>Belanja Bagi Hasil Retribusi Daerah Kepada Pemerintahan Desa Jatiwarno Kecamatan Jatipuro</t>
  </si>
  <si>
    <t>Belanja Bagi Hasil Retribusi Daerah Kepada Pemerintahan Desa Jatimulyo Kecamatan Jatipuro</t>
  </si>
  <si>
    <t>Belanja Bagi Hasil Retribusi Daerah Kepada Pemerintahan Desa Jatisuko Kecamatan Jatipuro</t>
  </si>
  <si>
    <t>Belanja Bagi Hasil Retribusi Daerah Kepada Pemerintahan Desa Jatiharjo Kecamatan Jatipuro</t>
  </si>
  <si>
    <t>Belanja Bagi Hasil Retribusi Daerah Kepada Pemerintahan Desa Jatikuwung Kecamatan Jatipuro</t>
  </si>
  <si>
    <t>Belanja Bagi Hasil Retribusi Daerah Kepada Pemerintahan Desa Jatiroyo Kecamatan Jatipuro</t>
  </si>
  <si>
    <t>Belanja Bagi Hasil Retribusi Daerah Kepada Pemerintahan Desa Jatisawit Kecamatan Jatiyoso</t>
  </si>
  <si>
    <t>Belanja Bagi Hasil Retribusi Daerah Kepada Pemerintahan Desa Petung Kecamatan Jatiyoso</t>
  </si>
  <si>
    <t>Belanja Bagi Hasil Retribusi Daerah Kepada Pemerintahan Desa Wonokeling Kecamatan Jatiyoso</t>
  </si>
  <si>
    <t>Belanja Bagi Hasil Retribusi Daerah Kepada Pemerintahan Desa Jatiyoso Kecamatan Jatiyoso</t>
  </si>
  <si>
    <t>Belanja Bagi Hasil Retribusi Daerah Kepada Pemerintahan Desa Tlobo Kecamatan Jatiyoso</t>
  </si>
  <si>
    <t>Belanja Bagi Hasil Retribusi Daerah Kepada Pemerintahan Desa Wonorejo Kecamatan Jatiyoso</t>
  </si>
  <si>
    <t>Belanja Bagi Hasil Retribusi Daerah Kepada Pemerintahan Desa Beruk Kecamatan Jatiyoso</t>
  </si>
  <si>
    <t>Belanja Bagi Hasil Retribusi Daerah Kepada Pemerintahan Desa Karangsari Kecamatan Jatiyoso</t>
  </si>
  <si>
    <t>Belanja Bagi Hasil Retribusi Daerah Kepada Pemerintahan Desa Wukirsawit Kecamatan Jatiyoso</t>
  </si>
  <si>
    <t>Belanja Bagi Hasil Retribusi Daerah Kepada Pemerintahan Desa Paseban Kecamatan Jumapolo</t>
  </si>
  <si>
    <t>Belanja Bagi Hasil Retribusi Daerah Kepada Pemerintahan Desa Lemahbang Kecamatan Jumapolo</t>
  </si>
  <si>
    <t>Belanja Bagi Hasil Retribusi Daerah Kepada Pemerintahan Desa Jatirejo Kecamatan Jumapolo</t>
  </si>
  <si>
    <t>Belanja Bagi Hasil Retribusi Daerah Kepada Pemerintahan Desa Kwangsan Kecamatan Jumapolo</t>
  </si>
  <si>
    <t>Belanja Bagi Hasil Retribusi Daerah Kepada Pemerintahan Desa Karangbangun Kecamatan Jumapolo</t>
  </si>
  <si>
    <t>Belanja Bagi Hasil Retribusi Daerah Kepada Pemerintahan Desa Ploso Kecamatan Jumapolo</t>
  </si>
  <si>
    <t>Belanja Bagi Hasil Retribusi Daerah Kepada Pemerintahan Desa Giriwondo Kecamatan Jumapolo</t>
  </si>
  <si>
    <t>Belanja Bagi Hasil Retribusi Daerah Kepada Pemerintahan Desa Kadipiro Kecamatan Jumapolo</t>
  </si>
  <si>
    <t>Belanja Bagi Hasil Retribusi Daerah Kepada Pemerintahan Desa Jumantoro Kecamatan Jumapolo</t>
  </si>
  <si>
    <t>Belanja Bagi Hasil Retribusi Daerah Kepada Pemerintahan Desa Kedawung Kecamatan Jumapolo</t>
  </si>
  <si>
    <t>Belanja Bagi Hasil Retribusi Daerah Kepada Pemerintahan Desa Jumapolo Kecamatan Jumapolo</t>
  </si>
  <si>
    <t>Belanja Bagi Hasil Retribusi Daerah Kepada Pemerintahan Desa Bakalan Kecamatan Jumapolo</t>
  </si>
  <si>
    <t>Belanja Bagi Hasil Retribusi Daerah Kepada Pemerintahan Desa Sedayu Kecamatan Jumantono</t>
  </si>
  <si>
    <t>Belanja Bagi Hasil Retribusi Daerah Kepada Pemerintahan Desa Kebak Kecamatan Jumantono</t>
  </si>
  <si>
    <t>Belanja Bagi Hasil Retribusi Daerah Kepada Pemerintahan Desa Gemantar Kecamatan Jumantono</t>
  </si>
  <si>
    <t>Belanja Bagi Hasil Retribusi Daerah Kepada Pemerintahan Desa Genengan Kecamatan Jumantono</t>
  </si>
  <si>
    <t>Belanja Bagi Hasil Retribusi Daerah Kepada Pemerintahan Desa Tugu Kecamatan Jumantono</t>
  </si>
  <si>
    <t>Belanja Bagi Hasil Retribusi Daerah Kepada Pemerintahan Desa Ngunut Kecamatan Jumantono</t>
  </si>
  <si>
    <t>Belanja Bagi Hasil Retribusi Daerah Kepada Pemerintahan Desa Blorong Kecamatan Jumantono</t>
  </si>
  <si>
    <t>Belanja Bagi Hasil Retribusi Daerah Kepada Pemerintahan Desa Sambirejo Kecamatan Jumantono</t>
  </si>
  <si>
    <t>Belanja Bagi Hasil Retribusi Daerah Kepada Pemerintahan Desa Tunggulrejo Kecamatan Jumantono</t>
  </si>
  <si>
    <t>Belanja Bagi Hasil Retribusi Daerah Kepada Pemerintahan Desa Sukosari Kecamatan Jumantono</t>
  </si>
  <si>
    <t>Belanja Bagi Hasil Retribusi Daerah Kepada Pemerintahan Desa Sringin Kecamatan Jumantono</t>
  </si>
  <si>
    <t>Belanja Bagi Hasil Retribusi Daerah Kepada Pemerintahan Desa Ngadiluwih Kecamatan Matesih</t>
  </si>
  <si>
    <t>Belanja Bagi Hasil Retribusi Daerah Kepada Pemerintahan Desa Dawung Kecamatan Matesih</t>
  </si>
  <si>
    <t>Belanja Bagi Hasil Retribusi Daerah Kepada Pemerintahan Desa Matesih Kecamatan Matesih</t>
  </si>
  <si>
    <t>Belanja Bagi Hasil Retribusi Daerah Kepada Pemerintahan Desa Karangbangun Kecamatan Matesih</t>
  </si>
  <si>
    <t>Belanja Bagi Hasil Retribusi Daerah Kepada Pemerintahan Desa Koripan Kecamatan Matesih</t>
  </si>
  <si>
    <t>Belanja Bagi Hasil Retribusi Daerah Kepada Pemerintahan Desa Girilayu Kecamatan Matesih</t>
  </si>
  <si>
    <t>Belanja Bagi Hasil Retribusi Daerah Kepada Pemerintahan Desa Pablengan Kecamatan Matesih</t>
  </si>
  <si>
    <t>Belanja Bagi Hasil Retribusi Daerah Kepada Pemerintahan Desa Gantiwarno Kecamatan Matesih</t>
  </si>
  <si>
    <t>Belanja Bagi Hasil Retribusi Daerah Kepada Pemerintahan Desa Plosorejo Kecamatan Matesih</t>
  </si>
  <si>
    <t>Belanja Bagi Hasil Retribusi Daerah Kepada Pemerintahan Desa Gondosuli Kecamatan Tawangmangu</t>
  </si>
  <si>
    <t>Belanja Bagi Hasil Retribusi Daerah Kepada Pemerintahan Desa Sepanjang Kecamatan Tawangmangu</t>
  </si>
  <si>
    <t>Belanja Bagi Hasil Retribusi Daerah Kepada Pemerintahan Desa Bandardawung Kecamatan Tawangmangu</t>
  </si>
  <si>
    <t>Belanja Bagi Hasil Retribusi Daerah Kepada Pemerintahan Desa Karanglo Kecamatan Tawangmangu</t>
  </si>
  <si>
    <t>Belanja Bagi Hasil Retribusi Daerah Kepada Pemerintahan Desa Nglebak Kecamatan Tawangmangu</t>
  </si>
  <si>
    <t>Belanja Bagi Hasil Retribusi Daerah Kepada Pemerintahan Desa Plumbon Kecamatan Tawangmangu</t>
  </si>
  <si>
    <t>Belanja Bagi Hasil Retribusi Daerah Kepada Pemerintahan Desa Tengklik Kecamatan Tawangmangu</t>
  </si>
  <si>
    <t>Belanja Bagi Hasil Retribusi Daerah Kepada Pemerintahan Desa Puntukrejo Kecamatan Ngargoyoso</t>
  </si>
  <si>
    <t>Belanja Bagi Hasil Retribusi Daerah Kepada Pemerintahan Desa Berjo Kecamatan Ngargoyoso</t>
  </si>
  <si>
    <t>Belanja Bagi Hasil Retribusi Daerah Kepada Pemerintahan Desa Girimulyo Kecamatan Ngargoyoso</t>
  </si>
  <si>
    <t>Belanja Bagi Hasil Retribusi Daerah Kepada Pemerintahan Desa Segorogunung Kecamatan Ngargoyoso</t>
  </si>
  <si>
    <t>Belanja Bagi Hasil Retribusi Daerah Kepada Pemerintahan Desa Kemuning Kecamatan Ngargoyoso</t>
  </si>
  <si>
    <t>Belanja Bagi Hasil Retribusi Daerah Kepada Pemerintahan Desa Ngargoyoso Kecamatan Ngargoyoso</t>
  </si>
  <si>
    <t>Belanja Bagi Hasil Retribusi Daerah Kepada Pemerintahan Desa Jatirejo Kecamatan Ngargoyoso</t>
  </si>
  <si>
    <t>Belanja Bagi Hasil Retribusi Daerah Kepada Pemerintahan Desa Dukuh Kecamatan Ngargoyoso</t>
  </si>
  <si>
    <t>Belanja Bagi Hasil Retribusi Daerah Kepada Pemerintahan Desa Nglegok Kecamatan Ngargoyoso</t>
  </si>
  <si>
    <t>Belanja Bagi Hasil Retribusi Daerah Kepada Pemerintahan Desa Karangpandan Kecamatan Karangpandan</t>
  </si>
  <si>
    <t>Belanja Bagi Hasil Retribusi Daerah Kepada Pemerintahan Desa Doplang Kecamatan Karangpandan</t>
  </si>
  <si>
    <t>Belanja Bagi Hasil Retribusi Daerah Kepada Pemerintahan Desa Ngemplak Kecamatan Karangpandan</t>
  </si>
  <si>
    <t>Belanja Bagi Hasil Retribusi Daerah Kepada Pemerintahan Desa Bangsri Kecamatan Karangpandan</t>
  </si>
  <si>
    <t>Belanja Bagi Hasil Retribusi Daerah Kepada Pemerintahan Desa Tohkuning Kecamatan Karangpandan</t>
  </si>
  <si>
    <t>Belanja Bagi Hasil Retribusi Daerah Kepada Pemerintahan Desa Gondangmanis Kecamatan Karangpandan</t>
  </si>
  <si>
    <t>Belanja Bagi Hasil Retribusi Daerah Kepada Pemerintahan Desa Dayu Kecamatan Karangpandan</t>
  </si>
  <si>
    <t>Belanja Bagi Hasil Retribusi Daerah Kepada Pemerintahan Desa Harjosari Kecamatan Karangpandan</t>
  </si>
  <si>
    <t>Belanja Bagi Hasil Retribusi Daerah Kepada Pemerintahan Desa Salam Kecamatan Karangpandan</t>
  </si>
  <si>
    <t>Belanja Bagi Hasil Retribusi Daerah Kepada Pemerintahan Desa Gerdu Kecamatan Karangpandan</t>
  </si>
  <si>
    <t>Belanja Bagi Hasil Retribusi Daerah Kepada Pemerintahan Desa Karang Kecamatan Karangpandan</t>
  </si>
  <si>
    <t>Belanja Bagi Hasil Retribusi Daerah Kepada Pemerintahan Desa Buran Kecamatan Tasikmadu</t>
  </si>
  <si>
    <t>Belanja Bagi Hasil Retribusi Daerah Kepada Pemerintahan Desa Papahan Kecamatan Tasikmadu</t>
  </si>
  <si>
    <t>Belanja Bagi Hasil Retribusi Daerah Kepada Pemerintahan Desa Ngijo Kecamatan Tasikmadu</t>
  </si>
  <si>
    <t>Belanja Bagi Hasil Retribusi Daerah Kepada Pemerintahan Desa Gaum Kecamatan Tasikmadu</t>
  </si>
  <si>
    <t>Belanja Bagi Hasil Retribusi Daerah Kepada Pemerintahan Desa Suruh Kecamatan Tasikmadu</t>
  </si>
  <si>
    <t>Belanja Bagi Hasil Retribusi Daerah Kepada Pemerintahan Desa Pandeyan Kecamatan Tasikmadu</t>
  </si>
  <si>
    <t>Belanja Bagi Hasil Retribusi Daerah Kepada Pemerintahan Desa Karangmojo Kecamatan Tasikmadu</t>
  </si>
  <si>
    <t>Belanja Bagi Hasil Retribusi Daerah Kepada Pemerintahan Desa Kaling Kecamatan Tasikmadu</t>
  </si>
  <si>
    <t>Belanja Bagi Hasil Retribusi Daerah Kepada Pemerintahan Desa Wonolopo Kecamatan Tasikmadu</t>
  </si>
  <si>
    <t>Belanja Bagi Hasil Retribusi Daerah Kepada Pemerintahan Desa Kalijirak Kecamatan Tasikmadu</t>
  </si>
  <si>
    <t>Belanja Bagi Hasil Retribusi Daerah Kepada Pemerintahan Desa Suruhkalang Kecamatan Jaten</t>
  </si>
  <si>
    <t>Belanja Bagi Hasil Retribusi Daerah Kepada Pemerintahan Desa Jati Kecamatan Jaten</t>
  </si>
  <si>
    <t>Belanja Bagi Hasil Retribusi Daerah Kepada Pemerintahan Desa Jaten Kecamatan Jaten</t>
  </si>
  <si>
    <t>Belanja Bagi Hasil Retribusi Daerah Kepada Pemerintahan Desa Dagen Kecamatan Jaten</t>
  </si>
  <si>
    <t>Belanja Bagi Hasil Retribusi Daerah Kepada Pemerintahan Desa Ngringo Kecamatan Jaten</t>
  </si>
  <si>
    <t>Belanja Bagi Hasil Retribusi Daerah Kepada Pemerintahan Desa Jetis Kecamatan Jaten</t>
  </si>
  <si>
    <t>Belanja Bagi Hasil Retribusi Daerah Kepada Pemerintahan Desa Sroyo Kecamatan Jaten</t>
  </si>
  <si>
    <t>Belanja Bagi Hasil Retribusi Daerah Kepada Pemerintahan Desa Brujul Kecamatan Jaten</t>
  </si>
  <si>
    <t>Belanja Bagi Hasil Retribusi Daerah Kepada Pemerintahan Desa Ngasem Kecamatan Colomadu</t>
  </si>
  <si>
    <t>Belanja Bagi Hasil Retribusi Daerah Kepada Pemerintahan Desa Bolon Kecamatan Colomadu</t>
  </si>
  <si>
    <t>Belanja Bagi Hasil Retribusi Daerah Kepada Pemerintahan Desa Malangjiwan Kecamatan Colomadu</t>
  </si>
  <si>
    <t>Belanja Bagi Hasil Retribusi Daerah Kepada Pemerintahan Desa Gawanan Kecamatan Colomadu</t>
  </si>
  <si>
    <t>Belanja Bagi Hasil Retribusi Daerah Kepada Pemerintahan Desa Tohudan Kecamatan Colomadu</t>
  </si>
  <si>
    <t>Belanja Bagi Hasil Retribusi Daerah Kepada Pemerintahan Desa Gedongan Kecamatan Colomadu</t>
  </si>
  <si>
    <t>Belanja Bagi Hasil Retribusi Daerah Kepada Pemerintahan Desa Klodran Kecamatan Colomadu</t>
  </si>
  <si>
    <t>Belanja Bagi Hasil Retribusi Daerah Kepada Pemerintahan Desa Baturan Kecamatan Colomadu</t>
  </si>
  <si>
    <t>Belanja Bagi Hasil Retribusi Daerah Kepada Pemerintahan Desa Blulukan Kecamatan Colomadu</t>
  </si>
  <si>
    <t>Belanja Bagi Hasil Retribusi Daerah Kepada Pemerintahan Desa Paulan Kecamatan Colomadu</t>
  </si>
  <si>
    <t>Belanja Bagi Hasil Retribusi Daerah Kepada Pemerintahan Desa Gajahan Kecamatan Colomadu</t>
  </si>
  <si>
    <t>Belanja Bagi Hasil Retribusi Daerah Kepada Pemerintahan Desa Wonorejo Kecamatan Gondangrejo</t>
  </si>
  <si>
    <t>Belanja Bagi Hasil Retribusi Daerah Kepada Pemerintahan Desa Plesungan Kecamatan Gondangrejo</t>
  </si>
  <si>
    <t>Belanja Bagi Hasil Retribusi Daerah Kepada Pemerintahan Desa Jatikuwung Kecamatan Gondangrejo</t>
  </si>
  <si>
    <t>Belanja Bagi Hasil Retribusi Daerah Kepada Pemerintahan Desa Selokaton Kecamatan Gondangrejo</t>
  </si>
  <si>
    <t>Belanja Bagi Hasil Retribusi Daerah Kepada Pemerintahan Desa Bulurejo Kecamatan Gondangrejo</t>
  </si>
  <si>
    <t>Belanja Bagi Hasil Retribusi Daerah Kepada Pemerintahan Desa Rejosari Kecamatan Gondangrejo</t>
  </si>
  <si>
    <t>Belanja Bagi Hasil Retribusi Daerah Kepada Pemerintahan Desa Jeruksawit Kecamatan Gondangrejo</t>
  </si>
  <si>
    <t>Belanja Bagi Hasil Retribusi Daerah Kepada Pemerintahan Desa Karangturi Kecamatan Gondangrejo</t>
  </si>
  <si>
    <t>Belanja Bagi Hasil Retribusi Daerah Kepada Pemerintahan Desa Kragan Kecamatan Gondangrejo</t>
  </si>
  <si>
    <t>Belanja Bagi Hasil Retribusi Daerah Kepada Pemerintahan Desa Wonosari Kecamatan Gondangrejo</t>
  </si>
  <si>
    <t>Belanja Bagi Hasil Retribusi Daerah Kepada Pemerintahan Desa Dayu Kecamatan Gondangrejo</t>
  </si>
  <si>
    <t>Belanja Bagi Hasil Retribusi Daerah Kepada Pemerintahan Desa Tuban Kecamatan Gondangrejo</t>
  </si>
  <si>
    <t>Belanja Bagi Hasil Retribusi Daerah Kepada Pemerintahan Desa Krendowahono Kecamatan Gondangrejo</t>
  </si>
  <si>
    <t>Belanja Bagi Hasil Retribusi Daerah Kepada Pemerintahan Desa Kemiri Kecamatan Kebakkramat</t>
  </si>
  <si>
    <t>Belanja Bagi Hasil Retribusi Daerah Kepada Pemerintahan Desa Kebak Kecamatan Kebakkramat</t>
  </si>
  <si>
    <t>Belanja Bagi Hasil Retribusi Daerah Kepada Pemerintahan Desa Waru Kecamatan Kebakkramat</t>
  </si>
  <si>
    <t>Belanja Bagi Hasil Retribusi Daerah Kepada Pemerintahan Desa Pulosari Kecamatan Kebakkramat</t>
  </si>
  <si>
    <t>Belanja Bagi Hasil Retribusi Daerah Kepada Pemerintahan Desa Malangganten Kecamatan Kebakkramat</t>
  </si>
  <si>
    <t>Belanja Bagi Hasil Retribusi Daerah Kepada Pemerintahan Desa Nangsri Kecamatan Kebakkramat</t>
  </si>
  <si>
    <t>Belanja Bagi Hasil Retribusi Daerah Kepada Pemerintahan Desa Banjarharjo Kecamatan Kebakkramat</t>
  </si>
  <si>
    <t>Belanja Bagi Hasil Retribusi Daerah Kepada Pemerintahan Desa Alastuwo Kecamatan Kebakkramat</t>
  </si>
  <si>
    <t>Belanja Bagi Hasil Retribusi Daerah Kepada Pemerintahan Desa Macanan Kecamatan Kebakkramat</t>
  </si>
  <si>
    <t>Belanja Bagi Hasil Retribusi Daerah Kepada Pemerintahan Desa Kaliwuluh Kecamatan Kebakkramat</t>
  </si>
  <si>
    <t>Belanja Bagi Hasil Retribusi Daerah Kepada Pemerintahan Desa Mojogedang Kecamatan Mojogedang</t>
  </si>
  <si>
    <t>Belanja Bagi Hasil Retribusi Daerah Kepada Pemerintahan Desa Sewurejo Kecamatan Mojogedang</t>
  </si>
  <si>
    <t>Belanja Bagi Hasil Retribusi Daerah Kepada Pemerintahan Desa Ngadirejo Kecamatan Mojogedang</t>
  </si>
  <si>
    <t>Belanja Bagi Hasil Retribusi Daerah Kepada Pemerintahan Desa Pendem Kecamatan Mojogedang</t>
  </si>
  <si>
    <t>Belanja Bagi Hasil Retribusi Daerah Kepada Pemerintahan Desa Pereng Kecamatan Mojogedang</t>
  </si>
  <si>
    <t>Belanja Bagi Hasil Retribusi Daerah Kepada Pemerintahan Desa Munggur Kecamatan Mojogedang</t>
  </si>
  <si>
    <t>Belanja Bagi Hasil Retribusi Daerah Kepada Pemerintahan Desa Kedungjeruk Kecamatan Mojogedang</t>
  </si>
  <si>
    <t>Belanja Bagi Hasil Retribusi Daerah Kepada Pemerintahan Desa Kaliboto Kecamatan Mojogedang</t>
  </si>
  <si>
    <t>Belanja Bagi Hasil Retribusi Daerah Kepada Pemerintahan Desa Buntar Kecamatan Mojogedang</t>
  </si>
  <si>
    <t>Belanja Bagi Hasil Retribusi Daerah Kepada Pemerintahan Desa Mojoroto Kecamatan Mojogedang</t>
  </si>
  <si>
    <t>Belanja Bagi Hasil Retribusi Daerah Kepada Pemerintahan Desa Gebyog Kecamatan Mojogedang</t>
  </si>
  <si>
    <t>Belanja Bagi Hasil Retribusi Daerah Kepada Pemerintahan Desa Gentungan Kecamatan Mojogedang</t>
  </si>
  <si>
    <t>Belanja Bagi Hasil Retribusi Daerah Kepada Pemerintahan Desa Pojok Kecamatan Mojogedang</t>
  </si>
  <si>
    <t>Belanja Bagi Hasil Retribusi Daerah Kepada Pemerintahan Desa Kuto Kecamatan Kerjo</t>
  </si>
  <si>
    <t>Belanja Bagi Hasil Retribusi Daerah Kepada Pemerintahan Desa Tamansari Kecamatan Kerjo</t>
  </si>
  <si>
    <t>Belanja Bagi Hasil Retribusi Daerah Kepada Pemerintahan Desa Ganten Kecamatan Kerjo</t>
  </si>
  <si>
    <t>Belanja Bagi Hasil Retribusi Daerah Kepada Pemerintahan Desa Gempolan Kecamatan Kerjo</t>
  </si>
  <si>
    <t>Belanja Bagi Hasil Retribusi Daerah Kepada Pemerintahan Desa Plosorejo Kecamatan Kerjo</t>
  </si>
  <si>
    <t>Belanja Bagi Hasil Retribusi Daerah Kepada Pemerintahan Desa Karangrejo Kecamatan Kerjo</t>
  </si>
  <si>
    <t>Belanja Bagi Hasil Retribusi Daerah Kepada Pemerintahan Desa Kwadungan Kecamatan Kerjo</t>
  </si>
  <si>
    <t>Belanja Bagi Hasil Retribusi Daerah Kepada Pemerintahan Desa Botok Kecamatan Kerjo</t>
  </si>
  <si>
    <t>Belanja Bagi Hasil Retribusi Daerah Kepada Pemerintahan Desa Sumberejo Kecamatan Kerjo</t>
  </si>
  <si>
    <t>Belanja Bagi Hasil Retribusi Daerah Kepada Pemerintahan Desa Tawangsari Kecamatan Kerjo</t>
  </si>
  <si>
    <t>Belanja Bagi Hasil Retribusi Daerah Kepada Pemerintahan Desa Gumeng Kecamatan Jenawi</t>
  </si>
  <si>
    <t>Belanja Bagi Hasil Retribusi Daerah Kepada Pemerintahan Desa Anggrasmanis Kecamatan Jenawi</t>
  </si>
  <si>
    <t>Belanja Bagi Hasil Retribusi Daerah Kepada Pemerintahan Desa Jenawi Kecamatan Jenawi</t>
  </si>
  <si>
    <t>Belanja Bagi Hasil Retribusi Daerah Kepada Pemerintahan Desa Trengguli Kecamatan Jenawi</t>
  </si>
  <si>
    <t>Belanja Bagi Hasil Retribusi Daerah Kepada Pemerintahan Desa Balong Kecamatan Jenawi</t>
  </si>
  <si>
    <t>Belanja Bagi Hasil Retribusi Daerah Kepada Pemerintahan Desa Menjing Kecamatan Jenawi</t>
  </si>
  <si>
    <t>Belanja Bagi Hasil Retribusi Daerah Kepada Pemerintahan Desa Seloromo Kecamatan Jenawi</t>
  </si>
  <si>
    <t>Belanja Bagi Hasil Retribusi Daerah Kepada Pemerintahan Desa Sidomukti Kecamatan Jenawi</t>
  </si>
  <si>
    <t>Belanja Bagi Hasil Retribusi Daerah Kepada Pemerintahan Desa Lempong Kecamatan Jenawi</t>
  </si>
  <si>
    <t>Belanja Bantuan Lunas Awal PBB</t>
  </si>
  <si>
    <t>(BKD)</t>
  </si>
  <si>
    <t>Belanja Bantuan Penyelesaian PBB Lungguh Desa</t>
  </si>
  <si>
    <t>Belanja Bantuan Keuangan Sarana dan Prasarana Desa Ngepungsari Kec. Jatipuro</t>
  </si>
  <si>
    <t>Belanja Bantuan Keuangan Sarana dan Prasarana Desa Jatipurwo Kec. Jatipuro</t>
  </si>
  <si>
    <t>Bagian Pembangunan Setda</t>
  </si>
  <si>
    <t>Belanja Bantuan Keuangan Sarana dan Prasarana Desa Jatipuro Kec. Jatipuro</t>
  </si>
  <si>
    <t>Belanja Bantuan Keuangan Sarana dan Prasarana Desa Jatisobo Kec. Jatipuro</t>
  </si>
  <si>
    <t>Belanja Bantuan Keuangan Sarana dan Prasarana Desa Jantiwarno Kec. Jatipuro</t>
  </si>
  <si>
    <t>Belanja Bantuan Keuangan Sarana dan Prasarana Desa Jatimulyo Kec. Jatipuro</t>
  </si>
  <si>
    <t>Betonisasi Jalan Dusun Tegalmojo</t>
  </si>
  <si>
    <t>Belanja Bantuan Keuangan Sarana dan Prasarana Desa Jatisuko Kec. Jatipuro</t>
  </si>
  <si>
    <t>Betonisasi Jalan Dusun Garut</t>
  </si>
  <si>
    <t>Belanja Bantuan Keuangan Sarana dan Prasarana Desa Jatiharjo Kec. Jatipuro</t>
  </si>
  <si>
    <t>Belanja Bantuan Keuangan Sarana dan Prasarana Desa Jatikuwung Kec. Jatipuro</t>
  </si>
  <si>
    <t>Pembangunan Berem Jalan Dusun Jajar</t>
  </si>
  <si>
    <t>Belanja Bantuan Keuangan Sarana dan Prasarana Desa Jatiroyo Kec. Jatipuro</t>
  </si>
  <si>
    <t>Belanja Bantuan Keuangan Sarana dan Prasarana Desa Petung Kec. Jatiyoso</t>
  </si>
  <si>
    <t>Belanja Bantuan Keuangan Sarana dan Prasarana Desa Wonokeling Kec. Jatiyoso</t>
  </si>
  <si>
    <t>Belanja Bantuan Keuangan Sarana dan Prasarana Desa Jatiyoso Kec. Jatiyoso</t>
  </si>
  <si>
    <t>Belanja Bantuan Keuangan Sarana dan Prasarana Desa Tlobo Kec. Jatiyoso</t>
  </si>
  <si>
    <t>Belanja Bantuan Keuangan Sarana dan Prasarana Desa Wonorejo Kec. Jatiyoso</t>
  </si>
  <si>
    <t>Belanja Bantuan Keuangan Sarana dan Prasarana Desa Beruk Kec. Jatiyoso</t>
  </si>
  <si>
    <t>Belanja Bantuan Keuangan Sarana dan Prasarana Desa Karangsari Kec. Jatiyoso</t>
  </si>
  <si>
    <t>Belanja Bantuan Keuangan Sarana dan Prasarana Desa Wukirsawit Kec. Jatiyoso</t>
  </si>
  <si>
    <t>Belanja Bantuan Keuangan Sarana dan Prasarana Desa Lemahbang Kec. Jumapolo</t>
  </si>
  <si>
    <t>Belanja Bantuan Keuangan Sarana dan Prasarana Desa Jatirejo Kec. Jumapolo</t>
  </si>
  <si>
    <t>Belanja Bantuan Keuangan Sarana dan Prasarana Desa Kwangsan Kec. Jumapolo</t>
  </si>
  <si>
    <t>Belanja Bantuan Keuangan Sarana dan Prasarana Desa Karangbangun Kec. Jumapolo</t>
  </si>
  <si>
    <t>Belanja Bantuan Keuangan Sarana dan Prasarana Desa Ploso Kec. Jumapolo</t>
  </si>
  <si>
    <t>Belanja Bantuan Keuangan Sarana dan Prasarana Desa Giriwondo Kec. Jumapolo</t>
  </si>
  <si>
    <t>Belanja Bantuan Keuangan Sarana dan Prasarana Desa Kadipiro Kec. Jumapolo</t>
  </si>
  <si>
    <t>Pembangunan Talud Jalan Dusun Tedunan</t>
  </si>
  <si>
    <t>Pembangunan Talud Jalan Dusun Jungsari</t>
  </si>
  <si>
    <t>Belanja Bantuan Keuangan Sarana dan Prasarana Desa Jumantoro Kec. Jumapolo</t>
  </si>
  <si>
    <t>Belanja Bantuan Keuangan Sarana dan Prasarana Desa Kedawung Kec. Jumapolo</t>
  </si>
  <si>
    <t>Belanja Bantuan Keuangan Sarana dan Prasarana Desa Jumapolo Kec. Jumapolo</t>
  </si>
  <si>
    <t>Belanja Bantuan Keuangan Sarana dan Prasarana Desa Bakalan Kec. Jumapolo</t>
  </si>
  <si>
    <t>Belanja Bantuan Keuangan Sarana dan Prasarana Desa Sedayu Kec. Jumantono</t>
  </si>
  <si>
    <t>Belanja Bantuan Keuangan Sarana dan Prasarana Desa Kebak Kec. Jumantono</t>
  </si>
  <si>
    <t>Belanja Bantuan Keuangan Sarana dan Prasarana Desa Gemantar Kec. Jumantono</t>
  </si>
  <si>
    <t>Belanja Bantuan Keuangan Sarana dan Prasarana Desa Genengan Kec. Jumantono</t>
  </si>
  <si>
    <t>Belanja Bantuan Keuangan Sarana dan Prasarana Desa Tugu Kec. Jumantono</t>
  </si>
  <si>
    <t>Belanja Bantuan Keuangan Sarana dan Prasarana Desa Ngunut Kec. Jumantono</t>
  </si>
  <si>
    <t>Belanja Bantuan Keuangan Sarana dan Prasarana Desa Blorong Kec. Jumantono</t>
  </si>
  <si>
    <t>Belanja Bantuan Keuangan Sarana dan Prasarana Desa Sambirejo Kec. Jumantono</t>
  </si>
  <si>
    <t>Belanja Bantuan Keuangan Sarana dan Prasarana Desa Tunggulrejo Kec. Jumantono</t>
  </si>
  <si>
    <t>Belanja Bantuan Keuangan Sarana dan Prasarana Desa Sukosari Kec. Jumantono</t>
  </si>
  <si>
    <t>Belanja Bantuan Keuangan Sarana dan Prasarana Desa Sringin Kec. Jumantono</t>
  </si>
  <si>
    <t>Belanja Bantuan Keuangan Sarana dan Prasarana Desa Ngadiluwih Kec. Matesih</t>
  </si>
  <si>
    <t>Belanja Bantuan Keuangan Sarana dan Prasarana Desa Dawung Kec. Matesih</t>
  </si>
  <si>
    <t>Belanja Bantuan Keuangan Sarana dan Prasarana Desa Matesih Kec. Matesih</t>
  </si>
  <si>
    <t>Belanja Bantuan Keuangan Sarana dan Prasarana Desa Karangbangun Kec. Matesih</t>
  </si>
  <si>
    <t>Belanja Bantuan Keuangan Sarana dan Prasarana Desa Koripan Kec. Matesih</t>
  </si>
  <si>
    <t>Belanja Bantuan Keuangan Sarana dan Prasarana Desa Girilayu Kec. Matesih</t>
  </si>
  <si>
    <t>Belanja Bantuan Keuangan Sarana dan Prasarana Desa Pablengan Kec. Matesih</t>
  </si>
  <si>
    <t>Belanja Bantuan Keuangan Sarana dan Prasarana Desa Gantiwarno Kec. Matesih</t>
  </si>
  <si>
    <t>Belanja Bantuan Keuangan Sarana dan Prasarana Desa Plosorejo Kec. Matesih</t>
  </si>
  <si>
    <t>Belanja Bantuan Keuangan Sarana dan Prasarana Desa Gondosuli Kec. Tawangmangu</t>
  </si>
  <si>
    <t>Belanja Bantuan Keuangan Sarana dan Prasarana Desa Bandardawung Kec. Tawangmangu</t>
  </si>
  <si>
    <t>Belanja Bantuan Keuangan Sarana dan Prasarana Desa Karanglo Kec. Tawangmangu</t>
  </si>
  <si>
    <t>Belanja Bantuan Keuangan Sarana dan Prasarana Desa Nglebak Kec. Tawangmangu</t>
  </si>
  <si>
    <t>Belanja Bantuan Keuangan Sarana dan Prasarana Desa Plumbon Kec. Tawangmangu</t>
  </si>
  <si>
    <t>Pembangunan Lapangan Desa</t>
  </si>
  <si>
    <t>Belanja Bantuan Keuangan Sarana dan Prasarana Desa Tengklik Kec. Tawangmangu</t>
  </si>
  <si>
    <t>Belanja Bantuan Keuangan Sarana dan Prasarana Desa Puntukrejo Kec. Ngargoyoso</t>
  </si>
  <si>
    <t>Belanja Bantuan Keuangan Sarana dan Prasarana Desa Berjo Kec. Ngargoyoso</t>
  </si>
  <si>
    <t>Belanja Bantuan Keuangan Sarana dan Prasarana Desa Girimulyo Kec. Ngargoyoso</t>
  </si>
  <si>
    <t>Belanja Bantuan Keuangan Sarana dan Prasarana Desa Segorogunung Kec. Ngargoyoso</t>
  </si>
  <si>
    <t>Belanja Bantuan Keuangan Sarana dan Prasarana Desa Kemuning Kec. Ngargoyoso</t>
  </si>
  <si>
    <t>Belanja Bantuan Keuangan Sarana dan Prasarana Desa Ngargoyoso Kec. Ngargoyoso</t>
  </si>
  <si>
    <t>Belanja Bantuan Keuangan Sarana dan Prasarana Desa Dukuh Kec. Ngargoyoso</t>
  </si>
  <si>
    <t>Belanja Bantuan Keuangan Sarana dan Prasarana Desa Nglegok Kec. Ngargoyoso</t>
  </si>
  <si>
    <t>Belanja Bantuan Keuangan Sarana dan Prasarana Desa Karangpandan Kec. Karangpandan</t>
  </si>
  <si>
    <t>Belanja Bantuan Keuangan Sarana dan Prasarana Desa Doplang Kec. Karangpandan</t>
  </si>
  <si>
    <t>Belanja Bantuan Keuangan Sarana dan Prasarana Desa Ngemplak Kec. Karangpandan</t>
  </si>
  <si>
    <t>Belanja Bantuan Keuangan Sarana dan Prasarana Desa Bangsri Kec. Karangpandan</t>
  </si>
  <si>
    <t>Belanja Bantuan Keuangan Sarana dan Prasarana Desa Tohkuning Kec. Karangpandan</t>
  </si>
  <si>
    <t>Belanja Bantuan Keuangan Sarana dan Prasarana Desa Gondangmanis Kec. Karangpandan</t>
  </si>
  <si>
    <t>Belanja Bantuan Keuangan Sarana dan Prasarana Desa Dayu Kec. Karangpandan</t>
  </si>
  <si>
    <t>Belanja Bantuan Keuangan Sarana dan Prasarana Desa Harjosari Kec. Karangpandan</t>
  </si>
  <si>
    <t>Belanja Bantuan Keuangan Sarana dan Prasarana Desa Salam Kec. Karangpandan</t>
  </si>
  <si>
    <t>Belanja Bantuan Keuangan Sarana dan Prasarana Desa Gerdu Kec. Karangpandan</t>
  </si>
  <si>
    <t>Belanja Bantuan Keuangan Sarana dan Prasarana Desa Karang Kec. Karangpandan</t>
  </si>
  <si>
    <t>Belanja Bantuan Keuangan Sarana dan Prasarana Desa Buran Kec. Tasikmadu</t>
  </si>
  <si>
    <t>Pengaspalan Jalan Dusun Jongkang</t>
  </si>
  <si>
    <t>Belanja Bantuan Keuangan Sarana dan Prasarana Desa Papahan Kec. Tasikmadu</t>
  </si>
  <si>
    <t>Belanja Bantuan Keuangan Sarana dan Prasarana Desa Ngijo Kec. Tasikmadu</t>
  </si>
  <si>
    <t>Belanja Bantuan Keuangan Sarana dan Prasarana Desa Gaum Kec. Tasikmadu</t>
  </si>
  <si>
    <t>Belanja Bantuan Keuangan Sarana dan Prasarana Desa Suruh Kec. Tasikmadu</t>
  </si>
  <si>
    <t>Belanja Bantuan Keuangan Sarana dan Prasarana Desa Pandeyan Kec. Tasikmadu</t>
  </si>
  <si>
    <t>Belanja Bantuan Keuangan Sarana dan Prasarana Desa Karangmojo Kec. Tasikmadu</t>
  </si>
  <si>
    <t>Belanja Bantuan Keuangan Sarana dan Prasarana Desa Kaling Kec. Tasikmadu</t>
  </si>
  <si>
    <t>Belanja Bantuan Keuangan Sarana dan Prasarana Desa Wonolopo Kec. Tasikmadu</t>
  </si>
  <si>
    <t>Belanja Bantuan Keuangan Sarana dan Prasarana Desa Kalijirak Kec. Tasikmadu</t>
  </si>
  <si>
    <t>Belanja Bantuan Keuangan Sarana dan Prasarana Desa Suruhkalang Kec. Jaten</t>
  </si>
  <si>
    <t>Belanja Bantuan Keuangan Sarana dan Prasarana Desa Jati Kec. Jaten</t>
  </si>
  <si>
    <t>Belanja Bantuan Keuangan Sarana dan Prasarana Desa Jaten Kec. Jaten</t>
  </si>
  <si>
    <t>Belanja Bantuan Keuangan Sarana dan Prasarana Desa Dagen Kec. Jaten</t>
  </si>
  <si>
    <t>Belanja Bantuan Keuangan Sarana dan Prasarana Desa Ngringo Kec. Jaten</t>
  </si>
  <si>
    <t>Belanja Bantuan Keuangan Sarana dan Prasarana Desa Jetis Kec. Jaten</t>
  </si>
  <si>
    <t>Belanja Bantuan Keuangan Sarana dan Prasarana Desa Sroyo Kec. Jaten</t>
  </si>
  <si>
    <t>Belanja Bantuan Keuangan Sarana dan Prasarana Desa Brujul Kec. Jaten</t>
  </si>
  <si>
    <t>Belanja Bantuan Keuangan Sarana dan Prasarana Desa Ngasem Kec. Colomadu</t>
  </si>
  <si>
    <t>Belanja Bantuan Keuangan Sarana dan Prasarana Desa Bolon Kec. Colomadu</t>
  </si>
  <si>
    <t>Belanja Bantuan Keuangan Sarana dan Prasarana Desa Malangjiwan Kec. Colomadu</t>
  </si>
  <si>
    <t>Belanja Bantuan Keuangan Sarana dan Prasarana Desa Gawanan Kec. Colomadu</t>
  </si>
  <si>
    <t>Belanja Bantuan Keuangan Sarana dan Prasarana Desa Tohudan Kec. Colomadu</t>
  </si>
  <si>
    <t>Belanja Bantuan Keuangan Sarana dan Prasarana Desa Gedongan Kec. Colomadu</t>
  </si>
  <si>
    <t>Belanja Bantuan Keuangan Sarana dan Prasarana Desa Klodran Kec. Colomadu</t>
  </si>
  <si>
    <t>Belanja Bantuan Keuangan Sarana dan Prasarana Desa Baturan Kec. Colomadu</t>
  </si>
  <si>
    <t>Belanja Bantuan Keuangan Sarana dan Prasarana Desa Blulukan Kec. Colomadu</t>
  </si>
  <si>
    <t>Belanja Bantuan Keuangan Sarana dan Prasarana Desa Paulan Kec. Colomadu</t>
  </si>
  <si>
    <t>Belanja Bantuan Keuangan Sarana dan Prasarana Desa Gajahan Kec. Colomadu</t>
  </si>
  <si>
    <t>Belanja Bantuan Keuangan Sarana dan Prasarana Desa Wonorejo Kec. Gondangrejo</t>
  </si>
  <si>
    <t>Belanja Bantuan Keuangan Sarana dan Prasarana Desa Plesungan Kec. Gondangrejo</t>
  </si>
  <si>
    <t>Belanja Bantuan Keuangan Sarana dan Prasarana Desa Jatikuwung Kec. Gondangrejo</t>
  </si>
  <si>
    <t>Belanja Bantuan Keuangan Sarana dan Prasarana Desa Selokaton Kec. Gondangrejo</t>
  </si>
  <si>
    <t>Belanja Bantuan Keuangan Sarana dan Prasarana Desa Bulurejo Kec. Gondangrejo</t>
  </si>
  <si>
    <t>Belanja Bantuan Keuangan Sarana dan Prasarana Desa Rejosari Kec. Gondangrejo</t>
  </si>
  <si>
    <t>Belanja Bantuan Keuangan Sarana dan Prasarana Desa Jeruksawit Kec. Gondangrejo</t>
  </si>
  <si>
    <t>Belanja Bantuan Keuangan Sarana dan Prasarana Desa Karangturi Kec. Gondangrejo</t>
  </si>
  <si>
    <t>Belanja Bantuan Keuangan Sarana dan Prasarana Desa Kragan Kec. Gondangrejo</t>
  </si>
  <si>
    <t>Belanja Bantuan Keuangan Sarana dan Prasarana Desa Wonosari Kec. Gondangrejo</t>
  </si>
  <si>
    <t>Belanja Bantuan Keuangan Sarana dan Prasarana Desa Dayu Kec. Gondangrejo</t>
  </si>
  <si>
    <t>Belanja Bantuan Keuangan Sarana dan Prasarana Desa Tuban Kec. Gondangrejo</t>
  </si>
  <si>
    <t>Belanja Bantuan Keuangan Sarana dan Prasarana Desa Krendowahono Kec. Gondangrejo</t>
  </si>
  <si>
    <t>Belanja Bantuan Keuangan Sarana dan Prasarana Desa Kemiri Kec. Kebakkramat</t>
  </si>
  <si>
    <t>Belanja Bantuan Keuangan Sarana dan Prasarana Desa Kebak Kec. Kebakkramat</t>
  </si>
  <si>
    <t>Belanja Bantuan Keuangan Sarana dan Prasarana Desa Waru Kec. Kebakkramat</t>
  </si>
  <si>
    <t>Belanja Bantuan Keuangan Sarana dan Prasarana Desa Pulosari Kec. Kebakkramat</t>
  </si>
  <si>
    <t>Belanja Bantuan Keuangan Sarana dan Prasarana Desa Malanggaten Kec. Kebakkramat</t>
  </si>
  <si>
    <t>Belanja Bantuan Keuangan Sarana dan Prasarana Desa Nangsri Kec. Kebakkramat</t>
  </si>
  <si>
    <t>Belanja Bantuan Keuangan Sarana dan Prasarana Desa Banjarharjo Kec. Kebakkramat</t>
  </si>
  <si>
    <t>Belanja Bantuan Keuangan Sarana dan Prasarana Desa Alastuwo Kec. Kebakkramat</t>
  </si>
  <si>
    <t>Belanja Bantuan Keuangan Sarana dan Prasarana Desa Macanan Kec. Kebakkramat</t>
  </si>
  <si>
    <t>Belanja Bantuan Keuangan Sarana dan Prasarana Desa Kaliwuluh Kec. Kebakkramat</t>
  </si>
  <si>
    <t>Belanja Bantuan Keuangan Sarana dan Prasarana Desa Mojogedang Kec. Mojogedang</t>
  </si>
  <si>
    <t>Belanja Bantuan Keuangan Sarana dan Prasarana Desa Sewurejo Kec. Mojogedang</t>
  </si>
  <si>
    <t>Belanja Bantuan Keuangan Sarana dan Prasarana Desa Ngadirejo Kec. Mojogedang</t>
  </si>
  <si>
    <t>Pengaspalan Jalan Dusun Bakalan</t>
  </si>
  <si>
    <t>Belanja Bantuan Keuangan Sarana dan Prasarana Desa Pendem Kec. Mojogedang</t>
  </si>
  <si>
    <t>Belanja Bantuan Keuangan Sarana dan Prasarana Desa Pereng Kec. Mojogedang</t>
  </si>
  <si>
    <t>Belanja Bantuan Keuangan Sarana dan Prasarana Desa Munggur Kec. Mojogedang</t>
  </si>
  <si>
    <t>Belanja Bantuan Keuangan Sarana dan Prasarana Desa Kedungjeruk Kec. Mojogedang</t>
  </si>
  <si>
    <t>Belanja Bantuan Keuangan Sarana dan Prasarana Desa Kaliboto Kec. Mojogedang</t>
  </si>
  <si>
    <t>Pembangunan Lapangan Desa Kaliboto</t>
  </si>
  <si>
    <t>Belanja Bantuan Keuangan Sarana dan Prasarana Desa Buntar Kec. Mojogedang</t>
  </si>
  <si>
    <t>Belanja Bantuan Keuangan Sarana dan Prasarana Desa Mojoroto Kec. Mojogedang</t>
  </si>
  <si>
    <t>Pengaspalan Jalan Dukuh Dawe</t>
  </si>
  <si>
    <t>Belanja Bantuan Keuangan Sarana dan Prasarana Desa Gebyog Kec. Mojogedang</t>
  </si>
  <si>
    <t>Belanja Bantuan Keuangan Sarana dan Prasarana Desa Gentungan Kec. Mojogedang</t>
  </si>
  <si>
    <t>Belanja Bantuan Keuangan Sarana dan Prasarana Desa Pojok Kec. Mojogedang</t>
  </si>
  <si>
    <t>Belanja Bantuan Keuangan Sarana dan Prasarana Desa Kuto Kec. Kerjo</t>
  </si>
  <si>
    <t>Belanja Bantuan Keuangan Sarana dan Prasarana Desa Tamansari Kec. Kerjo</t>
  </si>
  <si>
    <t>Belanja Bantuan Keuangan Sarana dan Prasarana Desa Ganten Kec. Kerjo</t>
  </si>
  <si>
    <t>Belanja Bantuan Keuangan Sarana dan Prasarana Desa Gempolan Kec. Kerjo</t>
  </si>
  <si>
    <t>Belanja Bantuan Keuangan Sarana dan Prasarana Desa Plosorejo Kec. Kerjo</t>
  </si>
  <si>
    <t>Belanja Bantuan Keuangan Sarana dan Prasarana Desa Karangrejo Kec. Kerjo</t>
  </si>
  <si>
    <t>Belanja Bantuan Keuangan Sarana dan Prasarana Desa Kwadungan Kec Kerjo</t>
  </si>
  <si>
    <t>Belanja Bantuan Keuangan Sarana dan Prasarana Desa Botok Kec. Kerjo</t>
  </si>
  <si>
    <t>Belanja Bantuan Keuangan Sarana dan Prasarana Desa Sumberejo Kec. Kerjo</t>
  </si>
  <si>
    <t>Belanja Bantuan Keuangan Sarana dan Prasarana Desa Tawangsari Kec. Kerjo</t>
  </si>
  <si>
    <t>Belanja Bantuan Keuangan Sarana dan Prasarana Desa Gumeng Kec. Jenawi</t>
  </si>
  <si>
    <t>Belanja Bantuan Keuangan Sarana dan Prasarana Desa Anggrasmanis Kec. Jenawi</t>
  </si>
  <si>
    <t>Belanja Bantuan Keuangan Sarana dan Prasarana Desa Jenawi Kec. Jenawi</t>
  </si>
  <si>
    <t>Belanja Bantuan Keuangan Sarana dan Prasarana Desa Trengguli Kec. Jenawi</t>
  </si>
  <si>
    <t>Belanja Bantuan Keuangan Sarana dan Prasarana Desa Balong Kec. Jenawi</t>
  </si>
  <si>
    <t>Belanja Bantuan Keuangan Sarana dan Prasarana Desa Menjing Kec. Jenawi</t>
  </si>
  <si>
    <t>Belanja Bantuan Keuangan Sarana dan Prasarana Desa Seloromo Kec. Jenawi</t>
  </si>
  <si>
    <t>Belanja Bantuan Keuangan Sarana dan Prasarana Desa Sidomukti Kec. Jenawi</t>
  </si>
  <si>
    <t>Belanja Bantuan Keuangan Sarana dan Prasarana Desa Lempong Kec. Jenawi</t>
  </si>
  <si>
    <t>Belanja Bantuan Kepada Partai Demokrasi Indonesia Perjuangan</t>
  </si>
  <si>
    <t>(Badan Kesbangpol)</t>
  </si>
  <si>
    <t>Belanja Bantuan Kepada Partai Golongan Karya</t>
  </si>
  <si>
    <t>Belanja Bantuan Kepada Partai Keadilan Sejahtera</t>
  </si>
  <si>
    <t>Belanja Bantuan Kepada Partai GERINDRA</t>
  </si>
  <si>
    <t>Belanja Bantuan Kepada Partai Kebangkitan Bangsa</t>
  </si>
  <si>
    <t>Belanja Bantuan Kepada Partai Demokrat</t>
  </si>
  <si>
    <t>Belanja Bantuan Kepada Partai Amanat Nasional</t>
  </si>
  <si>
    <t>Belanja Bantuan Kepada Partai HANURA</t>
  </si>
  <si>
    <t>Belanja Bantuan Kepada Partai Persatuan Pembangunan</t>
  </si>
  <si>
    <t>Belanja Bantuan Keuangan ADD untuk Desa Ngepungsari Kecamatan Jatipuro</t>
  </si>
  <si>
    <t>Belanja Bantuan Keuangan ADD untuk Desa Jatipurwo Kecamatan Jatipuro</t>
  </si>
  <si>
    <t>Belanja Bantuan Keuangan ADD untuk Desa Jatipuro Kecamatan Jatipuro</t>
  </si>
  <si>
    <t>Belanja Bantuan Keuangan ADD untuk Desa Jatisobo Kecamatan Jatipuro</t>
  </si>
  <si>
    <t>Belanja Bantuan Keuangan ADD untuk Desa Jatiwarno Kecamatan Jatipuro</t>
  </si>
  <si>
    <t>Belanja Bantuan Keuangan ADD untuk Desa Jatimulyo Kecamatan Jatipuro</t>
  </si>
  <si>
    <t>Belanja Bantuan Keuangan ADD untuk Desa Jatisuko Kecamatan Jatipuro</t>
  </si>
  <si>
    <t>Belanja Bantuan Keuangan ADD untuk Desa Jatiharjo Kecamatan Jatipuro</t>
  </si>
  <si>
    <t>Belanja Bantuan Keuangan ADD untuk Desa Jatikuwung Kecamatan Jatipuro</t>
  </si>
  <si>
    <t>Belanja Bantuan Keuangan ADD untuk Desa Jatiroyo Kecamatan Jatipuro</t>
  </si>
  <si>
    <t>Belanja Bantuan Keuangan ADD untuk Desa Jatisawit Kecamatan Jatiyoso</t>
  </si>
  <si>
    <t>Belanja Bantuan Keuangan ADD untuk Desa Petung Kecamatan Jatiyoso</t>
  </si>
  <si>
    <t>Belanja Bantuan Keuangan ADD untuk Desa Wonokeling Kecamatan Jatiyoso</t>
  </si>
  <si>
    <t>Belanja Bantuan Keuangan ADD untuk Desa Jatiyoso Kecamatan Jatiyoso</t>
  </si>
  <si>
    <t>Belanja Bantuan Keuangan ADD untuk Desa Tlobo Kecamatan Jatiyoso</t>
  </si>
  <si>
    <t>Belanja Bantuan Keuangan ADD untuk Desa Wonorejo Kecamatan Jatiyoso</t>
  </si>
  <si>
    <t>Belanja Bantuan Keuangan ADD untuk Desa Beruk Kecamatan Jatiyoso</t>
  </si>
  <si>
    <t>Belanja Bantuan Keuangan ADD untuk Desa Karangsari Kecamatan Jatiyoso</t>
  </si>
  <si>
    <t>Belanja Bantuan Keuangan ADD untuk Desa Wukirsawit Kecamatan Jatiyoso</t>
  </si>
  <si>
    <t>Belanja Bantuan Keuangan ADD untuk Desa Paseban Kecamatan Jumapolo</t>
  </si>
  <si>
    <t>Belanja Bantuan Keuangan ADD untuk Desa Lemahbang Kecamatan Jumapolo</t>
  </si>
  <si>
    <t>Belanja Bantuan Keuangan ADD untuk Desa Jatirejo Kecamatan Jumapolo</t>
  </si>
  <si>
    <t>Belanja Bantuan Keuangan ADD untuk Desa Kwangsan Kecamatan Jumapolo</t>
  </si>
  <si>
    <t>Belanja Bantuan Keuangan ADD untuk Desa Karangbangun Kecamatan Jumapolo</t>
  </si>
  <si>
    <t>Belanja Bantuan Keuangan ADD untuk Desa Ploso Kecamatan Jumapolo</t>
  </si>
  <si>
    <t>Belanja Bantuan Keuangan ADD untuk Desa Giriwondo Kecamatan Jumapolo</t>
  </si>
  <si>
    <t>Belanja Bantuan Keuangan ADD untuk Desa Kadipiro Kecamatan Jumapolo</t>
  </si>
  <si>
    <t>Belanja Bantuan Keuangan ADD untuk Desa Jumantoro Kecamatan Jumapolo</t>
  </si>
  <si>
    <t>Belanja Bantuan Keuangan ADD untuk Desa Kedawung Kecamatan Jumapolo</t>
  </si>
  <si>
    <t>Belanja Bantuan Keuangan ADD untuk Desa Jumapolo Kecamatan Jumapolo</t>
  </si>
  <si>
    <t>Belanja Bantuan Keuangan ADD untuk Desa Bakalan Kecamatan Jumapolo</t>
  </si>
  <si>
    <t>Belanja Bantuan Keuangan ADD untuk Desa Sedayu Kecamatan Jumantono</t>
  </si>
  <si>
    <t>Belanja Bantuan Keuangan ADD untuk Desa Kebak Kecamatan Jumantono</t>
  </si>
  <si>
    <t>Belanja Bantuan Keuangan ADD untuk Desa Gemantar Kecamatan Jumantono</t>
  </si>
  <si>
    <t>Belanja Bantuan Keuangan ADD untuk Desa Genengan Kecamatan Jumantono</t>
  </si>
  <si>
    <t>Belanja Bantuan Keuangan ADD untuk Desa Tugu Kecamatan Jumantono</t>
  </si>
  <si>
    <t>Belanja Bantuan Keuangan ADD untuk Desa Ngunut Kecamatan Jumantono</t>
  </si>
  <si>
    <t>Belanja Bantuan Keuangan ADD untuk Desa Blorong Kecamatan Jumantono</t>
  </si>
  <si>
    <t>Belanja Bantuan Keuangan ADD untuk Desa Sambirejo Kecamatan Jumantono</t>
  </si>
  <si>
    <t>Belanja Bantuan Keuangan ADD untuk Desa Tunggulrejo Kecamatan Jumantono</t>
  </si>
  <si>
    <t>Belanja Bantuan Keuangan ADD untuk Desa Sukosari Kecamatan Jumantono</t>
  </si>
  <si>
    <t>Belanja Bantuan Keuangan ADD untuk Desa Sringin Kecamatan Jumantono</t>
  </si>
  <si>
    <t>Belanja Bantuan Keuangan ADD untuk Desa Ngadiluwih Kecamatan Matesih</t>
  </si>
  <si>
    <t>Belanja Bantuan Keuangan ADD untuk Desa Dawung Kecamatan Matesih</t>
  </si>
  <si>
    <t>Belanja Bantuan Keuangan ADD untuk Desa Matesih Kecamatan Matesih</t>
  </si>
  <si>
    <t>Belanja Bantuan Keuangan ADD untuk Desa Karangbangun Kecamatan Matesih</t>
  </si>
  <si>
    <t>Belanja Bantuan Keuangan ADD untuk Desa Koripan Kecamatan Matesih</t>
  </si>
  <si>
    <t>Belanja Bantuan Keuangan ADD untuk Desa Girilayu Kecamatan Matesih</t>
  </si>
  <si>
    <t>Belanja Bantuan Keuangan ADD untuk Desa Pablengan Kecamatan Matesih</t>
  </si>
  <si>
    <t>Belanja Bantuan Keuangan ADD untuk Desa Gantiwarno Kecamatan Matesih</t>
  </si>
  <si>
    <t>Belanja Bantuan Keuangan ADD untuk Desa Plosorejo Kecamatan Matesih</t>
  </si>
  <si>
    <t>Belanja Bantuan Keuangan ADD untuk Desa Gondosuli Kecamatan Tawangmangu</t>
  </si>
  <si>
    <t>Belanja Bantuan Keuangan ADD untuk Desa Sepanjang Kecamatan Tawangmangu</t>
  </si>
  <si>
    <t>Belanja Bantuan Keuangan ADD untuk Desa Bandardawung Kecamatan Tawangmangu</t>
  </si>
  <si>
    <t>Belanja Bantuan Keuangan ADD untuk Desa Karanglo Kecamatan Tawangmangu</t>
  </si>
  <si>
    <t>Belanja Bantuan Keuangan ADD untuk Desa Nglebak Kecamatan Tawangmangu</t>
  </si>
  <si>
    <t>Belanja Bantuan Keuangan ADD untuk Desa Plumbon Kecamatan Tawangmangu</t>
  </si>
  <si>
    <t>Belanja Bantuan Keuangan ADD untuk Desa Tengklik Kecamatan Tawangmangu</t>
  </si>
  <si>
    <t>Belanja Bantuan Keuangan ADD untuk Desa Puntukrejo Kecamatan Ngargoyoso</t>
  </si>
  <si>
    <t>Belanja Bantuan Keuangan ADD untuk Desa Berjo Kecamatan Ngargoyoso</t>
  </si>
  <si>
    <t>Belanja Bantuan Keuangan ADD untuk Desa Girimulyo Kecamatan Ngargoyoso</t>
  </si>
  <si>
    <t>Belanja Bantuan Keuangan ADD untuk Desa Segorogunung Kecamatan Ngargoyoso</t>
  </si>
  <si>
    <t>Belanja Bantuan Keuangan ADD untuk Desa Kemuning Kecamatan Ngargoyoso</t>
  </si>
  <si>
    <t>Belanja Bantuan Keuangan ADD untuk Desa Ngargoyoso Kecamatan Ngargoyoso</t>
  </si>
  <si>
    <t>Belanja Bantuan Keuangan ADD untuk Desa Jatirejo Kecamatan Ngargoyoso</t>
  </si>
  <si>
    <t>Belanja Bantuan Keuangan ADD untuk Desa Dukuh Kecamatan Ngargoyoso</t>
  </si>
  <si>
    <t>Belanja Bantuan Keuangan ADD untuk Desa Nglegok Kecamatan Ngargoyoso</t>
  </si>
  <si>
    <t>Belanja Bantuan Keuangan ADD untuk Desa Karangpandan Kecamatan Karangpandan</t>
  </si>
  <si>
    <t>Belanja Bantuan Keuangan ADD untuk Desa Doplang Kecamatan Karangpandan</t>
  </si>
  <si>
    <t>Belanja Bantuan Keuangan ADD untuk Desa Ngemplak Kecamatan Karangpandan</t>
  </si>
  <si>
    <t>Belanja Bantuan Keuangan ADD untuk Desa Bangsri Kecamatan Karangpandan</t>
  </si>
  <si>
    <t>Belanja Bantuan Keuangan ADD untuk Desa Tohkuning Kecamatan Karangpandan</t>
  </si>
  <si>
    <t>Belanja Bantuan Keuangan ADD untuk Desa Gondangmanis Kecamatan Karangpandan</t>
  </si>
  <si>
    <t>Belanja Bantuan Keuangan ADD untuk Desa Dayu Kecamatan Karangpandan</t>
  </si>
  <si>
    <t>Belanja Bantuan Keuangan ADD untuk Desa Harjosari Kecamatan Karangpandan</t>
  </si>
  <si>
    <t>Belanja Bantuan Keuangan ADD untuk Desa Salam Kecamatan Karangpandan</t>
  </si>
  <si>
    <t>Belanja Bantuan Keuangan ADD untuk Desa Gerdu Kecamatan Karangpandan</t>
  </si>
  <si>
    <t>Belanja Bantuan Keuangan ADD untuk Desa Karang Kecamatan Karangpandan</t>
  </si>
  <si>
    <t>Belanja Bantuan Keuangan ADD untuk Desa Buran Kecamatan Tasikmadu</t>
  </si>
  <si>
    <t>Belanja Bantuan Keuangan ADD untuk Desa Papahan Kecamatan Tasikmadu</t>
  </si>
  <si>
    <t>Belanja Bantuan Keuangan ADD untuk Desa Ngijo Kecamatan Tasikmadu</t>
  </si>
  <si>
    <t>Belanja Bantuan Keuangan ADD untuk Desa Gaum Kecamatan Tasikmadu</t>
  </si>
  <si>
    <t>Belanja Bantuan Keuangan ADD untuk Desa Suruh Kecamatan Tasikmadu</t>
  </si>
  <si>
    <t>Belanja Bantuan Keuangan ADD untuk Desa Pandeyan Kecamatan Tasikmadu</t>
  </si>
  <si>
    <t>Belanja Bantuan Keuangan ADD untuk Desa Karangmojo Kecamatan Tasikmadu</t>
  </si>
  <si>
    <t>Belanja Bantuan Keuangan ADD untuk Desa Kaling Kecamatan Tasikmadu</t>
  </si>
  <si>
    <t>Belanja Bantuan Keuangan ADD untuk Desa Wonolopo Kecamatan Tasikmadu</t>
  </si>
  <si>
    <t>Belanja Bantuan Keuangan ADD untuk Desa Kalijirak Kecamatan Tasikmadu</t>
  </si>
  <si>
    <t>Belanja Bantuan Keuangan ADD untuk Desa Suruhkalang Kecamatan Jaten</t>
  </si>
  <si>
    <t>Belanja Bantuan Keuangan ADD untuk Desa Jati Kecamatan Jaten</t>
  </si>
  <si>
    <t>Belanja Bantuan Keuangan ADD untuk Desa Jaten Kecamatan Jaten</t>
  </si>
  <si>
    <t>Belanja Bantuan Keuangan ADD untuk Desa Dagen Kecamatan Jaten</t>
  </si>
  <si>
    <t>Belanja Bantuan Keuangan ADD untuk Desa Ngringo Kecamatan Jaten</t>
  </si>
  <si>
    <t>Belanja Bantuan Keuangan ADD untuk Desa Jetis Kecamatan Jaten</t>
  </si>
  <si>
    <t>Belanja Bantuan Keuangan ADD untuk Desa Sroyo Kecamatan Jaten</t>
  </si>
  <si>
    <t>Belanja Bantuan Keuangan ADD untuk Desa Brujul Kecamatan Jaten</t>
  </si>
  <si>
    <t>Belanja Bantuan Keuangan ADD untuk Desa Ngasem Kecamatan Colomadu</t>
  </si>
  <si>
    <t>Belanja Bantuan Keuangan ADD untuk Desa Bolon Kecamatan Colomadu</t>
  </si>
  <si>
    <t>Belanja Bantuan Keuangan ADD untuk Desa Malangjiwan Kecamatan Colomadu</t>
  </si>
  <si>
    <t>Belanja Bantuan Keuangan ADD untuk Desa Gawanan Kecamatan Colomadu</t>
  </si>
  <si>
    <t>Belanja Bantuan Keuangan ADD untuk Desa Tohudan Kecamatan Colomadu</t>
  </si>
  <si>
    <t>Belanja Bantuan Keuangan ADD untuk Desa Gedongan Kecamatan Colomadu</t>
  </si>
  <si>
    <t>Belanja Bantuan Keuangan ADD untuk Desa Klodran Kecamatan Colomadu</t>
  </si>
  <si>
    <t>Belanja Bantuan Keuangan ADD untuk Desa Baturan Kecamatan Colomadu</t>
  </si>
  <si>
    <t>Belanja Bantuan Keuangan ADD untuk Desa Blulukan Kecamatan Colomadu</t>
  </si>
  <si>
    <t>Belanja Bantuan Keuangan ADD untuk Desa Paulan Kecamatan Colomadu</t>
  </si>
  <si>
    <t>Belanja Bantuan Keuangan ADD untuk Desa Gajahan Kecamatan Colomadu</t>
  </si>
  <si>
    <t>Belanja Bantuan Keuangan ADD untuk Desa Wonorejo Kecamatan Gondangrejo</t>
  </si>
  <si>
    <t>Belanja Bantuan Keuangan ADD untuk Desa Plesungan Kecamatan Gondangrejo</t>
  </si>
  <si>
    <t>Belanja Bantuan Keuangan ADD untuk Desa Jatikuwung Kecamatan Gondangrejo</t>
  </si>
  <si>
    <t>Belanja Bantuan Keuangan ADD untuk Desa Selokaton Kecamatan Gondangrejo</t>
  </si>
  <si>
    <t>Belanja Bantuan Keuangan ADD untuk Desa Bulurejo Kecamatan Gondangrejo</t>
  </si>
  <si>
    <t>Belanja Bantuan Keuangan ADD untuk Desa Rejosari Kecamatan Gondangrejo</t>
  </si>
  <si>
    <t>Belanja Bantuan Keuangan ADD untuk Desa Jeruksawit Kecamatan Gondangrejo</t>
  </si>
  <si>
    <t>Belanja Bantuan Keuangan ADD untuk Desa Karangturi Kecamatan Gondangrejo</t>
  </si>
  <si>
    <t>Belanja Bantuan Keuangan ADD untuk Desa Kragan Kecamatan Gondangrejo</t>
  </si>
  <si>
    <t>Belanja Bantuan Keuangan ADD untuk Desa Wonosari Kecamatan Gondangrejo</t>
  </si>
  <si>
    <t>Belanja Bantuan Keuangan ADD untuk Desa Dayu Kecamatan Gondangrejo</t>
  </si>
  <si>
    <t>Belanja Bantuan Keuangan ADD untuk Desa Tuban Kecamatan Gondangrejo</t>
  </si>
  <si>
    <t>Belanja Bantuan Keuangan ADD untuk Desa Krendowahono Kecamatan Gondangrejo</t>
  </si>
  <si>
    <t>Belanja Bantuan Keuangan ADD untuk Desa Kemiri Kecamatan Kebakkramat</t>
  </si>
  <si>
    <t>Belanja Bantuan Keuangan ADD untuk Desa Kebak Kecamatan Kebakkramat</t>
  </si>
  <si>
    <t>Belanja Bantuan Keuangan ADD untuk Desa Waru Kecamatan Kebakkramat</t>
  </si>
  <si>
    <t>Belanja Bantuan Keuangan ADD untuk Desa Pulosari Kecamatan Kebakkramat</t>
  </si>
  <si>
    <t>Belanja Bantuan Keuangan ADD untuk Desa Malangganten Kecamatan Kebakkramat</t>
  </si>
  <si>
    <t>Belanja Bantuan Keuangan ADD untuk Desa Nangsri Kecamatan Kebakkramat</t>
  </si>
  <si>
    <t>Belanja Bantuan Keuangan ADD untuk Desa Banjarharjo Kecamatan Kebakkramat</t>
  </si>
  <si>
    <t>Belanja Bantuan Keuangan ADD untuk Desa Alastuwo Kecamatan Kebakkramat</t>
  </si>
  <si>
    <t>Belanja Bantuan Keuangan ADD untuk Desa Macanan Kecamatan Kebakkramat</t>
  </si>
  <si>
    <t>Belanja Bantuan Keuangan ADD untuk Desa Kaliwuluh Kecamatan Kebakkramat</t>
  </si>
  <si>
    <t>Belanja Bantuan Keuangan ADD untuk Desa Mojogedang Kecamatan Mojogedang</t>
  </si>
  <si>
    <t>Belanja Bantuan Keuangan ADD untuk Desa Sewurejo Kecamatan Mojogedang</t>
  </si>
  <si>
    <t>Belanja Bantuan Keuangan ADD untuk Desa Ngadirejo Kecamatan Mojogedang</t>
  </si>
  <si>
    <t>Belanja Bantuan Keuangan ADD untuk Desa Pendem Kecamatan Mojogedang</t>
  </si>
  <si>
    <t>Belanja Bantuan Keuangan ADD untuk Desa Pereng Kecamatan Mojogedang</t>
  </si>
  <si>
    <t>Belanja Bantuan Keuangan ADD untuk Desa Munggur Kecamatan Mojogedang</t>
  </si>
  <si>
    <t>Belanja Bantuan Keuangan ADD untuk Desa Kedungjeruk Kecamatan Mojogedang</t>
  </si>
  <si>
    <t>Belanja Bantuan Keuangan ADD untuk Desa Kaliboto Kecamatan Mojogedang</t>
  </si>
  <si>
    <t>Belanja Bantuan Keuangan ADD untuk Desa Buntar Kecamatan Mojogedang</t>
  </si>
  <si>
    <t>Belanja Bantuan Keuangan ADD untuk Desa Mojoroto Kecamatan Mojogedang</t>
  </si>
  <si>
    <t>Belanja Bantuan Keuangan ADD untuk Desa Gebyog Kecamatan Mojogedang</t>
  </si>
  <si>
    <t>Belanja Bantuan Keuangan ADD untuk Desa Gentungan Kecamatan Mojogedang</t>
  </si>
  <si>
    <t>Belanja Bantuan Keuangan ADD untuk Desa Pojok Kecamatan Mojogedang</t>
  </si>
  <si>
    <t>Belanja Bantuan Keuangan ADD untuk Desa Kuto Kecamatan Kerjo</t>
  </si>
  <si>
    <t>Belanja Bantuan Keuangan ADD untuk Desa Tamansari Kecamatan Kerjo</t>
  </si>
  <si>
    <t>Belanja Bantuan Keuangan ADD untuk Desa Ganten Kecamatan Kerjo</t>
  </si>
  <si>
    <t>Belanja Bantuan Keuangan ADD untuk Desa Gempolan Kecamatan Kerjo</t>
  </si>
  <si>
    <t>Belanja Bantuan Keuangan ADD untuk Desa Plosorejo Kecamatan Kerjo</t>
  </si>
  <si>
    <t>Belanja Bantuan Keuangan ADD untuk Desa Karangrejo Kecamatan Kerjo</t>
  </si>
  <si>
    <t>Belanja Bantuan Keuangan ADD untuk Desa Kwadungan Kecamatan Kerjo</t>
  </si>
  <si>
    <t>Belanja Bantuan Keuangan ADD untuk Desa Botok Kecamatan Kerjo</t>
  </si>
  <si>
    <t>Belanja Bantuan Keuangan ADD untuk Desa Sumberejo Kecamatan Kerjo</t>
  </si>
  <si>
    <t>Belanja Bantuan Keuangan ADD untuk Desa Tawangsari Kecamatan Kerjo</t>
  </si>
  <si>
    <t>Belanja Bantuan Keuangan ADD untuk Desa Gumeng Kecamatan Jenawi</t>
  </si>
  <si>
    <t>Belanja Bantuan Keuangan ADD untuk Desa Anggrasmanis Kecamatan Jenawi</t>
  </si>
  <si>
    <t>Belanja Bantuan Keuangan ADD untuk Desa Jenawi Kecamatan Jenawi</t>
  </si>
  <si>
    <t>Belanja Bantuan Keuangan ADD untuk Desa Trengguli Kecamatan Jenawi</t>
  </si>
  <si>
    <t>Belanja Bantuan Keuangan ADD untuk Desa Balong Kecamatan Jenawi</t>
  </si>
  <si>
    <t>Belanja Bantuan Keuangan ADD untuk Desa Menjing Kecamatan Jenawi</t>
  </si>
  <si>
    <t>Belanja Bantuan Keuangan ADD untuk Desa Seloromo Kecamatan Jenawi</t>
  </si>
  <si>
    <t>Belanja Bantuan Keuangan ADD untuk Desa Sidomukti Kecamatan Jenawi</t>
  </si>
  <si>
    <t>Belanja Bantuan Keuangan ADD untuk Desa Lempong Kecamatan Jenawi</t>
  </si>
  <si>
    <t>Belanja Bantuan Keuangan Dana Desa Ngepungsari Kec. Jatipuro</t>
  </si>
  <si>
    <t>Belanja Bantuan Keuangan Dana Desa Jatipurwo Kec. Jatipuro</t>
  </si>
  <si>
    <t>Belanja Bantuan Keuangan Dana Desa Jatipuro Kec. Jatipuro</t>
  </si>
  <si>
    <t>Belanja Bantuan Keuangan Dana Desa Jatisobo Kec. Jatipuro</t>
  </si>
  <si>
    <t>Belanja Bantuan Keuangan Dana Desa Jantiwarno Kec. Jatipuro</t>
  </si>
  <si>
    <t>Belanja Bantuan Keuangan Dana Desa Jatimulyo Kec. Jatipuro</t>
  </si>
  <si>
    <t>Belanja Bantuan Keuangan Dana Desa Jatisuko Kec. Jatipuro</t>
  </si>
  <si>
    <t>Belanja Bantuan Keuangan Dana Desa Jantiharjo Kec. Jatipuro</t>
  </si>
  <si>
    <t>Belanja Bantuan Keuangan Dana Desa Jatikuwung Kec. Jatipuro</t>
  </si>
  <si>
    <t>Belanja Bantuan Keuangan Dana Desa Jatiroyo Kec. Jatipuro</t>
  </si>
  <si>
    <t>Belanja Bantuan Keuangan Dana Desa Jatisawit Kec. Jatiyoso</t>
  </si>
  <si>
    <t>Belanja Bantuan Keuangan Dana Desa Petung Kec. Jatiyoso</t>
  </si>
  <si>
    <t>Belanja Bantuan Keuangan Dana Desa Wonokeling Kec. Jatiyoso</t>
  </si>
  <si>
    <t>Belanja Bantuan Keuangan Dana Desa Jatiyoso Kec. Jatiyoso</t>
  </si>
  <si>
    <t>Belanja Bantuan Keuangan Dana Desa Tlobo Kec. Jatiyoso</t>
  </si>
  <si>
    <t>Belanja Bantuan Keuangan Dana Desa Wonorejo Kec. Jatiyoso</t>
  </si>
  <si>
    <t>Belanja Bantuan Keuangan Dana Desa Beruk Kec. Jatiyoso</t>
  </si>
  <si>
    <t>Belanja Bantuan Keuangan Dana Desa Karangsari Kec. Jatiyoso</t>
  </si>
  <si>
    <t>Belanja Bantuan Keuangan Dana Desa Wukirsawit Kec. Jatiyoso</t>
  </si>
  <si>
    <t>Belanja Bantuan Keuangan Dana Desa Paseban Kec. Jumapolo</t>
  </si>
  <si>
    <t>Belanja Bantuan Keuangan Dana Desa Lemahbang Kec. Jumapolo</t>
  </si>
  <si>
    <t>Belanja Bantuan Keuangan Dana Desa Jatirejo Kec. Jumapolo</t>
  </si>
  <si>
    <t>Belanja Bantuan Keuangan Dana Desa Kwangsan Kec. Jumapolo</t>
  </si>
  <si>
    <t>Belanja Bantuan Keuangan Dana Desa Karangbangun Kec. Jumapolo</t>
  </si>
  <si>
    <t>Belanja Bantuan Keuangan Dana Desa Ploso Kec. Jumapolo</t>
  </si>
  <si>
    <t>Belanja Bantuan Keuangan Dana Desa Giriwondo Kec. Jumapolo</t>
  </si>
  <si>
    <t>Belanja Bantuan Keuangan Dana Desa Kadipiro Kec. Jumapolo</t>
  </si>
  <si>
    <t>Belanja Bantuan Keuangan Dana Desa Jumantoro Kec. Jumapolo</t>
  </si>
  <si>
    <t>Belanja Bantuan Keuangan Dana Desa Kedawung Kec. Jumapolo</t>
  </si>
  <si>
    <t>Belanja Bantuan Keuangan Dana Desa Jumapolo Kec. Jumapolo</t>
  </si>
  <si>
    <t>Belanja Bantuan Keuangan Dana Desa Bakalan Kec. Jumapolo</t>
  </si>
  <si>
    <t>Belanja Bantuan Keuangan Dana Desa Sedayu Kec. Jumantono</t>
  </si>
  <si>
    <t>Belanja Bantuan Keuangan Dana Desa Kebak Kec. Jumantono</t>
  </si>
  <si>
    <t>Belanja Bantuan Keuangan Dana Desa Gemantar Kec. Jumantono</t>
  </si>
  <si>
    <t>Belanja Bantuan Keuangan Dana Desa Genengan Kec. Jumantono</t>
  </si>
  <si>
    <t>Belanja Bantuan Keuangan Dana Desa Tugu Kec. Jumantono</t>
  </si>
  <si>
    <t>Belanja Bantuan Keuangan Dana Desa Ngunut Kec. Jumantono</t>
  </si>
  <si>
    <t>Belanja Bantuan Keuangan Dana Desa Blorong Kec. Jumantono</t>
  </si>
  <si>
    <t>Belanja Bantuan Keuangan Dana Desa Sambirejo Kec. Jumantono</t>
  </si>
  <si>
    <t>Belanja Bantuan Keuangan Dana Desa Tunggulrejo Kec. Jumantono</t>
  </si>
  <si>
    <t>Belanja Bantuan Keuangan Dana Desa Sukosari Kec. Jumantono</t>
  </si>
  <si>
    <t>Belanja Bantuan Keuangan Dana Desa Sringin Kec. Jumantono</t>
  </si>
  <si>
    <t>Belanja Bantuan Keuangan Dana Desa Ngadiluwih Kec. Matesih</t>
  </si>
  <si>
    <t>Belanja Bantuan Keuangan Dana Desa Dawung Kec. Matesih</t>
  </si>
  <si>
    <t>Belanja Bantuan Keuangan Dana Desa Matesih Kec. Matesih</t>
  </si>
  <si>
    <t>Belanja Bantuan Keuangan Dana Desa Karangbangun Kec. Matesih</t>
  </si>
  <si>
    <t>Belanja Bantuan Keuangan Dana Desa Koripan Kec. Matesih</t>
  </si>
  <si>
    <t>Belanja Bantuan Keuangan Dana Desa Girilayu Kec. Matesih</t>
  </si>
  <si>
    <t>Belanja Bantuan Keuangan Dana Desa Pablengan Kec. Matesih</t>
  </si>
  <si>
    <t>Belanja Bantuan Keuangan Dana Desa Gantiwarno Kec. Matesih</t>
  </si>
  <si>
    <t>Belanja Bantuan Keuangan Dana Desa Plosorejo Kec. Matesih</t>
  </si>
  <si>
    <t>Belanja Bantuan Keuangan Dana Desa Gondosuli Kec. Tawangmangu</t>
  </si>
  <si>
    <t>Belanja Bantuan Keuangan Dana Desa Sepanjang Kec. Tawangmangu</t>
  </si>
  <si>
    <t>Belanja Bantuan Keuangan Dana Desa Bandardawung Kec. Tawangmangu</t>
  </si>
  <si>
    <t>Belanja Bantuan Keuangan Dana Desa Karanglo Kec. Tawangmangu</t>
  </si>
  <si>
    <t>Belanja Bantuan Keuangan Dana Desa Nglebak Kec. Tawangmangu</t>
  </si>
  <si>
    <t>Belanja Bantuan Keuangan Dana Desa Plumbon Kec. Tawangmangu</t>
  </si>
  <si>
    <t>Belanja Bantuan Keuangan Dana Desa Tengklik Kec. Tawangmangu</t>
  </si>
  <si>
    <t>Belanja Bantuan Keuangan Dana Desa Puntukrejo Kec. Ngargoyoso</t>
  </si>
  <si>
    <t>Belanja Bantuan Keuangan Dana Desa Berjo Kec. Ngargoyoso</t>
  </si>
  <si>
    <t>Belanja Bantuan Keuangan Dana Desa Girimulyo Kec. Ngargoyoso</t>
  </si>
  <si>
    <t>Belanja Bantuan Keuangan Dana Desa Segorogunung Kec. Ngargoyoso</t>
  </si>
  <si>
    <t>Belanja Bantuan Keuangan Dana Desa Kemuning Kec. Ngargoyoso</t>
  </si>
  <si>
    <t>Belanja Bantuan Keuangan Dana Desa Ngargoyoso Kec. Ngargoyoso</t>
  </si>
  <si>
    <t>Belanja Bantuan Keuangan Dana Desa Jatirejo Kec. Ngargoyoso</t>
  </si>
  <si>
    <t>Belanja Bantuan Keuangan Dana Desa Dukuh Kec. Ngargoyoso</t>
  </si>
  <si>
    <t>Belanja Bantuan Keuangan Dana Desa Nglegok Kec. Ngargoyoso</t>
  </si>
  <si>
    <t>Belanja Bantuan Keuangan Dana Desa Karangpandan Kec. Karangpandan</t>
  </si>
  <si>
    <t>Belanja Bantuan Keuangan Dana Desa Doplang Kec. Karangpandan</t>
  </si>
  <si>
    <t>Belanja Bantuan Keuangan Dana Desa Ngemplak Kec. Karangpandan</t>
  </si>
  <si>
    <t>Belanja Bantuan Keuangan Dana Desa Bangsri Kec. Karangpandan</t>
  </si>
  <si>
    <t>Belanja Bantuan Keuangan Dana Desa Tohkuning Kec. Karangpandan</t>
  </si>
  <si>
    <t>Belanja Bantuan Keuangan Dana Desa Gondangmanis Kec. Karangpandan</t>
  </si>
  <si>
    <t>Belanja Bantuan Keuangan Dana Desa Dayu Kec. Karangpandan</t>
  </si>
  <si>
    <t>Belanja Bantuan Keuangan Dana Desa Harjosari Kec. Karangpandan</t>
  </si>
  <si>
    <t>Belanja Bantuan Keuangan Dana Desa Salam Kec. Karangpandan</t>
  </si>
  <si>
    <t>Belanja Bantuan Keuangan Dana Desa Gerdu Kec. Karangpandan</t>
  </si>
  <si>
    <t>Belanja Bantuan Keuangan Dana Desa Karang Kec. Karangpandan</t>
  </si>
  <si>
    <t>Belanja Bantuan Keuangan Dana Desa Buran Kec. Tasikmadu</t>
  </si>
  <si>
    <t>Belanja Bantuan Keuangan Dana Desa Papahan Kec. Tasikmadu</t>
  </si>
  <si>
    <t>Belanja Bantuan Keuangan Dana Desa Ngijo Kec. Tasikmadu</t>
  </si>
  <si>
    <t>Belanja Bantuan Keuangan Dana Desa Gaum Kec. Tasikmadu</t>
  </si>
  <si>
    <t>Belanja Bantuan Keuangan Dana Desa Suruh Kec. Tasikmadu</t>
  </si>
  <si>
    <t>Belanja Bantuan Keuangan Dana Desa Pandeyan Kec. Tasikmadu</t>
  </si>
  <si>
    <t>Belanja Bantuan Keuangan Dana Desa Karangmojo Kec. Tasikmadu</t>
  </si>
  <si>
    <t>Belanja Bantuan Keuangan Dana Desa Kaling Kec. Tasikmadu</t>
  </si>
  <si>
    <t>Belanja Bantuan Keuangan Dana Desa Wonolopo Kec. Tasikmadu</t>
  </si>
  <si>
    <t>Belanja Bantuan Keuangan Dana Desa Kalijirak Kec. Tasikmadu</t>
  </si>
  <si>
    <t>Belanja Bantuan Keuangan Dana Desa Suruhkalang Kec. Jaten</t>
  </si>
  <si>
    <t>Belanja Bantuan Keuangan Dana Desa Jati Kec. Jaten</t>
  </si>
  <si>
    <t>Belanja Bantuan Keuangan Dana Desa Jaten Kec. Jaten</t>
  </si>
  <si>
    <t>Belanja Bantuan Keuangan Dana Desa Dagen Kec. Jaten</t>
  </si>
  <si>
    <t>Belanja Bantuan Keuangan Dana Desa Ngringo Kec. Jaten</t>
  </si>
  <si>
    <t>Belanja Bantuan Keuangan Dana Desa Jetis Kec. Jaten</t>
  </si>
  <si>
    <t>Belanja Bantuan Keuangan Dana Desa Sroyo Kec. Jaten</t>
  </si>
  <si>
    <t>Belanja Bantuan Keuangan Dana Desa Brujul Kec. Jaten</t>
  </si>
  <si>
    <t>Belanja Bantuan Keuangan Dana Desa Ngasem Kec. Colomadu</t>
  </si>
  <si>
    <t>Belanja Bantuan Keuangan Dana Desa Bolon Kec. Colomadu</t>
  </si>
  <si>
    <t>Belanja Bantuan Keuangan Dana Desa Malangjiwan Kec. Colomadu</t>
  </si>
  <si>
    <t>Belanja Bantuan Keuangan Dana Desa Gawanan Kec. Colomadu</t>
  </si>
  <si>
    <t>Belanja Bantuan Keuangan Dana Desa Tohudan Kec. Colomadu</t>
  </si>
  <si>
    <t>Belanja Bantuan Keuangan Dana Desa Gedongan Kec. Colomadu</t>
  </si>
  <si>
    <t>Belanja Bantuan Keuangan Dana Desa Klodran Kec. Colomadu</t>
  </si>
  <si>
    <t>Belanja Bantuan Keuangan Dana Desa Baturan Kec. Colomadu</t>
  </si>
  <si>
    <t>Belanja Bantuan Keuangan Dana Desa Blulukan Kec. Colomadu</t>
  </si>
  <si>
    <t>Belanja Bantuan Keuangan Dana Desa Paulan Kec. Colomadu</t>
  </si>
  <si>
    <t>Belanja Bantuan Keuangan Dana Desa Gajahan Kec. Colomadu</t>
  </si>
  <si>
    <t>Belanja Bantuan Keuangan Dana Desa Wonorejo Kec. Gondangrejo</t>
  </si>
  <si>
    <t>Belanja Bantuan Keuangan Dana Desa Plesungan Kec. Gondangrejo</t>
  </si>
  <si>
    <t>Belanja Bantuan Keuangan Dana Desa Jatikuwung Kec. Gondangrejo</t>
  </si>
  <si>
    <t>Belanja Bantuan Keuangan Dana Desa Selokaton Kec. Gondangrejo</t>
  </si>
  <si>
    <t>Belanja Bantuan Keuangan Dana Desa Bulurejo Kec. Gondangrejo</t>
  </si>
  <si>
    <t>Belanja Bantuan Keuangan Dana Desa Rejosari Kec. Gondangrejo</t>
  </si>
  <si>
    <t>Belanja Bantuan Keuangan Dana Desa Jeruksawit Kec. Gondangrejo</t>
  </si>
  <si>
    <t>Belanja Bantuan Keuangan Dana Desa Karangturi Kec. Gondangrejo</t>
  </si>
  <si>
    <t>Belanja Bantuan Keuangan Dana Desa Kragan Kec. Gondangrejo</t>
  </si>
  <si>
    <t>Belanja Bantuan Keuangan Dana Desa Wonosari Kec. Gondangrejo</t>
  </si>
  <si>
    <t>Belanja Bantuan Keuangan Dana Desa Dayu Kec. Gondangrejo</t>
  </si>
  <si>
    <t>Belanja Bantuan Keuangan Dana Desa Tuban Kec. Gondangrejo</t>
  </si>
  <si>
    <t>Belanja Bantuan Keuangan Dana Desa Krendowahono Kec. Gondangrejo</t>
  </si>
  <si>
    <t>Belanja Bantuan Keuangan Dana Desa Kemiri Kec. Kebakkramat</t>
  </si>
  <si>
    <t>Belanja Bantuan Keuangan Dana Desa Kebak Kec. Kebak</t>
  </si>
  <si>
    <t>Belanja Bantuan Keuangan Dana Desa Waru Kec. Kebakkramat</t>
  </si>
  <si>
    <t>Belanja Bantuan Keuangan Dana Desa Pulosari Kec. Kebakkramat</t>
  </si>
  <si>
    <t>Belanja Bantuan Keuangan Dana Desa Malanggaten Kec. Kebakkramat</t>
  </si>
  <si>
    <t>Belanja Bantuan Keuangan Dana Desa Nangsri Kec. Kebakkramat</t>
  </si>
  <si>
    <t>Belanja Bantuan Keuangan Dana Desa Banjarharjo Kec. Kebakkramat</t>
  </si>
  <si>
    <t>Belanja Bantuan Keuangan Dana Desa Alastuwo Kec. Kebakkramat</t>
  </si>
  <si>
    <t>Belanja Bantuan Keuangan Dana Desa Macanan Kec. Kebakkramat</t>
  </si>
  <si>
    <t>Belanja Bantuan Keuangan Dana Desa Kaliwuluh Kec. Kebakkramat</t>
  </si>
  <si>
    <t>Belanja Bantuan Keuangan Dana Desa Mojogedang Kec. Mojogedang</t>
  </si>
  <si>
    <t>Belanja Bantuan Keuangan Dana Desa Sewurejo Kec. Mojogedang</t>
  </si>
  <si>
    <t>Belanja Bantuan Keuangan Dana Desa Ngadirejo Kec. Mojogedang</t>
  </si>
  <si>
    <t>Belanja Bantuan Keuangan Dana Desa Pendem Kec. Mojogedang</t>
  </si>
  <si>
    <t>Belanja Bantuan Keuangan Dana Desa Pereng Kec. Mojogedang</t>
  </si>
  <si>
    <t>Belanja Bantuan Keuangan Dana Desa Munggur Kec. Mojogedang</t>
  </si>
  <si>
    <t>Belanja Bantuan Keuangan Dana Desa Kedungjeruk Kec. Mojogedang</t>
  </si>
  <si>
    <t>Belanja Bantuan Keuangan Dana Desa Kaliboto Kec. Mojogedang</t>
  </si>
  <si>
    <t>Belanja Bantuan Keuangan Dana Desa Buntar Kec. Mojogedang</t>
  </si>
  <si>
    <t>Belanja Bantuan Keuangan Dana Desa Mojoroto Kec. Mojogedang</t>
  </si>
  <si>
    <t>Belanja Bantuan Keuangan Dana Desa Gebyog Kec. Mojogedang</t>
  </si>
  <si>
    <t>Belanja Bantuan Keuangan Dana Desa Gentungan Kec. Mojogedang</t>
  </si>
  <si>
    <t>Belanja Bantuan Keuangan Dana Desa Pojok Kec. Mojogedang</t>
  </si>
  <si>
    <t>Belanja Bantuan Keuangan Dana Desa Kuto Kec. Kerjo</t>
  </si>
  <si>
    <t>Belanja Bantuan Keuangan Dana Desa Tamansari Kec. Kerjo</t>
  </si>
  <si>
    <t>Belanja Bantuan Keuangan Dana Desa Ganten Kec. Kerjo</t>
  </si>
  <si>
    <t>Belanja Bantuan Keuangan Dana Desa Gempolan Kec. Kerjo</t>
  </si>
  <si>
    <t>Belanja Bantuan Keuangan Dana Desa Plosorejo Kec. Kerjo</t>
  </si>
  <si>
    <t>Belanja Bantuan Keuangan Dana Desa Karangrejo Kec. Kerjo</t>
  </si>
  <si>
    <t>Belanja Bantuan Keuangan Dana Desa Kwadungan Kec Kerjo</t>
  </si>
  <si>
    <t>Belanja Bantuan Keuangan Dana Desa Botok Kec. Kerjo</t>
  </si>
  <si>
    <t>Belanja Bantuan Keuangan Dana Desa Sumberejo Kec. Kerjo</t>
  </si>
  <si>
    <t>Belanja Bantuan Keuangan Dana Desa Tawangsari Kec. Kerjo</t>
  </si>
  <si>
    <t>Belanja Bantuan Keuangan Dana Desa Gumeng Kec. Jenawi</t>
  </si>
  <si>
    <t>Belanja Bantuan Keuangan Dana Desa Anggrasmanis Kec. Jenawi</t>
  </si>
  <si>
    <t>Belanja Bantuan Keuangan Dana Desa Jenawi Kec. Jenawi</t>
  </si>
  <si>
    <t>Belanja Bantuan Keuangan Dana Desa Trengguli Kec. Jenawi</t>
  </si>
  <si>
    <t>Belanja Bantuan Keuangan Dana Desa Balong Kec. Jenawi</t>
  </si>
  <si>
    <t>Belanja Bantuan Keuangan Dana Desa Menjing Kec. Jenawi</t>
  </si>
  <si>
    <t>Belanja Bantuan Keuangan Dana Desa Seloromo Kec. Jenawi</t>
  </si>
  <si>
    <t>Belanja Bantuan Keuangan Dana Desa Sidomukti Kec. Jenawi</t>
  </si>
  <si>
    <t>Belanja Bantuan Keuangan Dana Desa Lempong Kec. Jenawi</t>
  </si>
  <si>
    <t>Belanja Tak Terduga Bencana Alam</t>
  </si>
  <si>
    <t>Belanja Bantuan Dana Desa</t>
  </si>
  <si>
    <t>Jl. Tentara Pelajar No.3 Tegalasri, Bejen, Karanganyar</t>
  </si>
  <si>
    <t>0271-495031</t>
  </si>
  <si>
    <t>0271-495039 Ext 228</t>
  </si>
  <si>
    <t xml:space="preserve">Urusan Wajib </t>
  </si>
  <si>
    <t>Pelayanan Dasar Ketentraman dan Ketertiban Umum Serta Perlindungan Masyarakat</t>
  </si>
  <si>
    <t>Bantuan Santunan Linmas Sakit/Meninggal</t>
  </si>
  <si>
    <t>Jumlah Penyediaan Surat selama satu tahun</t>
  </si>
  <si>
    <t>Tersedianya Jasa Langganan Telepon,Internet, Air, Listrik</t>
  </si>
  <si>
    <t>Terlaksananya Pemeliharaan Perlengkapan Gedung</t>
  </si>
  <si>
    <t>14 unit komputer, 40 unit HT, alat korsik</t>
  </si>
  <si>
    <t>Pengadaan pakaian dinas beserta perlengkapannya</t>
  </si>
  <si>
    <t>Tersedianya Pakaian Dinas Satpol PP Beserta Kelengkapannya</t>
  </si>
  <si>
    <t>125 Stel</t>
  </si>
  <si>
    <t>Pelatihan Bagi anggota</t>
  </si>
  <si>
    <t>Penyusunan Renstra OPD</t>
  </si>
  <si>
    <t>Wilayah Kec Yang Terjangkau Operasi Penertiban, Tersedianya Tenaga Bantuan Satpol PP</t>
  </si>
  <si>
    <t>Jumlah titik Wilayah Yang Bisa Ditertibkan</t>
  </si>
  <si>
    <t>Permintaan Foreders dan Pengamanan yang dapat di laksanakan</t>
  </si>
  <si>
    <t>Penyelenggaraan Keg Satpol(Bhakti Sosial,Gelar Pasukan,Jambore Tk Prov, gelar pasukan HUT Kab. Karanganyar)</t>
  </si>
  <si>
    <t>4 Even</t>
  </si>
  <si>
    <t>Pengadaan dan Pemasangan Papan Peringatan Perda</t>
  </si>
  <si>
    <t>Terlaksananya Operasi Penertiban Pelajar</t>
  </si>
  <si>
    <t>Pembinaan Kader Siaga Tramtib</t>
  </si>
  <si>
    <t>1593 kader/6 Bln</t>
  </si>
  <si>
    <t>525 Peserta</t>
  </si>
  <si>
    <t>Fasilitasi Pengamanan PILKADES</t>
  </si>
  <si>
    <t>Terselenggaranya Pilkades Serentak dg aman</t>
  </si>
  <si>
    <t>1 Event</t>
  </si>
  <si>
    <t>Patroli Wilayah&amp;Pengerahan Anggota Satpol PP</t>
  </si>
  <si>
    <t>17 kecamatan/ 12 bulan</t>
  </si>
  <si>
    <t>Terselenggaranya Kegiatan Pengerahan Anggota Linmas</t>
  </si>
  <si>
    <t>Fasilitasi Bantuan Santunan kepada Anggota Linmas yang Sakit/Meninggal</t>
  </si>
  <si>
    <t>Terselenggaranya Fasilitas Bantuan Santunan Linmas</t>
  </si>
  <si>
    <t>Program Peningkatan Kesiagaan dan Pencegahan Bahaya Kebakaran</t>
  </si>
  <si>
    <t xml:space="preserve">Tersedianya komponen instalasi listrik </t>
  </si>
  <si>
    <t xml:space="preserve">Tersedianya peralatan rumah tangga </t>
  </si>
  <si>
    <t>30 jenis/ 100%</t>
  </si>
  <si>
    <t>Tersedianya bahan bacaan, himpunan peraturan kebencanaan</t>
  </si>
  <si>
    <t>3 surat kabar, 4 eksemplar buku, 800 eksemplar bulletin/ majalah / 100%</t>
  </si>
  <si>
    <t>Dinas .....................</t>
  </si>
  <si>
    <t xml:space="preserve">Terlaksananya pengadaan gedung kantor </t>
  </si>
  <si>
    <t>4 Paket</t>
  </si>
  <si>
    <t xml:space="preserve">Terlaksananya kegiatan Sekretariat dengan lancar </t>
  </si>
  <si>
    <t xml:space="preserve">Tersedianya peralatan kantor </t>
  </si>
  <si>
    <t>11 Jenis</t>
  </si>
  <si>
    <t>Pengadaan Peralatan Operasional</t>
  </si>
  <si>
    <t>Tersedianya peralatan penunjang evakuasi</t>
  </si>
  <si>
    <t>5 Jenis</t>
  </si>
  <si>
    <t xml:space="preserve">Terlaksananya pemeliharaan perlengkapan gedung kantor </t>
  </si>
  <si>
    <t>9 Jenis</t>
  </si>
  <si>
    <t xml:space="preserve">Terpeliharanya peralatan komunikasi </t>
  </si>
  <si>
    <t>Pemeliharaan alat-alat komunikasi</t>
  </si>
  <si>
    <t>Terpeliharanya peralatan multimedia bencana</t>
  </si>
  <si>
    <t>Pemeliharaan Peralatan Operasional</t>
  </si>
  <si>
    <t>Terpeliharanya peralatan evakuasi bencana</t>
  </si>
  <si>
    <t>9 jenis</t>
  </si>
  <si>
    <t>Program Peningkatan disiplin aparatur</t>
  </si>
  <si>
    <t>Pengadaan pakaian kerja lapangan</t>
  </si>
  <si>
    <t>Terlaksananya Kegiatan Dengan Baik dan Lancar</t>
  </si>
  <si>
    <t>4 Jenis</t>
  </si>
  <si>
    <t>Terlaksananya pembinaan dan pengawasan organisasi profesi .....................; Terlaksananya pemilihan tenaga ..................... teladan</t>
  </si>
  <si>
    <t>Terlaksananya Penyusunan renstra</t>
  </si>
  <si>
    <t>Program Pencegahan dini dan penanggulangan korban bencana alam</t>
  </si>
  <si>
    <t>Pemantauan dan penyebarluasan informasi potensi bencana alam</t>
  </si>
  <si>
    <t>Terselenggaranya pemantauan di daerah rawan bencana dan PUSDALOPS PB</t>
  </si>
  <si>
    <t>Gladi Penanggulangan Bencana</t>
  </si>
  <si>
    <t>Terlaksananya gladi penanggulangan bencana</t>
  </si>
  <si>
    <t>Sosialisasi Penanggulangan Bencana</t>
  </si>
  <si>
    <t>Terselenggaranya kegiatan sosialisasi dan mitigasi</t>
  </si>
  <si>
    <t>Terlaksananya penanganan bencana dengan lancar dan cepat</t>
  </si>
  <si>
    <t>Pendampingan Penghitungan Kerusakan dan Kerugian (DaLA)</t>
  </si>
  <si>
    <t xml:space="preserve">Terlaksananya pelaporan pascabencana/DaLA/JITUPASNA </t>
  </si>
  <si>
    <t>Pelatihan Relawan Bencana Alam</t>
  </si>
  <si>
    <t>Penanganan Bencana Alam yang maksimal</t>
  </si>
  <si>
    <t xml:space="preserve">Terwujudnya jalur evakuasi bencana dan titik kumpul pada wilayah rawan bencana </t>
  </si>
  <si>
    <t>Pembentukan/Pengembangan Desa / Kelurahan Tangguh Bencana</t>
  </si>
  <si>
    <t xml:space="preserve">Terwujudnya Desa/Kelurahan Tangguh Bencana </t>
  </si>
  <si>
    <t>Pelatihan Teknis Penilaian dan Kerugian DALA/PDNA</t>
  </si>
  <si>
    <t>Terlaksananya penghitungan kerusakan dan kerugian</t>
  </si>
  <si>
    <t>Pelatihan Pemberdayaan Ekonomi Masyarakat Korban Bencana</t>
  </si>
  <si>
    <t>Terlaksananya pemberdayaan ekonomi masyarakat korban bencana/pengungsi</t>
  </si>
  <si>
    <t>Pengelolaan/Pemeliharaan Website</t>
  </si>
  <si>
    <t>Tersedianya teknologi informasi</t>
  </si>
  <si>
    <t>22 Item</t>
  </si>
  <si>
    <t>Tersedianya Peralatan Rumah tangga</t>
  </si>
  <si>
    <t>Penyediaan bahan bacaan dan peraturan perundang undangan</t>
  </si>
  <si>
    <t>Tersedianya bahan bacaan dan peraturan perundang undangan</t>
  </si>
  <si>
    <t>14 Perjalanan</t>
  </si>
  <si>
    <t>Rapat Rapat Koordinasi dan Konsultasi ke luar daerah</t>
  </si>
  <si>
    <t>Tersedianya Kelancaran Kegiatan Rapat dan Konsultasi Kedalam dan ke luar daerah</t>
  </si>
  <si>
    <t>144 Item</t>
  </si>
  <si>
    <t xml:space="preserve">      10</t>
  </si>
  <si>
    <t>3 Orang THL</t>
  </si>
  <si>
    <t>kecamatan Kebakkramat</t>
  </si>
  <si>
    <t>12 Unit</t>
  </si>
  <si>
    <t>5 Item</t>
  </si>
  <si>
    <t>Pelaksanaan Musyawarah Pembangun Desa</t>
  </si>
  <si>
    <t>Terlaksananya Musyawarah Pembangun Desa</t>
  </si>
  <si>
    <t>RINGKASAN APBD TAHUN ANGGARAN 2019</t>
  </si>
  <si>
    <t>Tersampaikannya surat-surat dinas</t>
  </si>
  <si>
    <t>1350 surat</t>
  </si>
  <si>
    <t>Tercukupinya kebutuhan listrik dan telepon</t>
  </si>
  <si>
    <t>Tercukupinya kebersihan kantor lebih memadai</t>
  </si>
  <si>
    <t>Tercukupinya alat tulis kantor yang memadai</t>
  </si>
  <si>
    <t>21 item</t>
  </si>
  <si>
    <t>Tercukupinya kebutuhan barang cetakan dan penggandaan</t>
  </si>
  <si>
    <t>3 item</t>
  </si>
  <si>
    <t>Penerangan kantor lebih memadai</t>
  </si>
  <si>
    <t>12 item</t>
  </si>
  <si>
    <t>Penyediaan peralatan dan perlengkapan kantor</t>
  </si>
  <si>
    <t>Kebersihan kantor lebih memadai</t>
  </si>
  <si>
    <t>8 item</t>
  </si>
  <si>
    <t>Tercukupinya informasi yang aktual</t>
  </si>
  <si>
    <t>Meningkatnya koordinasi pelaksanaan tugas</t>
  </si>
  <si>
    <t>18 keg.</t>
  </si>
  <si>
    <t>Meningkatnya koordinasi dan konsultasi</t>
  </si>
  <si>
    <t>259 keg.</t>
  </si>
  <si>
    <t>Meningkatnya kinerja ASN Kec. Gondangrejo</t>
  </si>
  <si>
    <t xml:space="preserve">Pemeliharaan rutin/berkala rumah dinas </t>
  </si>
  <si>
    <t>Meningkatnya sarana rumah dinas kantor</t>
  </si>
  <si>
    <t>1 lokal</t>
  </si>
  <si>
    <t>Meningkatnya sarana gedung kantor</t>
  </si>
  <si>
    <t xml:space="preserve">Pemeliharaan rutin/berkala kendaraan dinas/operasional </t>
  </si>
  <si>
    <t>Meningkatnya kendaraan dinas yang memadai</t>
  </si>
  <si>
    <t>1 mbil,3 spd mtr</t>
  </si>
  <si>
    <t xml:space="preserve">Pemeliharaan rutin/berkala peralatan gedung kantor </t>
  </si>
  <si>
    <t>Meningkatnya peralatan kantor yang memadai</t>
  </si>
  <si>
    <t>6 item</t>
  </si>
  <si>
    <t>Terbuatnya buku Renstra dan Pelaporan Keuangan</t>
  </si>
  <si>
    <t>8 buku</t>
  </si>
  <si>
    <t>Tercapainya keamanan wilayah</t>
  </si>
  <si>
    <t>8 orang di 13 desa</t>
  </si>
  <si>
    <t>Tercapainya wilayah yang kondusif</t>
  </si>
  <si>
    <t>13 desa</t>
  </si>
  <si>
    <t>Program Peningkatan Iklim Investasi dan Realisasi Investasi</t>
  </si>
  <si>
    <t>Meningkatnya pelayanan PATEN</t>
  </si>
  <si>
    <t>1 unit PC,2 meja dan 2 printer</t>
  </si>
  <si>
    <t>Program Peningkatan Peran Serta Kepemudaan</t>
  </si>
  <si>
    <t>Peningkatan Peran Serta Kepemudaan</t>
  </si>
  <si>
    <t>Terlaksananya Pembinaan Generasi Muda</t>
  </si>
  <si>
    <t>Peningkatan toleransi dan kerukunan dalam kehidupan beragama</t>
  </si>
  <si>
    <t xml:space="preserve">Terlaksananya toleransi dan kerukunan umat Beragama di Kecamatan Gondangrejo  </t>
  </si>
  <si>
    <t>Fasilitasi Kegiatan FKUB Tingkat Kecamatan</t>
  </si>
  <si>
    <t>Meningkatnya kerukunan umat beragama</t>
  </si>
  <si>
    <t>Meningkatnya kualitas kegiatan organisasi</t>
  </si>
  <si>
    <t>Fasilitasi Kegiatan Keagamaan dan Sosial Budaya</t>
  </si>
  <si>
    <t>Kegiatan Hari Jadi Kab. Kra lebih semarak</t>
  </si>
  <si>
    <t>Festival Seni Budaya</t>
  </si>
  <si>
    <t>Meningkatnya kelompok seni budaya di Kec. Gondangrejo</t>
  </si>
  <si>
    <t>Fasilitasi Pelaksanaan Kegiatan Daerah</t>
  </si>
  <si>
    <t>Meningkatnya prestasi anggota Porkab Kec. Gondangrejo</t>
  </si>
  <si>
    <t>120 orang</t>
  </si>
  <si>
    <t>Program Peningkatan Kualitas Hidup dan Perlindungan Perempuan</t>
  </si>
  <si>
    <t>Pembinaan PKK Kecamatan</t>
  </si>
  <si>
    <t>Pelaksanaan musyawarah pembangunan desa</t>
  </si>
  <si>
    <t>Tercapainya perencanaan pembangunan berdasar kan skala prioritas</t>
  </si>
  <si>
    <t>Tercapainya desa yang memenuhi kriteria</t>
  </si>
  <si>
    <t>Meningkatnya kinerja perangkat desa</t>
  </si>
  <si>
    <t>Meningkatnya kualitas administrasi pemerintahan desa</t>
  </si>
  <si>
    <t xml:space="preserve">Penyelenggaraan Pilihan Kepala Desa </t>
  </si>
  <si>
    <t>Meningkatnya kegiatan Tim pengendali dan Pengarah Formasi pilihan kepala desa</t>
  </si>
  <si>
    <t>12 desa</t>
  </si>
  <si>
    <t>Fasilitasi Pengisian Kekosongan Formasi Jabatan Perangkat Desa se-Kabupaten Karanganyar</t>
  </si>
  <si>
    <t>Meningkatnya kegiatan Tim pengendali dan Pengarah Formasi kekosongan perangkat desa</t>
  </si>
  <si>
    <t>4 desa</t>
  </si>
  <si>
    <t>Pembinaan Pengurus RT dan RW</t>
  </si>
  <si>
    <t>Meningkatnya SDM RT dan RW se-Kecamatan Gondangrejo</t>
  </si>
  <si>
    <t>626 orang</t>
  </si>
  <si>
    <t>Monev Alokasi Dana Desa</t>
  </si>
  <si>
    <t>Meningkatnya penatausahaan dana desa</t>
  </si>
  <si>
    <t>Pembekalan Anggota BPD</t>
  </si>
  <si>
    <t xml:space="preserve">Meningkatnya kualitas SDM BPD </t>
  </si>
  <si>
    <t>Program Pencegahan Dini dan Penanggulangan Korban Bencana Alam</t>
  </si>
  <si>
    <t xml:space="preserve">Sosialisasi Penanggulangan Bencana </t>
  </si>
  <si>
    <t>Terlaksananya kegiatan Sosialisasi Penanggulangan Bencana</t>
  </si>
  <si>
    <t>140 orang</t>
  </si>
  <si>
    <t>Telepon,air,listrik,internet</t>
  </si>
  <si>
    <t>bahan pembersih dan tenaga kebersihan</t>
  </si>
  <si>
    <t>ATK</t>
  </si>
  <si>
    <t>penggandaan dan cetakan</t>
  </si>
  <si>
    <t>tersedianya  inmstalasi listrik</t>
  </si>
  <si>
    <t>4 item</t>
  </si>
  <si>
    <t>surat kabar</t>
  </si>
  <si>
    <t>makanan dan minuman untuk rakor dan pertemuan kadus</t>
  </si>
  <si>
    <t>960 org</t>
  </si>
  <si>
    <t>rapat-rapat,konsultasi,diklat,kursus yg dihadiri</t>
  </si>
  <si>
    <t>345 ok</t>
  </si>
  <si>
    <t>bahan logistik</t>
  </si>
  <si>
    <t>gedung kantor kecamatan</t>
  </si>
  <si>
    <t>1 keg</t>
  </si>
  <si>
    <t>Pengadaan Peralatan  rumah tangga</t>
  </si>
  <si>
    <t>peralatan prasmanan</t>
  </si>
  <si>
    <t>terciptanya gedung kantor dan rumdin yg baik</t>
  </si>
  <si>
    <t>3 keg.</t>
  </si>
  <si>
    <t>pemeliharaan kendaraan dinas</t>
  </si>
  <si>
    <t>1 mbl,3 mtr</t>
  </si>
  <si>
    <t>tersedianya peralatatan gedung kantor yg baik</t>
  </si>
  <si>
    <t>Penataan Halaman Kantor</t>
  </si>
  <si>
    <t>tersedianya laporan</t>
  </si>
  <si>
    <t>5 item</t>
  </si>
  <si>
    <t>terlaksananya forum komunikasi Pimpinan Kecamatan</t>
  </si>
  <si>
    <t>8 desa</t>
  </si>
  <si>
    <t>Fasilitasi Kegiatan PATEN Tingkat Kecamatan</t>
  </si>
  <si>
    <t>terlaksananya pelayanan terpadu kecamatan</t>
  </si>
  <si>
    <t>Fasilitas Paskibraka Kecamatan</t>
  </si>
  <si>
    <t>Terlaksananya kerukunan umat beragama yang baik</t>
  </si>
  <si>
    <t>Fasilitasi Kegaiatan sosial budaya</t>
  </si>
  <si>
    <t>Terlaksananya kegiatan sosial budaya</t>
  </si>
  <si>
    <t>Program Peningkatan partisipasi masyarakat dalam membangun desa</t>
  </si>
  <si>
    <t>Pelaksanaan Musyawarah Pembangunan Desa</t>
  </si>
  <si>
    <t>Musrenbangcam</t>
  </si>
  <si>
    <t>Fasilitasi pelaksanaan Dana desa</t>
  </si>
  <si>
    <t>monev pelaksanaan Dana Desa</t>
  </si>
  <si>
    <t>Program Peningkatan Kapasitas Aparatur Pemerintah Desa</t>
  </si>
  <si>
    <t>Penyelenggaran Pemilihan Kepala Desa</t>
  </si>
  <si>
    <t>Pemilihan Kepala Desa</t>
  </si>
  <si>
    <t>Program Peningkatan peran Perempuan di Perdesaan</t>
  </si>
  <si>
    <t>pembinaan PKK Desa</t>
  </si>
  <si>
    <t>Program Pembinaan dan Pemasyarakatan Olah Raga</t>
  </si>
  <si>
    <t>Fasilitasi Kegiatan Keolahragaan</t>
  </si>
  <si>
    <t>kegiatan Porkab</t>
  </si>
  <si>
    <t>3 . 1 . 4</t>
  </si>
  <si>
    <t>Penerimaan Pinjaman Daerah</t>
  </si>
  <si>
    <t>3 . 1 . 5</t>
  </si>
  <si>
    <t>Penerimaan Kembali Pemberian Pinjaman</t>
  </si>
  <si>
    <t>Otonomi Daerah, Pemerintahan Umum, Adm KeuDa, Perangkat Daerah, Kepegawaian</t>
  </si>
  <si>
    <t>Bagian Umum dan Keuangan</t>
  </si>
  <si>
    <t>Terdistribusinya surat-surat di lingkungan setda</t>
  </si>
  <si>
    <t>9000 surat</t>
  </si>
  <si>
    <t>Umum dan Keuangan Setda</t>
  </si>
  <si>
    <t>Pembayaran jasa komunikasi,SDA dan listrik</t>
  </si>
  <si>
    <t>Penyediaan jasa peralatan dan perlengkapan kantor</t>
  </si>
  <si>
    <t>Terselenggaranya kegiatan pengadaan jasa ,bahan,peralatan dan perlengkapan kantor</t>
  </si>
  <si>
    <t>Tersedianya jasa kebersihan dan peralatan kebersihan</t>
  </si>
  <si>
    <t>50 jenis barang</t>
  </si>
  <si>
    <t xml:space="preserve">Terealisasinya penyediaan barang cetakan kantor </t>
  </si>
  <si>
    <t>17 jenis barang</t>
  </si>
  <si>
    <t>Terselenggaranya penyediaan makanan dan minuman</t>
  </si>
  <si>
    <t>Perjalanan dinas dalam daerah dan luar daerah</t>
  </si>
  <si>
    <t xml:space="preserve">12 bulan </t>
  </si>
  <si>
    <t>Penyediaan makanan dan minuman Kepala Daerah dan Wakil</t>
  </si>
  <si>
    <t xml:space="preserve">Terselenggaranya kegiatan penyediaan makanan KDH dan wakil KDH </t>
  </si>
  <si>
    <t>12 bulan 8 THL</t>
  </si>
  <si>
    <t>Penyediaan jasa jaminan pemeliharaan kesehatan Kepala Daerah dan Wakil</t>
  </si>
  <si>
    <t>Tercukupinya jasa jaminan pemeliharaan KDH, wakil KDH dan keluarga</t>
  </si>
  <si>
    <t>7 orang</t>
  </si>
  <si>
    <t>Penyediaan jasa pemeliharaan pakaian dinas beserta kelengkapannya Kepala Daerah dan Wakil</t>
  </si>
  <si>
    <t xml:space="preserve">Terpeliharanya pakaian dinas KDH dan wakil KDH </t>
  </si>
  <si>
    <t>Penyediaan Jasa Bouqet</t>
  </si>
  <si>
    <t>Tersedianya bouqet untuk kantor bupati, RD Setda, RD Bupati dan RD wakil bupati</t>
  </si>
  <si>
    <t>Penataan/penyediaan bahan arsip/dokumen daerah</t>
  </si>
  <si>
    <t>Tertatanya peralatan pendukung penataan arsip atau dokumen</t>
  </si>
  <si>
    <t>Penyediaan jasa kebersihan dan keamanan rumah dinas Kepala Daerah dan Wakil</t>
  </si>
  <si>
    <t>Terselenggaranya penyediaan jasa kebersihan dan keamanan di RD bupati dan RD wakil bupati</t>
  </si>
  <si>
    <t xml:space="preserve"> 12 bulan, 18 THL</t>
  </si>
  <si>
    <t>Terselenggaranya pengadaan bahan logistik sekda, penyediaan makanan dan minuman sekda</t>
  </si>
  <si>
    <t>Pengadaan perlengkapan rumah jabatan/dinas</t>
  </si>
  <si>
    <t>Terlaksananya pengadaan karpet untuk RD Bupati dan RD Wakil Bupati</t>
  </si>
  <si>
    <t>2 lokasi</t>
  </si>
  <si>
    <t>Terlaksananya pengadaan perlengkapan kantor</t>
  </si>
  <si>
    <t>Terlaksananya pengadaan peralatan gedung kantor</t>
  </si>
  <si>
    <t>19 item</t>
  </si>
  <si>
    <t>Terlaksananya pengadaan komputer dan laptop dibagian Pemerintahan Desa</t>
  </si>
  <si>
    <t>Pengadaan peralatan rumah tangga</t>
  </si>
  <si>
    <t>Terlaksananya pengadaan peralatan rumah tangga</t>
  </si>
  <si>
    <t>Pemeliharaan rutin/berkala sarana pengolahan dan penyimpanan data</t>
  </si>
  <si>
    <t>Terlaksananya pemeliharaan sarana pengolah dan penyimpanan data</t>
  </si>
  <si>
    <t>Pengadaan meubelair Rumah Dinas/Jabatan</t>
  </si>
  <si>
    <t>Terlaksananya kegiatan pengadaan meubelair RD Wabup</t>
  </si>
  <si>
    <t>Pemeliharaan rutin/berkala rumah jabatan</t>
  </si>
  <si>
    <t>Terlaksananya pengecatan genteng</t>
  </si>
  <si>
    <t>Pemeliharaan rutin/berkala rumah dinas</t>
  </si>
  <si>
    <t>Terpeliharanya lingkungan rumah dinas/jabatan sehingga aman dan nyaman digunakan sebagai tempat tinggal</t>
  </si>
  <si>
    <t>3 rumah dinas</t>
  </si>
  <si>
    <t>Terlaksananya pemeliharaan gedung kantor dengan baik</t>
  </si>
  <si>
    <t>Pemeliharaan rutin/berkala mobil jabatan</t>
  </si>
  <si>
    <t>Terlaksananya pemeliharaan kendaraan dinas dan petugas pengemudi</t>
  </si>
  <si>
    <t>12 bulan 7 pengemudi</t>
  </si>
  <si>
    <t>Terpeliharanya kendaraan dinas/operasional</t>
  </si>
  <si>
    <t>Terpeliharanya perlengkapan gedung kantor</t>
  </si>
  <si>
    <t>17 buah tabung pemadam kantor, service kompor gas, vacum cleaner, mesin potong, alat listrik dan elektronik</t>
  </si>
  <si>
    <t>Pemeliharaan rutin/berkala peralatan rumah jabatan/dinas</t>
  </si>
  <si>
    <t>Terpeliharanya GENZET</t>
  </si>
  <si>
    <t>3 unit genzet</t>
  </si>
  <si>
    <t>Terpeliharanya peralatan gedung kantor</t>
  </si>
  <si>
    <t>5 jenis barang</t>
  </si>
  <si>
    <t>Pemeliharaan rutin/berkala mebeleur</t>
  </si>
  <si>
    <t xml:space="preserve">Terealisasinya pemeliharaan mebeleur </t>
  </si>
  <si>
    <t>7 Jenis pemeliharaan</t>
  </si>
  <si>
    <t>Terpeliharanya komputer beserta perlengkapannya</t>
  </si>
  <si>
    <t>22 Unit printer, laptop/notebook dan komputer</t>
  </si>
  <si>
    <t>Terlaksananya rehabilitasi ruang kerja Bupati</t>
  </si>
  <si>
    <t>Pengadaan Sound System</t>
  </si>
  <si>
    <t>Terlaksananya pengadaan sound system</t>
  </si>
  <si>
    <t>Terlaksananya kegiatan penyusunan laporan capaian kinerja dan ikhtisar</t>
  </si>
  <si>
    <t>Penyusunan laporan barang inventarisasi</t>
  </si>
  <si>
    <t>Tersusunya laporan barang inventarisasi dilingkungan setda</t>
  </si>
  <si>
    <t>Program peningkatan pelayanan kedinasan kepala daerah/wakil kepala daerah</t>
  </si>
  <si>
    <t>Kunjungan kerja/inspeksi Kepala Daerah/Wakil Kepala Daerah</t>
  </si>
  <si>
    <t>Terselenggaranya kunker/inspeksi kepala daerah dan wakil kepala daerah</t>
  </si>
  <si>
    <t>Koordinasi dengan Pemerintah Pusat dan Pemerintah Daerah lainnya</t>
  </si>
  <si>
    <t>Terselenggaranya koordinasi  dengan pemerintahan pusat dan pemerintahan daerah lainnya</t>
  </si>
  <si>
    <t>Program peningkatan dan pengembangan pengelolaan keuangan daerah</t>
  </si>
  <si>
    <t>Fasilitasi pelaksanaan kegiatan daerah</t>
  </si>
  <si>
    <t>Terselenggaranya HUT Prolakmasi dan Hari Jadi Karanganyar</t>
  </si>
  <si>
    <t>Program Peningkatan Disiplin Aparatur</t>
  </si>
  <si>
    <t>Terselenggaranya pengadaan pakaian dinas Bupati dan Wakil Bupati</t>
  </si>
  <si>
    <t>Terselenggaranya pengadaan pakaian PSL bagi Muspida,setda,asisten,kabag setda dan PDU bagi paskibraka tahun 2019</t>
  </si>
  <si>
    <t>128 paket</t>
  </si>
  <si>
    <t>Program Pembinaan dan Fasilitasi Pengelolaan Keuangan Kabupaten/Kota</t>
  </si>
  <si>
    <t xml:space="preserve">Pembinaan peningkatan pengelola keuangan </t>
  </si>
  <si>
    <t>Pembinaan pengelolaan keuangan setda dan perjalanan dinas luar daerah</t>
  </si>
  <si>
    <t>30 orang</t>
  </si>
  <si>
    <t>Bagian Organisasi</t>
  </si>
  <si>
    <t>Urusan Pemerintahan Fungsi Penunjang Administrasi Pemerintahan</t>
  </si>
  <si>
    <t>Peningkatan Akuntabilitas Kinerja</t>
  </si>
  <si>
    <t>Jumlah dokumen SAKIP Kabupaten yang tersusun</t>
  </si>
  <si>
    <t xml:space="preserve">Bagian Organisasi Setda </t>
  </si>
  <si>
    <t>Jumlah dokumen SAKIP Setda yang tersusun</t>
  </si>
  <si>
    <t>Jumlah Perangda yang mendapatkan fasilitas pengemnagan SAKIP oleh kementrian PAN-RB dan Biro Organisasi Setda Prov  Jateng</t>
  </si>
  <si>
    <t>42 Perangda</t>
  </si>
  <si>
    <t>Reformasi Birokrasi</t>
  </si>
  <si>
    <t>Tersusunya Laporan PMPRB ke Kementrian PAN dan RB</t>
  </si>
  <si>
    <t>1 Laporan</t>
  </si>
  <si>
    <t>Tersusunya Road Map RB 2019-2023</t>
  </si>
  <si>
    <t>Tersusunya Perbup Budaya Kerja</t>
  </si>
  <si>
    <t xml:space="preserve">Peningkatan Kinerja Pelayanan Publik </t>
  </si>
  <si>
    <t xml:space="preserve">Jumlah keikutsertaan dalam kompetisi inovasi pelayanan publik </t>
  </si>
  <si>
    <t>2 kali paertisipasi</t>
  </si>
  <si>
    <t>Bagian organisasi setda</t>
  </si>
  <si>
    <t xml:space="preserve">Jumlah Perangda yang mendapatkan pembinaan kinerja pelayanan publik </t>
  </si>
  <si>
    <t>42 perangda%</t>
  </si>
  <si>
    <t xml:space="preserve">Penyusunan Analisis Jabatan </t>
  </si>
  <si>
    <t>Terlaksananya Bintek Anjab/ ABK/Evjab/SKT</t>
  </si>
  <si>
    <t xml:space="preserve">1 kegitan </t>
  </si>
  <si>
    <t xml:space="preserve">Tersusunnya laporan hasil analisis jabatan </t>
  </si>
  <si>
    <t xml:space="preserve">1 Laporan </t>
  </si>
  <si>
    <t xml:space="preserve">Tersusunnya surat keputusan Bupati tentang Evaluasi jabatan </t>
  </si>
  <si>
    <t>1 SK</t>
  </si>
  <si>
    <t>Tersusunnya Renstra di Sekretariat Daerah Kabupaten Karanganyar</t>
  </si>
  <si>
    <t>Program Peningkatan Sistem Pengawasan Internal dan Pengendalian Pelaksanaan Kebijakan KDH</t>
  </si>
  <si>
    <t>Peningkatan Kinerja Ketatalaksanaan</t>
  </si>
  <si>
    <t xml:space="preserve">Jumlah dokumen SOP yang tersusun </t>
  </si>
  <si>
    <t>1 DOKUMEN</t>
  </si>
  <si>
    <t xml:space="preserve">Jumlah produk hukum di bidang ketatalaksanaan yang terevaluasi </t>
  </si>
  <si>
    <t xml:space="preserve">2 Produk hukum </t>
  </si>
  <si>
    <t>Jumlah Perangda yang mendapatkan sosialisasi peta proses bisnis</t>
  </si>
  <si>
    <t xml:space="preserve">Jumlah Perangda yang mendapatkan sosialisasi evaluasi penyusunan SOP </t>
  </si>
  <si>
    <t>Program Penataan Daerah Otonomi Baru</t>
  </si>
  <si>
    <t xml:space="preserve">Penguatan Kelembagaan </t>
  </si>
  <si>
    <t xml:space="preserve">Tersusunnya evaluasi kelembagaan perangkat daerah </t>
  </si>
  <si>
    <t>Tersusunnya Raperbup Perangkat Daerah</t>
  </si>
  <si>
    <t>1 Raperbub</t>
  </si>
  <si>
    <t xml:space="preserve">Tersusunnya sosialisasi kelembagaan perangkat daerah </t>
  </si>
  <si>
    <t xml:space="preserve">1 kali </t>
  </si>
  <si>
    <t>Program Pembinaan dan Pengembangan Aparatur</t>
  </si>
  <si>
    <t>Pengelolaan dan Penyelesaian Administrasi Kepegawaian</t>
  </si>
  <si>
    <t>Terkelolanya Pelayanan Administrasi Kepegawaian Setda</t>
  </si>
  <si>
    <t xml:space="preserve">190 pegawai </t>
  </si>
  <si>
    <t xml:space="preserve">Bagian Kesra </t>
  </si>
  <si>
    <t>Program Pelayanan dan Rehabilitasi Kesejahteraan Sosial</t>
  </si>
  <si>
    <t>Fasilitasi Penyelenggaraan Kegiatan Sosial Daerah</t>
  </si>
  <si>
    <t>Terselenggaranya Kegiatan Sosial Daerah</t>
  </si>
  <si>
    <t>17 Kecamatan</t>
  </si>
  <si>
    <t>Kesra Setda</t>
  </si>
  <si>
    <t>Fasilitasi pendirian tempat ibadah</t>
  </si>
  <si>
    <t>Lancarnya pendirian tempat ibadah</t>
  </si>
  <si>
    <t>koordinasi kegiatan sosial kabupaten karanganyar</t>
  </si>
  <si>
    <t>Tercapaianya kelancaran kegiatan koordinasi sosial</t>
  </si>
  <si>
    <t>Program peningkatan peran serta kepemudaan</t>
  </si>
  <si>
    <t>Operasional / Pendamping Kegiatan Pramuka</t>
  </si>
  <si>
    <t xml:space="preserve">Terlaksananya kelancaran monitoring kegiatan pramuka </t>
  </si>
  <si>
    <t>12 kegiatan</t>
  </si>
  <si>
    <t>Napak Tilas Perjuangan Pahlawan Joko Songo</t>
  </si>
  <si>
    <t>Terlaksananya kegiatan napak tilas perjuangan joko songo</t>
  </si>
  <si>
    <t>50 regu</t>
  </si>
  <si>
    <t>Fasilitasi HIPRADA</t>
  </si>
  <si>
    <t>Terselenggaranya kegiatan pramuka dan pandu wreda</t>
  </si>
  <si>
    <t>Peringatan hari-hari besar agama dan nasional</t>
  </si>
  <si>
    <t xml:space="preserve">Terlaksananya peringatan hari besar agama dan nasional </t>
  </si>
  <si>
    <t>22 kegiatan</t>
  </si>
  <si>
    <t xml:space="preserve">Koordinasi kegiatan bidang agama, pendidikan dan kebudayaan </t>
  </si>
  <si>
    <t>Terkoordinasikannya Kegiatan Agama, Pendidikan, dan Kebudayaan yang terpadu</t>
  </si>
  <si>
    <t xml:space="preserve">17 Kec </t>
  </si>
  <si>
    <t xml:space="preserve">Kemah kebangsaan antar umat beragama </t>
  </si>
  <si>
    <t>Tercapaianya kerukunan antar umat beragama</t>
  </si>
  <si>
    <t>200 orang</t>
  </si>
  <si>
    <t xml:space="preserve">Fasilitasi Kegiatan Keagamaan </t>
  </si>
  <si>
    <t>Terselenggaranya kegiatan daerah keagamaan dan sosial budaya</t>
  </si>
  <si>
    <t>1 th</t>
  </si>
  <si>
    <t>pengiriman Peserta Kegiatan Daerah/Nasional</t>
  </si>
  <si>
    <t>Terkirimnya kontingen Pramuka Kabupaten Karanganyar</t>
  </si>
  <si>
    <t>1 Kontingen</t>
  </si>
  <si>
    <t>Fasilitasi Sosial Kemasyarakatan</t>
  </si>
  <si>
    <t>Terfasilitasinya Kegiatan sosial Masyarakat Kab. Karanganyar</t>
  </si>
  <si>
    <t>Fasilitasi Kegiatan Badan Wakaf</t>
  </si>
  <si>
    <t>Meningkatnya kegiatan Badan Wakaf Kab.Karanganyar</t>
  </si>
  <si>
    <t>Fasilitasi Pengiriman Peserta Lomba Tingkat Propinsi</t>
  </si>
  <si>
    <t>Terkirimnya Peserta Lomba</t>
  </si>
  <si>
    <t>Program kemitraan pengembangan wawasan kebangsaan</t>
  </si>
  <si>
    <t>Manasik Haji</t>
  </si>
  <si>
    <t>Terlaksananya kegiatan pembekalan calon haji/manasik haji</t>
  </si>
  <si>
    <t>600 orang</t>
  </si>
  <si>
    <t>Penyelenggaraan MHQ, MTQ dan STQ tingkat Kabupaten</t>
  </si>
  <si>
    <t xml:space="preserve">Terselenggaranya lomba MHQ,MTQ pelajar dan STQ </t>
  </si>
  <si>
    <t>850 orang</t>
  </si>
  <si>
    <t>Pengiriman MHQ Pesantren, MTQ Pelajar dan STQ ke Tingkat Propinsi</t>
  </si>
  <si>
    <t>Terkirimnya peserta MTQ pelajar,MTQ pesantren dan STQ ke tingkat provinsi</t>
  </si>
  <si>
    <t>40 cabang/kejuaraan</t>
  </si>
  <si>
    <t>Pemberangkatan dan Pemulangan Haji</t>
  </si>
  <si>
    <t>Terlaksananya kegiatan pemberangkatan dan pemulangan haji</t>
  </si>
  <si>
    <t>450 Orang</t>
  </si>
  <si>
    <t>Tarawih Keliling dan Sholat Wajib Berjamaah Keliling</t>
  </si>
  <si>
    <t>Terlaksananya kegiatan tarling dan sholat wajib berjamaah keliling</t>
  </si>
  <si>
    <t>53 lokasi</t>
  </si>
  <si>
    <t>Operasional Kegiatan LPTQ</t>
  </si>
  <si>
    <t>Terselenggaranya pendidikan dan pelatihan tilawatil qur'an</t>
  </si>
  <si>
    <t>80 orang</t>
  </si>
  <si>
    <t xml:space="preserve">Pembinaan TPQ </t>
  </si>
  <si>
    <t>Terselenggaranya taman pelatihan Alquran</t>
  </si>
  <si>
    <t>177 TPQ</t>
  </si>
  <si>
    <t>Operasional Hibah</t>
  </si>
  <si>
    <t>Tersalurnya Bantuan Hibah</t>
  </si>
  <si>
    <t>Peningkatan kesegaran jasmani dan rekreasi</t>
  </si>
  <si>
    <t>Terselenggaranya kegiatan olah raga kesegaran jasmani dan rekreasi di lingkungan Setda</t>
  </si>
  <si>
    <t>Program Pencegahan dan Penanggulangan Penyakit Menular</t>
  </si>
  <si>
    <t>Penanggulangan HIV/AIDS dan IMS</t>
  </si>
  <si>
    <t xml:space="preserve">Mengurangi penderitaan dan terselenggarnya sosialisasi penyakit menular </t>
  </si>
  <si>
    <t>250 peserta</t>
  </si>
  <si>
    <t>Program pelayanan kesehatan penduduk miskin</t>
  </si>
  <si>
    <t>Pelayanan operasi katarak</t>
  </si>
  <si>
    <t xml:space="preserve">Terlaksananya operasi katarak </t>
  </si>
  <si>
    <t>50 Orang</t>
  </si>
  <si>
    <t>Program Penataan Peraturan Perundang-Undangan</t>
  </si>
  <si>
    <t>Bagian Perekonomian</t>
  </si>
  <si>
    <t>Urusan Wajib Pelayanan Dasar Sosial</t>
  </si>
  <si>
    <t>1.</t>
  </si>
  <si>
    <t>Paket Sembako kepada Fakir Miskin</t>
  </si>
  <si>
    <t>Terlaksananya bakti sosial pembagian sembako</t>
  </si>
  <si>
    <t>2.500 Paket</t>
  </si>
  <si>
    <t>Bag. Perekonomian</t>
  </si>
  <si>
    <t>Pasar Murah Menyambut Hari Raya Idul Fitri</t>
  </si>
  <si>
    <t>Terlaksananya kegiatan pasar murah</t>
  </si>
  <si>
    <t>18 Kegiatan</t>
  </si>
  <si>
    <t>Urusan Wajib Bukan Pelayanan Dasar Lingkungan Hidup</t>
  </si>
  <si>
    <t>Program Rehabilitasi dan Pemulihan Cadangan Sumber Daya Alam</t>
  </si>
  <si>
    <t>Operasional Kesekretariatan Gerakan Nasional Kemitraan Penyelamatan Air</t>
  </si>
  <si>
    <t>Terlaksananya sosialisasi penyelamatan air / Pencanangan GNKPA</t>
  </si>
  <si>
    <t>100 Peserta</t>
  </si>
  <si>
    <t>Urusan Wajib Bukan Pelayanan Dasar Koperasi, Usaha Kecil dan Menengah</t>
  </si>
  <si>
    <t>Program Pengembangan Kewirausahaan dan Keunggulan Kompetitif Usaha Kecil Menengah</t>
  </si>
  <si>
    <t>Fasilitasi UMKM, Pengrajin, dan Dekranasda</t>
  </si>
  <si>
    <t>Terlaksananya keikutsertaan dalam pameran Crafina, Dekranasda Jateng dan Dekranasda Kabupaten</t>
  </si>
  <si>
    <t>3 Pameran</t>
  </si>
  <si>
    <t>Operasional Sistem Informasi Kredit (SIKP) Pendukung Program KUR</t>
  </si>
  <si>
    <t>Terlaksananya kegiatan operasional kegiatan Sistem Informasi Kredit Program (SIKP) pendukung KUR</t>
  </si>
  <si>
    <t>Program Pengembangan Sistem Pendukung Usaha Bagi Usaha Mikro Kecil Menengah</t>
  </si>
  <si>
    <t>Operasional Kegiatan Kesekretariatan Dana Bagi Hasil Cukai Tembakau</t>
  </si>
  <si>
    <t>Terlaksananya kegiatan operasional DBHCHT</t>
  </si>
  <si>
    <t>Sosialisasi Dana Bagi Hasil Cukai Hasil Tembakau</t>
  </si>
  <si>
    <t>Terlaksananya kegiatan sosialisasi</t>
  </si>
  <si>
    <t>39 Peserta</t>
  </si>
  <si>
    <t>Pembinaan UMKM dan Pengrajin</t>
  </si>
  <si>
    <t>Terlaksananya pembinaan terhadap UMKM dan Pengrajin</t>
  </si>
  <si>
    <t>2 Pembinaan</t>
  </si>
  <si>
    <t>Fasilitasi Pameran Bagi UMKM (DBHCHT)</t>
  </si>
  <si>
    <t>Keikutsertaan UMKM pada pameran Crafina, Jateng Fair dan Produk Unggulan</t>
  </si>
  <si>
    <t>Urusan Wajib Bukan Pelayanan Dasar Penanaman Modal</t>
  </si>
  <si>
    <t>Peningkatan Kualitas SDM BUMD</t>
  </si>
  <si>
    <t>Terlaksananya pembinaan terhadap karyawan dan karyawati BUMD</t>
  </si>
  <si>
    <t>Monitoring dan Evaluasi BUMD</t>
  </si>
  <si>
    <t>Terlaksananya pemantauan terhadap BUMD Kabupaten Karanganyar</t>
  </si>
  <si>
    <t>51 pemantauan</t>
  </si>
  <si>
    <t>Urusan Pilihan Pertanian</t>
  </si>
  <si>
    <t>Program Peningkatan Kesejahteraan Petani</t>
  </si>
  <si>
    <t>Pemberdayaan P3A/GP3A se Kabupaten</t>
  </si>
  <si>
    <t>Terlaksananya pembinaan terhadap P3A/GP3A</t>
  </si>
  <si>
    <t>Urusan Pilihan Energi dan Sumberdaya Mineral</t>
  </si>
  <si>
    <t>Program pembinaan dan pengawasan bidang pertambangan</t>
  </si>
  <si>
    <t>Pengawasan distribusi LPG 3 Kg</t>
  </si>
  <si>
    <t>Terlaksananya pemantauan terhadap pangkalan LPG 3 Kg</t>
  </si>
  <si>
    <t>Pembinaan Pangkalan LPG 3 Kg se Kabupaten Karanganyar</t>
  </si>
  <si>
    <t>Terlaksananya kegiatan pembinaan</t>
  </si>
  <si>
    <t>1.690 peserta</t>
  </si>
  <si>
    <t>Urusan Pemerintahan Fungsi Penunjang Keuangan</t>
  </si>
  <si>
    <t>Program pembinaan dan fasilitasi pengelolaan keuangan kabupaten/kota</t>
  </si>
  <si>
    <t>Koordinasi Pengendalian Inflasi Daerah</t>
  </si>
  <si>
    <t>Terkendalinya inflasi di Kabupaten Karanganyar</t>
  </si>
  <si>
    <t>Bagian Administrasi Pembangunan</t>
  </si>
  <si>
    <t>TEPRA</t>
  </si>
  <si>
    <t>Terlaksananya pengawasan sistem internal dan pengendalian guna percepatan penyerapan anggaran</t>
  </si>
  <si>
    <t>43 OPD</t>
  </si>
  <si>
    <t>Pemantauan dan Koordinasi Dana Bantuan Keuangan kepada Kab/Kota APBD Provinsi Jawa Tengah</t>
  </si>
  <si>
    <t>Terlaksananya Monitoring dan Evaluasi Dana DAK dan Bantuan Keuangan Provinsi</t>
  </si>
  <si>
    <t>8 OPD</t>
  </si>
  <si>
    <t>Program peningkatan sistem pengawasan internal dan pengendalian pelaksanaan kebijakan KDH</t>
  </si>
  <si>
    <t>Penyusunan Peraturan Bupati tentang Pedoman Pelaksanaan Pekerjaan / Kegiatan di Lingkungan Pemerintah Kabupaten Karanganyar</t>
  </si>
  <si>
    <t>Tersusunnya Buku Pedoman Pelaksanaan pekerjaan /Kegiatan APBD Kabupaten Karanganyar TA. 2020 dan Buku Perubahan Pedoman Pelaksanaan Pekerjaan/Kegiatan APBD Kab. Karanganyar TA.2019</t>
  </si>
  <si>
    <t>200 buku</t>
  </si>
  <si>
    <t>Pengendalian Pembangunan Daerah</t>
  </si>
  <si>
    <t>Terlaksananya kegiatan pengendalian pembangunan Daerah dengan tertib dan lancar</t>
  </si>
  <si>
    <t>Pembinaan Jasa Konstruksi</t>
  </si>
  <si>
    <t>Terlaksananya Pembinaan kepada Penyedia Jasa Konstruksi</t>
  </si>
  <si>
    <t>160 0rang</t>
  </si>
  <si>
    <t>Penyusunan Laporan Kinerja Pelaksanaan Pembangunan Kabupaten Karanganyar</t>
  </si>
  <si>
    <t>Tersusunnya Buku Laporan Kinerja Pelaksanaan Pembangunan Kabupaten Karanganyar selama 5 th</t>
  </si>
  <si>
    <t>50 buku</t>
  </si>
  <si>
    <t>Program peningkatan penyelenggaraan pemdes /kelurahan</t>
  </si>
  <si>
    <t>Operasional Bantuan Keuangan Untuk Sarana dan Prasarana Desa</t>
  </si>
  <si>
    <t>Terlaksananya Monitoring dan evaluasi belanja bantuan keuangan</t>
  </si>
  <si>
    <t>162 desa</t>
  </si>
  <si>
    <t>Fasilitasi penyusunan Renja</t>
  </si>
  <si>
    <t>Terselenggaranya Penyusunan Renja Tahun 2019 dan 2020</t>
  </si>
  <si>
    <t>Bagian Hukum</t>
  </si>
  <si>
    <t>Program Mengintensifkan Penanganan Pengaduan Masyarakat</t>
  </si>
  <si>
    <t>Penanganan permasalahan hukum</t>
  </si>
  <si>
    <t>ADANYA PENANGANAN PERMASALAHAN HUKUM SERTA TERWUJUDNYA KAJIAN HUKUM KABUPATEN KARANGANYAR</t>
  </si>
  <si>
    <t>12 BULAN</t>
  </si>
  <si>
    <t xml:space="preserve"> Pelaksanaan ranham</t>
  </si>
  <si>
    <t>TERLAKSANANYA PENYUSUNAN LAPORAN RANHAM, TERLAKSANANYA PENYUSUNAN KAB/KOTA PEDULI HAM</t>
  </si>
  <si>
    <t>4 laporan, 1 laporan</t>
  </si>
  <si>
    <t>Bagian Hukum Setda</t>
  </si>
  <si>
    <t>Penataan Peraturan Perundang-undangan</t>
  </si>
  <si>
    <t>Harmonisasi Penyusunan Peraturan Daerah</t>
  </si>
  <si>
    <t>Terlaksananya Penyusunan Raperda serta Fasilitasi/Konsultasi Raperda dan Evaluasi Raperda</t>
  </si>
  <si>
    <t>8 Raperda</t>
  </si>
  <si>
    <t>Penyusunan Program Legislasi Daerah ( PROLEGDA )</t>
  </si>
  <si>
    <t>Tersusunnya Rancangan Propemperda 2020</t>
  </si>
  <si>
    <t>Harmonisasi Penyusunan Produk Hukum Daerah Non Perda</t>
  </si>
  <si>
    <t>Terlaksananya Harmonisasi Produk Hukum Non Perda serta Instrumen Hukum Lainnya</t>
  </si>
  <si>
    <t>700 unit</t>
  </si>
  <si>
    <t xml:space="preserve">Tersusunnya Instrumen Hukum Lainya </t>
  </si>
  <si>
    <t>10 Unit</t>
  </si>
  <si>
    <t>Peningkatan Dan Pengelolaan JDI Hukum</t>
  </si>
  <si>
    <t>Tersedianya Buku Peraturan Perundang-undangan</t>
  </si>
  <si>
    <t>tersedianya cetak himpunan Perda dan Perbup</t>
  </si>
  <si>
    <t>1.000 buku</t>
  </si>
  <si>
    <t>Pelaksanaan Masdarkum</t>
  </si>
  <si>
    <t>Terlaksananya Sosialisasi Masdarkum</t>
  </si>
  <si>
    <t>2 kali</t>
  </si>
  <si>
    <t>Terbinanya Peserta Sosialisasi Masdarkum</t>
  </si>
  <si>
    <t>100 orang</t>
  </si>
  <si>
    <t>Evaluasi Produk Hukum Daerah</t>
  </si>
  <si>
    <t>TERLAKSANANYA EVALUASI PRODUK HUKUM DAERAH</t>
  </si>
  <si>
    <t>Bantuan Hukum Kepada Masyarakat Miskin</t>
  </si>
  <si>
    <t>Terlaksananya Bantuan Hukum Kepada Masy Miskin serta Meningkatnya Pemahaman Aparatur dan Masyarakat terhadap Peraturan Perundang-undangan</t>
  </si>
  <si>
    <t>5 kasus</t>
  </si>
  <si>
    <t>Pembinaan Produk Hukum Daerah</t>
  </si>
  <si>
    <t>Terselenggaranya Pembinaan Legal Drafting pada Perangkat Daerah</t>
  </si>
  <si>
    <t>2 hari</t>
  </si>
  <si>
    <t>52 Orang</t>
  </si>
  <si>
    <t>Pengawasan Produk Hukum Desa</t>
  </si>
  <si>
    <t>Terlaksananya Pengawasan Produk Hukum Desa</t>
  </si>
  <si>
    <t>Bagian Pemerintahan Desa</t>
  </si>
  <si>
    <t>Pensertifikatan Tanah Kas Desa Tahap I</t>
  </si>
  <si>
    <t>Terbitnya sertifikat Hak Pakai atas nama Pemerintah Desa</t>
  </si>
  <si>
    <t>Bag Pemerintahan Desa</t>
  </si>
  <si>
    <t>Fas Pengisian Kekosongan Formasi Jabatan Perangkat Desa se Kab Karanganyar</t>
  </si>
  <si>
    <t>terselenggaranya seleksi pengisian perangkat Desa</t>
  </si>
  <si>
    <t>100 formasi</t>
  </si>
  <si>
    <t>Pembekalan Perangkat Desa Baru</t>
  </si>
  <si>
    <t>terselenggaranya pembekalan perangkat Desa baru</t>
  </si>
  <si>
    <t>Sosialisasi Produk Hukum Penyelenggaraan Pemdes</t>
  </si>
  <si>
    <t>terselenggaranya sosialisasi produk hukum penyelenggaraan Pemerintah Desa</t>
  </si>
  <si>
    <t>162 orang</t>
  </si>
  <si>
    <t>Bimbingan Teknis Perencanaan Pembangunan Desa</t>
  </si>
  <si>
    <t>terselenggaranya bimtek perencanaan Pembangunan di Desa</t>
  </si>
  <si>
    <t>162 perangkat desa</t>
  </si>
  <si>
    <t>Bimbingan Teknis Pengelolaan Aset Desa</t>
  </si>
  <si>
    <t>terselenggaranya bimbingan teknis pengelolaan aset Desa</t>
  </si>
  <si>
    <t>Fasilitasi PILKADES</t>
  </si>
  <si>
    <t>terlaksananya fasilitasi penyelenggaraan Pilkades</t>
  </si>
  <si>
    <t>145 desa</t>
  </si>
  <si>
    <t>Monitoring Evaluasi Penyelenggaraan Pemerintahan Desa</t>
  </si>
  <si>
    <t>terselenggaranya monitoring dan evaluasi penyelenggaraan Pemerintahan Desa</t>
  </si>
  <si>
    <t>90 desa</t>
  </si>
  <si>
    <t>Rakor Bidang Pemerintahan Desa &amp; Peningkatan Penyelenggaraan Pemerintahan Desa</t>
  </si>
  <si>
    <t>terlaksananya koordinasi dalam penyelenggaraan Pemerintahan Desa dan meningkatnya kinerja aparatur Pemerintah Desa</t>
  </si>
  <si>
    <t>Penyusunan Peraturan Bupati ttg Pemerintahan Desa</t>
  </si>
  <si>
    <t>terlaksananya penyusunan Peraturan Bupati mengenai Pemerintahan Desa</t>
  </si>
  <si>
    <t>3 perbup</t>
  </si>
  <si>
    <t>Fasilitasi Alih Fungsi dan Mutasi Tanah Kas Desa</t>
  </si>
  <si>
    <t>terlaksananya fasilitasi pertimbangan perijinan Bupati tentang pelepasan tanah kas Desa</t>
  </si>
  <si>
    <t>15 desa</t>
  </si>
  <si>
    <t>Klarifikasi Peraturan di Desa</t>
  </si>
  <si>
    <t>terfasilitasinya klarifikasi peraturan di Desa</t>
  </si>
  <si>
    <t>Inventarisasi Aset Desa</t>
  </si>
  <si>
    <t>Tersajinya data aset desa se kabupaten Karanganyar</t>
  </si>
  <si>
    <t>Fasilitasi Pengelolaan Aset Desa</t>
  </si>
  <si>
    <t>Terwujudnya tertib pengelolaan Aset Desa</t>
  </si>
  <si>
    <t>162 Desa</t>
  </si>
  <si>
    <t>Pembekalan Kepala Desa Baru</t>
  </si>
  <si>
    <t>Terlaksananya Pembekalan kepala Desa Baru</t>
  </si>
  <si>
    <t>145 orang</t>
  </si>
  <si>
    <t>Pengelolaan Aplikasi Simades</t>
  </si>
  <si>
    <t>tersedianya pengelolaan sistem manajemen informasi Desa</t>
  </si>
  <si>
    <t>Penyusunan Perubahan Perda ttg Perangkat Desa &amp; Pencabutan Perda ttg Lembaga Kemasyarakatan Desa</t>
  </si>
  <si>
    <t>Terlaksananya Perubahan Perda Pernagkat desa dan Lembaga Kemasyarakatan Desa</t>
  </si>
  <si>
    <t>2 Perda</t>
  </si>
  <si>
    <t>Bagian Pemerintahan</t>
  </si>
  <si>
    <t>Program penataan, pemilikan, penggunaan dan pemanfaatan tanah</t>
  </si>
  <si>
    <t>Pensertifikatan dan Inventarisasi Tanah</t>
  </si>
  <si>
    <t>Terlaksananya Inventarisasi dan Pensertifikatan Tanah Pemkab</t>
  </si>
  <si>
    <t xml:space="preserve">20 Bidang </t>
  </si>
  <si>
    <t xml:space="preserve">Penyelesaian permasalahan pertanahan </t>
  </si>
  <si>
    <t>Terlaksananya penanganan permasalhan pertanahan</t>
  </si>
  <si>
    <t>4 Permasalahan</t>
  </si>
  <si>
    <t>Appraisal untuk tanah Pemerintah Kabupaten</t>
  </si>
  <si>
    <t>Terlaksananya penilaian Aset Tanah Pemkab</t>
  </si>
  <si>
    <t>5 Kelurahan</t>
  </si>
  <si>
    <t>Penanaman rupa bumi kabupaten karanganyar</t>
  </si>
  <si>
    <t>Terlaksananya inventarisasi rupabumi unsur buatan</t>
  </si>
  <si>
    <t>2 kecamatan</t>
  </si>
  <si>
    <t>Fasilitasi Penyusunan LPT SKPD</t>
  </si>
  <si>
    <t>Terfasilitasinya penyusunan LPT SKPD untuk bahan LPT, LKPJ, dan EKPPD</t>
  </si>
  <si>
    <t>52 orang</t>
  </si>
  <si>
    <t>Fasilitas kegiatan otonomi daerah</t>
  </si>
  <si>
    <t>Terwujudnya kelancaran penyelenggaraan otonomi daerah</t>
  </si>
  <si>
    <t xml:space="preserve">EKKPD </t>
  </si>
  <si>
    <t>Terfasilitasinya Evaluasi Kinerja Penyelenggaraan Pemerintahan Daerah Kab. Karanganyar oleh Tim Provinsi / Tim Nas Th. 2018</t>
  </si>
  <si>
    <t>12 bulan, 66 buku</t>
  </si>
  <si>
    <t>Rakor Lengkap dan kegiatan penyelenggaraan pemerintahan umum</t>
  </si>
  <si>
    <t>Terlaksananya Rapat Dinas Lengkap Jajajaran Pemerintah Kabupaten Karanganyar dan Rapat Penyelenggaraan Pemerintahan Umum</t>
  </si>
  <si>
    <t>Penyusunan laporan penyelenggaraan pemerintahan daerah (LPPD)</t>
  </si>
  <si>
    <t>Terlaksananya penyusunan LPPD dan cetak IKK dan LPPD Kabupaten Karanganyar Tahun 2018</t>
  </si>
  <si>
    <t>1 dokumen laporan</t>
  </si>
  <si>
    <t>Penyusunan laporan pertanggungjawaban (LKPJ) akhir tahun</t>
  </si>
  <si>
    <t>Terlaksananya penyusunan LKPJ Bupati Karanganyar Akhir Tahun Anggaran 2018</t>
  </si>
  <si>
    <t>210 buku</t>
  </si>
  <si>
    <t>Fasilitasi Kunjungan kerja dari luar daerah</t>
  </si>
  <si>
    <t>Terfasilitasinya tamu kunjungan kerja ke Kabupaten Karanganyar</t>
  </si>
  <si>
    <t>Fasilitasi Pelaksanaan PATEN</t>
  </si>
  <si>
    <t>Terlaksananya fasilitasi pelaksanaan PATEN</t>
  </si>
  <si>
    <t>Bimbingan Teknis Kerjasama</t>
  </si>
  <si>
    <t>Terselenggaranya bintek kerjasama</t>
  </si>
  <si>
    <t>52 OPD</t>
  </si>
  <si>
    <t>Fasilitasi Standar Pelayanan Minimal</t>
  </si>
  <si>
    <t>Terwujudnya standar pelayanan minimal</t>
  </si>
  <si>
    <t>6 OPD</t>
  </si>
  <si>
    <t>Program peningkatan kerjasama antar Pemerintah Daerah</t>
  </si>
  <si>
    <t>Fasilitasi kerjasama daerah</t>
  </si>
  <si>
    <t xml:space="preserve">Terfasilitasinya kerjasama daerah </t>
  </si>
  <si>
    <t>12 bulan, 4 MOU</t>
  </si>
  <si>
    <t>Program peningkatan kapasitas sumberdaya aparatur</t>
  </si>
  <si>
    <t xml:space="preserve">Bintek penyusunan LPT </t>
  </si>
  <si>
    <t>Terselenggaranya Bintek Penyusunan LPT SKPD</t>
  </si>
  <si>
    <t xml:space="preserve">67 orang </t>
  </si>
  <si>
    <t>Pembinaan Administrasi dan Peningkatan Kapasitas Aparatur Kecamatan</t>
  </si>
  <si>
    <t>Terlaksananya Evaluasi dan Monitoring Administrasi Kecamatan</t>
  </si>
  <si>
    <t>Bagian Pemerintahan Setda</t>
  </si>
  <si>
    <t>Program peningkatan iklim investasi dan realisasi investasi</t>
  </si>
  <si>
    <t>Bagian Humas dan Telekomunikasi Setda</t>
  </si>
  <si>
    <t>Penyusunan dan Pembuatan Dokumentasi Sambutan Bupati</t>
  </si>
  <si>
    <t>Tersedianya Sambutan dan Dokumentasi Sambutan Bupati</t>
  </si>
  <si>
    <t xml:space="preserve">1 Tahun </t>
  </si>
  <si>
    <t xml:space="preserve">Digitalisasi/Pendokumentasi Berita / Bahan Kliping Media Cetak </t>
  </si>
  <si>
    <t>Tersedianya dok Berita dan bahan kliping media cetak</t>
  </si>
  <si>
    <t>Pelayanan Dokumentasi Foto Kegiatan Kepala Daerah dan Wakil Kepal Daerah</t>
  </si>
  <si>
    <t>Tersusunnya dok foto kegiatan kepala daerah dan wakil kepala daerah</t>
  </si>
  <si>
    <t>Fasilitasi Kegiatan Pimpinan Daerah</t>
  </si>
  <si>
    <t>Kegiatan Kedinasan Kepala dan Wakil Kepala Daerah</t>
  </si>
  <si>
    <t>Pengadaan Perlengkapan Keprotokolan</t>
  </si>
  <si>
    <t>Tersedianya Perlengkapan Keprotokolan</t>
  </si>
  <si>
    <t>7 Unit</t>
  </si>
  <si>
    <t>Program optimalisasi pemanfaatan teknologi informasi</t>
  </si>
  <si>
    <t>Pemeliharaan Sarana dan Prasarana Infrastruktur Jaringan Teknologi Informasi Kabupaten Karanganyar</t>
  </si>
  <si>
    <t>Tersedianya alat-alat Komunikasi</t>
  </si>
  <si>
    <t>Pemeliharaan Peralatan Studio bidang Humas dan Protokol</t>
  </si>
  <si>
    <t>Terwujudnya Peralatan Sound sytem yg memadai</t>
  </si>
  <si>
    <t>Bagian Pengadaan Barang dan Jasa</t>
  </si>
  <si>
    <t>Kegiatan Operasional Sekretariat Unit Pelayanan Pengadaan</t>
  </si>
  <si>
    <t>Terlaksananya Pengadaan Barang dan Jasa Pemerintah Kabupaten Karanganyar</t>
  </si>
  <si>
    <t>Pengembangan Sistem Informasi Manajemen Pelelangan (SIMLang)</t>
  </si>
  <si>
    <t>Terwujudnya sarana dan prasarana Sistem Informasi Manajemen Pelelangan yang memadai</t>
  </si>
  <si>
    <t>Fasilitasi Sarana Layanan Pengadaan Barang Jasa</t>
  </si>
  <si>
    <t>Terwujudnya fasilitasi sarana pengadaan barang dan jasa</t>
  </si>
  <si>
    <t>Penyusunan SOP Pengadaan Barang dan Jasa</t>
  </si>
  <si>
    <t>Tersedianya SOP Barang dan Jasa</t>
  </si>
  <si>
    <t>Peningkatan Kapasitas dan Kompetensi Pengelola Pengadaan Barang dan Jasa</t>
  </si>
  <si>
    <t>Terwujudnya Penigkatan Kapasitas dan Kompetensi Pengelola Pengadaan barang dan Jasa</t>
  </si>
  <si>
    <t>Monitoring dan Evaluasi Pengadaan Barang dan Jasa</t>
  </si>
  <si>
    <t>Data Pengadaan barang dan Jasa</t>
  </si>
  <si>
    <t>42 OPD</t>
  </si>
  <si>
    <t>Informasi dan Promosi Layanan Pengadaan Barang dan Jasa Kabupaten</t>
  </si>
  <si>
    <t>Terwujudnya Informasi dan Promosi Layanan Pengadaan Barang dan Jasa Kabupaten</t>
  </si>
  <si>
    <t>Penyusunan Peraturan Bupati tentang Pengadaan Barang dan Jasa</t>
  </si>
  <si>
    <t>Terwujudnya Perbup tentang Pengadaan Barang dan Jasa</t>
  </si>
  <si>
    <t>KECAMATAN JUMANTONO</t>
  </si>
  <si>
    <t>-</t>
  </si>
  <si>
    <t>Kec. Jumantono</t>
  </si>
  <si>
    <t>Penyediaan Jasa Surat Menyurat</t>
  </si>
  <si>
    <t xml:space="preserve"> Tersedianya Perangko</t>
  </si>
  <si>
    <t>200 lembar</t>
  </si>
  <si>
    <t>Penyediaan Jasa Komunikasi, Sumber Daya Air dan Listrik</t>
  </si>
  <si>
    <t>Tersediaanya Pelayanan Telepon,air dan Listrik</t>
  </si>
  <si>
    <t>Penyediaan Jasa Kebersihan Kantor</t>
  </si>
  <si>
    <t>Tersediaanya Tenaga Pelaksana Khusus Kantor dan alat-alat Kebersihan Kantor</t>
  </si>
  <si>
    <t>21 item,2 orang</t>
  </si>
  <si>
    <t>Penyediaan Alat Tulis Kantor</t>
  </si>
  <si>
    <t>37 item</t>
  </si>
  <si>
    <t>Tersedianya Barang Cetakan dan Pengadaan</t>
  </si>
  <si>
    <t>Penyediaan Komponen Instalasi Listrik/Penerangan Bangunan Kantor</t>
  </si>
  <si>
    <t>Tersedianya Komponen Alat listrik</t>
  </si>
  <si>
    <t>Penyediaan Bahan Bacaan dan Perundang-Undangan</t>
  </si>
  <si>
    <t>Penyediaan Makanan dan Minuman</t>
  </si>
  <si>
    <t>Tersediaan jamuan Makan Minum</t>
  </si>
  <si>
    <t>Rapat-Rapat Koordinasi dan Konsultasi Ke Dalam/Luar Daerah</t>
  </si>
  <si>
    <t xml:space="preserve"> Terlaksanya Rapat Koordinasi Kedalam   Daerah</t>
  </si>
  <si>
    <t>Penyediaan bahan Logistik Rumah Dinas</t>
  </si>
  <si>
    <t>Tersedianya Logistik dan Perlengkapan Rumah Dinas</t>
  </si>
  <si>
    <t>Program Peningkatan Sarana Prasarana Aparatur</t>
  </si>
  <si>
    <t>Terlaksananya Pembangunan Gedung Kantor Kecamatan Jumantono</t>
  </si>
  <si>
    <t xml:space="preserve">Pengadaan perlengkapan gedung kantor </t>
  </si>
  <si>
    <t>Tersedianya Perlengkapan gedung kantor</t>
  </si>
  <si>
    <t>11 item</t>
  </si>
  <si>
    <t>Pengadaan mebeleur</t>
  </si>
  <si>
    <t>Tersedianya Meja,Kursi pejabat</t>
  </si>
  <si>
    <t>Pengadaan Komputer</t>
  </si>
  <si>
    <t>Tersedianya Komputer,Printer kantor</t>
  </si>
  <si>
    <t>Pengadaan Alat-Alat Studio</t>
  </si>
  <si>
    <t>Tersedianya Sound Sytem Aula</t>
  </si>
  <si>
    <t>Pemeliharaan rutin/ berkala kendaraan dinas/ operasional</t>
  </si>
  <si>
    <t>Tersedianya Jasa servis,suku cadang,BBM,dan pajak</t>
  </si>
  <si>
    <t>Pemeliharaan rutin/ berkala peralatan gedung kantor</t>
  </si>
  <si>
    <t>Tersedianya Peralatan Kantor</t>
  </si>
  <si>
    <t>Penyusunan  Renstra OPD</t>
  </si>
  <si>
    <t>Tersedianya Laporan</t>
  </si>
  <si>
    <t>Program Peningkatan Keamanan dan Kenyamanan Lingkungan</t>
  </si>
  <si>
    <t>Terselenggaranya Pembinaan Wilayah Daerah</t>
  </si>
  <si>
    <t>Terselenggaranya Pengadaan Sarana Prasarana Pelayanan</t>
  </si>
  <si>
    <t>Program Pengembangan Wawasan Kebangsaan</t>
  </si>
  <si>
    <t>Terselenggaranya Pembinaan Antar Umat Beragama</t>
  </si>
  <si>
    <t xml:space="preserve"> Tersedianya Seragam untuk Peserta Paskibraka</t>
  </si>
  <si>
    <t>Fasilitas Kegiatan Sosial Budaya</t>
  </si>
  <si>
    <t xml:space="preserve"> Terselenggaranya Pentas Budaya Ketoprak</t>
  </si>
  <si>
    <t>Terselenggaranya Pembinaan PKK di Kec. Jumantono</t>
  </si>
  <si>
    <t>4 Kegiatan</t>
  </si>
  <si>
    <t>Program     Peningkatan     Partisipasi masyarakat dalam membangun Desa</t>
  </si>
  <si>
    <t>Terlaksananya Pelaksanan musyawarah pembangunan desa dan Kecamatan</t>
  </si>
  <si>
    <t>11 Desa</t>
  </si>
  <si>
    <t>Fasilitasi Pelaksanaan Dana Desa</t>
  </si>
  <si>
    <t xml:space="preserve"> Terlaksananya Fasilitasi Pelaksanaan Dana Desa</t>
  </si>
  <si>
    <t>Program Peningkatan Kapasitas Aparatur pemerintah Desa</t>
  </si>
  <si>
    <t>Terbinaanya Perangkat Desa</t>
  </si>
  <si>
    <t>4 kegiatan</t>
  </si>
  <si>
    <t>Penyelenggaraan Pemilihan Kepala Desa</t>
  </si>
  <si>
    <t>Terselenggaranya Pemilihan Kepala Desa</t>
  </si>
  <si>
    <t>Terlaksananya Pengurus Kontingent Atlet/Olahraga Tahun 2018</t>
  </si>
  <si>
    <t>50 peserta</t>
  </si>
  <si>
    <t>(DISPERMASDES)</t>
  </si>
  <si>
    <t>ANGGARAN
2019</t>
  </si>
  <si>
    <t>Pembangunan Balai Dusun Nglasem</t>
  </si>
  <si>
    <t>Pembangunan Berem Jalan Talang RT 06 RW 03</t>
  </si>
  <si>
    <t>Pembangunan Drainase Sanan RT 03 RW 01</t>
  </si>
  <si>
    <t>Betonisasi jalan Dusun Pung Wetan RT 18/07</t>
  </si>
  <si>
    <t>Pembangunan keramik balai Dusun Kepuh</t>
  </si>
  <si>
    <t>Betonisasi Jalan Dusun Ledok</t>
  </si>
  <si>
    <t>Betonisasi Jalan Dusun Pungkulon</t>
  </si>
  <si>
    <t>Pembangunan Talud Jalan Dusun Talang RT 09 dan RT 08 RW 04</t>
  </si>
  <si>
    <t>Betonisasi Jalan Dusun Talang RT 06 RW 03</t>
  </si>
  <si>
    <t>Pembangunan Pos Kamling Dusun Nglarangan</t>
  </si>
  <si>
    <t>Berem Jalan Dusun Mojo</t>
  </si>
  <si>
    <t>Pengaspalan jalan Dusun Mojo</t>
  </si>
  <si>
    <t>Pembangunan Pos Kamling RT 08 dusun Trombol Wetan</t>
  </si>
  <si>
    <t>Berem jalan Dusun Bulakrejo</t>
  </si>
  <si>
    <t>Betonisasi jalan dusun Trombol Etan</t>
  </si>
  <si>
    <t>Pembangunan Bronjong Penahan Longsor Dusun Trombol Kulon</t>
  </si>
  <si>
    <t>Pembangunan saluran air, Kendal Lor</t>
  </si>
  <si>
    <t>Pembangunan Lapangan Bola Volly Dusun Karang Tengah</t>
  </si>
  <si>
    <t>Pembangunan Buk Deker dan gorong gorong RT 28 RW 14 Dusun Kendal Lor</t>
  </si>
  <si>
    <t>Betonisasi Jalan Dusun Mongsari</t>
  </si>
  <si>
    <t>Pembangunan Gapura Ngaliyan Mlokolegi RT 27 RW 10</t>
  </si>
  <si>
    <t>Pembangunan Gapura Wangsewu RT 20 RW 07</t>
  </si>
  <si>
    <t>Pembangunan Pos Kamling Dusun Mlokolegi</t>
  </si>
  <si>
    <t>Rehab Balai Dusun Klerong</t>
  </si>
  <si>
    <t>Betonisasi Jalan Dusun Ngarolingi RT 23 RW 8</t>
  </si>
  <si>
    <t>Pengaspalan jalan Dusun Tanjung</t>
  </si>
  <si>
    <t>Pembangunan Drainase, Dusun Mloko Legi</t>
  </si>
  <si>
    <t>Pembangunan Drainase, Dusun Klerong</t>
  </si>
  <si>
    <t>Pembangunan Drainase, Dusun Nongko Mangsi</t>
  </si>
  <si>
    <t>Pembangunan Drainase, Dusun Sunut</t>
  </si>
  <si>
    <t>Pembangunan Drainase, Dusun Tanjung</t>
  </si>
  <si>
    <t>Pembangunan Drainase, Dusun Keron</t>
  </si>
  <si>
    <t>Pembangunan Drainase, Dusun Ngarulingi</t>
  </si>
  <si>
    <t>Pembangunan Drainase, Dusun Wangsewu</t>
  </si>
  <si>
    <t>Berem Jalan Dusun Keron</t>
  </si>
  <si>
    <t>Betonisasi jalan,Dusun Keron</t>
  </si>
  <si>
    <t>Pembangunan Pos Kamling Klerong RT 08</t>
  </si>
  <si>
    <t>Pembangunan Drainase Gandu RT 11 RW 05</t>
  </si>
  <si>
    <t>Rabat Beton Dusun Wates - Gandu</t>
  </si>
  <si>
    <t>Pembangunan Sarpras Lapangan Bola Volly, Dusun Klumpit</t>
  </si>
  <si>
    <t>Pembangunan Gapura Dusun Pucangsari</t>
  </si>
  <si>
    <t>Pembangunan Poskamling Dusun Sonosari</t>
  </si>
  <si>
    <t>Pembangunan Pos Kamling Dusun Ngawen Kidul</t>
  </si>
  <si>
    <t>Pengaspalan jalan dusun Ngenep</t>
  </si>
  <si>
    <t>Makadam Jalan Dusun Tulakan</t>
  </si>
  <si>
    <t>Betonisasi Jalan Dusun Jambean</t>
  </si>
  <si>
    <t>Pembangunan Sensit Jalan Dusun Ngenep RT 26, RT 27 dan RT 28 RW 12</t>
  </si>
  <si>
    <t>Betonisasi Jalan Dusun Porosido</t>
  </si>
  <si>
    <t>Betonisasi Jalan Dusun Ngenep</t>
  </si>
  <si>
    <t>Pembangunan Kantor Desa Jatimulyo</t>
  </si>
  <si>
    <t>Pembangunan Talud Nanti RT 25 dan RT 26 RW 08</t>
  </si>
  <si>
    <t>Pembangunan Balai Pertemuan dusun Rejosari</t>
  </si>
  <si>
    <t>Pengadaan Lampu Penerangan Jalan Dusun Karanganyar</t>
  </si>
  <si>
    <t>Pembangunan Berem Jalan,dusun Pepe Lor</t>
  </si>
  <si>
    <t>Pembangunan Lantai (Keramik) Balai Dusun Karanganyar</t>
  </si>
  <si>
    <t>Pembangunan Lantai (Keramik) Balai Dusun Tegalkatak</t>
  </si>
  <si>
    <t>Pembangunan Plafon Balai Dusun Gondopolo</t>
  </si>
  <si>
    <t>Betonisasi Jalan Dusun Rejosari RT 15 RW 05</t>
  </si>
  <si>
    <t>Pembangunan Poskamling RT 12 RW 04 Dusun Pepe Kidul</t>
  </si>
  <si>
    <t>Pembangunan Sensit Jalan Gempol RT 23 RW 10</t>
  </si>
  <si>
    <t>Pembangunan Balai dusun Tangkluk</t>
  </si>
  <si>
    <t>Pembangunan Balai dusun Sinduharjo</t>
  </si>
  <si>
    <t>Pengaspalan jalan Dusun Losari</t>
  </si>
  <si>
    <t>Betonisasi jalan, Dusun Sosogan</t>
  </si>
  <si>
    <t>Pembangunan Balai Dusun Sinduharjo</t>
  </si>
  <si>
    <t>Betonisasi Jalan Dusun Sindon</t>
  </si>
  <si>
    <t>Betonisasi Jalan Dusun Gempol</t>
  </si>
  <si>
    <t>Pembangunan Talud Jajar RT 21 RW 10</t>
  </si>
  <si>
    <t>Pengadaan Penerangan Jalan Dusun Salaman</t>
  </si>
  <si>
    <t>Pengaspalan jalan ( sensit ) Dusun Goro</t>
  </si>
  <si>
    <t>Pembangunan Gapura Ngluwak RT 10 RW 05</t>
  </si>
  <si>
    <t>Pembangunan Gapura Ngoro RT 03 RW 06</t>
  </si>
  <si>
    <t>Betonisasi Jalan Dusun Bungkus</t>
  </si>
  <si>
    <t>Pembangunan Pos Kamling dusun Nglebak</t>
  </si>
  <si>
    <t>Pembangunan Talud Dusun Bombong</t>
  </si>
  <si>
    <t>Betonisasi jalan dusun Ngudi</t>
  </si>
  <si>
    <t>Pembangunan Pos Kamling dusun Bon Duko</t>
  </si>
  <si>
    <t>Penataan Lingkungan Dusun Bandul</t>
  </si>
  <si>
    <t>Penataan Lingkungan Dusun Karangjati</t>
  </si>
  <si>
    <t>Pembangunan Pos Kamling RT 18/05 Bendukuh Kidul</t>
  </si>
  <si>
    <t>Pembangunan Balai Dusun Bombong</t>
  </si>
  <si>
    <t>Pengaspalan jalan( sensit )</t>
  </si>
  <si>
    <t>Pipanisasi Dusun Sono</t>
  </si>
  <si>
    <t>Pembangunan Talud Irigasi Saluran Pertanian Toyo Desa Petung</t>
  </si>
  <si>
    <t>Pembangunan Balai Desa Petung</t>
  </si>
  <si>
    <t>Pembangunan Talud jalan Dusun Petung</t>
  </si>
  <si>
    <t>Pembangunan Talud Jalan Dusun Sengon</t>
  </si>
  <si>
    <t>Pembangunan Balai Dusun Toyo</t>
  </si>
  <si>
    <t>Pembangunan Pos kamling Dusun Bajang</t>
  </si>
  <si>
    <t>Pembangunan Talud Jalan dusun Wonokeling</t>
  </si>
  <si>
    <t>Pembangunan Talud Jalan Dusun Ngesep Lor</t>
  </si>
  <si>
    <t>Pembangunan Talud Jalan Dusun Duwetan</t>
  </si>
  <si>
    <t>Talud Jalan, Dusun Wonoleren</t>
  </si>
  <si>
    <t>Pembangunan Drainase Jalan Dusun Selobentar</t>
  </si>
  <si>
    <t>Betonisasi Jalan Dusun Wonokeling</t>
  </si>
  <si>
    <t>Pembangunan Drainase Jalan Dusun Metro</t>
  </si>
  <si>
    <t>Pembangunan Drainase Jalan Dusun Watugede</t>
  </si>
  <si>
    <t>Betonisasi jalan dusun Watu gede Rt 01/05</t>
  </si>
  <si>
    <t>Betonissi jalan dusun Duwetan Rt 02/03</t>
  </si>
  <si>
    <t>Pembangunan Berem Jalan Dusun Metro Rt 02/04</t>
  </si>
  <si>
    <t>Pembangunan Tanggul Dan Drainasse Dusun Ngesep Kidul RT 02/02</t>
  </si>
  <si>
    <t>Betonisasi Jalan Dusun Ngesep Lor RT 01/1</t>
  </si>
  <si>
    <t>Pembangunan Berem dan Drainase Dusun Ngesep Kidul RT 01/2</t>
  </si>
  <si>
    <t>Pelebaran Jalan Dusun Duwetan RT 01/3</t>
  </si>
  <si>
    <t>Pembangunan Talud dan Selokan Dusun Metro RT 02 RW 04</t>
  </si>
  <si>
    <t>Pembangunan Berem Jalan dan Tanggul Dusun Watu Gede RT 03 RW 05</t>
  </si>
  <si>
    <t>Pembangunan Drainase Jalan Dusun Selobentar RT 01 RW 06</t>
  </si>
  <si>
    <t>Betonisasi Jalan Dusun Wonokeling RT 02 RW 08</t>
  </si>
  <si>
    <t>Pembangunan Talud Jalan Dukuh Ngepring</t>
  </si>
  <si>
    <t>Betonisasi Jalan, Dusun Banaran</t>
  </si>
  <si>
    <t>Betonisasi Jalan, Dusun Plamar</t>
  </si>
  <si>
    <t>Betonisasi Jalan, Dusun Ngemplak Rt. 01</t>
  </si>
  <si>
    <t>SARPRAS Olahraga Dusun Margorejo</t>
  </si>
  <si>
    <t>Pembangunan berem jalan dusun ngepring</t>
  </si>
  <si>
    <t>Pembangunan Berem Jalan Dusun punthuk Plamar</t>
  </si>
  <si>
    <t>Pembangunan Talud Jalan, Dusun Plumpung</t>
  </si>
  <si>
    <t>Pembangunan Talud Jalan, Dusun Trungo Lor</t>
  </si>
  <si>
    <t>Pembangunan Jalan Usaha Tani Desa Tlobo</t>
  </si>
  <si>
    <t>Pembangunan Jalan Usaha Tani Dusun Ngroto</t>
  </si>
  <si>
    <t>Pembangunan talud jalan dusun Duwetan Rt 15/VIII</t>
  </si>
  <si>
    <t>Pembangunan Talud Jalan Dusun Tlobo Jengrik</t>
  </si>
  <si>
    <t>Betonisasi Jalan Dusun Kalimo</t>
  </si>
  <si>
    <t>Betonisasi Jalan Dusun Glagah Malang</t>
  </si>
  <si>
    <t>Betonisasi Jalan Dusun Nongko Gadung</t>
  </si>
  <si>
    <t>Betonisasi Jalan Dusun Gondang</t>
  </si>
  <si>
    <t>Betonisasi Jalan Dusun Jatirejo</t>
  </si>
  <si>
    <t>Betonisasi Jalan Dusun Jetis</t>
  </si>
  <si>
    <t>Betonisasi Jalan Dusun Sekandang</t>
  </si>
  <si>
    <t>Betonisasi Jalan Dusun Jengglong</t>
  </si>
  <si>
    <t>Betonisasi Jalan Dusun Kuryo</t>
  </si>
  <si>
    <t>Pembangunan Pos Kamling Dusun Kuryo</t>
  </si>
  <si>
    <t>Pembangunan balai pertemuan dusun Gondang</t>
  </si>
  <si>
    <t>Pembangunan Talud Jalan Dusun Gununglanding</t>
  </si>
  <si>
    <t>Pembangunan Berem Jalan Dusun Turus</t>
  </si>
  <si>
    <t>Betonisasi Jalan Dusun Pringombo</t>
  </si>
  <si>
    <t>Pembangunan Drainase Dusun Kambangan</t>
  </si>
  <si>
    <t>Pembangnan Berem Jalan Dusun Beruk Kulon</t>
  </si>
  <si>
    <t>Pembangunan Drainase Dusun Beruk Wetan</t>
  </si>
  <si>
    <t>Pembangunan Drainase Dusun Ngantirejo</t>
  </si>
  <si>
    <t>Pembangunan Drainase Dusun Selangkah</t>
  </si>
  <si>
    <t>Pembanguna Piponisasi Dusun Derso</t>
  </si>
  <si>
    <t>Pembangunan talud dan betonisasi jalan dusun Pingkok</t>
  </si>
  <si>
    <t>Renovasi balai RT 02/03 Dusun Kangsi</t>
  </si>
  <si>
    <t>Pembangunan Balai RT Druju RT 02 RW 05</t>
  </si>
  <si>
    <t>Rehab Balai RW 06 Dusun Pager Jurang</t>
  </si>
  <si>
    <t>Rehab Balai RW 07 dusun Pager Jurang</t>
  </si>
  <si>
    <t>Rehab Balai RT 01 RW 10 Dusun Gemawang</t>
  </si>
  <si>
    <t>Pembangunan Balai Desa Wukirsawit Jatiyoso</t>
  </si>
  <si>
    <t>Belanja Bantuan Keuangan Sarana dan Prasarana Desa Paseban Kec. Jumapolo</t>
  </si>
  <si>
    <t>Pembuatan tempat pembuangan sampah ( TPS ) dusun Tegalrejo</t>
  </si>
  <si>
    <t>Rehab Balai RT 01 Rw 06 Dusun Seban Lor</t>
  </si>
  <si>
    <t>Pembangunan Talud Depan Balai Desa</t>
  </si>
  <si>
    <t>Pengecoran Jalan, Dusun Genuk</t>
  </si>
  <si>
    <t>Pengecoran Jalan, Dusun Kendil Rt. 01</t>
  </si>
  <si>
    <t>Pengecoran Jalan, Dusun Kendil Rt. 02</t>
  </si>
  <si>
    <t>Pembangunan Gudang RT 02 RW 07</t>
  </si>
  <si>
    <t>Betonisasi Jalan, Dusun Nglaban</t>
  </si>
  <si>
    <t>Betonisasi Jalan, Dusun Lemahbang</t>
  </si>
  <si>
    <t>Betonisasi Jalan, Dusun Ngasem</t>
  </si>
  <si>
    <t>Betonisasi Jalan, Dusun Dlangin Kidul</t>
  </si>
  <si>
    <t>Pembangunan Jalan Area Pertanian Dusun Pencil</t>
  </si>
  <si>
    <t>Pembangunan Gapura Dlangin Lor RT 01 RW 04</t>
  </si>
  <si>
    <t>Pembangunan Lapangan Desa Lemahbang</t>
  </si>
  <si>
    <t>Pembangunan Betonisasi Jalan Dusun Ketro</t>
  </si>
  <si>
    <t>Berem Jalan Dusun Tegal Mojo</t>
  </si>
  <si>
    <t>Betonisasi Jalan, Dusun Tulakan</t>
  </si>
  <si>
    <t>Betonisasi Jalan, Ngasem Gondok, Rt. 01/02</t>
  </si>
  <si>
    <t>Pengecoran Jalan, Dusun Ngrandon</t>
  </si>
  <si>
    <t>Pembangunan talud saluran irigasi Dusun Ketro RT 02/02</t>
  </si>
  <si>
    <t>Pembangunan balai pertemuan RT Dusun Sembuh Rt 01/06</t>
  </si>
  <si>
    <t>Betonisasi Jalan Dusun Sembuh</t>
  </si>
  <si>
    <t>Pengaspalan Dusun Brangkal</t>
  </si>
  <si>
    <t>Pengaspalan jalan Dusun Jumapuro RT 02</t>
  </si>
  <si>
    <t>Pembangunan balai Rt 03 RW 09 Dusun Jumapuro</t>
  </si>
  <si>
    <t>Renovasi gudang Rt 01 Rw 10 Dusun Brongkol</t>
  </si>
  <si>
    <t>Rabat beton jalan Dusun Brongkol RT 03 Rw 10</t>
  </si>
  <si>
    <t>Rabat Beton jalan dusun Pencil Rt 02 RW 10</t>
  </si>
  <si>
    <t>Pembangunan Drainase Sembuh Kulon RT 01 RW 04</t>
  </si>
  <si>
    <t>Betonisasi Jalan Dusun Badran Geneng RT 02/07</t>
  </si>
  <si>
    <t>Pembangunan Balai RT 02 Dusun Gondanglegi</t>
  </si>
  <si>
    <t>Pembangunan Gorong gorong dan Makadam jalan Dusun Tulakan</t>
  </si>
  <si>
    <t>Pembangunan Talud jalan dusun Karangbangun</t>
  </si>
  <si>
    <t>Pembangunan Pagar Balai Desa Karangbangun</t>
  </si>
  <si>
    <t>Rehab Balai Pertemuan Dusun Ngawen</t>
  </si>
  <si>
    <t>Pengaspalan jalan Dusun Ngentak RT 03 RW III</t>
  </si>
  <si>
    <t>Pengaspalan jalan Dusun Karangbangun RT 03 RW III</t>
  </si>
  <si>
    <t>Pengaspalan jalan dusun Donosari</t>
  </si>
  <si>
    <t>Pengaspalan Jalan Dusun Daleman</t>
  </si>
  <si>
    <t>Berem Jalan Dusun Sambi</t>
  </si>
  <si>
    <t>Penataan Lingkungan Dusun Daleman</t>
  </si>
  <si>
    <t>Pembangunan Drainase Jalan, Dusun Tengklik</t>
  </si>
  <si>
    <t>Pembangunan Drainase Jalan, Dusun Ploso Kulon</t>
  </si>
  <si>
    <t>Bantuan Keuangan Pembangunan Drainase Jalan, Dusun Minden</t>
  </si>
  <si>
    <t>Pembangunan Drainase Jalan, Dusun Ploso Etan</t>
  </si>
  <si>
    <t>Pembangunan Drainase Jalan, Dusun Sambi</t>
  </si>
  <si>
    <t>Pembangunan Drainase Jalan, Dusun Mitir</t>
  </si>
  <si>
    <t>Pembangunan Drainase Jalan, Dusun Ngemplak</t>
  </si>
  <si>
    <t>Pembangunan Berem Jalan Ngemplak RT 03 RW 09</t>
  </si>
  <si>
    <t>Pembangunan Balai RT Dusun Ngijo RT 01 RW 03</t>
  </si>
  <si>
    <t>Pembangunan Balai Dusun Tegan</t>
  </si>
  <si>
    <t>Pembangunan Tlesengan, Dusun Ngelo Kidul</t>
  </si>
  <si>
    <t>Pembangunan Tlesengan, Dusun Deres</t>
  </si>
  <si>
    <t>Bantuan Keuangan Pralonisasi Dusun Deres</t>
  </si>
  <si>
    <t>Pempangunan Talud Jalan Dusun Banyak</t>
  </si>
  <si>
    <t>Pembangunan Talud Jalan Dusun Tegan Bulu</t>
  </si>
  <si>
    <t>Pembangunan Talud Jalan Dusun Kalibayan</t>
  </si>
  <si>
    <t>Pembangunan Talud Jalan Dusun Ngelo Kidul</t>
  </si>
  <si>
    <t>Pembangunan Talud Jalan Dusun Ngelo Lor</t>
  </si>
  <si>
    <t>Pembangunan Talud Jalan Dusun Ngadipiro Watu Tumpuk</t>
  </si>
  <si>
    <t>Pembangunan Talud Jalan Dusun Deres</t>
  </si>
  <si>
    <t>Pembangunan Gapuro Dusun Deres</t>
  </si>
  <si>
    <t>Pembangunan Talud Dusun Banyak RT 01 RW 06</t>
  </si>
  <si>
    <t>Pembangunan Balai RT 01 RW 03 Gondangmanis</t>
  </si>
  <si>
    <t>Betonisasi Jalan, Dusun Bondalem</t>
  </si>
  <si>
    <t>Betonisasi Jalan Dukuh Wates RT 04</t>
  </si>
  <si>
    <t>Pembangunan Balai RT Gondangmanis RT 03 RW 03</t>
  </si>
  <si>
    <t>Betonisasi Jalan Tangkluk RT 02 RW 01</t>
  </si>
  <si>
    <t>Pembangunan Jalan ke Makam Banjaran RT 02 RW 06</t>
  </si>
  <si>
    <t>Betonisasi Jalan Sidorejo RT 02 RW 02</t>
  </si>
  <si>
    <t>Pembangunan Sensit Jalan Desa Jumantoro</t>
  </si>
  <si>
    <t>Pengadaan Sarana Penerangan Jalan Dusun Ngori</t>
  </si>
  <si>
    <t>Penataan Lingkungan Dusun Dawung</t>
  </si>
  <si>
    <t>Pembangunan Gapuro, Dusun Wates</t>
  </si>
  <si>
    <t>Betonisasi Jalan, Dusun Tengklik</t>
  </si>
  <si>
    <t>Pembangunan Talud Ngelo RT 16 RW 08</t>
  </si>
  <si>
    <t>Pembangunan Balai Pertemuan, Dusun Nglambang</t>
  </si>
  <si>
    <t>Betonisasi Jalan, Dusun Ngentak</t>
  </si>
  <si>
    <t>Pembangunan Gapuro, Dusun Jurug</t>
  </si>
  <si>
    <t>Pembangunan Balai RT 03 Badran</t>
  </si>
  <si>
    <t>Pembangunan Berem Jalan Jurug RT 04 RW 02</t>
  </si>
  <si>
    <t>Betonisasi Jalan, Dusun Pule Gede</t>
  </si>
  <si>
    <t>Betonisasi Jalan, Dusun Pijenan</t>
  </si>
  <si>
    <t>Betonisasi Jalan, Dusun Pule Sari</t>
  </si>
  <si>
    <t>Pembangunan Gapuro, Dusun Kedokan</t>
  </si>
  <si>
    <t>Betonisasi Jalan Pijenan RT 03/03</t>
  </si>
  <si>
    <t>Pembangunan balai Rt 01 RW 05 dusun Pule Gede</t>
  </si>
  <si>
    <t>Pembangunan balai pertemuan Dusun Jatirogo</t>
  </si>
  <si>
    <t>Betonisasi Jalan Dukuh Puluhan RT 03/11</t>
  </si>
  <si>
    <t>Pembangunan Talud Dukuh Puluhan RT 02/12</t>
  </si>
  <si>
    <t>Pengaspalan jalan Dusun Banaran</t>
  </si>
  <si>
    <t>Rehab Balai Wates Rt 02/08</t>
  </si>
  <si>
    <t>Pembangunan Balai RT Dukuh Kenteng RT 01/09</t>
  </si>
  <si>
    <t>Rehab Balai RT 01/07 Dusun Mojosongo etan</t>
  </si>
  <si>
    <t>Betonisasi Jalan Dukuh Banaran</t>
  </si>
  <si>
    <t>Pembangunan Gapura Dusun Gerang</t>
  </si>
  <si>
    <t>Pengecoran Jalan Dusun Gerang</t>
  </si>
  <si>
    <t>Renovasi Balai RT 03 RW 06 Dusun Birono</t>
  </si>
  <si>
    <t>Renovasi Balai Rt 02 RW 01 Dusun Kangsi</t>
  </si>
  <si>
    <t>Pembangunan Makadam dan Betonisasi Jalan Dukuh Temon</t>
  </si>
  <si>
    <t>Pembangunan Talud Jalan Pakis - Tugu</t>
  </si>
  <si>
    <t>Pengecoran Jalan, Kedung Lesung</t>
  </si>
  <si>
    <t>Pembangunan Pengerasan Jalan, Temon Rt. 02/02</t>
  </si>
  <si>
    <t>Pembangunan Talud Jalan Sambang, Dukuh Ngemplak</t>
  </si>
  <si>
    <t>Pengerasan Jalan, Jalur Gendon - Kenteng</t>
  </si>
  <si>
    <t>Pembangunan talud dusun Tugu</t>
  </si>
  <si>
    <t>Pengaspalan jalan Dusun Kakum Rt 03/03</t>
  </si>
  <si>
    <t>Pembangunan gapuro masuk Desa Genengan Lokasi Dusun Kakum</t>
  </si>
  <si>
    <t>Pembangunan Rabat Beton Jalan Dukuh Duwetan Rt 02/05</t>
  </si>
  <si>
    <t>Betonisasi jalan Dusun Pakis Rt 03/07</t>
  </si>
  <si>
    <t>Pembangunan gapuro dusun Tugu Rt 01 Rw 06</t>
  </si>
  <si>
    <t>Pengadaan Sarana Air Bersih Dukuh Genengan</t>
  </si>
  <si>
    <t>Peningakatan Jalan Dusun Podang Etan</t>
  </si>
  <si>
    <t>Betonisasi Jalan Dukuh Pondok Wetan</t>
  </si>
  <si>
    <t>Pengaspalan Jalan Dukuh Pojok</t>
  </si>
  <si>
    <t>Pembangunan Gapura Dusun Kuwon RT 01 dan RT 02</t>
  </si>
  <si>
    <t>Betonisasi Jalan Dusun Kuwon RT 03 dan RT 04</t>
  </si>
  <si>
    <t>Betonisasi Jalan Dukuh Mojodipo</t>
  </si>
  <si>
    <t>Pembangunan Lanjutan Pasar Desa Tugu</t>
  </si>
  <si>
    <t>Pembangunan Jembatan Dusun Pojok</t>
  </si>
  <si>
    <t>Pengaspalan Jalan Dukuh Salam - Ngemplak</t>
  </si>
  <si>
    <t>Pembangunan Balai RT 03 Dukuh Karangan</t>
  </si>
  <si>
    <t>Pembangunan Talud Jalan Dukuh Ngunut RT 01</t>
  </si>
  <si>
    <t>Pembangunan Talud Jalan Dukuh Ngadirejo (Selatan Masjid)</t>
  </si>
  <si>
    <t>Rabat beton salam Rt 01/07</t>
  </si>
  <si>
    <t>Pembangunan Gapuro dusun Sugat RT 03 Rw 02</t>
  </si>
  <si>
    <t>Rehab Gedung Pertemuan Dukuh Daren Wetan</t>
  </si>
  <si>
    <t>Pembangunan Talud dan Betonisasi Dukuh Dukuhrejo</t>
  </si>
  <si>
    <t>Pembangunan Gapuro, Dukuh Jurug</t>
  </si>
  <si>
    <t>Rehab gudang bolopecah Dusun Pandaan Kulon Rt 01,02 RW 15</t>
  </si>
  <si>
    <t>Pembangunan Gapura dan Pembangunan Talud Jalan Dukuh Ngrayung RT 03/06</t>
  </si>
  <si>
    <t>Penambahan Ruang Balai Dukuh Gembong RT 04/06</t>
  </si>
  <si>
    <t>Pembangunan Talud Jalan Dukuh Bayas RT 02/02</t>
  </si>
  <si>
    <t>Pembangunan Gorong gorong Dukuh Kleco RT 04/03</t>
  </si>
  <si>
    <t>Pembangunan Talud, dukuh Santen RT 03, 04 RW 04</t>
  </si>
  <si>
    <t>Pembangunan Balai Pertemuan Kleco RT 03/04</t>
  </si>
  <si>
    <t>Rabat Beton Kleco RT 03/04</t>
  </si>
  <si>
    <t>Rabat Beton Dungdus RT 06</t>
  </si>
  <si>
    <t>Betonisasi jalan Santen Rt 03/07</t>
  </si>
  <si>
    <t>Pembangunan gapuro Dukuh Gembreng</t>
  </si>
  <si>
    <t>Pembangunan gapuro dukuh Kleco</t>
  </si>
  <si>
    <t>Pembangunan Gapura RT 01 Puntuk Unggul</t>
  </si>
  <si>
    <t>Pembangunan Gapura RT 02 Puntuk Unggul</t>
  </si>
  <si>
    <t>Pembangunan Talud Dukuh Temulus RT 01/12</t>
  </si>
  <si>
    <t>Pembangunan Talud RT 02/04 Dukuh Gunungmojo</t>
  </si>
  <si>
    <t>Pembangunan Talud Jalan Matesih - Jumantono Dukuh Puntuk Unggul</t>
  </si>
  <si>
    <t>Pembangunan Talud Jalan Dukuh Gunung Mojo - Dusun Dumeling</t>
  </si>
  <si>
    <t>Latasir Jalan Dusun Sekluwih</t>
  </si>
  <si>
    <t>Pembangunan Talud Dukuh Tegalrejo Rt. 03/18</t>
  </si>
  <si>
    <t>Sensit jalan dusun Temulus Rt 02 Rw 12</t>
  </si>
  <si>
    <t>Pembangunan Bola Volly, Klintingan Rt. 02/07</t>
  </si>
  <si>
    <t>Pembangunan Talud Jalan, Timur Dk. Bakaran Rt. 02/06</t>
  </si>
  <si>
    <t>Perbaikan Gorong - Gorong Dukuh Doplang</t>
  </si>
  <si>
    <t>Pembangunan Talud Jalan, Soko Rt. 01/01</t>
  </si>
  <si>
    <t>Perbaikan Gorong - Gorong Utara Dk. Bakaran Rt. 01</t>
  </si>
  <si>
    <t>Pengecoran Jalan Timur Lapangan Desa Sukosari</t>
  </si>
  <si>
    <t>Pembangunan Tahap Lanjutan Balai Rt. 01, Dukuh Bakaran</t>
  </si>
  <si>
    <t>Pengadaan Sarana Air Bersih Dukuh Bakaran</t>
  </si>
  <si>
    <t>Pembangunan Talud Dusun Bakdalem Rt 03/03</t>
  </si>
  <si>
    <t>Pembangunan Bola Volly, Sukosari Rt. 06/07</t>
  </si>
  <si>
    <t>Perbaikan Jalan RW 07</t>
  </si>
  <si>
    <t>Pembangunan Lapangan Volly Dusun Ngemping</t>
  </si>
  <si>
    <t>Pembangunan Talud Jalan Kepuh</t>
  </si>
  <si>
    <t>Pembangunan Talud Jalan Gobakan</t>
  </si>
  <si>
    <t>Pembangunan Talud Jalan Setran</t>
  </si>
  <si>
    <t>Pembangunan Gapuro, Gondang Rt. 01, Rw. 11</t>
  </si>
  <si>
    <t>Pengadaan Pipanisasi Air Minum Dusun Tokuluh RT 01 RW 03</t>
  </si>
  <si>
    <t>Pembuatan Sumur Dusun Ngrombo</t>
  </si>
  <si>
    <t>Pembangunan Gapura Ndadapan RT 03 RW 16</t>
  </si>
  <si>
    <t>Pengaspalan Jalan Dusun Bendosari</t>
  </si>
  <si>
    <t>Pengaspalan Jalan Dusun Banjarsewu</t>
  </si>
  <si>
    <t>Pengaspalan Jalan Dusun Punukan</t>
  </si>
  <si>
    <t>Pengaspalan Jalan Dusun Trogo</t>
  </si>
  <si>
    <t>Pengaspalan jalan Dusun Sidomulyo</t>
  </si>
  <si>
    <t>Pembangunan Gapura Dusun Punukan Wetan RT 02 RW 10</t>
  </si>
  <si>
    <t>Pembangunan Balai Dusun Dungjangan</t>
  </si>
  <si>
    <t>Pembangunan talud Ceporan Rt 06 /03</t>
  </si>
  <si>
    <t>Pembangunan Jalan Jurang Jero</t>
  </si>
  <si>
    <t>Pengaspalan Jalan Talesan RT 01 RW 03</t>
  </si>
  <si>
    <t>Pembangunan Kolam Pemancingan dan Jembatan Desa Dawung</t>
  </si>
  <si>
    <t>Pembangunan Talud Jalan Dusun Dawung</t>
  </si>
  <si>
    <t>Pengaspalan Jalan Dusun Beyen Wetan</t>
  </si>
  <si>
    <t>Rehab Gedung PKK</t>
  </si>
  <si>
    <t>Paving dan taman halaman balai desa</t>
  </si>
  <si>
    <t>Paving dan gorong -gorong Kantor Desa</t>
  </si>
  <si>
    <t>Gorong - gorong Utara Dusun Bandungan</t>
  </si>
  <si>
    <t>Pembangunan talud jalan RT 2 dan RT 3 RW 7 Dusun Bean</t>
  </si>
  <si>
    <t>Pembangunan Balai Dusun Klumpit Wetan</t>
  </si>
  <si>
    <t>Pembangunan Pondasi Gedung Olahraga Dusun Sukorejo</t>
  </si>
  <si>
    <t>Pembangunan Gapuro Sedewi RT 02 Dusun Sidomulyo</t>
  </si>
  <si>
    <t>Renovasi gudang bolopecah dusun Ngringin Rangkang Rt 3/04</t>
  </si>
  <si>
    <t>Pembangunan Sandsheet Jalan RW 07 Dusun Moyoretno</t>
  </si>
  <si>
    <t>Pembangunan Talud Irigasi Sekrecek RW 06 Dusun Sawahan</t>
  </si>
  <si>
    <t>Neonisasi Moyoretno RT 02 RW 07</t>
  </si>
  <si>
    <t>Pembangunan Gapura Dusun Sidodadi Jalur Selatan</t>
  </si>
  <si>
    <t>Penyempurnaan Gedung Serbaguna Dusun Sabrang Wetan</t>
  </si>
  <si>
    <t>Pembnagunan Drainase Dusun Moyoretno</t>
  </si>
  <si>
    <t>Pembangunan Gudang Bolo Pecah Dusun Banaran</t>
  </si>
  <si>
    <t>Penyempuranaan Gedung Serba Guna Sabrang Kulon</t>
  </si>
  <si>
    <t>Perbaikan talud Moyoretno Rt 02/07</t>
  </si>
  <si>
    <t>Pembenahan Lapangan Volly dan Pembenahan Gedung, Sabrang Wetan Rt. 01-02/14</t>
  </si>
  <si>
    <t>Pembangunan Balai Dusun Sabrang Wetan</t>
  </si>
  <si>
    <t>Pembangunan Balai Pertemuan RT 1 RW 5 (lor pasar Matesih)</t>
  </si>
  <si>
    <t>Pembangunan Talud Bodagan RT 02 RW 12</t>
  </si>
  <si>
    <t>Penyempurnaan Gudang Inventaris Dusun Jeprono RW 14</t>
  </si>
  <si>
    <t>Pembangunan Sandsheet Jalan RT 02, 03 RW 11 Dusun Ngasinan</t>
  </si>
  <si>
    <t>Pembangunan Balai Dusun Dungsari</t>
  </si>
  <si>
    <t>Pembangunan gapuro Karangrejo</t>
  </si>
  <si>
    <t>Pembangunan talud dusun Karangrejo</t>
  </si>
  <si>
    <t>Pembangunan gapuro dusun Gudang</t>
  </si>
  <si>
    <t>Pembangunan Gapura RT 03 RW 02</t>
  </si>
  <si>
    <t>Pembangunan Gudang Inventaris Bolo Pecah RT 02 RW 01</t>
  </si>
  <si>
    <t>Pengadaan Tiang Neonisasi RT 04 RW 04</t>
  </si>
  <si>
    <t>Pembangunan Gapura RT 01 RW 05 Mendalan</t>
  </si>
  <si>
    <t>Pembangunan Gapura RT 02 RW 07 Ganoman</t>
  </si>
  <si>
    <t>Pembangunan Gapura Dusun Gugur RT 01/013</t>
  </si>
  <si>
    <t>Pembangunan Gapura Dukuh Duwet RT 02/14 Gugur</t>
  </si>
  <si>
    <t>Pembangunan Saluran Irigasi Dukuh Duwet</t>
  </si>
  <si>
    <t>Pembangunan Gudang Bolo Pecah Gugur RT 03/013</t>
  </si>
  <si>
    <t>Pembangunan Gedung Serbaguna Dusun Gugur RT 03 RW 13</t>
  </si>
  <si>
    <t>Pembangunan Gedung Serbaguna Dusun Dukuh</t>
  </si>
  <si>
    <t>Penyempurnaan Balai Pertemuan Dusun Krajan RT 03 RW 04</t>
  </si>
  <si>
    <t>Rehab gudang bolopecah Dusun Nglobang Rt 01/12</t>
  </si>
  <si>
    <t>Pembangunan Gedung Olahraga Desa Koripan Matesih</t>
  </si>
  <si>
    <t>Pembangunan balai pertemuan dusun Bati RT 05 RW 12</t>
  </si>
  <si>
    <t>Pembangunan balai pertemuan dusun Tahun RT 04 RW 11</t>
  </si>
  <si>
    <t>Pembangunan Gapura RT. 01/ 04, Merakan</t>
  </si>
  <si>
    <t>Pembangunan Lanjutan Balai Dukuh Bati RT 05, 06, 07 RW 02</t>
  </si>
  <si>
    <t>Pembangunan Lanjutan Balai Dukuh Girilayu RT 04/06</t>
  </si>
  <si>
    <t>Pembangunan Lanjutan Balai Dukuh Tompe RT 6/07</t>
  </si>
  <si>
    <t>Pembangunan Rabat Beton Girilayu RT 01/06</t>
  </si>
  <si>
    <t>Pembangunan Rabat Beton RT 05 RW 07</t>
  </si>
  <si>
    <t>Pembangunan Talud RT 02 RW 06</t>
  </si>
  <si>
    <t>Penataan Halaman dan Pagar Balai Desa Girilayu</t>
  </si>
  <si>
    <t>Pembangunan gapuro dusun Jengglong</t>
  </si>
  <si>
    <t>Pembangunan Gapuro Dusun Salaman RT 06 RW 02</t>
  </si>
  <si>
    <t>Pembangunan Gedung Setia Guna Desa Pablengan</t>
  </si>
  <si>
    <t>Pembangunan Gudang Bolo Pecah Penggung Dusun Kentan</t>
  </si>
  <si>
    <t>Pembangunan gudang bolopecah Dusun salaman</t>
  </si>
  <si>
    <t>Pembangunan Sandsheet Jalan Dusun Tawangrejo</t>
  </si>
  <si>
    <t>Pembangunan Sarana dan Prasarana Desa Pablengan</t>
  </si>
  <si>
    <t>Pembangunan Talud Dusun Kramen</t>
  </si>
  <si>
    <t>Pembangunan Talud Jalan Dusun Palang</t>
  </si>
  <si>
    <t>Pembangunan Talud Jalan Dusun Palang RT 02 RW 20</t>
  </si>
  <si>
    <t>Pembangunan Talud Jalan Dusun Tawangrejo</t>
  </si>
  <si>
    <t>Pengecoran Jalan Dusun Kramen RT 02/18</t>
  </si>
  <si>
    <t>Pembangunan Balai Pertemuan Dukuh Kleco</t>
  </si>
  <si>
    <t>Pembangunan talud Bonomulyo RT 03/04</t>
  </si>
  <si>
    <t>Pembangunan talud jalan dusun Klangon kulon</t>
  </si>
  <si>
    <t>Pembangunan Talud Jalan Perbatasan dengan Kel. Jantiharjo</t>
  </si>
  <si>
    <t>Pembangunan Talud Kampung Bonomulyo</t>
  </si>
  <si>
    <t>Pengadaan Sarana Penerangan Jalan Dusun Gagan</t>
  </si>
  <si>
    <t>Pembangunan gapuro Ngwaru Rt 01-02/06</t>
  </si>
  <si>
    <t>Pembangunan Jembatan Desa Plosorejo</t>
  </si>
  <si>
    <t>Pembangunan Rehab Gedung Pertemuan Karangsono</t>
  </si>
  <si>
    <t>Pembangunan Talud Jalan Dusun Gondangrejo</t>
  </si>
  <si>
    <t>Pembangunan Talud Jalan Dusun Kedungdowo</t>
  </si>
  <si>
    <t>Pembangunan Talud Jalan Dusun Kedungngunut</t>
  </si>
  <si>
    <t>Pembangunan Talud Jalan dusun Ngwaru</t>
  </si>
  <si>
    <t>Pembangunan Talud Jalan Karangsono Beyan</t>
  </si>
  <si>
    <t>Pembangunan Talud Jalan Ploso Kidul</t>
  </si>
  <si>
    <t>Pembangunan Talud Ploso Lor Jalan Barat Dusun Ploso Lor</t>
  </si>
  <si>
    <t>Pembangunan Talud Tebing Utara Gandu</t>
  </si>
  <si>
    <t>PembangunanTalud Jalan Makam dan Sol Jembatan Sanggrung Jloko Tengah</t>
  </si>
  <si>
    <t>Renovasi Gedung Pertemuan Dusun Karangsono</t>
  </si>
  <si>
    <t>Pembangunan Balai RT 09 RW 01 Dusun Tegalrejo</t>
  </si>
  <si>
    <t>Pembangunan Talud Jalan RT 01 RW 01 Dusun Banaran</t>
  </si>
  <si>
    <t>Pembangunan tempat pembuangan sampah Cemoro Kandang</t>
  </si>
  <si>
    <t>Pembangunan TPSA (tempat pembuangan sampah akhir), Ngledok Rt. 03/02</t>
  </si>
  <si>
    <t>Rabat jalan Dukuh Gondosuli lor</t>
  </si>
  <si>
    <t>Pembangunan Balai Kampung RT 03 RW 05 Gondang</t>
  </si>
  <si>
    <t>Pembangunan rehab balai dukuh pelas RT 02</t>
  </si>
  <si>
    <t>Pembangunan Selokan Rt. 02, Rw. 08, Dawung</t>
  </si>
  <si>
    <t>Pembangunan talud jalan Dawung Rt 01/08</t>
  </si>
  <si>
    <t>Pengaspalan jalan sekenceng gamping jabalkavil</t>
  </si>
  <si>
    <t>Rehab Gedung Serbaguna BAKTI MANUNGGAL Dukuh Gamping RT 03/02</t>
  </si>
  <si>
    <t>Betonisasi jalan Pedan RT 03/01</t>
  </si>
  <si>
    <t>Pembangunan Lapangan Bola Volly PELITA I, Cepogo Rw. 02</t>
  </si>
  <si>
    <t>Pembangunan Tempat Olahraga Volly Ball RT 03 RW 02 Dusun Cepogo</t>
  </si>
  <si>
    <t>Piponisasi air bersih Pedan</t>
  </si>
  <si>
    <t>Talud dan saluran Jln. Watu Surupan, Dukuh Ngreso</t>
  </si>
  <si>
    <t>Renovasi Gedung Olah Raga, Dusun Ngudal</t>
  </si>
  <si>
    <t>Pembangunan Sarana Olahraga Dukuh Bomo RW 14</t>
  </si>
  <si>
    <t>Pembangunan Desa Wisata Nglebak Tawangmangu</t>
  </si>
  <si>
    <t>Pembangunan teras dan MCK Balai Desa Plumbon</t>
  </si>
  <si>
    <t>Pengaspalan Jalan Dukuh Dukuhrejo</t>
  </si>
  <si>
    <t>Betonisasi jalan Dukuh Gude - Dukuh Setugu Dusun Plumbon</t>
  </si>
  <si>
    <t>Pembangunan Talud Jalan Dukuh/Dusun Pakem</t>
  </si>
  <si>
    <t>Pembangunan Balai RT ,RT 01 RW 11 Dukuh Cumpleng</t>
  </si>
  <si>
    <t>Pembangunan gedung Desa (Lanjutan )</t>
  </si>
  <si>
    <t>Pembangunan Sarpras Lapangan Bola Volly, Cumpleng Rt. 03/11</t>
  </si>
  <si>
    <t>Pembangunan Gapura Sedayu RT 01, RT 02 RW II</t>
  </si>
  <si>
    <t>Pembangunan gedung Dusun Plalar</t>
  </si>
  <si>
    <t>Betonisasi Jalan Dusun Ngemplak</t>
  </si>
  <si>
    <t>Pembangunan Pos Kamling Dukuh Sodong</t>
  </si>
  <si>
    <t>Pengaspalan Jalan Dukuh Nuton</t>
  </si>
  <si>
    <t>Gudang inventaris RT 01/09</t>
  </si>
  <si>
    <t>Pembangunan pengaspalan jalan,Dukuh Kasihan RT/RW 01/03</t>
  </si>
  <si>
    <t>Pembangunan gudang inventaris Ngranten etan Rt 04/13</t>
  </si>
  <si>
    <t>Hotmix Jalan Gandu Rt 03 Rw 07</t>
  </si>
  <si>
    <t>Hotmix Jalan Sukuh Gandu RT 02 Rw 08</t>
  </si>
  <si>
    <t>Pembangunan Gudang Bolo Pecah Dusun Tambak RT 03,04/12</t>
  </si>
  <si>
    <t>Pengaspalan Jalan RW 13 Dusun Gadungan</t>
  </si>
  <si>
    <t>Pembangunan Gapuro dusun Salam,Puthon</t>
  </si>
  <si>
    <t>Pengaspalan Jalan, Dusun Plawan Rt. 01/07</t>
  </si>
  <si>
    <t>Pengaspalan jalan dusun Potrojalu RT 02/12</t>
  </si>
  <si>
    <t>Pembangunan gapuro Dusun Klawan Rt 01/07</t>
  </si>
  <si>
    <t>Pembangunan Sarpras Olahraga Dusun Plawan</t>
  </si>
  <si>
    <t>Pengaspalan RW 07 Desa Segorogunung</t>
  </si>
  <si>
    <t>Hotmix Jalan RT 05 Ngledok</t>
  </si>
  <si>
    <t>Pengecoran jalan Dusun Ngeledok Rt 02</t>
  </si>
  <si>
    <t>Betonisasi Jalan RT 02 RW 03 Dusun Puton</t>
  </si>
  <si>
    <t>Pembangunan Bak Air dukuh Sawah Bero</t>
  </si>
  <si>
    <t>Pengaspalan Jalan RT 3/13 Klampok</t>
  </si>
  <si>
    <t>Pengaspalan Jalan RW 06 Klotok (Jeruk Arum)</t>
  </si>
  <si>
    <t>Pembangunan talud jalan Dusun Tanen Rt 03/12</t>
  </si>
  <si>
    <t>Pengaspalan Jalan RW 6 Klotok</t>
  </si>
  <si>
    <t>Pembangunan Talud RT 4/5 Badan</t>
  </si>
  <si>
    <t>Pembangunan Infrastrukstrur Desa, dukuh Tanggal</t>
  </si>
  <si>
    <t>Pembangunan Infrastruktur Desa, Dukuh Nglundo</t>
  </si>
  <si>
    <t>Pembangunan Infrastruktur Desa, Dukuh Sidorejo 1</t>
  </si>
  <si>
    <t>Pembangunan infrastruktur Desa, Dukuh Tlobo RT 01/07</t>
  </si>
  <si>
    <t>Pembangunan sarana air bersih ( Perpipaan ), dukuh Nglundo Rt/RW 03/11</t>
  </si>
  <si>
    <t>Pembangunan talud jalanDusun Sengonrejo Rt 02/05</t>
  </si>
  <si>
    <t>Belanja Bantuan Keuangan Sarana dan Prasarana Desa Jatirejo Kec. Ngargoyoso</t>
  </si>
  <si>
    <t>Pembangunan Gedung Inventaris Dusun Geneng RT 01/03</t>
  </si>
  <si>
    <t>Pembangunan Jalan Desa Jatirejo Ngargoyoso</t>
  </si>
  <si>
    <t>Pembangunan Balai RT Pandanannom RT 03 / 02</t>
  </si>
  <si>
    <t>Pembangunan gudang inventaris Dusun Mlokolegi Rt 03/04</t>
  </si>
  <si>
    <t>Talud Jalan Rt 01 RW 05</t>
  </si>
  <si>
    <t>Pembangunan talud jalun Dusu Jengkrik Rt 03/05</t>
  </si>
  <si>
    <t>Bantuan Keuangan Pembangunan Pos Kampling, Dusun Blora Rw. 12</t>
  </si>
  <si>
    <t>Pembangunan Gapuro di Bloro RW 12</t>
  </si>
  <si>
    <t>Pembangunan Gapuro tahap II di Pandan Kidul</t>
  </si>
  <si>
    <t>Pembangunan Gedung Mantep</t>
  </si>
  <si>
    <t>Pembangunan Jalan, Dusun Keprabon Rt. 02/04</t>
  </si>
  <si>
    <t>Pembangunan Jalan, Dusun Keprabon Rt. 04/04</t>
  </si>
  <si>
    <t>Pengaspalan jalan Keprabon RW 4 RW 5 Dusun Keprabon</t>
  </si>
  <si>
    <t>Rehab Balai RW Klatak RW 1 Dusun Klatak</t>
  </si>
  <si>
    <t>Talud jalan Nigasan RT 04/06</t>
  </si>
  <si>
    <t>Pembangunan Gedung Balai Kampung RW 06 Kidangan</t>
  </si>
  <si>
    <t>Pembangunan Gedung Pos Ronda RT 1 RW 11 Sapto Mulyo</t>
  </si>
  <si>
    <t>Pembangunan Sumur Dalam Dusun Truneng</t>
  </si>
  <si>
    <t>Pengadaan Sarana Penerangan Jalan di RT 02 RW 03 Sintru Tengah</t>
  </si>
  <si>
    <t>Pengecoran Jalan, Dusun Truneng</t>
  </si>
  <si>
    <t>Rabat beton Trumeng Rt 02/09</t>
  </si>
  <si>
    <t>Pembangunan Balai Desa Ngemplak Karangpandan</t>
  </si>
  <si>
    <t>Pembangunan Talud jalan di RT 01 dan 02 RW 4 dukuh Ngemplak</t>
  </si>
  <si>
    <t>Rabat beton Sapitan RT 02/09</t>
  </si>
  <si>
    <t>Talud jalan Dukuh Rejo Rt 02</t>
  </si>
  <si>
    <t>Pembangunan Gedung kantor Balai DEsa Bangsri Tahap I</t>
  </si>
  <si>
    <t>Pembangunan Gudang Bolopecah, Ngumpeng Rt 01,02 RW 14</t>
  </si>
  <si>
    <t>Pembangunan Jalan, Dukuh Toyo</t>
  </si>
  <si>
    <t>Pembangunan Talud Jalan Dusun Tukringan RT 01/10</t>
  </si>
  <si>
    <t>Pembangunan Talud Jalan Gedangan RT 01 RW 13</t>
  </si>
  <si>
    <t>Pembangunan Talud Jalan Tangkilan RT 01, 02</t>
  </si>
  <si>
    <t>Pengadaan Sarana Penerangan Jalan RW 7 Tangkilan</t>
  </si>
  <si>
    <t xml:space="preserve"> Pembangunan Jalan, Dukuh Tohkuning RW. 11, Dusun Salam</t>
  </si>
  <si>
    <t>Pembangunan Gapuro di RT 03 RW 01 Telesan</t>
  </si>
  <si>
    <t>Pembangunan Pos Kampling, Dukuh Claket, Dusun Pendoworejo</t>
  </si>
  <si>
    <t>Pembangunan Talud jalan Pendoworejo Rt 02/03</t>
  </si>
  <si>
    <t>Pembangunan Talud Jalan, Dusun Salam Mulyo Rt. 01/12</t>
  </si>
  <si>
    <t>Pembangunan Talud Jalan, Dusun Salam Mulyo Rt. 02/12</t>
  </si>
  <si>
    <t>Pengecoran Jalan RT 01 RW 13 Dukuh Dukuhan</t>
  </si>
  <si>
    <t>Pengecoran Jalan RT 02 RW 09 Dukuh Salam</t>
  </si>
  <si>
    <t>Rabat Beton Jalan Dukuh Dengkeng RT 01 RW 08</t>
  </si>
  <si>
    <t>Pembangunan talud jalan Modinan RT 01/06</t>
  </si>
  <si>
    <t>Pembangunan Pos Kamling Kapingan RT 01/09</t>
  </si>
  <si>
    <t>Pembanguna Talud Irigasi RT 03 RW 06 Dusun Tanggalan Kulon</t>
  </si>
  <si>
    <t>Pembanguna Talud Jalan RT 02 RW 05 Dusun Tanggalan Etan</t>
  </si>
  <si>
    <t>Pembangunan Saluran, Bakalan RT 03,04 Rw 03</t>
  </si>
  <si>
    <t>Pengadaan Sarana Penerangan Jalan di Tanggalan Kulon RW 06</t>
  </si>
  <si>
    <t>Pembangunan talud jalan Gedangan Rt 02/03</t>
  </si>
  <si>
    <t>Pembangunan Talud Jalan Ngelo RT 01 RW 08</t>
  </si>
  <si>
    <t>Pengaspalan Jalan RT 01 RW 07 Dukuh Gondang Gentong Gedangan</t>
  </si>
  <si>
    <t>Pembangunan Betonisasi jalan RT 03 RW 8 Puntuk Ringini</t>
  </si>
  <si>
    <t>Pembangunan Jalan Dusun Pakel</t>
  </si>
  <si>
    <t>Pembangunan Talud jalan di RT 1 RW 3 Doyosari</t>
  </si>
  <si>
    <t>Pembangunan Talud jalan di RT 1 RW 4 Banjarsari</t>
  </si>
  <si>
    <t>Pipanisasi Desa Gerdu Karangpandan</t>
  </si>
  <si>
    <t>Pos Kamling Wonorejo Rt 01/09</t>
  </si>
  <si>
    <t>Rabat Beton, Karangwetan RW 03</t>
  </si>
  <si>
    <t>Makadam Jalan RW 08 Dusun Jongkang</t>
  </si>
  <si>
    <t>Pembangunan Gudang Bolopecah RT 5, 6 dan 7 RW 03 Buran Kulon</t>
  </si>
  <si>
    <t>Pembangunan Gudang Bolopecah, Nglinggo RT 06/04</t>
  </si>
  <si>
    <t>Pembangunan Pagar Kantor Desa Buran</t>
  </si>
  <si>
    <t>Pembangunan Saluran Irigasi Dukuh Buran Wetan RW 2</t>
  </si>
  <si>
    <t>Pembangunan Talud Dusun Jungkang Rt 01 RW 08</t>
  </si>
  <si>
    <t>Pembangunan Talud Jalan Buran Kulon - Nglinggo</t>
  </si>
  <si>
    <t>Pembangunan Talud Jalan Buran Kulon - Nglingo</t>
  </si>
  <si>
    <t>Pengaspalan jalan Dusun Nglinggo</t>
  </si>
  <si>
    <t>Pengaspalan Jalan Jongkang RT. 06 RW. 05</t>
  </si>
  <si>
    <t>Pengaspalan Jalan Ngamban RW. 07</t>
  </si>
  <si>
    <t>Pengaspalan/Sensit Jalan RT 5 RW 1 Nglano Kulon</t>
  </si>
  <si>
    <t>Sensit Jalan Nglano Rw. 04</t>
  </si>
  <si>
    <t>Bantuan Keuangan Pengaspalan Jalan, Kodokan Rt. 03/01 dan Rt. 07/02</t>
  </si>
  <si>
    <t>Betonisasi RT 06 RW 16 Kalongan Kulon</t>
  </si>
  <si>
    <t>Pembangunan Gapura Dusun Kalongan Desa Papahan</t>
  </si>
  <si>
    <t>Pembangunan Lapangan Voley Dusun Kodokan RT 06, 07 RW 02</t>
  </si>
  <si>
    <t>Pembangunan Pagar Makam Dusun Kalongan</t>
  </si>
  <si>
    <t>Pembangunan Pos Kamling, Kodokan Rt 06-07/02</t>
  </si>
  <si>
    <t>Pembangunan Talud Jalan Badran Baru RT 9 RW 8</t>
  </si>
  <si>
    <t>Pengadaan Lampu Penerangan Jalan RT 06 RW 18 Kalongan Etan</t>
  </si>
  <si>
    <t>Pengaspalan Jalan Kalongan Kulon RT 07 RW 16</t>
  </si>
  <si>
    <t>Pngaspalan Jalan Kalongan Kulon RT 08 RW 16 Dukuh Mogang</t>
  </si>
  <si>
    <t>Rehab Gudang Bolopecah RT 06 RW 18 Kalongan Etan</t>
  </si>
  <si>
    <t>Pembangunan Gapura RT 03/06 Pokoh</t>
  </si>
  <si>
    <t>Pembangunan Gapura RT 04 RW 06 Jl. Arjuna Baru</t>
  </si>
  <si>
    <t>Pembangunan Gedung Pertemuan RT 08 RW 06 Pokoh</t>
  </si>
  <si>
    <t>Pembangunan Gudang Bolo Pecah Ngijo RT 03 RW 03 Ngijo Wetan</t>
  </si>
  <si>
    <t>Pembangunan Gudang Bolo Pecah, Dukuh Ngijo Wetan Rt. 02/03</t>
  </si>
  <si>
    <t>Pembangunan Jalan RT 2 RW 6 Pokoh</t>
  </si>
  <si>
    <t>Pembangunan Joglo RT 03 RW 07 Pokoh</t>
  </si>
  <si>
    <t>Pembangunan Saluran Ngijo Kulon RT 05 RW 01</t>
  </si>
  <si>
    <t>Pembangunan Sanitasi RW 04 Pokoh</t>
  </si>
  <si>
    <t>Pembangunan Selokan RT 07/06 Pokoh</t>
  </si>
  <si>
    <t>Pengaspalan jalan Ngijo Kulon RT 4, 7 dan 9 RW 1</t>
  </si>
  <si>
    <t>Pengaspalan jalan Rt 01/06 Pokoh</t>
  </si>
  <si>
    <t>Pengecoran jalan Rt 01/7 Pokoh</t>
  </si>
  <si>
    <t>Rehab lapangan desa</t>
  </si>
  <si>
    <t>Neonisasi Dusun Gaum Rt 17/11</t>
  </si>
  <si>
    <t>Pembangunan Balai Pertemuan, Dukuh Gaum Rt. 02/02</t>
  </si>
  <si>
    <t>Pembangunan Balai Pertemuan, Dukuh Gaum Rt. 11/10</t>
  </si>
  <si>
    <t>Pembangunan Drainase Saluran Jalan Beningsari</t>
  </si>
  <si>
    <t>Pembangunan Sumur Dalam, Dukuh Dawan</t>
  </si>
  <si>
    <t>Pembangunan Sumur Dalam, Dukuh Maguan</t>
  </si>
  <si>
    <t>Pembangunan talud jalan, Gaum RT 03/02</t>
  </si>
  <si>
    <t>Pembangunan Talud Lanjutan/Tahap II RT 3 RW 02 Dusun Gaum</t>
  </si>
  <si>
    <t>Pembangunan Talud Makam RT 03 RW 02 Dusun Gaum</t>
  </si>
  <si>
    <t>Pembangunan Talud RT 03 RW 02</t>
  </si>
  <si>
    <t>Penecoran Jalan, Dukuh Dawan Rt. 01/01</t>
  </si>
  <si>
    <t>Penecoran Jalan, Dukuh Pondok - Dukuh Beningrejo</t>
  </si>
  <si>
    <t>Pengecoran Jalan Maguan RT 10 dan RT 11 Dawan</t>
  </si>
  <si>
    <t>Renovasi Pos Ronda RT 02 RW 08</t>
  </si>
  <si>
    <t>Renovasi Pos Ronda RT 19 RW 11 Dukuh Gaum</t>
  </si>
  <si>
    <t>Pembangunan gudang bolo pecah, Kebon Agung RT 08/06</t>
  </si>
  <si>
    <t>Pembangunan Gudang Bolopecah Alastua Cilik RT 3 RW 6</t>
  </si>
  <si>
    <t>Pembangunan Ruang Arsip Kantor Desa Suruh Tasikmadu</t>
  </si>
  <si>
    <t>Pembangunan Talud Putar Distrik Utara Dusun Grogol</t>
  </si>
  <si>
    <t>Talud jalan Pakis RT 01/06</t>
  </si>
  <si>
    <t>Pembangunan Gudang Bolo Pecah, Dusun Pandeyan Rt. 03/06</t>
  </si>
  <si>
    <t>Pembangunan Talud dan Pagar Makam Suruh Kalang</t>
  </si>
  <si>
    <t>Pembangunan Talud Timur Dusun Suruh Wangan</t>
  </si>
  <si>
    <t>Pembangunan Tempat Pembuangan Sampah Desa Pandeyan Tasikmadu</t>
  </si>
  <si>
    <t>Perbaikkan jalan, Dusun Suruh Wangan Rt 05/08</t>
  </si>
  <si>
    <t>Betonisasi, Karangwuni</t>
  </si>
  <si>
    <t>Pembangunan Balai pertemuan Dusun Derman RT 06/03</t>
  </si>
  <si>
    <t>Pembangunan Gapuro Ngablak RT 01 dan RT 04 RW 06</t>
  </si>
  <si>
    <t>Pembangunan Gedung Balai Desa</t>
  </si>
  <si>
    <t>Pembangunan Rabat Jalan Ngablak RT 01 RW 06</t>
  </si>
  <si>
    <t>Pembangunan Saluran Irigasi Lapangan Ngablak</t>
  </si>
  <si>
    <t>Pembangunan Talud dan Saluran Karangdowo RT 04 RW 07</t>
  </si>
  <si>
    <t>Pembangunan Talud dan Sumur Tani Kas Desa</t>
  </si>
  <si>
    <t>Pembangunan Talud Jalan Dusun Ngablak RT 06 RW 06</t>
  </si>
  <si>
    <t>Pengadaan Lampu Penerangan Jalan Desa Karangmojo</t>
  </si>
  <si>
    <t>Pengaspalan Jalan Dusun Tangkilan</t>
  </si>
  <si>
    <t>Pengaspalan Jalan Karangwuni</t>
  </si>
  <si>
    <t>Pengaspalan Jalan Ngablak</t>
  </si>
  <si>
    <t>Pengaspalan jalan Wates Karangmojo RW 05</t>
  </si>
  <si>
    <t>Pengaspalan Jalan, Dsn Derman</t>
  </si>
  <si>
    <t>Pengaspalan/Sensit Jalan Dusun Karangmojo</t>
  </si>
  <si>
    <t>Pembangunan Gapura Dusun Kaling RT 05/01</t>
  </si>
  <si>
    <t>Pembangunan Gedung Pertemuan, Dusun Geneng</t>
  </si>
  <si>
    <t>Pembangunan Pos Kamling Dusun Celengan</t>
  </si>
  <si>
    <t>Pembuatan Sumur Tani Kas Desa</t>
  </si>
  <si>
    <t>Pengaspalan jalan dukuh Jambangan RT 002 dan 004 RW 003</t>
  </si>
  <si>
    <t>Neonisasi Dukuh Wonolopo</t>
  </si>
  <si>
    <t>Neonisasi Dukuhan Kayuapak RT 04 RW 06</t>
  </si>
  <si>
    <t>Pembangunan Gapura Wonokerso</t>
  </si>
  <si>
    <t>Pembangunan Gudang Bolo Pecah, Dusun Kayuapak Rt. 02/06</t>
  </si>
  <si>
    <t>Pembangunan Gudang Bolopecah RW 02</t>
  </si>
  <si>
    <t>Pembangunan Talud Dusun Dukuhan RT 2 RW 6</t>
  </si>
  <si>
    <t>Pembangunan Talud, Dusun Tritis</t>
  </si>
  <si>
    <t>Pengaspalan Jalan Dusun Kayuapak Rt. 01,02,03</t>
  </si>
  <si>
    <t>Sensit jalan,Wonokerso Rt 02/03</t>
  </si>
  <si>
    <t>Talud makam Wonokerso RT 003 RW 003</t>
  </si>
  <si>
    <t xml:space="preserve"> Betonisasi Jalan, Dukuh Sepat</t>
  </si>
  <si>
    <t>Pembangunan Gapura Wates</t>
  </si>
  <si>
    <t>Pembangunan Gudang bolo pecah NgentakRt 02/01</t>
  </si>
  <si>
    <t>Pembangunan Pos Kampling, Dukuh Gunung Watu</t>
  </si>
  <si>
    <t>Pembangunan Pos Ronda, Dukuh Tangkil Rt. 10/02</t>
  </si>
  <si>
    <t>Pengaspalan jalan lingkungan jaratan RT 03 s/d RT 04 RW 04</t>
  </si>
  <si>
    <t>Pengaspalan jalan lingkungkungan mencong RT 01 s/d RT 03 RW 03</t>
  </si>
  <si>
    <t>Pengaspalan Jalan/Sensit Lingkungan Dk. Mulyorejo, Rt. 06/04</t>
  </si>
  <si>
    <t>Pengaspalan Jalan/Sensit, Dukuh Mesen - Soko</t>
  </si>
  <si>
    <t>Pembangunan Gedung Serbaguna, Desa Suruh Kalang</t>
  </si>
  <si>
    <t>Pembangunan Saluran air Jetis RT 03/04</t>
  </si>
  <si>
    <t>Pembangunan Balai RT Dusun Gotanon Rt 03, Rt 04 RW 03</t>
  </si>
  <si>
    <t>Pembangunan Gedung RW 03 Gotanon</t>
  </si>
  <si>
    <t>Pembangunan Talud, Karang Duren Rt. 04/05</t>
  </si>
  <si>
    <t>Perbaikkan jaringan dan bak air bersih Jati Rt 04</t>
  </si>
  <si>
    <t>Pengaspalan Jalan Dusun Bulu</t>
  </si>
  <si>
    <t>Peningkatan Jalan Hotmix Dk Sawahan RT 02 RW 03</t>
  </si>
  <si>
    <t>Pengadaan Penerangan Jalan Kuniran RT 03 RW 02</t>
  </si>
  <si>
    <t>Neonisasi Dusun Sawahan RT 02 RW 06</t>
  </si>
  <si>
    <t>Pengaspalan jalan RT 11,12 RW 20</t>
  </si>
  <si>
    <t>Pembangunan selokan Jumok Rt 04/08</t>
  </si>
  <si>
    <t>Perbaikan Sanitasi Jl Dahlia RT 6/19</t>
  </si>
  <si>
    <t>Pembangunan Jalan Raharja Indah III C 5 - 6 RT 2 RW 15 P</t>
  </si>
  <si>
    <t>Pengaspalan jalan dusun Songgorunggi</t>
  </si>
  <si>
    <t>Pengaspalan jalan dusun Jetak</t>
  </si>
  <si>
    <t>Pembangunan gapuro Dusun Dagen</t>
  </si>
  <si>
    <t>Pengaspalan Jalan, Jetak 04/07</t>
  </si>
  <si>
    <t>Pembangunan Gapuro, Kulon Mall Luwes RT. 01/09</t>
  </si>
  <si>
    <t>Pengerasan Jalan, Celep Lor Rt. 03/12</t>
  </si>
  <si>
    <t>Pembangunan Gapuro, Jetak Rt. 04/07</t>
  </si>
  <si>
    <t>Pembangunan Gapura Kapohan Dusun Banaran</t>
  </si>
  <si>
    <t>Pembangunan Gedung Pertemuan RT 04 RW 25</t>
  </si>
  <si>
    <t>Pembangunan Gudang Bolopecah, Tegalrejo Rt. 03/06, Banaran</t>
  </si>
  <si>
    <t>Pengaspalan jalan Dusun Sambirejo</t>
  </si>
  <si>
    <t>Pembangunan Talud Irigasi, Sambirejo</t>
  </si>
  <si>
    <t>Pembangunan Talud Jalan, Selatan Dukuh Gemporejo Rt. 01/05</t>
  </si>
  <si>
    <t>Pembangunan Gudang Bolo Pecah Karangansem RT 04 RT 03</t>
  </si>
  <si>
    <t>Pembangunan Gudang Bolopecah, Sroyo Rt. 04/10</t>
  </si>
  <si>
    <t>Pembangunan talud dukuh Tundungan RT 006 RW 004</t>
  </si>
  <si>
    <t>Pembangunan Talud Sroyo RT 1 dan RT 2 RW 10</t>
  </si>
  <si>
    <t>Pengaspalan Jalan Dukuh Dolon RT 001, 002, 003 dan 004 RW 004</t>
  </si>
  <si>
    <t>Pengaspalan jalan dukuh Ngledok RT 001,002 dan 003 RW 008</t>
  </si>
  <si>
    <t>Pengaspalan jalan dukuh Tundungan RT 006 RW 004</t>
  </si>
  <si>
    <t>Pengaspalan Jalan Dusun Ngasem</t>
  </si>
  <si>
    <t>Betonisasi Jalan dan Talud Makam Dusun Soko</t>
  </si>
  <si>
    <t>Melanjutkan pembangunan gudang bolo pecah</t>
  </si>
  <si>
    <t>Pembangunan Jalan Desa Brujul</t>
  </si>
  <si>
    <t>Pembangunan Jalan Dusun Brujul RT 1,2,3,4, 5 dan 6 Desa Brujul</t>
  </si>
  <si>
    <t>Pembangunan Saluran Dusun Jogomasan RT 4 RW 10</t>
  </si>
  <si>
    <t>Pengaspalan jalan dukuh Bonosari</t>
  </si>
  <si>
    <t>Pengaspalan jalan Dusun Jogomasan</t>
  </si>
  <si>
    <t>Pengaspalan jalan Soko - Brujul</t>
  </si>
  <si>
    <t>Pelebaran Jembatan Penghubung Dukuh Ngasem Rt. 01/01</t>
  </si>
  <si>
    <t>Pembangunan Selokan Rt 01/01</t>
  </si>
  <si>
    <t>Pengecoran Jalan Kalangan RT 01 RW 04</t>
  </si>
  <si>
    <t>Pembangunan gudang Bolo Pecah dusun Bolon</t>
  </si>
  <si>
    <t>Pembangunan Pagar Makam RT 03/06 Dusun Tritis</t>
  </si>
  <si>
    <t>Pembangunan Pagar Makam Tahab Kedua RT 04/02 Dusun Bolon</t>
  </si>
  <si>
    <t>Pembangunan Pos Kamling Rt 02/02</t>
  </si>
  <si>
    <t>Pembangunan Balai Warga RW 03 dusun  Nanasan</t>
  </si>
  <si>
    <t>Pembangunan Gapura Trowangsan RT 04 RW 14</t>
  </si>
  <si>
    <t>Pembangunan Gapuro dusun Banukan ds Malangjiwan 4 ( empat ) titik</t>
  </si>
  <si>
    <t>Pembangunan Selokan dan Pavingisasi Dusun Pulosari RT 06 RW 04</t>
  </si>
  <si>
    <t>Pembangunan Selokan Rt 02/02</t>
  </si>
  <si>
    <t>Pembangunan talud jalan dusun Banukan</t>
  </si>
  <si>
    <t>Pembangunan talud sungai kalipati</t>
  </si>
  <si>
    <t>Pembuatan Selokan RT 17 Klegen</t>
  </si>
  <si>
    <t>Perbaikan Selokan RT 01 RW 14 Trowangsan</t>
  </si>
  <si>
    <t>Sensit/Pengaspalan Jalan Perbatasan RW 01 dan RW 14 Dusun Trowangsan</t>
  </si>
  <si>
    <t>Pengaspalan jalan Dusun Ngerangan RW 03</t>
  </si>
  <si>
    <t>Pengaspalan Jalan dusun Ngerangan RW 04</t>
  </si>
  <si>
    <t>Pembangunan Balai Warga Gawanan Barat</t>
  </si>
  <si>
    <t>Pembangunan Pos Kamling Gawanan Timur</t>
  </si>
  <si>
    <t>Renovasi Pos Kamling Rt 02/03</t>
  </si>
  <si>
    <t>Pembangunan Balai Desa Gawanan</t>
  </si>
  <si>
    <t>Pembangunan Selokan RT 01 RW 01 Bendo Klipan</t>
  </si>
  <si>
    <t>Betonisasi Jalan, Dusun Tohudan Rt. 04/03</t>
  </si>
  <si>
    <t>Pengaspalan jalan kampung Kepoh Rt 07/06</t>
  </si>
  <si>
    <t>Pembangunan Gapuro, Perum Gedongan Indah I, Rt. 06/06</t>
  </si>
  <si>
    <t>Pembangunan Saluran Jalan Desa Gedongan</t>
  </si>
  <si>
    <t>Pengaspalan/Sensit Jalan Gedongan RT 1 RW 5</t>
  </si>
  <si>
    <t>Renovasi Gapuro Rt 05/06</t>
  </si>
  <si>
    <t>Pembangunan Pos Kamling Rt 01/08</t>
  </si>
  <si>
    <t>Pembangunan / Rehab / Pengaspalan jalan RT 02 dan RT 03 RW 07 Kronggoan 424 X 3 M</t>
  </si>
  <si>
    <t>Pembangunan / rehab/ pengaspalan jalan RT 04 /01 dan RT 03 / 02 RW 02 Dusun Griyan 210 X 2,5 M</t>
  </si>
  <si>
    <t>Pembangunan / rehap pengaspalan jalan Blimbingan RW 04 dusun Kleboran  275 X 3 M</t>
  </si>
  <si>
    <t>Pembangunan / rehap pengaspalan jalan RW 03 dusun Klemboran 375 X 3,23 M</t>
  </si>
  <si>
    <t>Pembangunan balai Rt 03/07 Kronggahan</t>
  </si>
  <si>
    <t>Pembangunan dan Rehab pengaspalan jalan pilangan RT 04 / 06 baturan 358 X 2,3 M</t>
  </si>
  <si>
    <t>Pengaspalan jalan RT 03 / 06 Desa Baturan 169 X 2,7 M</t>
  </si>
  <si>
    <t>Pengaspalan jalan RT 08 / 03 Klemboran 236 X 3,20 M</t>
  </si>
  <si>
    <t>Pengelolaan sampah</t>
  </si>
  <si>
    <t>Neonisasi Jetis Rt 01/10</t>
  </si>
  <si>
    <t>Neonisasi RW 01 Dukuh Kradenan Dusun Serangan</t>
  </si>
  <si>
    <t>Neonisasi RW 07 Dusun Puspan</t>
  </si>
  <si>
    <t>Neonisasi RW 09 Kampung Jayan Dusun Jayan</t>
  </si>
  <si>
    <t>Neonisasi RW 10 Dukuh Jetis Dusun Jayan</t>
  </si>
  <si>
    <t>Pembangunan Pagar Makam Dusun Sanggungan Rt. 01/03</t>
  </si>
  <si>
    <t>Pembangunan Pos Yandu Ngadijayan Rt 03/05 Blulukan II</t>
  </si>
  <si>
    <t>Pembangunan Rumah Gerabah Kp. Serangan</t>
  </si>
  <si>
    <t>Pembangunan talud irigasi Tersier RW 03 Blulukan I</t>
  </si>
  <si>
    <t>Pembuatan Pagar MakamKp. Serangan</t>
  </si>
  <si>
    <t>Pembuatan Pos Kamling Kp. Serangan</t>
  </si>
  <si>
    <t>Rehab Saluran Air Kampung Cangkrimalang RT 01/08 Dusun Puspan</t>
  </si>
  <si>
    <t>Paving Keliling dan Saluran (Joging Track/ OR Jalan Kaki) Lapangan Desa Paulan</t>
  </si>
  <si>
    <t>Pembangunan Gudang Bolopecah RT 02 RW 03</t>
  </si>
  <si>
    <t>Pembangunan gudang inventaris Rt 03/03</t>
  </si>
  <si>
    <t>Pembangunan Gudang Inventaris, Gajahan Rt. 04/01</t>
  </si>
  <si>
    <t>Pengecoran jalan Rt 01/01</t>
  </si>
  <si>
    <t>Pembangunan Balai Desa Gajahan Colomadu</t>
  </si>
  <si>
    <t>Neonisasi Kampung Watuburik RT 03</t>
  </si>
  <si>
    <t>Pembangunan Gedung Posyandu, Dusun Jetak</t>
  </si>
  <si>
    <t>Pembangunan talud jalan, Saden Rt 03/05</t>
  </si>
  <si>
    <t>Pembangunan Tempat Sampah, Dusun Sugih Waras Rt. 04/06</t>
  </si>
  <si>
    <t>Pembuatan talud jalan ke makam Kp. Jetak Rt.01 RW.04</t>
  </si>
  <si>
    <t>Pengadaan Tiang Penerangan Jalan Kp Wonorejo RT 9</t>
  </si>
  <si>
    <t>Pengaspalan (Hotmix) Jalan Kampung Jetak RT 01, 02 RW 02</t>
  </si>
  <si>
    <t>Pengecoran Jalan Barat Gapuro Kp. Saudan RT 01/ XI Ngadino</t>
  </si>
  <si>
    <t>Pengecoran Jalan dan talud</t>
  </si>
  <si>
    <t>Pengecoran jalan RT 2 dan rt 03 Rw 06 Sugih Waras</t>
  </si>
  <si>
    <t>Peningkatan Jalan Kampung Saudan RT 01/10</t>
  </si>
  <si>
    <t>Pembangnan Talud dan Jalan Desa</t>
  </si>
  <si>
    <t>Pembanguna talud jalan, Kali Kebo Rt08/09</t>
  </si>
  <si>
    <t>Pembangunan Gudang Bolo Pecah Kp. Kalikebo Rt. 03 /08</t>
  </si>
  <si>
    <t>Pembangunan Saluran Pembuangan Air dan Talud Dusun Dalon RT 03, 04 RW 10</t>
  </si>
  <si>
    <t>Pengadaan Sarana Prasarana Sumur Dalam Kp Jengglong Desa Plesungan, Gondangrejo</t>
  </si>
  <si>
    <t>Pengaspalan jalan</t>
  </si>
  <si>
    <t>Pengaspalan Jalan Desa</t>
  </si>
  <si>
    <t>Pengaspalan jalan dusun sukorejo RT 07/04</t>
  </si>
  <si>
    <t>Pengecoran Jalan Kp. Dalon RT 01 ( Utara Rin Road )</t>
  </si>
  <si>
    <t>Pengecoran Jalan Kp. Kalikebo RT 01/VIII</t>
  </si>
  <si>
    <t>Betonisasi Jalan Kampung Kp. Banyubiru Rt.03</t>
  </si>
  <si>
    <t>Betonisasi Jalan Kampung Pulosari RT 06/04</t>
  </si>
  <si>
    <t>Pembangunan talud jalan,Pulosari RT 05/04</t>
  </si>
  <si>
    <t>Pembuatan Gapuro Kp. Jatikuwung Kidul</t>
  </si>
  <si>
    <t>Pembuatan Gapuro Kp. Winong</t>
  </si>
  <si>
    <t>Pembuatan Gapuro Kp. Wonosari</t>
  </si>
  <si>
    <t>Pembuatan gedung gerabah / serba una Kp.Dadapan</t>
  </si>
  <si>
    <t>Pembuatan Gudang Gerabah / Gedung Serbaguna</t>
  </si>
  <si>
    <t>Pengaspalan jalan dusun banyubiru</t>
  </si>
  <si>
    <t>Pengecoran jalan dan talud Timur Kampung Kp. Pulosari</t>
  </si>
  <si>
    <t>Betonisasi Jalan Ngangkruk RT 04/14</t>
  </si>
  <si>
    <t>Betonisasi Jalan RT 06 RW 12 Dusun Ngegot</t>
  </si>
  <si>
    <t>Pembangunan Gedung RT 3 dan RT 4 RW 13 Dukuh Ngegot</t>
  </si>
  <si>
    <t>Pembangunan Gedung Serba guna, Dusun Siwal</t>
  </si>
  <si>
    <t>Pengaspalan Jalan (Sandsheet) Dusun Tegalsari</t>
  </si>
  <si>
    <t>Pengaspalan jalan Dusun Mundu</t>
  </si>
  <si>
    <t>Pengaspalan Jalan Ngegot</t>
  </si>
  <si>
    <t>Pengecoran Jalan Menuju Ngangkruk Rt. 03, Rw. 14</t>
  </si>
  <si>
    <t>Pengecoran Jalan, Dusun Ngaglik Rt. 02/08</t>
  </si>
  <si>
    <t>Rehab gedung pertemuan Ngangkruk Rt 01/14</t>
  </si>
  <si>
    <t>Renovasi Gedung Serbaguna Perum Graha Mitra Sentosa</t>
  </si>
  <si>
    <t>Betonisasi Jalan Kampung Watudakon RT 07 dan Talud Jalan RT 06 RW 06</t>
  </si>
  <si>
    <t>Pembangunan Talud Jalan, Cinet Rt. 01/02</t>
  </si>
  <si>
    <t>Pembuatan Gapuro 2 tempat Kp. Sanggrahan RT 01/ Rw 04</t>
  </si>
  <si>
    <t>Pengaspalan (Hotmix) Jalan RT 04 dan RT 05 RW 02 Dusun Cinet</t>
  </si>
  <si>
    <t>Pengaspalan jalan dusun gunungduk</t>
  </si>
  <si>
    <t>Pengecoran Jalan arah kampung tempel Kp. Watudakon Rt 05 RW 06</t>
  </si>
  <si>
    <t>Rabat beton,Jengglong RT 07/06</t>
  </si>
  <si>
    <t>Betonisasi Jalan Sosogan RT 02/04</t>
  </si>
  <si>
    <t>Pembangunan Gapura Dusun Kricikan RT 02/05</t>
  </si>
  <si>
    <t>Pembangunan Gudang Bolopecah Dusun Sosogan</t>
  </si>
  <si>
    <t>Pembangunan Poskamling Kampung Watuireng RT 03.02</t>
  </si>
  <si>
    <t>Pembangunan talud jalan, Sosongan Rt 01 /04</t>
  </si>
  <si>
    <t>Pembuatan Gapuro Kp. Gejikan</t>
  </si>
  <si>
    <t>Pengaspalan (Hotmix) Jalan Kampung Mesen</t>
  </si>
  <si>
    <t>Pengaspalan Jalan. Rejosari Rt. 05/01,</t>
  </si>
  <si>
    <t>Pengecoran Jalan RT 3 RW 1 Dukuh Rejosari (di Utara Dukuh Rejosasri)</t>
  </si>
  <si>
    <t>Rehab Tandon Air Dukuh Genjikan</t>
  </si>
  <si>
    <t>Pembangunan Gapuro Kp. Dorejo</t>
  </si>
  <si>
    <t>Pembangunan Gedung Bolopecah Dusun Banyuurip</t>
  </si>
  <si>
    <t>Pembangunan POs Kaling, Plosorejo RW 03</t>
  </si>
  <si>
    <t>Pembangunan Pos Kampling  Dusun Karanglo</t>
  </si>
  <si>
    <t>Pembangunan Talud Jalan Dusun Jurangkambil</t>
  </si>
  <si>
    <t>Pembangunan Talud Jalan Kampung Banyuanyar dan Sebrungan</t>
  </si>
  <si>
    <t>Pembangunan Talud Jalan, Dusun Banyu Bening Rt. 01/05</t>
  </si>
  <si>
    <t>Pembangunan Talud Jalan, Dusun Banyu Urip Rt. 02/05</t>
  </si>
  <si>
    <t>Pembangunan Talud Kp. Blimbing RT 03</t>
  </si>
  <si>
    <t>Pengaspalan (Hotmix) Jalan Dusun Kedunggong</t>
  </si>
  <si>
    <t>Pengaspalan (Hotmix) Jalan Kampung Banyuanyar</t>
  </si>
  <si>
    <t>Pengaspalan (Hotmix) Jalan Kampung Mojorejo</t>
  </si>
  <si>
    <t>Pengaspalan (Hotmix) Jalan Kampung Plosorejo</t>
  </si>
  <si>
    <t>Pengaspalan (Hotmix) Jalan Kampung Watugajah</t>
  </si>
  <si>
    <t>Pengecoran Jalan Dusun Plosokerep RT 01</t>
  </si>
  <si>
    <t>Pengecoran Jalan Kampung Depel RT 03 dan RT 04 RW 06</t>
  </si>
  <si>
    <t>Rabat Beton Bondorejo Rt 07/06</t>
  </si>
  <si>
    <t>Pembangunan Rabat Beton Jalan Dusun Kopen</t>
  </si>
  <si>
    <t>Pembangunan Talud Jalan Kampung Gunugkendil</t>
  </si>
  <si>
    <t>Pengaspalan (Hotmix) Jalan Dusun Bison</t>
  </si>
  <si>
    <t>Pengecoran Jalan Dusun Kepuh Rt. 03, Rw. 06</t>
  </si>
  <si>
    <t>Pembangunan Gudang Bolopecah Dusun Pule Rt. 03/02</t>
  </si>
  <si>
    <t>Rabat Beton,Kopen RT 04/05</t>
  </si>
  <si>
    <t>Pembangunan Talud jalan,Kali Kebo RT 08/09</t>
  </si>
  <si>
    <t>Pembangunan Tali Air Dusun Karangwuni</t>
  </si>
  <si>
    <t>Pembangunan Talud Jalan Kampung Kauman</t>
  </si>
  <si>
    <t>Sensit Dusun Kragan RT 04 RW 02</t>
  </si>
  <si>
    <t>Sensit Dusun Kauman RT 05 RW 03</t>
  </si>
  <si>
    <t>Betonisasi Jalan Dusun Geretan</t>
  </si>
  <si>
    <t>PengaspalanJalan Kp. Bulak Kulon RT04 - 03</t>
  </si>
  <si>
    <t>Pembangunan lapangan Bola Volly Dusun Ngabeyan</t>
  </si>
  <si>
    <t>Pembangunan Talud Jalan Dusun Geretan</t>
  </si>
  <si>
    <t>Pengaspalan Jalan Dusun Bodo</t>
  </si>
  <si>
    <t>Pengaspalan Jalan Dusun Ngabeyan</t>
  </si>
  <si>
    <t>Pembangunan Gapuro, Dukuh Kanilan</t>
  </si>
  <si>
    <t>Pembangunan Talud Jalan Makam, Dusun Bulak</t>
  </si>
  <si>
    <t>Pembangunan Lanjutan Lapangan Footsal Desa Kragan</t>
  </si>
  <si>
    <t>Pembangunan Pos Kamling Rt 02/05</t>
  </si>
  <si>
    <t>Pengaspalan Jalan Dusun Kauman, Bodo, Serenan Desa Kragan</t>
  </si>
  <si>
    <t>Pembangunan Gedung Serba Guna Tahap Lanjutan Dusun Kranggan</t>
  </si>
  <si>
    <t>Pembangunan Talud Dukuh Tinjuharjo RT 05/IV</t>
  </si>
  <si>
    <t>Pembangunan Talud Jalan dan Cor jalan Kp. Cuprisan</t>
  </si>
  <si>
    <t>Pengaspalan Jalan Dusun Wonosari Rt. 05, Rw. 03</t>
  </si>
  <si>
    <t>Pengecoran Jalan, Dukuh Munggur</t>
  </si>
  <si>
    <t>Pengecoran Jalan, Dusun Jatirejo</t>
  </si>
  <si>
    <t>Pengecoran Jalan, Dusun Silir</t>
  </si>
  <si>
    <t>Rabat Beton Kp. Kadiloyo</t>
  </si>
  <si>
    <t>Renovasi Pos Kamling, Garas RT 03/07</t>
  </si>
  <si>
    <t>Pembangunan Talud Jalan Mulyorejo RT 04/06</t>
  </si>
  <si>
    <t>Pembangunan Talud Jalan Dusun Kedunggulo</t>
  </si>
  <si>
    <t>Pembuatan Jembatan Kp. Tanjung</t>
  </si>
  <si>
    <t>Pembuatan Talud Jalan Utara Kampung Kp. Jambu</t>
  </si>
  <si>
    <t>Penecoran Jalan Kampung Kp. Grenjeng</t>
  </si>
  <si>
    <t>Pengecoran Jalan, Dusun Mulyorejo Rt. 04/06</t>
  </si>
  <si>
    <t>Pembangunan Talud Jalan, Dukuh Sidomulyo Rt. 05/04</t>
  </si>
  <si>
    <t>Pembangunan talud jalan RT 02/05</t>
  </si>
  <si>
    <t>Betonisasi Jalan Lingkar Kampung Blencan RT 04/07 Wonorejo Kidul</t>
  </si>
  <si>
    <t>Pembangunan Sarana Prasarana Infrastruktur Tuban Lor RT 1 RW 4</t>
  </si>
  <si>
    <t>Pembangunan Talud Jalan Dusun Wonorejo Kidul</t>
  </si>
  <si>
    <t>Pembangunan talud jalan Tuban kidul RT 05/07</t>
  </si>
  <si>
    <t>Pengaspalan Jalan Kaliapet RT 06 RW 01</t>
  </si>
  <si>
    <t>Betonisasi dan Pembangunan Talud Jalan serta Gapura Dusun Krendowahono</t>
  </si>
  <si>
    <t>Pembangunan Talud Kp. Ngrawan RT. 02/1</t>
  </si>
  <si>
    <t>Pengecoran Jalan dan talud Kp. Ngrawan Rt 07 &amp; Rt,02/Rw.1</t>
  </si>
  <si>
    <t>Pengecoran Jalan Kampung Kp. Bojong</t>
  </si>
  <si>
    <t>Pengecoran Jalan Kp. Krendowahono RT 01</t>
  </si>
  <si>
    <t>Pengecoran Jalan Kp. Tegalrejo RT 01 RW IV</t>
  </si>
  <si>
    <t>Pengecoran Jalan, Dukuh Dukuh Rt. 06/01</t>
  </si>
  <si>
    <t>Pengecoran Jalan, Dukuh Ledok Rt. 03/02</t>
  </si>
  <si>
    <t>Pengecoran Jalan, Dusun Kayen Rt. 01/02</t>
  </si>
  <si>
    <t>Rabat Beton RT 04/03</t>
  </si>
  <si>
    <t>Betonisasi Dukuh Grenjengan</t>
  </si>
  <si>
    <t>Pembangunan lumbung Kopa'an RT 01/09</t>
  </si>
  <si>
    <t>Pembangunan Saluran/Irigasi Jangganan RT 01 RW 13 Kemiri</t>
  </si>
  <si>
    <t>Pembangunan sendang Kebakkalang</t>
  </si>
  <si>
    <t>Pengaspalan jalan dusun Beji</t>
  </si>
  <si>
    <t>Pengaspalan Jalan Dusun Ngentak</t>
  </si>
  <si>
    <t>Pengaspalan jalan Padas Rejo-Padas</t>
  </si>
  <si>
    <t>Talud dan Betonisasi jalan dukuh Ngelo Padas</t>
  </si>
  <si>
    <t>Talud dukuh Ngelo Dingin</t>
  </si>
  <si>
    <t>Pengadaan Sarana Penerangan Jalan RT 05 RW 06</t>
  </si>
  <si>
    <t>Pembangunan Talud Jalan, Simo Lor</t>
  </si>
  <si>
    <t>Pembangunan saluran air Podas Rt 04/10</t>
  </si>
  <si>
    <t>Pembangunan Sumur Sarana Air Bersih Jengglong Waru</t>
  </si>
  <si>
    <t>Pengaspalan jalan dusun Gunden</t>
  </si>
  <si>
    <t>Pembangunan Balai Dusun, Dukuh Kembu Rt. 04/05</t>
  </si>
  <si>
    <t>Pembangunan lumbong Jengglong Rt 06/12</t>
  </si>
  <si>
    <t>Pengaspalan Jalan Dusun Dadakan</t>
  </si>
  <si>
    <t>Pengaspalan Jalan Dukuh Kranggansari Rt 01 Rw3</t>
  </si>
  <si>
    <t>Pengaspalan jalan Gerdu</t>
  </si>
  <si>
    <t>Pembangunan Drainase, Dukuh Karang Kidul</t>
  </si>
  <si>
    <t>Pembangunan Gedung Serbaguna, Dukuh Karang Kidul</t>
  </si>
  <si>
    <t>Pembangunan Gudang Bolo Pecah, Dukuh Dadakan</t>
  </si>
  <si>
    <t>Pembangunan gapuro Rt 1 RW 5 Dukuh pulosari</t>
  </si>
  <si>
    <t>Pembangunan gapuro Rt 6 Rw 6 Dukuh Pulosari</t>
  </si>
  <si>
    <t>Pembangunan Saluran air Pulosari RT 04/08</t>
  </si>
  <si>
    <t>Betonisasi jalan Jati Rt 02/10</t>
  </si>
  <si>
    <t>Pembangunan Balai Desa Malanggaten</t>
  </si>
  <si>
    <t>Pembangunan Gapura RT 01 RW 01 Dukuh Jelok</t>
  </si>
  <si>
    <t>Pembangunan Gudang Bolopecah Sembungan RT 03 RT 04 RW 04</t>
  </si>
  <si>
    <t>Pengadaan Sarana Penerangan JAlan Dusun NArum RT 01 RW 02</t>
  </si>
  <si>
    <t>Pengaspalan Jalan, Gembong Rt. 03/06</t>
  </si>
  <si>
    <t>Pengaspalan Jalan/Sensit, Dk. Narum</t>
  </si>
  <si>
    <t>Betonisasi jalan Nayan Rt 04/06</t>
  </si>
  <si>
    <t>Pembangunan Gapura Dusun Nayan RT 01 RW 07</t>
  </si>
  <si>
    <t>Betonisasi Jalan Dukuh Jatiarum</t>
  </si>
  <si>
    <t>Betonisasi dukuh Banjar</t>
  </si>
  <si>
    <t>Betonisasi jalan Grasak Rt 04/10</t>
  </si>
  <si>
    <t>Pembangunan Balai Desa Banjarharjo</t>
  </si>
  <si>
    <t>Betonisasi Jalan Desa</t>
  </si>
  <si>
    <t>Betonisasi Jalan Mojo Telu Rt 03/10</t>
  </si>
  <si>
    <t>Pembangunan Talud Kalangkedan RT 04  RW 07</t>
  </si>
  <si>
    <t>Pembangunan Talud Mojotelu RT 01 RW 09</t>
  </si>
  <si>
    <t>Pengadaan Lampu Penerangan Jalan Dukuh Wonokerto RT 01 RW 13</t>
  </si>
  <si>
    <t>Pengadaan Lampu Penerangan Jalan Dusun Sewurejo</t>
  </si>
  <si>
    <t>Betonisasi jalan Dusun Macanan</t>
  </si>
  <si>
    <t>Betonisasi jalan GopatluRt 04/02</t>
  </si>
  <si>
    <t>Pembangunan Talud Jalan Bagusan Tragan Rw. 08</t>
  </si>
  <si>
    <t>Pembangunan Talud Jalan Lingkar Dukuh Dalungan Rw. 04</t>
  </si>
  <si>
    <t>Pengadaan Sarana Penerangan Jalan Dusun Pingin Lor</t>
  </si>
  <si>
    <t>Pengecoran jalan Dukuh Tawang RT 01/01</t>
  </si>
  <si>
    <t>Pengecoran Jalan, Dukuh Candi Rt. 03/03</t>
  </si>
  <si>
    <t>Rehab Gedung Pertemuan Dukuh Tawang RT 002 RW 001</t>
  </si>
  <si>
    <t>Sarpras Olahraga Lapangan Bola Volly Sembungan</t>
  </si>
  <si>
    <t>Betonisasi dukuh Gedangan Kidul</t>
  </si>
  <si>
    <t>Pembangunan Gapura Dukuh Teken</t>
  </si>
  <si>
    <t>Pembangunan Gapura Jalan Botton 1 dan 2 RW 11 Dusun Randusari</t>
  </si>
  <si>
    <t>Pembangunan Gapuro Rt 02 Rw 07 Dusun Gedangan Lor</t>
  </si>
  <si>
    <t>Pembangunan Gapuro, Beron Rt. 01/08</t>
  </si>
  <si>
    <t>Pembangunan Gapuro, Dk. Driyan Rt. 01/01</t>
  </si>
  <si>
    <t>Pembangunan saluran air Bekon Rt 02/02</t>
  </si>
  <si>
    <t>Pembangunan Saluran Bekon Rt. 03/01</t>
  </si>
  <si>
    <t>Pembangunan Saluran Dusun Dalemrejo Rt. 04/02</t>
  </si>
  <si>
    <t>Pembangunan Talud Jalan Bekon Sepur Rt. 01/02</t>
  </si>
  <si>
    <t>Pengadaan Sarana Penerangan Jalan Jomblang RT 03 RW 10</t>
  </si>
  <si>
    <t>Pengaspalan jalan dusun jomblang</t>
  </si>
  <si>
    <t>Pengaspalan Jalan RT 01 RW 08 Dusun gendangan Kidul</t>
  </si>
  <si>
    <t>Pengecoran Jalan, Dk. Driyan Rt. 01/01</t>
  </si>
  <si>
    <t>Talud Jalan, Beron Rt. 01/02</t>
  </si>
  <si>
    <t>Pembangunan Talud Klumpuk RT 01 RW 03</t>
  </si>
  <si>
    <t>Pembangunan Poskamling Klumpuk RT 02 RW 03</t>
  </si>
  <si>
    <t>Pembangunan Talud Mojo RT 01, RT 03  RW 07</t>
  </si>
  <si>
    <t>Pembangunan Talud Mojogedang RT 01 RW 02</t>
  </si>
  <si>
    <t>Pembangunan Talud Klitik RT 03, RT 04  RW 09 Ploso</t>
  </si>
  <si>
    <t>Pengaspalan jalan,Dukuh Ploso</t>
  </si>
  <si>
    <t>Pembangunan Gedung Dusun Mojogedang</t>
  </si>
  <si>
    <t>Pengaspalan jalan RT 01,02 ,Mojo</t>
  </si>
  <si>
    <t>Hotmix Jalan, Dusun Dersono RT 02/04</t>
  </si>
  <si>
    <t>Pembangunan Gedung Pertemuan Pendek Rt. 03/04 Ds. Dersono,</t>
  </si>
  <si>
    <t>Beonisasi Jalan Blimbing RT 01, RT 02 RW 08</t>
  </si>
  <si>
    <t>Beonisasi Jalan Bulukerto RT 01 RW 05</t>
  </si>
  <si>
    <t>Pengaspalan Jalan Gambarui RT 01 RW 06</t>
  </si>
  <si>
    <t>Pelebaran Jembatan Gragalan RT 01 RW 01</t>
  </si>
  <si>
    <t>Betonisasi Jalan Gondang Manis RT 07 RW 02</t>
  </si>
  <si>
    <t>Rehab Gedung Pertemuan Bulukerto RT 02 RW 05</t>
  </si>
  <si>
    <t>Pembangunan Gedung Bulukerto</t>
  </si>
  <si>
    <t>Pembangunan Petilasan Eyang Keramat Gambaruni Desa Sewurejo</t>
  </si>
  <si>
    <t>Pembangunan Gapura Clepor</t>
  </si>
  <si>
    <t>Pembangunan Gudang Bolo Pecah Kembangan RT 02 RW 06</t>
  </si>
  <si>
    <t>Pembangunan Talud jalan,Dusun Gedong Turirejo</t>
  </si>
  <si>
    <t>Pembnagunan Gudang Bolo Pecah Ngalian RT 01 RW 06</t>
  </si>
  <si>
    <t>Pengaspalan Jalan Cangkir RT 01 RW 02</t>
  </si>
  <si>
    <t>Pengaspalan Jalan Dusun Grogol</t>
  </si>
  <si>
    <t>Pengaspalan jalan dusun Ngelo</t>
  </si>
  <si>
    <t>Pengaspalan jalan,dusun Banaran</t>
  </si>
  <si>
    <t>Pengaspalan jalan,dusun Cangkir</t>
  </si>
  <si>
    <t>Pengaspalan jalan,dusun Clepor</t>
  </si>
  <si>
    <t>Pengaspalan jalan,Dusun Godang jagir</t>
  </si>
  <si>
    <t>Betonisasi Jalan Dukuh Jatirejo</t>
  </si>
  <si>
    <t>Pembangunan Gapura dan Renovasi Balai Pertemuan Winong RT 03 RW 02</t>
  </si>
  <si>
    <t>Pembangunan Gedung Bolo Pecah RT 04 RW 10</t>
  </si>
  <si>
    <t>Pembangunan Pagar dan Kamar Mandi Garit RT 03 RW 01</t>
  </si>
  <si>
    <t>Pembangunan Talud Dukuh Ngelo</t>
  </si>
  <si>
    <t>Pembangunan Talud jalan,Dukuh Pendem</t>
  </si>
  <si>
    <t>Pembangunan Talud Ngelo RT 01 dan RT 02 RW 10</t>
  </si>
  <si>
    <t>Pengaspalan jalan Dukuh Bangun Sari</t>
  </si>
  <si>
    <t>Pengaspalan Jalan Dukuh Garit</t>
  </si>
  <si>
    <t>Pengaspalan Jalan Dukuh Tunggulsari</t>
  </si>
  <si>
    <t>Pengaspalan Jalan Dukuh Winong</t>
  </si>
  <si>
    <t>Pembangunan Jalan Dukuh Kslitelu RT 06 RW 12</t>
  </si>
  <si>
    <t>Pembangunan Jalan Dukuh Sumberejo RT 02 RW 08</t>
  </si>
  <si>
    <t>Pembangunan Jalan,Dukuh Karang</t>
  </si>
  <si>
    <t>Pembangunan jalan,RT 01/08 Bedoyo</t>
  </si>
  <si>
    <t>Pembangunan Pos Kamling ,Dologan</t>
  </si>
  <si>
    <t>Pembangunan Pos Kamling,Pojok</t>
  </si>
  <si>
    <t>Pembangunan Talud Jalan dan Gorong gorong Dusun Pojok RT 05 RW 07</t>
  </si>
  <si>
    <t>Pembangunan Talud Jalan Dukuh Bedoyo RT 01/08</t>
  </si>
  <si>
    <t>Pembangunan Talud Jalan Sepokoh RT 01 dan RT 05</t>
  </si>
  <si>
    <t>Pengaspalan jalan Dk Kalitelu</t>
  </si>
  <si>
    <t>Pengaspalan Jalan Pereng RT 03 RW 03</t>
  </si>
  <si>
    <t>Pengaspalan jalan,dukuh Pojok-Dologan</t>
  </si>
  <si>
    <t>Pengecoran jalan,Dukuh Pojok</t>
  </si>
  <si>
    <t>Pembangunan Bak Penampungan Air Sumur Dalam Dukuh Munggur RT 01, RT 02 dan RT 03</t>
  </si>
  <si>
    <t>Pembangunan Gapura Nglebak Dusun Munggur</t>
  </si>
  <si>
    <t>Pembangunan Gapuro sidorejo RT 08 Rw 02</t>
  </si>
  <si>
    <t>Pembangunan Gapuro, Sidorejo RW 02</t>
  </si>
  <si>
    <t>Pembangunan Gapuro, Tunggulrejo</t>
  </si>
  <si>
    <t>Pembangunan Gedung Pertemuan dan Bolo Pecah Dukuh Siwalan RT 03 RW 05</t>
  </si>
  <si>
    <t>Pembangunan Gudang Bolopecah Nglebak RT 04 RW 09</t>
  </si>
  <si>
    <t>Pembangunan Talud Dusun Siwalan RT 02 RW 05</t>
  </si>
  <si>
    <t>Pembangunan Talud Jalan dan Rabat Beton SIwalan RT 01 RW 05</t>
  </si>
  <si>
    <t>Pembangunan Talud Jalan Siwalan RT</t>
  </si>
  <si>
    <t>Pembangunan Talud Sidorejo RT 06 RW 02</t>
  </si>
  <si>
    <t>Pembuatan Gapura Dukuh Munggur RT 01, 02 RW 03</t>
  </si>
  <si>
    <t>Pembangunan Gedung Olahraga Sukorejo Desa Kedungjeruk</t>
  </si>
  <si>
    <t>Pembangunan Gudang Bolo Pecah,Jatikurung</t>
  </si>
  <si>
    <t>Pembangunan Jalan Kedungjeruk RT 02 RW 15</t>
  </si>
  <si>
    <t>Pembangunan jalan,RW 06 Mlandang</t>
  </si>
  <si>
    <t>Pengaspalan Jalan Dusun Kedungjeruk</t>
  </si>
  <si>
    <t>Pengaspalan jalan, Selorejo</t>
  </si>
  <si>
    <t>Pengecoran Jalan Sidomulyo RT 02 RW 17</t>
  </si>
  <si>
    <t>Pengecoran jalan,Dusun Sukorejo</t>
  </si>
  <si>
    <t>Pengecoran jalan,Dusun Tawangsari</t>
  </si>
  <si>
    <t>Pembangunan Talud Ngrombo</t>
  </si>
  <si>
    <t>Pengecoran Jalan Jatigading RT 02 RW 09</t>
  </si>
  <si>
    <t>Pengaspalan Jalan Dusun Karang</t>
  </si>
  <si>
    <t>Berem jalan dusun Gulunan RT 01, RT 02 RW II</t>
  </si>
  <si>
    <t>Pengaspalan jalan dusun golunan Rt 01 RW 01</t>
  </si>
  <si>
    <t>Pembangunan gapuro Gulunan Rt 1 RW 2</t>
  </si>
  <si>
    <t>Pembangunan Talud jalan Jatigading</t>
  </si>
  <si>
    <t>Pengecoran jalan, Jatigading</t>
  </si>
  <si>
    <t>Pembangunan talud jalan,Kaliboto</t>
  </si>
  <si>
    <t>Pembangunan Gapuro Dk Joho</t>
  </si>
  <si>
    <t>Pengecoran Jalan,Ngemplak</t>
  </si>
  <si>
    <t>Pembangunan Gapuro,Ngemplak</t>
  </si>
  <si>
    <t>Pengecoran jalan, Sidorejo,Dsn. Ngemplak</t>
  </si>
  <si>
    <t>Pengecoran jalan,Sidorejo Etan,Dsn Karang</t>
  </si>
  <si>
    <t>Pengaspalan Jalan,Karang</t>
  </si>
  <si>
    <t>Pembangunan Gedung, Ngelosari</t>
  </si>
  <si>
    <t>Pengecoran Jalan Randusari</t>
  </si>
  <si>
    <t>Pengecoran jalan, Ngelosri</t>
  </si>
  <si>
    <t>Rehab Gedung Bolopecah Pulosari</t>
  </si>
  <si>
    <t>Pengecoran jalan,Gulunan Kulon RT 02/02</t>
  </si>
  <si>
    <t>Pengaspalan jalan,RT 02/01 Gulunan</t>
  </si>
  <si>
    <t>Pembangunan Gapuro,Dk.Gobakan</t>
  </si>
  <si>
    <t>Pengecoran jalan,Dk.Gobakan</t>
  </si>
  <si>
    <t>Pengecoran jalan,Dk. Juranggebang</t>
  </si>
  <si>
    <t>Pembangunan Gedung,Bungkus</t>
  </si>
  <si>
    <t>Pembangunan Talud Jalan,Ngrombo</t>
  </si>
  <si>
    <t>Pembangunan Lapangan Bola Volly Dukuh Kaliboto</t>
  </si>
  <si>
    <t>Pembangunan Gapura RT 1 RW 2</t>
  </si>
  <si>
    <t>Pembangunan Balai Dusun Bendungan</t>
  </si>
  <si>
    <t>Pembangunan Talud Jalan Dk Karang</t>
  </si>
  <si>
    <t>Pembangunan Drainase,Dk.Ngembat</t>
  </si>
  <si>
    <t>Pembangunan Gedung Pertemuan ,Dongko</t>
  </si>
  <si>
    <t>Pembangunan Talud jalan,Buntar Rt 01</t>
  </si>
  <si>
    <t>Pengecoran jalan,Jenggrik Etan</t>
  </si>
  <si>
    <t>Pengaspalan jalan,Dk.Mendak</t>
  </si>
  <si>
    <t>Pembangunan Talud jalan,Dk.Candi</t>
  </si>
  <si>
    <t>Pembangunan Talud jalan ,Sumberan</t>
  </si>
  <si>
    <t>Pembangunan Lapangan Futsal Desa Buntar</t>
  </si>
  <si>
    <t>Pembangunan Gedung Olahraga Desa Buntar</t>
  </si>
  <si>
    <t>Pembangunan Gedung, Dukuh Mojoroto</t>
  </si>
  <si>
    <t>Pembangunan Gapuro, Sekar Petak</t>
  </si>
  <si>
    <t>Betonisasi Jalan Dukuh Bancak ! RT dan RT 04 RW 01</t>
  </si>
  <si>
    <t>Pembangunan Gapura Kalilutung RT 02 RW 10</t>
  </si>
  <si>
    <t>Pembangunan Gudang Bolo Pecah Bancak I RT 01 RW 02</t>
  </si>
  <si>
    <t>Pembangunan Talud jalan RW 01 Bancak</t>
  </si>
  <si>
    <t>Pembangunan Talud Kalilutung RT 02 RW 10</t>
  </si>
  <si>
    <t>Pengaspalan (Hotmix) Jalan Kalilutung RT 03 RW 10</t>
  </si>
  <si>
    <t>Pengaspalan (Hotmix) Jalan Kalilutung RT 10 RW 10</t>
  </si>
  <si>
    <t>Pengaspalan jalan Dk Gebyok</t>
  </si>
  <si>
    <t>Pengecoran jalan Dukuh Sambirejo</t>
  </si>
  <si>
    <t>Neonisasi Gentungan RT 05 RW 07</t>
  </si>
  <si>
    <t>Pengaspalan Jalan Dukuh Sidodadi</t>
  </si>
  <si>
    <t>Pengaspalan Jalan Dusun Sidodadi RT02 &amp; RT03</t>
  </si>
  <si>
    <t>Pengaspalan Jalan Dusun Sidodadi Rt04 RW 05</t>
  </si>
  <si>
    <t>Pengaspalan jalan Dk.Karanggayam</t>
  </si>
  <si>
    <t>Pengaspalan jalan Dk. Sidodadi</t>
  </si>
  <si>
    <t>Pengecoran jalan Dukuh Gentungan</t>
  </si>
  <si>
    <t>Neonisasi Bendo RT 01, 02, 03, 04 RW 08, 09</t>
  </si>
  <si>
    <t>Pembangunan Talud Jempino RT 01 RW 08</t>
  </si>
  <si>
    <t>Pembangunan Talud Jempino RT 02 RW 08</t>
  </si>
  <si>
    <t>Pembangunan Talud Pojok RT 03 RW 03</t>
  </si>
  <si>
    <t>Pembangunan Talud Pojok RT 02 RW 04</t>
  </si>
  <si>
    <t>Pembangunan Talud Sumberejo 1 RT 03 RW 03</t>
  </si>
  <si>
    <t>Pengecoran jalan,Banaran RT 01</t>
  </si>
  <si>
    <t>Pembangunan Gapuro, Rt 03</t>
  </si>
  <si>
    <t>Pengaspalan jalan,RT 01 Sumberejo 2</t>
  </si>
  <si>
    <t>Pengaspalan jalan RT 01/10 Sumberejo 2</t>
  </si>
  <si>
    <t>Pembangunan Lapangan Bola Volly Sumberejo</t>
  </si>
  <si>
    <t>Pembangunan gapuro jalan masuk, Dusun Plosorejo Rt 002 / 002</t>
  </si>
  <si>
    <t>Pembangunan Talud dusun Plosorejo RT 003/002</t>
  </si>
  <si>
    <t>Pembangunan talud jalan RT 04/01</t>
  </si>
  <si>
    <t>Perbaikan Jalan Dusun Randubener</t>
  </si>
  <si>
    <t>Pengaspalan Jalan Dusun Jambewangi</t>
  </si>
  <si>
    <t>Betonisasi jalan Dukuh Glagah</t>
  </si>
  <si>
    <t>Pembangunan pengaspalan jalan Dusun Sidomulyo</t>
  </si>
  <si>
    <t>Pembangunan betonisasi jalan,Dukuh Sidi</t>
  </si>
  <si>
    <t>Pembangunan talud makam RT 03/09</t>
  </si>
  <si>
    <t>Betonisasi Dusun Jirak</t>
  </si>
  <si>
    <t>Pembuatan air bersih dukuh Ngrandon</t>
  </si>
  <si>
    <t>Betonisasi jalan RT 05/04</t>
  </si>
  <si>
    <t>Pembangunan Bak Air MInum RT. 5 RW. 4 Sekocor</t>
  </si>
  <si>
    <t>Pembangunan Sarana Lapangan Bulutangkis, Sintru Rt. 02/03</t>
  </si>
  <si>
    <t>Pengecoran dan pelebaran jalan Dusun Sintru Rt 01 RW 06</t>
  </si>
  <si>
    <t>Pembangunan Balai Dusun Duwet</t>
  </si>
  <si>
    <t>Pembangunan Balai Dusun Gondangrejo</t>
  </si>
  <si>
    <t>Pembangunan Balai Pertemuan, Dusun Karangnongko</t>
  </si>
  <si>
    <t>Pembangunan gedung bolo pecah Dusun Gondangrejo RT 02 RW o8</t>
  </si>
  <si>
    <t>Pembangunan Gedung Pos Ronda duwet RT 01 RW 5</t>
  </si>
  <si>
    <t>Pembangunan Gedung Serbaguna Duwet RT 01 RW 11</t>
  </si>
  <si>
    <t>Pembangunan talud jalan,Kotto Rt 02/10</t>
  </si>
  <si>
    <t>Pembangunan Balai pertemuan Dukuh Deleg</t>
  </si>
  <si>
    <t>Pembangunan Gapura, Rt. 03 dan 04, Rw. 04</t>
  </si>
  <si>
    <t>Pengecoran jalan dan jembatan, Dukuh Pedaan RT/RW 01/08</t>
  </si>
  <si>
    <t>Pembangunan dan Pemasangan Lampu Penerangan  Lapangan Olahraga Desa Botok Kerjo</t>
  </si>
  <si>
    <t>Pembangunan Talud lapangan sepak bola</t>
  </si>
  <si>
    <t>Pembuatan tempat grabah dukuh Bakalan RT 004 RW 002</t>
  </si>
  <si>
    <t>Pembuatan tempat grabah Dukuh Kiringan RT 04 RW 04</t>
  </si>
  <si>
    <t>Pembuatan tempat grabah, dukuh Bulurejo RT 02/04</t>
  </si>
  <si>
    <t>Pembangunan Talud Jalan Dusun Kadipeso RT 01 RW 07un</t>
  </si>
  <si>
    <t>Pembangunan Gapuro, Betis</t>
  </si>
  <si>
    <t>Pembangunan Gedung Serba guna Tahap I Gombelan RT 01 RW 05</t>
  </si>
  <si>
    <t>Pembangunan Talud jalan Rt 02/10</t>
  </si>
  <si>
    <t>Pembangunan Tugu Desa, Ngelo</t>
  </si>
  <si>
    <t>Perbaikkan Jembatan RT 01 RW 03 Dusun Ceto</t>
  </si>
  <si>
    <t>Betonisasi jalan RT 05/ 01</t>
  </si>
  <si>
    <t>Pembangunan Gudang Bolo Pecah Goyangan RT 01/01</t>
  </si>
  <si>
    <t>Pembangunan Talud Jalan Rt 01 RW 01 Dusun Tempel ( Ringin Jenggot )</t>
  </si>
  <si>
    <t>Talud Jalan RT 07 RW 02 Dukuh Demping</t>
  </si>
  <si>
    <t>Pembangunan Sarana Lapangan Bola Volly Rt.01/01</t>
  </si>
  <si>
    <t>Pembangunan Lapangan Bola Volly Desa Trengguli</t>
  </si>
  <si>
    <t>Pembangunan gudang bolo pecah, RT 01/01</t>
  </si>
  <si>
    <t>Betonisasi Jalan RT 06 RW 02 Dusun Kembang</t>
  </si>
  <si>
    <t>Pembangunan Pos Kamling,Lempong RT 07/ 02</t>
  </si>
  <si>
    <t>Pembangunan Gedung Perkakas RT. 1 RW. 5 Polan</t>
  </si>
  <si>
    <t>Pembangunan Kolam Renang Mini/Anak Selokerto RT 02 RW 07 Dusun Menjing</t>
  </si>
  <si>
    <t>Pembangunan Talud dukuh Selokerto RT 02 RW 07</t>
  </si>
  <si>
    <t>Pengadaan Penerangan Jalan Dukuh Margomulyo RT 05 RW 10</t>
  </si>
  <si>
    <t>Pembangunan Talud Jalan, Margo Mulyo Rt. 05/10</t>
  </si>
  <si>
    <t>Pembangunan Talud Jalan, Tanggung Rt. 04/10</t>
  </si>
  <si>
    <t>Betonisasi rabat beton jalan,tanggung RW 10</t>
  </si>
  <si>
    <t>Betonisasi Bumi Perkemahan Bukit Padas Malang</t>
  </si>
  <si>
    <t>Betonisasi jalan, Tanggung Rt 01/10</t>
  </si>
  <si>
    <t>Pembangunan Pos Kamling,Tanggung RT 04/10</t>
  </si>
  <si>
    <t>Pembangunan Sarana Lapangan Bola Volly,Jetis Rt. 01/01</t>
  </si>
  <si>
    <t>Betonisasi jalan Blingi kidul RT 02</t>
  </si>
  <si>
    <t>Pembangunan talud jalan Trincing kidul RT 03</t>
  </si>
  <si>
    <t>Pembangunan talud jalan Blingi kulon Rt 06</t>
  </si>
  <si>
    <t>Betonisasi jalan, Prapatan RT 02/02</t>
  </si>
  <si>
    <t>Pembangunan Gudang Grabah Sengon  RT 04 RW 04</t>
  </si>
  <si>
    <t>Pembangunan Gudang Grabah Sidomukti RT 01 RW 04</t>
  </si>
  <si>
    <t>Betonisasi jalan RT 02/04</t>
  </si>
  <si>
    <t>Pembangunan Desa Wisata Sidomukti Kec Jenawi</t>
  </si>
  <si>
    <t>Talud Jalan Mbulak Rejo Gedong</t>
  </si>
  <si>
    <t>Pembangunan Jembatan dusun Bulakrejo RT 01 RW 07</t>
  </si>
  <si>
    <t>Pembangunan Pos Kamling, Watu Kutil RW 10</t>
  </si>
  <si>
    <t>Belanja Bantuan Pemilihan Kepala Desa</t>
  </si>
  <si>
    <t>Bag. Pemerintahan Desa</t>
  </si>
  <si>
    <t>Desa Jatipurwo Kecamatan Jatipuro</t>
  </si>
  <si>
    <t>Desa Jatiwarno Kecamatan Jatipuro</t>
  </si>
  <si>
    <t>Desa Jatisuko Kecamatan Jatipuro</t>
  </si>
  <si>
    <t>Desa Jatisobo Kecamatan Jatipuro</t>
  </si>
  <si>
    <t>Desa Jatimulyo Kecamatan Jatipuro</t>
  </si>
  <si>
    <t>Desa Jatiharjo Kecamatan Jatipuro</t>
  </si>
  <si>
    <t>Desa Ngepungsari Kecamatan jatipuro</t>
  </si>
  <si>
    <t>Desa Jatiroyo Kecamatan Jatipuro</t>
  </si>
  <si>
    <t>Desa Jatipuro Kecamatan Jatipuro</t>
  </si>
  <si>
    <t>Desa Jatikuwung Kecamatan Jatipuro</t>
  </si>
  <si>
    <t>Desa Jatisawit Kecamatan Jatiyoso</t>
  </si>
  <si>
    <t>Desa Jatiyoso Kecamatan jatiyoso</t>
  </si>
  <si>
    <t>Desa Tlobo Kecamatan Jatiyoso</t>
  </si>
  <si>
    <t>Desa Wonorejo Kecamatan Jatiyoso</t>
  </si>
  <si>
    <t>Desa Beruk Kecamatan Jatiyoso</t>
  </si>
  <si>
    <t>desa Karangsari Kecamatan Jatiyoso</t>
  </si>
  <si>
    <t>Desa Wukirsawit Kecamatan jatiyoso</t>
  </si>
  <si>
    <t>Desa Paseban Kecamatan Jumapolo</t>
  </si>
  <si>
    <t>Desa Lemahbang Kecamatan Jumapolo</t>
  </si>
  <si>
    <t>Desa Karangbangun Kecamatan Jumapolo</t>
  </si>
  <si>
    <t>Desa Ploso Kecamatan Jumapolo</t>
  </si>
  <si>
    <t>Desa Giriwondo Kecamatan Jumapolo</t>
  </si>
  <si>
    <t>Desa Kadipiro Kecamatan Jumapolo</t>
  </si>
  <si>
    <t>Desa Jumantoro Kecamatan Jumapolo</t>
  </si>
  <si>
    <t>Desa Kedawung Kecamatan Jumapolo</t>
  </si>
  <si>
    <t>Desa Bakalan Kecamatan Jumapolo</t>
  </si>
  <si>
    <t>Desa Jumapolo Kecamatan Jumapolo</t>
  </si>
  <si>
    <t>Desa Kwangsan Kecamatan Jumapolo</t>
  </si>
  <si>
    <t>Desa Jatirejo Kecamatan Jumapolo</t>
  </si>
  <si>
    <t>Desa Sambirejo Kecamatan Jumantono</t>
  </si>
  <si>
    <t>Desa Sukosari Kecamatan jumantono</t>
  </si>
  <si>
    <t>Desa Tugu Kecamatan jumantono</t>
  </si>
  <si>
    <t>Desa Sedayu Kecamatan Jumantono</t>
  </si>
  <si>
    <t>Desa Ngunut Kecamatan jumantono</t>
  </si>
  <si>
    <t>Desa Kebak Kecamatan jumatono</t>
  </si>
  <si>
    <t>Desa Genengan Kecamatan Jumantono</t>
  </si>
  <si>
    <t>Desa Blorong Kecamatan jumantono</t>
  </si>
  <si>
    <t>Desa Sringin Kecamatan jumantono</t>
  </si>
  <si>
    <t>Desa Tunggulrejo Kecamatan jumantono</t>
  </si>
  <si>
    <t>Desa Gemantar Kecamatan jumantono</t>
  </si>
  <si>
    <t>Desa Matesih Kecamatan Matesih</t>
  </si>
  <si>
    <t>Desa Girilayu Kecamatan Matesih</t>
  </si>
  <si>
    <t>Desa Pablengan Kecamatan Matesih</t>
  </si>
  <si>
    <t>Desa Koripan Kecamatan Matesih</t>
  </si>
  <si>
    <t>Desa Plosorejo Kecamatan Matesih</t>
  </si>
  <si>
    <t>Desa Gantiwarno Kecamatan Matesih</t>
  </si>
  <si>
    <t>Desa Karangbangun Kecaman Matesih</t>
  </si>
  <si>
    <t>Desa Bandardawung Kecamatan Tawangmangu</t>
  </si>
  <si>
    <t>Desa Sepanjang Kecamatan Tawangmangu</t>
  </si>
  <si>
    <t>Desa Gondosuli Kecamatan Tawangmangu</t>
  </si>
  <si>
    <t>Desa Tengklik Kecamatan Tawangmangu</t>
  </si>
  <si>
    <t>Desa Nglebak Kecamatan Tawangmangu</t>
  </si>
  <si>
    <t>Desa Karanglo Kecamatan Tawangmangu</t>
  </si>
  <si>
    <t>Desa Plumbon Kecamatan Tawangmangu</t>
  </si>
  <si>
    <t>Desa Nglegok Kecamatan Ngargoyoso</t>
  </si>
  <si>
    <t>Desa Jatirejo Kecamatan Ngargoyoso</t>
  </si>
  <si>
    <t>Desa Segorogunung Kecamatan Ngargoyoso</t>
  </si>
  <si>
    <t>Desa Kemuning Kecamatan Ngargoyoso</t>
  </si>
  <si>
    <t>Desa Girimulyo Kecamatan Ngargoyoso</t>
  </si>
  <si>
    <t>Desa Puntukrejo Kecamatan Ngargoyoso</t>
  </si>
  <si>
    <t>Desa Ngargoyoso Kecamatan Ngargoyoso</t>
  </si>
  <si>
    <t>Desa Doplang Kecamatan Karangpandan</t>
  </si>
  <si>
    <t>Desa Ngemplak Kecamatan Karangpandan</t>
  </si>
  <si>
    <t>Desa Bangsri Kecamatan Karangpandan</t>
  </si>
  <si>
    <t>Desa Gondangmanis Kecamatan Karangpandan</t>
  </si>
  <si>
    <t>Desa Dayu Kecamatan Karangpandan</t>
  </si>
  <si>
    <t>Desa Gerdu Kecamatan Karangpandan</t>
  </si>
  <si>
    <t>Desa salam Kecamatan Karangpandan</t>
  </si>
  <si>
    <t>Desa Karang Kecamatan Karangpandan</t>
  </si>
  <si>
    <t>Desa Buran Kecamatan Tasikmadu</t>
  </si>
  <si>
    <t>Desa Papahan Kecamatan Tasikmadu</t>
  </si>
  <si>
    <t>Desa Gaum Kecamatan Tasikmadu</t>
  </si>
  <si>
    <t>Desa Suruh Kecamatan Tasikmadu</t>
  </si>
  <si>
    <t>Desa Pandeyan Kecamatan Tasikmadu</t>
  </si>
  <si>
    <t>Desa Karangmojo Kecamatan Tasikmadu</t>
  </si>
  <si>
    <t>Desa Kaling Kecamatan Tasikmadu</t>
  </si>
  <si>
    <t>Desa Wonolopo Kecamatan Tasikmadu</t>
  </si>
  <si>
    <t>Desa Kalijirak Kecamatan Tasikmadu</t>
  </si>
  <si>
    <t>Desa Suruhkalang Kecamatan Jaten</t>
  </si>
  <si>
    <t>Desa Jati Kecamatan Jaten</t>
  </si>
  <si>
    <t>Desa Jaten Kecamatan Jaten</t>
  </si>
  <si>
    <t>Desa Dagen Kecamatan Jaten</t>
  </si>
  <si>
    <t>Desa Ngringo Kecamatan Jaten</t>
  </si>
  <si>
    <t>Desa Jetis Kecamatan Jaten</t>
  </si>
  <si>
    <t>Desa Sroyo Kecamatan Jaten</t>
  </si>
  <si>
    <t>Desa Brujul Kecamatan Jaten</t>
  </si>
  <si>
    <t>Desa Ngasem Kecamatan Colomadu</t>
  </si>
  <si>
    <t>Desa Malangjiwan Kecamatan Colomadu</t>
  </si>
  <si>
    <t>Desa Gawanan Kecamatan Colomadu</t>
  </si>
  <si>
    <t>Desa Paulan Kecamatan Colomadu</t>
  </si>
  <si>
    <t>Desa Gajahan Kecamatan Colomadu</t>
  </si>
  <si>
    <t>Desa Baturan Kecamatan Colomadu</t>
  </si>
  <si>
    <t>Desa Gedongan Kecamatan Colomadu</t>
  </si>
  <si>
    <t>Desa Bolon Kecamatan Tasikmadu</t>
  </si>
  <si>
    <t>Desa Tohudan Kecamatan Colomadu</t>
  </si>
  <si>
    <t>Desa Wonosari Kecamatan Gondangrejo</t>
  </si>
  <si>
    <t>Desa Dayu Kecamatan Gondangrejo</t>
  </si>
  <si>
    <t>Desa Karangturi Kecamatan Gondangrejo</t>
  </si>
  <si>
    <t>Desa Kragan Kecamatan Gondangrejo</t>
  </si>
  <si>
    <t>Desa Jatikuwung Kecamatan Gondangrejo</t>
  </si>
  <si>
    <t>Desa Bulurejo Kecamatan Gondangrejo</t>
  </si>
  <si>
    <t>Desa Rejosari Kecamatan Gondangrejo</t>
  </si>
  <si>
    <t>Desa Krendowahono Kecamatan Gondangrejo</t>
  </si>
  <si>
    <t>Desa Jeruksawit Kecamatan Gondangrejo</t>
  </si>
  <si>
    <t>Desa Wonorejo Kecamatan Gondangrejo</t>
  </si>
  <si>
    <t>Desa Selokaton Kecamatan Gondangrejo</t>
  </si>
  <si>
    <t>Desa Plesungan Kecamatan Gondangrejo</t>
  </si>
  <si>
    <t>Desa Banjarharjo Kecamatan Kebakkramat</t>
  </si>
  <si>
    <t>Desa Alastuwo Kecamatan Kebakkramat</t>
  </si>
  <si>
    <t>Desa Macanan Kecamatan Kebakkramat</t>
  </si>
  <si>
    <t>Desa Nangsri Kecamatan Kebakkramat</t>
  </si>
  <si>
    <t>Desa Kemiri Kecamatan Kebakkramat</t>
  </si>
  <si>
    <t>Desa Kebak Kecamatan Keabkkramat</t>
  </si>
  <si>
    <t>Desa Waru Kecamatan Kebakkramat</t>
  </si>
  <si>
    <t>Desa Pulosari Kecamatan Kebakkramat</t>
  </si>
  <si>
    <t>Desa Malanggaten Kecamatan Kebakkramat</t>
  </si>
  <si>
    <t>Desa Kaliwuluh Kecamatan Kebakkramat</t>
  </si>
  <si>
    <t>Desa Mojogedang Kecamatan Mojogedang</t>
  </si>
  <si>
    <t>Desa Sewurejo Kecamatan Mojogedang</t>
  </si>
  <si>
    <t>Desa Pojok Kecamatan Mojogedang</t>
  </si>
  <si>
    <t>Desa Gentungan Kecamatan Mojogedang</t>
  </si>
  <si>
    <t>Desa Munggur Kecamatan Mojogedang</t>
  </si>
  <si>
    <t>Desa Kedungjeruk Kecamatan Mojogedang</t>
  </si>
  <si>
    <t>Desa Pereng Kecamatan Mojogedang</t>
  </si>
  <si>
    <t>Desa Ngadirejo Kecamatan Mojogedang</t>
  </si>
  <si>
    <t>Desa Mojoroto Kecamatan Mojogedang</t>
  </si>
  <si>
    <t>Desa Sumberejo Kecamatan Kerjo</t>
  </si>
  <si>
    <t>Desa Plosorejo Kecamatan Kerjo</t>
  </si>
  <si>
    <t>Desa Kwadungan Kecamatan Kerjo</t>
  </si>
  <si>
    <t>Desa Botok Kecamatan Kerjo</t>
  </si>
  <si>
    <t>Desa Tamansari Kecamatan Kerjo</t>
  </si>
  <si>
    <t>Desa Ganten Kecamatan Kerjo</t>
  </si>
  <si>
    <t>Desa Kuto Kecamatan Kerjo</t>
  </si>
  <si>
    <t>Desa Gempolan Kecamatan Kerjo</t>
  </si>
  <si>
    <t>Desa Karangrejo Kecamatan Kerjo</t>
  </si>
  <si>
    <t>Desa Tawangsari Kecamatan Kerjo</t>
  </si>
  <si>
    <t>Desa Gumeng Kecamatan Jenawi</t>
  </si>
  <si>
    <t>Desa Anggrasmanis Kecamatan Jenawi</t>
  </si>
  <si>
    <t>Desa Jenawi Kecamatan Jenawi</t>
  </si>
  <si>
    <t>Desa Sidomukti Kecamatan Jenawi</t>
  </si>
  <si>
    <t>Desa Trengguli Kecamatan Jenawi</t>
  </si>
  <si>
    <t>Desa Balong Kecamatan Jenawi</t>
  </si>
  <si>
    <t>Desa Menjing Kecamatan Jenawi</t>
  </si>
  <si>
    <t>Desa Seloromo Kecamatan Jenawi</t>
  </si>
  <si>
    <t>Desa Lempong Kecamatan Jenawi</t>
  </si>
  <si>
    <t>Belanja Bagi Hasil Pajak Daerah Kepada Pemerintahan Desa Lainnya</t>
  </si>
  <si>
    <t>Pemugaran Rumah Desa Kaliboto Kec. Mojogedang</t>
  </si>
  <si>
    <t>Bantuan sosial untuk Anak yatim, piatu, yatim piatu dan Lansia</t>
  </si>
  <si>
    <t>Bantuan Perumahan Swadaya (DAK)</t>
  </si>
  <si>
    <t>Pengadaan Alat Kesenian Paguyuban Seni Karawitan CAKRA BUDAYA Pulerejo RT 03 RW 12 Plosorejo, Matesih</t>
  </si>
  <si>
    <t>Kelompok Seni MUDO LARAS Dusun Jetis, Desa Tohkuning, Kec Karangpandan</t>
  </si>
  <si>
    <t>Kelompok Seni BAGUS MUSIK dukuh Genjahan, Desa Ngemplak, Kec Karangpandan</t>
  </si>
  <si>
    <t>Kelompok Seni TAMA NADA Tomosiyo, Desa Doplang, Kec Karangpandan</t>
  </si>
  <si>
    <t>Kelompok Seni SINGO MUDO Koncang, Desa Bangsri, Kec Karangpandan</t>
  </si>
  <si>
    <t>Kelompok Seni KUSUMO LARAS Gondang Gentong, Desa Karangpandan, Kec Karangpandan</t>
  </si>
  <si>
    <t>Kelompok Seni BOGENK Geneng, Desa Karangpandan, Kec Karangpandan</t>
  </si>
  <si>
    <t>Pengadaan Alat Musik Kelompok Campursari Kampung Watuireng Desa Rejosari Kec Gondangrejo</t>
  </si>
  <si>
    <t>Paguyuban Masyarakat Pelestari Budaya "RAHAYU", Bulurejo</t>
  </si>
  <si>
    <t>Kelompok Seni Reog "GEMBONG PUSOKO", Pandan Lor Rw. 14</t>
  </si>
  <si>
    <t>Pemuda Pelestari Budaya Jawa "PANDAN NYAWIJI", Desa Karangpandan</t>
  </si>
  <si>
    <t>Pametri Budaya Jawa "PAJERO", Dusun Jurang Jero</t>
  </si>
  <si>
    <t>Pemuda Pelestari Budaya Tradisional Jawa "RUMAKET" Dukuh Klodron</t>
  </si>
  <si>
    <t>Seniman Karangpandan (SENAPAN), Kecamatan Karangpandan</t>
  </si>
  <si>
    <t>Paguyuban Seni Tradisional "PUSPA KARYA", Jetak Rw. 13</t>
  </si>
  <si>
    <t>Kelompok Pametri Budaya Jawa "TRI MANUNGGGAL", Dusun Bangsri</t>
  </si>
  <si>
    <t>Pametri Budaya Jawa "RAHAYU WIDODO" Dusun Kliwonan</t>
  </si>
  <si>
    <t>Pametri Budoyo "KLAMUR", Klatak Rt. 01/01</t>
  </si>
  <si>
    <t>Pametri Budoyo Jowo "MANUNGGAL", Bloro Rw. 12, Dusun Bloro</t>
  </si>
  <si>
    <t>SEKAR Kab Karanganyar</t>
  </si>
  <si>
    <t>Kelompok Seni Budaya MUDO LARAS Dusun Kreman Desa Pablengan Matesih</t>
  </si>
  <si>
    <t>Kelompok Seni Budaya PARIKESIT Dusun Dagen Desa Dagen Kec Jaten</t>
  </si>
  <si>
    <t>Paguyuban Wredo Laras GBI Desa Ngijo Kec Tasikmadu</t>
  </si>
  <si>
    <t>Kelompok Karawitan NGUDI LARAS, Banyubiru Desa Jatikuwung Kec Gondangrejo</t>
  </si>
  <si>
    <t>Kelompok SEKAR MADU Tasikmadu, Pendem Weatan RT 2 RW 5 Desa Suruh Kev Tasikmadu</t>
  </si>
  <si>
    <t>Padepokan Seni SAROTAMA, Jl Gambiranom 13 RT 01 RW 24 Gunungsari Desa Ngringo Kec Jaten</t>
  </si>
  <si>
    <t>Koperasi Simpan Pinjam Syariah (KSPS) Jl. Merpati IV RT 02 RW 11 Bejen, Karanganyar</t>
  </si>
  <si>
    <t>KSPSS BMT MUAMALAT Jl. Gudang Lawas-Giriwondo Kec. Jumapolo</t>
  </si>
  <si>
    <t>Kelompok Tani SIDO MAKMUR RT 08 RW 02 Dukuh Kembang Desa Balong Kec Jenawi</t>
  </si>
  <si>
    <t>Kelompok Tani Jamu MAJU JAYA Desa Kalisoro RT 01 RW 01 Kel Kalisoro Kec Tawangmangu</t>
  </si>
  <si>
    <t>Kelompok Tani GAKPOTAN PANGRUKTI TANI Desa Kaling Kec Tasikmadu</t>
  </si>
  <si>
    <t>Kelompok Tani PANGRUKTI TANI 2 Dusun Celengan Desa Kaling Kec Tasikmadu</t>
  </si>
  <si>
    <t>Kelompok Tani MAHARGYO TANI IV Dukuh Mojo RT 01 RW 11 Kel Jantiharjo Kec Karanganyar</t>
  </si>
  <si>
    <t>Kelompok Tani JENAWI MAKMUR RT 02 RW 01 Desa Jenawi Kec Jenawi</t>
  </si>
  <si>
    <t>Kelompok Budidaya Jamur Dusun Jumapolo, Desa Jumapolo, Kec Jumapolo</t>
  </si>
  <si>
    <t>Kelompok Tani P3A "TRI SUMBER TANI" Ngembat RT 07 RW 08 Desa Banjarharjo Kec Kebakkramat</t>
  </si>
  <si>
    <t>Kelompok Tani PANGRUKTI TANI 3 Ds Kaling, Desa Kaling, Kec Tasikmadu</t>
  </si>
  <si>
    <t>Kelompok Tani NUDI BUDOYO Dusun Mojoroto</t>
  </si>
  <si>
    <t>Kelompok Tani "SARI MURNI", Ngudal Rt. 01/10</t>
  </si>
  <si>
    <t>Kelompok Tani "DADI NGREMBOKO", Ngargosari Rt. 03/02,</t>
  </si>
  <si>
    <t>Kelompok Tani GAWE REJO Desa Ngadirejo Kec Mojogedang</t>
  </si>
  <si>
    <t>Kelompok Tanaman Hias "HARUS SARI", Tepus Rt. 01/05 Ds. Tamansari, Kec Kerjo</t>
  </si>
  <si>
    <t>Kelompok Tani "NGUDI UTOMO", Dusun Geneng, Ds Jatisawit, Kec Jatiyoso</t>
  </si>
  <si>
    <t>Kelompok Tani " SETYO NGUDI MAKMUR X", Dusun Kemengan, Ds Wonokeling, Kec Jatiyoso</t>
  </si>
  <si>
    <t>Kelompok Tani "NGUDI MULYO II", Dusun Gempolan, Ds Jatiyoso, Kec Jatiyoso</t>
  </si>
  <si>
    <t>Kelompok Tani " NGUPOYO BOGO VI", Dusun Gemawang, Kec Jatiyoso</t>
  </si>
  <si>
    <t>KUBE Rumah Jamur Karangtaruna Bakti Mandiri Dusun Randusari Desa Jumapolo Kec Jumapolo</t>
  </si>
  <si>
    <t>Kelompok Tani "BUNGA PAPALOE DJAWA" RT 02 RW 11 Lingkungan Nglurah Kelurahan Tawangmangu Kec Tawangmangu</t>
  </si>
  <si>
    <t>Kelompok Tani "BUNGA PUTRI TANI" RT 02 RW 11 Lingkungan Nglurah Kelurahan Tawangmangu Kec Tawangmangu</t>
  </si>
  <si>
    <t>Kelompok Tani "BUNGA TAMAN SARI 2" RT 04 RW 10 Lingkungan Nglurah Kelurahan Tawangmangu Kec Tawangmangu</t>
  </si>
  <si>
    <t>Kelompok Tani PADAS TANI MULYO Dusun Tulakan Desa Kwangsan Kec Jumapolo</t>
  </si>
  <si>
    <t>Kelompok Tani NGUDI SANTOSO Dusun Dawe, Desa Mojoroto, Kec. Mojogedang</t>
  </si>
  <si>
    <t>TK JATISOBO 3</t>
  </si>
  <si>
    <t>TK JATISUKO 1</t>
  </si>
  <si>
    <t>POS PAUD MAWAR PUTIH</t>
  </si>
  <si>
    <t>KB AISYIYAH HUSNA CERIA</t>
  </si>
  <si>
    <t>KB AISYIYAH MUTIARA HATI</t>
  </si>
  <si>
    <t>TPA JAYA KARTIKA</t>
  </si>
  <si>
    <t>TK AISYIYAH BOLON I GONGGANGAN</t>
  </si>
  <si>
    <t>TK MTA Jumapolo 01</t>
  </si>
  <si>
    <t>KB KARUNIA ANAK BANGSA</t>
  </si>
  <si>
    <t>KB NUR HUDA MUSLINAT NU</t>
  </si>
  <si>
    <t>KB NURUL MUSTHOFA MUSLIMAT NU</t>
  </si>
  <si>
    <t>KBIT ABU JAFAR CERAH CERIA</t>
  </si>
  <si>
    <t>KBIT AL ITTIHAD</t>
  </si>
  <si>
    <t>TPA Sejahtera</t>
  </si>
  <si>
    <t>TPA Karunia Anak Bangsa</t>
  </si>
  <si>
    <t>Cadangan</t>
  </si>
  <si>
    <t>MI Negeri 1 Karanganyar</t>
  </si>
  <si>
    <t>MI Negeri 3 Karanganyar</t>
  </si>
  <si>
    <t>MI Negeri 2 Karanganyar</t>
  </si>
  <si>
    <t>MI Al Huda Gondangrejo</t>
  </si>
  <si>
    <t>MI Nuru Ummah</t>
  </si>
  <si>
    <t>MTs Negeri 3 Karanganyar</t>
  </si>
  <si>
    <t>MTs Negeri 4 Karanganyar</t>
  </si>
  <si>
    <t>MTs Negeri 2 Karanganyar</t>
  </si>
  <si>
    <t>MTs Negeri 5 Karanganyar</t>
  </si>
  <si>
    <t>MTs Negeri 1 Karanganyar</t>
  </si>
  <si>
    <t>MTs Filial Ngadiluwih</t>
  </si>
  <si>
    <t>MTs Terpadu Darl Amal Jatiyoso</t>
  </si>
  <si>
    <t>MTs Ibnu Mubaarok</t>
  </si>
  <si>
    <t>SMPIT MTA Karanganyar</t>
  </si>
  <si>
    <t>Perbaikan dan Pembelian Sarpras TK Darma Wanita Gajahan, Colomadu</t>
  </si>
  <si>
    <t>Pengadaan Komputer SD Muhammadiyah Malangjiwan, Colomadu</t>
  </si>
  <si>
    <t>Bimbingan Belajar KUSUMA AZHAR Jetis Kulon RT 02 RW 06 Desa Jetis Kec Jaten</t>
  </si>
  <si>
    <t>APE PAUD NUSA INDAH Bakaran, Ds Sukosari, Jumantono</t>
  </si>
  <si>
    <t>Pengadaan Sarpras TK 01 Sukosari, Jumantono</t>
  </si>
  <si>
    <t>TK 01/PAUD Tawangmangu</t>
  </si>
  <si>
    <t>TK Mutiara Bunda Kaling Tasikmadu</t>
  </si>
  <si>
    <t>Pembangunan Sarana Prasarana Kamar Mandi MTs Muhammadiyah Kec Jumantono</t>
  </si>
  <si>
    <t>Pembangunan RKB dab Rehab Ruang Kelas SMP Muhammadiyah 1 Gondangrejo</t>
  </si>
  <si>
    <t>Rehab Ruang Kelas MI muhammadiyah Gemolong, Krendowahono, Gondangrejo</t>
  </si>
  <si>
    <t>Rehab Ruang Kelas MI Muhammadiyah Wonorejo, Tuban, Gondangrejo</t>
  </si>
  <si>
    <t>Rehab Ruang Kelas MI Muhammadiyah Bulak</t>
  </si>
  <si>
    <t>Perbaikan Plafon dan Teras TK Darma Wanita Bolon, Colomadu</t>
  </si>
  <si>
    <t>Pembangunan Lanjutan Perpustakaan SDN 01 Malangjiwan Colomadu</t>
  </si>
  <si>
    <t>Pembangunan Gedung TK Jatikuwung 2 Desa Jatikuwung Kec Jatipuro</t>
  </si>
  <si>
    <t>Pembangunan Gedung dan Perbaikan MI SALAMAH Plesungan Gondangrejo</t>
  </si>
  <si>
    <t>Rehab Ruang Kelas SD dan Pembangunan Pagar TK Aisyah 4 Dolon Desa Sroyo Kec Jaten</t>
  </si>
  <si>
    <t>Rehab Ruang Kelas SMP Al Islam Gondangrejo</t>
  </si>
  <si>
    <t>Renovasi Gedung TK Dharma Wanita 01, Ds. Plesungan, Gondangrejo</t>
  </si>
  <si>
    <t>Rehab TK 02 Bandar Dawung, Kec. Tawangmangu</t>
  </si>
  <si>
    <t>Pembangunan Ruang Kelas TK Tunggulrejo 03 Desa Tunggulrejo Jumantono</t>
  </si>
  <si>
    <t>Pembangunana Gedung MI Ar Risalah</t>
  </si>
  <si>
    <t>Rehab Gedung TK Aisyiyah 03 Desa Krendowahono Kec. Gondangrejo</t>
  </si>
  <si>
    <t>Rehab TK Aisyah Pulosari 1 Klolokan - Pulosari Kebakkramat</t>
  </si>
  <si>
    <t xml:space="preserve">Rehab MI Sudirman Jatiyoso Mering RT 14 RW 7 Desa </t>
  </si>
  <si>
    <t>Tlobo Kec Jatiyoso</t>
  </si>
  <si>
    <t>Pembangunan Ruang Kelas Baru MI Sudirman Watu Ireng Desa Rejosari Kec Gondangrejo</t>
  </si>
  <si>
    <t>Pembangunan Kamar Mandi dan Dapur TK Gentungan 02 Mojogedang</t>
  </si>
  <si>
    <t>Pembangunan Mushola SMK Ngargoyoso</t>
  </si>
  <si>
    <t>Pembangunan Ruang Kelas TK Darma Wanita Gedongan Colomadu</t>
  </si>
  <si>
    <t>BOP Pendidikan Kesetaraan Paket A</t>
  </si>
  <si>
    <t>PKBM IMAM BUKHARI</t>
  </si>
  <si>
    <t>PKBM PIONEER</t>
  </si>
  <si>
    <t>PKBM MULYAJATI</t>
  </si>
  <si>
    <t>BOP Pendidikan Kesetaraan Paket B</t>
  </si>
  <si>
    <t>PKBM IMM BUKHARI</t>
  </si>
  <si>
    <t>PKBM BHINEKA ILMU</t>
  </si>
  <si>
    <t>PKBM PRIMA EDUCATION</t>
  </si>
  <si>
    <t>PKBM NGUDI ILMU KARANGPANDAN</t>
  </si>
  <si>
    <t>PKBM SEMARAK</t>
  </si>
  <si>
    <t>PKBM BUMI LESTARI</t>
  </si>
  <si>
    <t>PKBM MARGO MULYO</t>
  </si>
  <si>
    <t>BOP Pendidikan Kesetaraan Paket C</t>
  </si>
  <si>
    <t>PKBM BINA KARYA</t>
  </si>
  <si>
    <t>PKBM NGUDI ILMU JENAWI</t>
  </si>
  <si>
    <t>PKBM AL ALIM</t>
  </si>
  <si>
    <t>SKB KARANGANYAR</t>
  </si>
  <si>
    <t>PKBM KERJO</t>
  </si>
  <si>
    <t>PKBM NGUDI MULYO</t>
  </si>
  <si>
    <t>PKBM SURYA GEMILANG</t>
  </si>
  <si>
    <t>Belanja Hibah kepada Kelompok UMKM</t>
  </si>
  <si>
    <t>(DISDAGNAKERTRANSKOP &amp; UMKM )</t>
  </si>
  <si>
    <t>Kelompok usaha "UMKM KONVEKSI SOPO NYONO" Dusun Tlobo, Desa Ngargoyoso, Ngargoyoso</t>
  </si>
  <si>
    <t>Kelompok Rias "ANITA RIAS, Gerang Tengah Rt. 03/06 Ds. Gemantar, Jumantono</t>
  </si>
  <si>
    <t>Kelompok Ekonomi Kreatif BAYOE ARTWORK, Banaran Desa Jati Kec Jaten</t>
  </si>
  <si>
    <t>Kelompok Usaha Batako BERKAH MULIA, Dukuh Sekembang RT 01/06 Desa Sambirejo Kec Jumantono</t>
  </si>
  <si>
    <t>PSHT Ranting Kecamatan Tasikmadu</t>
  </si>
  <si>
    <t>PSHT Ranting Kecamatan Jaten</t>
  </si>
  <si>
    <t>Kejuaraan Kompetisi Liga Bola Basket Usia Dini PERBASI Karanganyar 2019</t>
  </si>
  <si>
    <t>Kejuaraan Liga Kelompok Umur KU Bola Basket 2019</t>
  </si>
  <si>
    <t>Pelaksanaan Liga Antar Perkumpulan dan Antar Klub Bola Basket 2019</t>
  </si>
  <si>
    <t>Pembinaan Olahraga Korfball</t>
  </si>
  <si>
    <t>TC dan Pemusatan Latihan Cabang Olahraga Korfball</t>
  </si>
  <si>
    <t>Pembenahan Sarana Prasarana Cabang Olahraga Korfball</t>
  </si>
  <si>
    <t>Kejuaraan Bola Basket Karanganyar Cup 2019</t>
  </si>
  <si>
    <t>Kejuaraan dan Persiapan Pra PON Cabang Olahraga Korfball</t>
  </si>
  <si>
    <t>Pengadaan Alat Olahraga PABSI Karanganyar Sekretariat Jurug RT 01 RW 02 Ngringo, Kec Jaten</t>
  </si>
  <si>
    <t>Operasional PSTI (Persatuan Sepak Takraw Seluruh Indonesia) Kab Karanganyar</t>
  </si>
  <si>
    <t>Perguruan Silat Pagar Nusa NU Jumantono</t>
  </si>
  <si>
    <t>PSHT Ranting Matesih</t>
  </si>
  <si>
    <t>PSHT Ranting Kecamatan Kebakkramat</t>
  </si>
  <si>
    <t>Kegiatan Olahraga Hari Jadi DPRD</t>
  </si>
  <si>
    <t>Sekolah Sepak Bola (SSB) 21 Karangpandan</t>
  </si>
  <si>
    <t>Persatuan Tinju Nasional (PERTINA)</t>
  </si>
  <si>
    <t>PSHT Pokja Desa Balong Kec Jenawi</t>
  </si>
  <si>
    <t>PSHT Dusun Ngudal Desa Nglebak Kec Tawangmangu</t>
  </si>
  <si>
    <t>Tapak Suci Putera Muhammadiyah Kab Karanganyar</t>
  </si>
  <si>
    <t>PSHT Cabang Karanganyar</t>
  </si>
  <si>
    <t>MWC NU Kecamatan Karangpandan</t>
  </si>
  <si>
    <t>Pembangunan Gedung MWC NU Kecamatan Karangpandan</t>
  </si>
  <si>
    <t>MWC NU Ranting  Dagen Kecamatan Jaten</t>
  </si>
  <si>
    <t>GP ANSOR Kecamatan Tasikmadu</t>
  </si>
  <si>
    <t>MWC NU Kecamatan Karanganyar</t>
  </si>
  <si>
    <t>Ranting NU Kelurahan Bejen</t>
  </si>
  <si>
    <t>PAC Muslimat NU Kecamatan Tasikmadu</t>
  </si>
  <si>
    <t>MWC NU Kecamatan Kerjo</t>
  </si>
  <si>
    <t>RPU Jalak Lawu Karanganyar</t>
  </si>
  <si>
    <t>PAC ANSOR Kecamatan Jumantono</t>
  </si>
  <si>
    <t>MWC NU Kecamatan Jatipuro</t>
  </si>
  <si>
    <t>Banser Kecamatan Jumapolo Sekretariat Pulesari</t>
  </si>
  <si>
    <t>Diklat Banser Kecamatan Jumapolo Sekretariat Pulesari, Desa Bakalan, Kec Jumapolo</t>
  </si>
  <si>
    <t>LVRI Veteran Kecamatan Jatiyoso</t>
  </si>
  <si>
    <t>Dewan Pendidikan</t>
  </si>
  <si>
    <t>DPD KNPI KARANGANYAR</t>
  </si>
  <si>
    <t>Pelatihan Ekonomi Kreatif Bagi Pemuda DPD KNPI Karanganyar</t>
  </si>
  <si>
    <t>GN-OTA</t>
  </si>
  <si>
    <t>KP-AIDS</t>
  </si>
  <si>
    <t>FKUB Kab. Karanganyar</t>
  </si>
  <si>
    <t>PMI</t>
  </si>
  <si>
    <t>PKK Kabupaten Karanganyar</t>
  </si>
  <si>
    <t>P4GN</t>
  </si>
  <si>
    <t>BAZNAS</t>
  </si>
  <si>
    <t>DMI</t>
  </si>
  <si>
    <t>PP-POLRI</t>
  </si>
  <si>
    <t>PEPABRI</t>
  </si>
  <si>
    <t>LVRI</t>
  </si>
  <si>
    <t>DAI KAMTIBMAS</t>
  </si>
  <si>
    <t>GEMBALA KAMTIBNAS</t>
  </si>
  <si>
    <t>FKDM</t>
  </si>
  <si>
    <t>FORUM PEMUDA INDONESIA KARANGANYAR</t>
  </si>
  <si>
    <t>NU RANTING MATESIH</t>
  </si>
  <si>
    <t>AL HIDAYAH RANTING MATESIH</t>
  </si>
  <si>
    <t>IPHI KECAMATAN JUMANTONO</t>
  </si>
  <si>
    <t>ORMAS MUDA BERKARYA</t>
  </si>
  <si>
    <t>PAGUYUBAN SEDULUR BUMI LAWU</t>
  </si>
  <si>
    <t>PAGUYUBAN KEBAKKRAMAT BERSATU</t>
  </si>
  <si>
    <t>Bandar Usaha Muda Indonesia</t>
  </si>
  <si>
    <t>Penanggulangan Bencana Muhammadiyah Karanganyar (MDMC)</t>
  </si>
  <si>
    <t>Ormas TEBAS Indonesia</t>
  </si>
  <si>
    <t>Kelompok Masyarakat Berdikari "ALISA" Karang Rt 02/IV</t>
  </si>
  <si>
    <t>Yayasan DAARUS SUNNIYYAH Karanganyar Tanggalan Kulon Rt 03/06</t>
  </si>
  <si>
    <t>Lembaga Masyarakat Desa Htan (LMDH) Desa Girimulyo Kec. Ngargoyoso</t>
  </si>
  <si>
    <t>Majelis Dzikir AT-TAUHID Klodron Desa Puntukrejo Kec. Ngargoyoso</t>
  </si>
  <si>
    <t>Forum Komunikasi Penanggulangan Bencana (FKPB) Gempolan Kec. Kerjo</t>
  </si>
  <si>
    <t>Al HIDAYAH Dusun Pijenan Desa Bakalan Kec. Jumapolo</t>
  </si>
  <si>
    <t>IPHI KECAMATAN JUMAPOLO</t>
  </si>
  <si>
    <t>Majelis Taklim NURUL AMIN Ngringin Rt 02 Rw 11</t>
  </si>
  <si>
    <t>HAMKRI</t>
  </si>
  <si>
    <t>Muslimat NU Kec Jaten</t>
  </si>
  <si>
    <t>Kelompok Perkumpulan Masyarakat HATI MULYA, Ngamban Desa Rejosari Kec Gondangrejo</t>
  </si>
  <si>
    <t>IPHI KABUPATEN KARANGANYAR</t>
  </si>
  <si>
    <t>KOVIKA Kabupaten Karanganyar</t>
  </si>
  <si>
    <t>AFOKA Kabupaten Karanganyar</t>
  </si>
  <si>
    <t>Asosiasi Sound System Kabupaten Karanganyar</t>
  </si>
  <si>
    <t>FORMAKA</t>
  </si>
  <si>
    <t>Muslimat NU Kec Tasikmadu</t>
  </si>
  <si>
    <t>SPSI Kabupaten Karanganyar</t>
  </si>
  <si>
    <t>Senkom Mitra Polri</t>
  </si>
  <si>
    <t>LDII Karangpandan</t>
  </si>
  <si>
    <t>Kelompok Ternak MINA BERKAH Kedungringin, Waru, Kebakkramat</t>
  </si>
  <si>
    <t>Kelompok Ternak PULO MINA Pengawat, Pulosari, Kebakkramat</t>
  </si>
  <si>
    <t>Kelompok Ternak Ayam Bangkok CINDE LARAS Ngijo, Tasikmadu</t>
  </si>
  <si>
    <t>Kelompok Ternak Ayam NGUDI MULYO Tlobo, Jatiyoso</t>
  </si>
  <si>
    <t>Kelompok Ternak PEMUDA JUMOK, Jumok, Jaten</t>
  </si>
  <si>
    <t>Kelompok Ternak Kambing RUKUN MAKMUR Ngijo Kulon Desa Ngijo Kec Tasikmadu</t>
  </si>
  <si>
    <t>Kelompok Ternak MEKAR JAYA II RT 04 RW 01 Dukuh Talun Desa Bolong Kec Jenawi</t>
  </si>
  <si>
    <t>Kelompok Ternak GIRI MAKMUR RT 02 RW 01 Dukuh Setegung Desa Balong Kec Jenawi</t>
  </si>
  <si>
    <t>Kelompok Ternak MANUNGGAL TANI RT 03 RW 01 Dukuh Sekijing Desa Balong Kec Jenawi</t>
  </si>
  <si>
    <t>Kelompok Ternak MAJU BERSAMA Dukuh Mojorejo RT 01 RW 04 Desa Menjing Kec Jenawi</t>
  </si>
  <si>
    <t>Kelompok Ternak BANGUN TANI RT 03 RW 04 Dusun Dopo Desa Sidomukti Kec Jenawi</t>
  </si>
  <si>
    <t>Kelompok Ternak ENGGAL LANCAR RT 01 RW 09 Dusun Blimbing Desa Karanglo Kec Tawangmangu</t>
  </si>
  <si>
    <t>Kelompok Ternak RAHAYU RT 03 RW 15 Dusun Ngrawoh Kel Tegalgede Kec Karanganyar</t>
  </si>
  <si>
    <t>Kelompok Ternak NGUDI MAKMUR Dusun Banjarsari RT 01 RW 02 Desa Bakalan Kec Jumapolo</t>
  </si>
  <si>
    <t>Kelompok Ternak DADI MULYO Tanon Desa Paseban Kec Jumapolo</t>
  </si>
  <si>
    <t>Kelompok Ternak NGREMBOKO Dusun Seban Desa Paseban Kec Jumapolo</t>
  </si>
  <si>
    <t>Kelompok Ternak LESTARI MULYO Dukuh Macanan Desa Macanan Kec Kebakkramat</t>
  </si>
  <si>
    <t>Kelompok Ternak LEMBU SARI MULYO Dusun Jembangan RT 07 RW 03 Desa Kaling Kec Tasikmadu</t>
  </si>
  <si>
    <t>Kelompok Ternak BASKORO  MULYO Dusun Prapatan RT 01 RW 02 Desa Seloromo Kec Jenawi</t>
  </si>
  <si>
    <t>Kelompok Ternak PANCA MANUNGGAL Dusun Dlopen Lor RT 02 RW 04 Desa Lemahbang Kec Jumapolo</t>
  </si>
  <si>
    <t>Kelompok Ternak SEDYO UTOMO Sabrang RT 02 RW 12 Desa Pojok Kec Mojogedang</t>
  </si>
  <si>
    <t>Kelompok Ternak SRI REJEKI Dusun Jengglong RT 02 RW 09 Desa Pablengan Kec Matesih</t>
  </si>
  <si>
    <t>Kelompok Ternak LEMBU ANDINI Ngesep Kidul RT 02 RW 02 Desa Wonokeling Kec Jatiyoso</t>
  </si>
  <si>
    <t>Kelompok Ternak LEMBU MAKMUR Ngesep Kidul RT 01 RW 02 Desa Wonokeling Kec Jatiyoso</t>
  </si>
  <si>
    <t>Kelompok Ternak LEMBU KATON Dukuh Dondong RT 02 RW 04 Desa Sambirejo Kec Jumantono</t>
  </si>
  <si>
    <t>Kelompok Ternak USAHA LEMBU Dukuh Gero RT 01 RW 06 Dusun Mroto Desa Karang Kec Karangpandan</t>
  </si>
  <si>
    <t>Kelompok Ternak BAROKAH Dusun Cepogo RT 01 RW 02 Desa Karanglo Kec Tawangmangu</t>
  </si>
  <si>
    <t>Kelompok Ternak Sapi LANGGENG MUYO Dusun Ngroto RT 01 RW 11 Desa Berjo Kec Ngargoyoso</t>
  </si>
  <si>
    <t>Kelompok Ternak LEMBU AJI RT 03 RW 04 Dukuh Genengan Desa Genengan Kec Jumantono</t>
  </si>
  <si>
    <t>Kelompok Ternak MARDI KARYA Dukuh Sedegung RT 02 RW 01 Dusun Talun, Desa Balong, Kec Jenawi</t>
  </si>
  <si>
    <t>Kelompok Ternak SUMBER TANI Cepogo RT 02 RW 02 Karanglo</t>
  </si>
  <si>
    <t>Kelompok Ternak Sapi Kelompok Tani SUMBER TANI I Dukuh Pakem Desa Plumbon Kec Tawangmangu</t>
  </si>
  <si>
    <t>Kelompok Ternak KUBE ROJO LIMAN Jatiroyo, Jatipuro</t>
  </si>
  <si>
    <t>Kelompok Ternak KUBESUMBER REZEKI Dukuh Bayas RT 02 RW 02 Sambirejo, Jumantono</t>
  </si>
  <si>
    <t>Kelompok Ternak KUBE MAHESA Blumbang RT 01 RW 01 Tawangmangu</t>
  </si>
  <si>
    <t>Kelompok Ternak KUBE AMONG TANI Dusun Pelang RT 02 RW 03 Seloromo, Jenawi</t>
  </si>
  <si>
    <t>Kelompok Ternak KUBE LEMBU MULYO Dusun Ngesep Kidul RT 01 RW 02 Wonokeling, Jatiyoso</t>
  </si>
  <si>
    <t>Kelompok Ternak KUBE LEMBU AGENG MAKMUR Singit, Desa Ngemplak, Karangpandan</t>
  </si>
  <si>
    <t>Kelompok Ternak KUBE REZEKI MAKMUR Jetis, Mojoroto, Mojogedang</t>
  </si>
  <si>
    <t>Kelompok Ternak SARI MAKMUR Jatisari RT 03 RW 09 Desa Malanggaten Kec Kebakkramat</t>
  </si>
  <si>
    <t>Kelompok Ternak Sapi KEBAK REJEKI Nglarangan RT 01 RW 01 Desa Kebak Kec Kebakkramat</t>
  </si>
  <si>
    <t>Kelompok Ternak BERKAH MAKMUR Bonosari RT 01 RW 03 Desa Brujul, Kec Jaten</t>
  </si>
  <si>
    <t>Kelompok Ternak NGUDI REJEKI RT 01 RW 09 Desa Dayu Kec Karangpandan</t>
  </si>
  <si>
    <t>Kelompok Ternak Sapi RUKUN Ngijo Tengah RT 07 RW 02 Desa Ngijo Kec Tasikmadu</t>
  </si>
  <si>
    <t>Kelompok Ternak ANDINI LESTARI 3 Ledok RT 01 RW 08 Kel Lalung Kec Karanganyar</t>
  </si>
  <si>
    <t>Kelompok Ternak Bebek PANGURIPAN Dukuh Singit, Desa Ngemplak, Kec Karangpandan</t>
  </si>
  <si>
    <t>Kelompok Ternak Sapi NGREMBOKO Dusun Nanti Desa Jatisuko Kec Jatipuro</t>
  </si>
  <si>
    <t>Kelompok Ternak LIMOSIN Dusun Ngluwak Desa Jatikuwung Kec Jatipuro</t>
  </si>
  <si>
    <t>Kelompok Ternak Sapi LEMBU MAKMUR Dukuh Mojo RT 01 RW 11 Kel Jantiharjo Kec Karanganyar</t>
  </si>
  <si>
    <t>Kelompok Ternak Sapi MAKARYO MAKMUR Dukuh Mojo RT 03 RW 10 Kel Jantiharjo Kec Karanganyar</t>
  </si>
  <si>
    <t>Kelompok Ternak Lembu KUBE BRENGGOLO Dk Belem RT 08 RW 03 Ds Kalijirak, Tasikmadu</t>
  </si>
  <si>
    <t>Kelompok Ternak Lembu KUBE SUBUR LESTARI Dk Suruh Kalong RT 07 RW 07 Ds Pandeyan Tasikmadu</t>
  </si>
  <si>
    <t>Kelompok Ternak Lembu KUBE GEMAH RIPAH Dk Beji Kulon RT 06 RW 11 Ds Kemiri, Kebakkramat</t>
  </si>
  <si>
    <t>Kelompok Ternak KUBE GEMAH RIPAH Dukuh Jati RT 01 RW 07 Ds Jati, Jaten</t>
  </si>
  <si>
    <t>Kelompok Budi Daya Lele BAHAYA MUDA Dusun Karangduren RW 04 Desa Jati Kec Jaten</t>
  </si>
  <si>
    <t>Kelompok Budi Daya Lele RUKUN SEJATI Dusun Dukuh RW 02 Desa Jati Kec Jaten</t>
  </si>
  <si>
    <t>Kelompok Budi Daya Lele KUBE BELATI Dusun Jati RT 01 RW 07 Desa Jati Kec Jaten</t>
  </si>
  <si>
    <t>Kelompok Ternak LEMBU AGUNG Salam Mulyo RT 02 RW 09 Ds Tohkuning Kec Karangpandan</t>
  </si>
  <si>
    <t>Kelompok Ternak LEMBU KENCONO Dusun Pelang Ds Seloromo Kec Jenawi</t>
  </si>
  <si>
    <t>Kelompok Ternak Lembu KUBE RUKUN SANTOSA dusun Sidoharjo Ds Pereng Kec Mojogedang</t>
  </si>
  <si>
    <t>Kelompok Ternak Sapi ANDINI Dusun Karangbangun Desa Karangbangun Kec Jumapolo</t>
  </si>
  <si>
    <t>Kelompok Ternak Sapi MUDA MANDIRI Dusn Macanan, Desa Macanan, Kec Kebakkramat</t>
  </si>
  <si>
    <t>Kelompok Ternak MAKMUR JAYA Jumok Jaten</t>
  </si>
  <si>
    <t>Kelompok Ternak Sapi SUKO MAKMUR Dusun Pepe Desa Jatisuko Kec Jatipuro</t>
  </si>
  <si>
    <t>Kelompok Ternak Sapi BERDIKARI Sambirejo, Jetis, Jaten</t>
  </si>
  <si>
    <t>Kelompok Ternak Sapi LANCAR Brujul, Jaten</t>
  </si>
  <si>
    <t>Kelompok Ternak Sapi MANDIRI Dusun Soko, Brujul, Jaten</t>
  </si>
  <si>
    <t>Kelompok Ternak Sapi SANJAYA Gulungan, Brujul, Jaten</t>
  </si>
  <si>
    <t>Kelompok Ternak Kambing MANDIRI Dusun Jaten, Desa Jaten, Kec Jaten</t>
  </si>
  <si>
    <t>Kelompok Ternak Sapi KUBE SAMI MULYO Dusun Mlandang, Kedungjeruk, Mojogedang</t>
  </si>
  <si>
    <t>Kelompok Ternak Sapi KUBE LEMBU GEDE Dusun Jatipanji, Kedungjeruk, Mojogedang</t>
  </si>
  <si>
    <t>Kelompok Ternak Sapi MAKMUR Dusun Kamplok, Desa Jetis, Kec Jaten</t>
  </si>
  <si>
    <t>Kelompok Ternak Sapi LEMBU MULYO Dusun Dondong, Desa Pereng, Kec Mojogedang</t>
  </si>
  <si>
    <t>Kelompok Ternak Sapi SEMPULUR Dusun Kayu apak, Desa Wonolopo, Kec Tasikmadu</t>
  </si>
  <si>
    <t>Kelompok Ternak Kambing HANDAYANI MAKMUR, Sapitan, Desa Ngemplak, Kec Karangpandan</t>
  </si>
  <si>
    <t>Kelompok Ternak HARJO LESTARI  Tundungan RT 06 RW 04 Desa Sroyo Kec Jaten</t>
  </si>
  <si>
    <t>Kelompok Ternak MANUNGGAL JAYA Tundungan RT 05 RW 04 Desa Sroyo Kec Jaten</t>
  </si>
  <si>
    <t>Kelompok Usaha Bersama (Kube)  Ternak Jangkrik JANGKRIK AGRAPANA Celep Lor RT 01 RW 02 Desa Dagen Kec jaten</t>
  </si>
  <si>
    <t>Kelompok Ternak LESTARI Pendem Wetan RT 1 RW 5 Desa Suruh Kec Tasikmadu</t>
  </si>
  <si>
    <t>Kelompok Ternak Kambing PE MADU ASRI Malangjiwan RT 07 RW 02 Desa Malangjiwan Kec Colomadu</t>
  </si>
  <si>
    <t>Kelompok Ternak Kambing PE GONDANG JAYA Selokaton Lor RT 03 RW 02 Desa Selokaton Kec Gondangrejo</t>
  </si>
  <si>
    <t>Kelompok Ternak Kambing PE MAKMUR  Palur Desa Ngringo Kec Jaten</t>
  </si>
  <si>
    <t>Kelompok Ternak Kambing PE MANUNGGAL Kebak RT 05 RW 04 Desa Kebak Kec Kebakkramat</t>
  </si>
  <si>
    <t>Kelompok Ternak Kambing PE MADUKORO Pendem Wetan RT 4 RW 5 Desa Suruh Kec Tasikmadu</t>
  </si>
  <si>
    <t>Kelompok Ternak Kambing PE MAJU JAYA Kalilutung Desa Gebyok Kec Mojogedang</t>
  </si>
  <si>
    <t>Kelompok Ternak Kambing PE BERDIKARI Tolok Kel Tegalgede Kec Karanganyar</t>
  </si>
  <si>
    <t>Kelompok Ternak Kambing PE MANDIRI Koripan Desa Koripan Kec Matesih</t>
  </si>
  <si>
    <t>Kelompok Ternak Kambing PE SANJAYA Ngrombo RT 01 RW 03 Desa Sringin Kec Jumantono</t>
  </si>
  <si>
    <t>Kelompok Ternak Kambing PE JAYA ABADI Karangbangun Desa Karangbangun Kec Jumapolo</t>
  </si>
  <si>
    <t>Kelompok Ternak Kambing PE RUKUN MAKMUR Bungkus RT 9 RW 3 Desa Jatiroyo Kec Jatipuro</t>
  </si>
  <si>
    <t>Kelompok Ternak Kambing PE GOTONG ROYONG Beruk Wetan RT 4 RW 4 Desa Beruk Kec Jatiyoso</t>
  </si>
  <si>
    <t>Kelompok Ternak Kambing PE PANDAN SARI Dusun Sapto Mulyo Desa Doplang Kec Karangpandan</t>
  </si>
  <si>
    <t>Kelompok Ternak Kambing PE MIRUKUN Tawangangu RT 2 RW 2 Kel Tawangmangu</t>
  </si>
  <si>
    <t>Kelompok Ternak Kambing PE MARGO MULYO Klampok RT 3 RW 13 Desa Kemuning Kec Ngargoyoso</t>
  </si>
  <si>
    <t>Kelompok Ternak Kambing PE SAHABAT Ariboyo RT 1 RW 1 Desa Lempong Kec Jenawi</t>
  </si>
  <si>
    <t>Kelompok Ternak Kambing PE JAYA MANDIRI Kasihan RT 2 RW 7 Desa Kuto Kec Kerjo</t>
  </si>
  <si>
    <t>Kelompok Ternak BABAR LESTARI Manggeh RT 01 RW 13 Kel Lalung Kec Karanganyar</t>
  </si>
  <si>
    <t>Kelompok Ternak SARI REJEKI RT 03 RW 10 Kel Jongke Kec Karanganyar</t>
  </si>
  <si>
    <t>Kelompok Ternak ABADI Dusun Sabrang Kulon</t>
  </si>
  <si>
    <t>Kelompok Ternak REJEKI BABAR Dusun Kakum RT 01 RW 12</t>
  </si>
  <si>
    <t>Kelompok Ternak SEMAR Dukuh Pojok, Ds Tugu, Jumantono</t>
  </si>
  <si>
    <t>Kelompok Ternak BINA KARYA Blimbing RT 01/08 Desa Sewurejo, Kec Mojogedang</t>
  </si>
  <si>
    <t>Kelompok Ternak Kambing GIBAS Jetis Wetan Rt. 03/03 Desa Jetis Kec Jaten</t>
  </si>
  <si>
    <t>Kelompok Ternak Burung REJO MULYO, Sambirejo Rt. 01/02 Desa Jetis, Kec Jaten</t>
  </si>
  <si>
    <t>Kelompok Ternak "GUYUB RUKUN", Dusun Bangsri</t>
  </si>
  <si>
    <t>Kelompok Ternak "MAJU KARYA", Kopen Rt. 01/05, Karangturi, Gondangrejo</t>
  </si>
  <si>
    <t>Kelompok Ternak "JAYA MANDIRI", Selorejo Rt. 01 - 02</t>
  </si>
  <si>
    <t>Kelompok Ternak "SIDO MAKMUR", Munggur Rt.02/02</t>
  </si>
  <si>
    <t>Kelompok Ternak "BUMI LESTARI", Nglebak Rt. 01/07</t>
  </si>
  <si>
    <t>Kelompok Ternak "NGRESO MULYO",  Dusun Ngreso</t>
  </si>
  <si>
    <t>Kelompok Ternak "MULYO WIDODO", Ngumbulrejo Rt. 05/04</t>
  </si>
  <si>
    <t xml:space="preserve"> Kelompok Ternak "COKRO KEMBANG", Berjo Rt. 03/01, Dusun Jenawi</t>
  </si>
  <si>
    <t>Kelompok Ternak Lele "MINA MULYA" Ngadiluwih</t>
  </si>
  <si>
    <t>Kelompok Ternak " MUGI BAROKAH " Dusun Balong, Ds. Kedawung, Kec. Jumapolo</t>
  </si>
  <si>
    <t>Kelompok Ternak MEKAR MAKMUR Talun</t>
  </si>
  <si>
    <t>Kelompok Ternak SRI MULYO Tawangrejo</t>
  </si>
  <si>
    <t>Kelompok Ternak HARAPAN MULYA, Semin Rt. 01 Rw. 01  Ds. Bandardawung, Tawangmangu</t>
  </si>
  <si>
    <t>Kelompok Ternak JAYA KARYA, Dusun Kuryo, Ds. Wonorejo, Kec. Jatiyoso</t>
  </si>
  <si>
    <t>Kelompok Ternak KARYA MULYA, Dusun Gempolan, Ds. Jatiyoso, Kec. Jatiyoso</t>
  </si>
  <si>
    <t>Kelompok Ternak NGUDI MULYO III, Desa Jatiyoso Kec. Jatiyoso</t>
  </si>
  <si>
    <t>Kelompok Ternak Kambing "KARYA MANDIRI", Dukuh Daren, Blorong</t>
  </si>
  <si>
    <t>Kelompok Ternak Kambing "MAJU LANCAR", Dukuh Ngaglik, Blorong</t>
  </si>
  <si>
    <t>Kelompok Ternak Kambing "BAKARAN MULYO", Dukuh Bakaran Rt. 01/06</t>
  </si>
  <si>
    <t>Kelompok Ternak "ASSALAM", Salam Rt. 01/04, Dsn. Salam</t>
  </si>
  <si>
    <t>KUBE Ternak Kambing SUMBER REJEKI Dusun Kero Desa Jatisobo Kec Jatipuro</t>
  </si>
  <si>
    <t>KUBE Ternak Kambing SARI  REJEKI Dusun Genengan Desa Jatikuwung Kec Jatipuro</t>
  </si>
  <si>
    <t>Kelompok Ternak NGUDI MULYO Ngadirejo RT 03/04 Desa Ngunut Kec Jumantono</t>
  </si>
  <si>
    <t>KUBE Ternak " MAJU BERSAMA " Dusun Klangon Wetan Desa Ganti Warno Kec Matesih</t>
  </si>
  <si>
    <t>Kelompok Kube Ternak " TLOBO MANUNGGAL" Dusun Tlobo, Ds Ngargoyoso, Kec Ngargoyoso</t>
  </si>
  <si>
    <t>Kelompok Ternak Kube "DWI PUTRA MANDIRI" Dukuh Nglundo, Ds Ngargoyoso, Kec Ngargoyoso</t>
  </si>
  <si>
    <t>Kelompok Ternak Kube "SULUH REJEKI" Dukuh Sekucing, Ds Ngargoyoso, Kec Ngargoyoso</t>
  </si>
  <si>
    <t>Kelompok Ternak Kube "MAJU MAKMUR" Dukuh Tanggal, Ds Ngargoyoso, Kec Ngargoyoso</t>
  </si>
  <si>
    <t>Kelompok ternak sapi " UMBUL MAKMUR", Dukuh Ngasem, Ds Karangrejo, Kec Kerjo</t>
  </si>
  <si>
    <t>Kelompok Tani Ternak Sapi "ROJO KOYO", Dusun Candi RT/RW 02/04, Ds Jatirejo, Kec Ngargoyoso</t>
  </si>
  <si>
    <t>Kelompok Ternak Sapi "BAROKAH" Bangun Sari Rt. 02/11 Ds. Pendem, Kec Mojogedang</t>
  </si>
  <si>
    <t>Kelompok Ternak Sapi "DADI MULYO", Bakalan Rt. 02/01 Ds.Ngadirejo, Kec Mojogedang</t>
  </si>
  <si>
    <t>Kelompok Ternak Sapi "BAROKAHI", Sidodadi Rt. 02/10 Ds. Gentungan, Kec Mojogedang</t>
  </si>
  <si>
    <t>Kelompok Ternak Sapi "NGUDI RAHAYU", Bedoyo Rt. 03/08 Ds. Pereng, Kec Mojogedang</t>
  </si>
  <si>
    <t>Kelompok Ternak "SUMBER REJEKI", Mlandang Rt. 01/06 Ds. Kedungjeruk, Kec Mojogedang</t>
  </si>
  <si>
    <t>Kelompok Ternak "REJEKI BAROKAH", Banaran Rt. 02/05 Ds. Pojok, Kec Mojogedang</t>
  </si>
  <si>
    <t>Kelompok Ternak "LANCAR JAYA ABADI", Karangmendeng Ds. Gebyok, Kec Mojogedang</t>
  </si>
  <si>
    <t>Kelompok Ternak "KAMBING MULYO", Sekar Petak Rt. 01/04 Ds. Mojobroto, Kec Mojogedang</t>
  </si>
  <si>
    <t>Kelompok Ternak "MUGI LESTARI", Sidorejo Rt. 02/16 Ds. Kaliboto, Kec Mojogedang</t>
  </si>
  <si>
    <t>Kelompok Ternak "MUGO GERBOLO", Dukuh Jenggrik Rt. 02/05 Ds. Buntar, Kec Mojogedang</t>
  </si>
  <si>
    <t>Kelompok Ternak "NGUDI REJEKI", Sidorejo Rt. 10/02 Ds. Munggur, Kec Mojogedang</t>
  </si>
  <si>
    <t>Kelompok Ternak "LELE BAROKAH", Mranggen Rt. 01/01 Ds. Pendem, Kec Mojogedang</t>
  </si>
  <si>
    <t>Kelompok Ternak "MULYO RUKUN", Gambaruwi rt. 02/06 Ds. Sewurejo, Kec Mojogedang</t>
  </si>
  <si>
    <t>Kelompok Ternak Sapi "ANGERBOKO", Duwet Rt. 01/11 Ds. Karangrejo, Kec Kerjo</t>
  </si>
  <si>
    <t>Ternak Kambing "NGUDI MAKMUR", Dumpul Rt. 03/06 Ds. Sumberejo, Kec Kerjo</t>
  </si>
  <si>
    <t>Kelompok Ternak Kambing "MAJU MAKMUR, Dusun Kesongo Ds. Gempolan, Kec Kerjo</t>
  </si>
  <si>
    <t>Kelompok Ternak Kambing "DADI LUWUNG", Gondang Rt. 03/02 Ds. Kwadungan, Kec Kerjo</t>
  </si>
  <si>
    <t>Kelompok Ternak Sapi "BIBIS MAKMUR", Bibis Rw. 11 Ds. Jungke, Kec Karanganyar</t>
  </si>
  <si>
    <t>KUBE Ternak Kambing "SIDO DADI, Trombol Ds. Jatipurwo, Kec Jatipuro</t>
  </si>
  <si>
    <t>KUBE ternak lele "MINA MAKMUR", Sangen Ds. Jatipuro, Kec Jatipuro</t>
  </si>
  <si>
    <t>KUBE Ternak Lele "MUDA TARUNA", Dusun Ngluwak Ds. Jatikuwung, Kec Jatipuro</t>
  </si>
  <si>
    <t>Kelompok Ternak Sapi "BRAHMAN" Jetis Kulon Rt. 03/05 Ds. Jetis, Kec Jaten</t>
  </si>
  <si>
    <t>Kelompok Ternak Sapi "LEMBU PRAKOSO" Sambirejo Rt. 01/02 Ds.Jetis, Kec Jaten</t>
  </si>
  <si>
    <t>Kelompok Ternak Kambing "KARYA MANDIRI" Dusun Ngelom rt. 06/05 Ds. Sroyo, Kec Jaten</t>
  </si>
  <si>
    <t>Kelompok Ternak Kambing "DOMBA KARYA", Ngringo Rt. 01/13 Ds. Ngringo, Kec Jaten</t>
  </si>
  <si>
    <t>Kelompok Ternak Kambing "KARYA MANUNGGAL", Dagen  Rt. 02/07 Ds. Dagen, Kec Jaten</t>
  </si>
  <si>
    <t>Kelompok Ternak Kambing "JAYA KARYA" Jetis, Kec Jaten</t>
  </si>
  <si>
    <t>Kelompok Ternak Sapi "LEMBU MARDANI", Pendem Kulon Rt 06/01 Ds. Suruh, Kec Tasikmadu</t>
  </si>
  <si>
    <t>Kelompok Ternak " NGUDI MULYO", Dusun Banyak, Ds. Kadipiro Kec Jumapolo</t>
  </si>
  <si>
    <t>KUBE Ternak Kambing " PUTRA MANDIRI", Dusun Pencil Rt. 01/07. Ds Sringin, Kec Jumantono</t>
  </si>
  <si>
    <t>Kelompok Ternak Kambing "BERKARYA", Bulakrejo Rt. 01/03 Ds. Tugu, Kec Jumantono</t>
  </si>
  <si>
    <t>Kelompok Tani Ternak TARUNA SIDODADI, Ngemplak Rt. 05/03 Ds. Tengklik, Kec Tawangmangu</t>
  </si>
  <si>
    <t>Kelompok Ternak "KARYA MULYA" Jinarum, Ds Girilayu, Kec Matesih</t>
  </si>
  <si>
    <t>Kelompok Ternak " MAJU MAKMUR", Dusun Margo Mulyo Rt. 02. Ds  Ngadiluwih Kec Matesih</t>
  </si>
  <si>
    <t>Kelompok Ternak " LESTARI" Dusun Mloko, Ds. Jatiyoso, Kec Jatiyoso</t>
  </si>
  <si>
    <t>Kelompok Ternak " MAHESA" Dusun Ngemplak, Ds Jatiyoso, Kec Jatiyoso</t>
  </si>
  <si>
    <t>Kelompok Ternak " KAMBING MULYO", Rt. 01/04. Ds Sukosari, Kec Jumantono</t>
  </si>
  <si>
    <t>Bantuan Kelompok Ternak</t>
  </si>
  <si>
    <t>Kelompok Ternak Burung FALK (Parkit Australia) Kelompok Ternak Karya Muda Dukuh Salam Desa Ngunut Kec Jumantono</t>
  </si>
  <si>
    <t>Kelompok Ternak MANUNGGAL RW 10 Dusun Ngudal Desa Nglebak Kec Tawangmangu</t>
  </si>
  <si>
    <t>Kelompok Ternak NGUDI TENTREM Ngumpeng RW 14 Desa Bangsri Kec Karangpandan</t>
  </si>
  <si>
    <t>Kelompok Ternak Sapi GUYUP RUKUN NGABLAK Dusun Ngablak Desa Karangmojo Kec Tasikmadu</t>
  </si>
  <si>
    <t>Kube Ternak RAHARJO MANUNGGAL Dusun Koripan RT 02 RW 01 Desa Koripan Kec. Matesih</t>
  </si>
  <si>
    <t>Kelompok Ternak Usaha Berkah Tlobo RT 01 RW 09 Desa Ngargoyoso Kec Ngargoyoso</t>
  </si>
  <si>
    <t>Kelompok Ternak NGUDI UTOMO, Dusun Ngringo Desa Jatisawit Kec Jatiyoso</t>
  </si>
  <si>
    <t>BELANJA TIDAK LANGSUNG TAHUN 2019</t>
  </si>
  <si>
    <t>BELANJA LANGSUNG TAHUN 2019</t>
  </si>
  <si>
    <t>Dinas Pendidikan Dan Kebudayaan</t>
  </si>
  <si>
    <t>Jumlah Surat Yang terkirim</t>
  </si>
  <si>
    <t>5000 surat</t>
  </si>
  <si>
    <t>5 unit kerja</t>
  </si>
  <si>
    <t>Tersedianya  jasa pemeliharaan dan perizinan kendaraan dinas/operasional</t>
  </si>
  <si>
    <t>124 unit Kendr Roda 2 / 4</t>
  </si>
  <si>
    <t>5 Unit kerja</t>
  </si>
  <si>
    <t>Tersedianya  komponen instalasi listrik/penerangan bangunan kantor</t>
  </si>
  <si>
    <t>Terlaksananya  peralatan rumah tangga</t>
  </si>
  <si>
    <t>Terlaksananya rapat-rapat koordinasi dan konsultasi ke dalam/luar daerah</t>
  </si>
  <si>
    <t xml:space="preserve">Terwujudnya perlengkapan gedung kantor yang nyaman </t>
  </si>
  <si>
    <t>238 unit</t>
  </si>
  <si>
    <t xml:space="preserve">Terwujudnya peralatan gedung kantor </t>
  </si>
  <si>
    <t>27 unit</t>
  </si>
  <si>
    <t>18 unit</t>
  </si>
  <si>
    <t xml:space="preserve">Terwujudnyaperalatan  gedung kantor yang nyaman </t>
  </si>
  <si>
    <t>87 unit barang</t>
  </si>
  <si>
    <t>10 Buku</t>
  </si>
  <si>
    <t>Penyusunan laporan kinerja instansi pemerintahan (LAKIP)</t>
  </si>
  <si>
    <t>Tersusunnya laporan LAKIP, LPT, RPT OPD yang benar</t>
  </si>
  <si>
    <t>20 Buku</t>
  </si>
  <si>
    <t>Penyusunan SOP</t>
  </si>
  <si>
    <t>Tersusunnya SOP OPD yang baik</t>
  </si>
  <si>
    <t>10 SOP</t>
  </si>
  <si>
    <t>546 Sekolah dan UPT</t>
  </si>
  <si>
    <t>Penyusunan Pelaporan Pengelolaan Keuangan SKPD</t>
  </si>
  <si>
    <t>Tersusunnya Laporan Keuangan OPD yang benar</t>
  </si>
  <si>
    <t>Penyusunan Dokumen SKPD</t>
  </si>
  <si>
    <t>Tersusunnya Dokumen OPD yang baik</t>
  </si>
  <si>
    <t>42 buku</t>
  </si>
  <si>
    <t>Tersusunnya Renstra OPD yang benar</t>
  </si>
  <si>
    <t>Program Pendidikan Anak Usia Dini</t>
  </si>
  <si>
    <t>72 %</t>
  </si>
  <si>
    <t>Pengadaan Alat Peraga Permainan Dalam PAUD</t>
  </si>
  <si>
    <t>terwujudnya alat peraga permainan dalam PAUD</t>
  </si>
  <si>
    <t>25 lembaga</t>
  </si>
  <si>
    <t>Karanganyar</t>
  </si>
  <si>
    <t>Pengadaan Buku Ensiklopedia PAUD</t>
  </si>
  <si>
    <t>terwujudnya buku ensiklopedia PAUD</t>
  </si>
  <si>
    <t>30 lembaga / PAUD</t>
  </si>
  <si>
    <t>Lomba Kreatifitas Anak PAUD</t>
  </si>
  <si>
    <t>jumlah perolehan medali yang diperoleh</t>
  </si>
  <si>
    <t>306 anak</t>
  </si>
  <si>
    <t>Penyelenggaraan Lomba Gugus PAUD dan Lomba KB TK Kabupaten</t>
  </si>
  <si>
    <t>jumlah jenis lomba yang dilaksanakan</t>
  </si>
  <si>
    <t>17 Gugus</t>
  </si>
  <si>
    <t>Pengadaan Buku Perpustakaan KB</t>
  </si>
  <si>
    <t>jumlah perpustakaan KB</t>
  </si>
  <si>
    <t>39 lembaga</t>
  </si>
  <si>
    <t>Disdikbud Karanganyar</t>
  </si>
  <si>
    <t>Pengadaan Alat Peraga Permainan TK</t>
  </si>
  <si>
    <t>terwujudnya alat peraga permainan TK</t>
  </si>
  <si>
    <t>Pengadaan Alat Peraga Media Pembelajaran Karakter Untuk PAUD</t>
  </si>
  <si>
    <t>terwujudnya Alat Peraga Media Pembelajaran Karakter Untuk PAUD</t>
  </si>
  <si>
    <t>8 lembaga</t>
  </si>
  <si>
    <t>Biaya Operasional (BOP) TKN Pembina Karanganyar</t>
  </si>
  <si>
    <t>terselenggaranya operasional TKN Pembina Karanganyar</t>
  </si>
  <si>
    <t>1 Lembaga</t>
  </si>
  <si>
    <t>TKN Pembina Karanganyar</t>
  </si>
  <si>
    <t>Biaya Operasional (BOP) TK N Pembina Jaten</t>
  </si>
  <si>
    <t>terselenggaranya operasional TKN Pembina Jaten</t>
  </si>
  <si>
    <t>TK N Pembina Jaten</t>
  </si>
  <si>
    <t>Biaya Operasional (BOP) TK N Pembina Tasikmadu</t>
  </si>
  <si>
    <t>terselenggaranya operasional TKN Pembina Tasikmadu</t>
  </si>
  <si>
    <t>TK N Pembina Tasikmadu</t>
  </si>
  <si>
    <t>Visitasi Perijinan Pendirian dan Monitoring PAUD dan Satuan PNF</t>
  </si>
  <si>
    <t>terlaksananya Visitasi Perijinan Pendirian dan Monitoring PAUD dan Satuan PNF</t>
  </si>
  <si>
    <t>90 lembaga</t>
  </si>
  <si>
    <t>Pengadaan Media Alat Peraga PAUD Berbasis IT dan Visual Education</t>
  </si>
  <si>
    <t>terwujudnya Media Alat Peraga PAUD Berbasis IT dan Visual Education</t>
  </si>
  <si>
    <t>15 lembaga</t>
  </si>
  <si>
    <t>Pengadaan Alat Peraga Edukatif (APE) Dalam PAUD</t>
  </si>
  <si>
    <t>terwujudnya Alat Peraga Edukatif (APE) Dalam PAUD</t>
  </si>
  <si>
    <t>25 Lembaga</t>
  </si>
  <si>
    <t>Monitoring/Visitasi Penerima BOP</t>
  </si>
  <si>
    <t>terlaksananya Monitoring/Visitasi Penerima BOP</t>
  </si>
  <si>
    <t>170 lembaga</t>
  </si>
  <si>
    <t>Dinas Pendidikan Dan Kebudayaan Kab. Karanganyar</t>
  </si>
  <si>
    <t>Rehabilitasi Ruang Kelas dengan Tingkat Kerusakan Sedang atau Berat Beserta Perabotnya TK Negeri Pembina Karanganyar</t>
  </si>
  <si>
    <t>terehabnya Ruang kelas TK Pembina Karanganyar</t>
  </si>
  <si>
    <t>1 ruang</t>
  </si>
  <si>
    <t>TK Negeri Pembina Karanganyar</t>
  </si>
  <si>
    <t>Rehabilitasi Ruang Kelas dengan Tingkat Kerusakan Sedang atau Berat Beserta Perabotnya  TK Negeri Pembina Tasikmadu</t>
  </si>
  <si>
    <t>terehabnya Ruang kelas TK Pembina Tasikmadu</t>
  </si>
  <si>
    <t>Rehabilitasi Ruang Kelas dengan Tingkat Kerusakan Sedang atau Berat Beserta Perabotnya  TK Negeri Pembina Jaten</t>
  </si>
  <si>
    <t>terehabnya Ruang kelas TK Pembina Jaten</t>
  </si>
  <si>
    <t>Pengadaan Alat Permainan Edukatif (APE) PAUD TK Negeri Pembina Karanganyar</t>
  </si>
  <si>
    <t>terwujudnya Alat Permainan Edukatif (APE) PAUD TK Negeri Pembina Karanganyar</t>
  </si>
  <si>
    <t>TK N Pembina Karanganyar</t>
  </si>
  <si>
    <t>Pengadaan Alat Permainan Edukatif (APE) PAUD TK Negeri Pembina Tasikmadu</t>
  </si>
  <si>
    <t>terwujudnya Alat Permainan Edukatif (APE) PAUD TK Negeri Pembina Tasikmadu</t>
  </si>
  <si>
    <t>Pengadaan Alat Permainan Edukatif (APE) PAUD TK Negeri Pembina Jaten</t>
  </si>
  <si>
    <t>terwujudnya Alat Permainan Edukatif (APE) PAUD TK Negeri Pembina Jaten</t>
  </si>
  <si>
    <t>Program Pengembangan Nilai Budaya</t>
  </si>
  <si>
    <t>Pelestarian dan Aktualiasasi Seni Budaya Daerah</t>
  </si>
  <si>
    <t>Seni Buday Daerah yang dilestarikan</t>
  </si>
  <si>
    <t>Program Pengelolaan Kekayaan Budaya</t>
  </si>
  <si>
    <t>Pengadaan Gamelan</t>
  </si>
  <si>
    <t>terwujudnya gamelan</t>
  </si>
  <si>
    <t>1 perangkat gamelan pelog</t>
  </si>
  <si>
    <t>Lomba Penulisan Karya Tulis Sejarah Lokal</t>
  </si>
  <si>
    <t>jumlah pemenang lomba penulisan karya tulis sejarah lokal</t>
  </si>
  <si>
    <t>Program Wajib Belajar Pendidikan Dasar Sembilan Tahun</t>
  </si>
  <si>
    <t>Rehab Ruang Kelas, RPL, Ruang Perpustakaan dan atau Ruang Guru SD Beserta Perabot/Tanpa Perabot (DAK)</t>
  </si>
  <si>
    <t>terehabnya ruang Kelas, RPL, Ruang Perpustakaan dan atau Ruang Guru SD Beserta Perabot/Tanpa Perabot</t>
  </si>
  <si>
    <t>37 SD</t>
  </si>
  <si>
    <t>Pembinaan Kampung Matematika</t>
  </si>
  <si>
    <t>terlaksananya kegiatan kampung matematika</t>
  </si>
  <si>
    <t>Dinas Dikbud</t>
  </si>
  <si>
    <t>Penyelenggaraan Ujian Nasional SMP</t>
  </si>
  <si>
    <t>terselenggaranya Ujian Nasional SMP</t>
  </si>
  <si>
    <t>102 sekolah</t>
  </si>
  <si>
    <t>Dinas Dikbud Kab. Karanganyar</t>
  </si>
  <si>
    <t>Workshop Bedah SKL SMP</t>
  </si>
  <si>
    <t>terlaksananya workshop bedah SKL</t>
  </si>
  <si>
    <t>160 Guru</t>
  </si>
  <si>
    <t>PPDB Online</t>
  </si>
  <si>
    <t>terselenggaranya PPDB Online</t>
  </si>
  <si>
    <t>78 sekolah</t>
  </si>
  <si>
    <t>Pendadaan Buku Koleksi Perpustakaan (Buku Referensi, Buku Pengayan, Buku Panduan Pendidikan) SD (DAK)</t>
  </si>
  <si>
    <t xml:space="preserve">terwujudnya Buku Koleksi Perpustakaan </t>
  </si>
  <si>
    <t>1 Paket pengadaan</t>
  </si>
  <si>
    <t>Pengedaan Peralatan Laboratorium Komputer SMP (DAK)</t>
  </si>
  <si>
    <t>terwujudnya Peralatan Laboratorium Komputer SMP</t>
  </si>
  <si>
    <t>7 paket</t>
  </si>
  <si>
    <t>Dinas P dan K Kab. Karanganyar</t>
  </si>
  <si>
    <t>Rehabilitasi Ruang Kelas SMP Dengan Tingkat Kerusakan Minimal Sedang Beserta Perabotnya (DAK)</t>
  </si>
  <si>
    <t>terehabnya Ruang Kelas SMP beserta Perabotnya</t>
  </si>
  <si>
    <t>7 SMP</t>
  </si>
  <si>
    <t>Rehabilitasi Toilet (Jamban) Siswa SD Dengan Tingkat Kerusakan Sedang Berat Beserta Sanitasinya (DAK)</t>
  </si>
  <si>
    <t>terehabnya Ruang Kelas SD beserta Perabotnya</t>
  </si>
  <si>
    <t>17 SD</t>
  </si>
  <si>
    <t>Pembangunan Ruang Kelas Baru (RKB) SD Beserta Perabotnya (DAK)</t>
  </si>
  <si>
    <t>terwujudnya RKB SD beserta pearabotnya</t>
  </si>
  <si>
    <t>4 SD</t>
  </si>
  <si>
    <t>SDN 3 Girimulyo</t>
  </si>
  <si>
    <t>Rehab Ruang Kelas SDN 02 Tawangsari Kec. Kerjo</t>
  </si>
  <si>
    <t>terehabnya Ruang Kelas SDN 02 Tawangsari Kec. Kerjo</t>
  </si>
  <si>
    <t>SDN 02 Tawangsari Kec. Kerjo</t>
  </si>
  <si>
    <t>Pembangunan/ Rehab SDN 01 Sroyo Kec Jaten</t>
  </si>
  <si>
    <t>terehabnya SDN 01 Sroyo Kec Jaten</t>
  </si>
  <si>
    <t>SDN 01 Sroyo</t>
  </si>
  <si>
    <t>Pengadaan Buku Pelajaran Kurikulum 2013 (K 13) SD</t>
  </si>
  <si>
    <t>terwujudnya Buku Pelajaran Kurikulum 2013 (K 13) SD</t>
  </si>
  <si>
    <t>Pengadaan Buku Pelajaran Kurikulum 2013 (K 13) SMP</t>
  </si>
  <si>
    <t>terwujudnya Buku Pelajaran Kurikulum 2013 (K 13) SMP</t>
  </si>
  <si>
    <t>Rehab Gedung PKG SDN 02 Balong Kec Jenawi</t>
  </si>
  <si>
    <t>terehabnya Gedung PKG SDN 02 Balong Kec Jenawi</t>
  </si>
  <si>
    <t>SDN 2 Balong</t>
  </si>
  <si>
    <t>Rehab Ruang Kelas dan Perpustakaan SDN 03 Jaten Kec. Jaten</t>
  </si>
  <si>
    <t>terehabnya Ruang Kelas dan Perpustakaan SDN 03 Jaten Kec. Jaten</t>
  </si>
  <si>
    <t>SDN 03 Jaten</t>
  </si>
  <si>
    <t>Pengadaan Buku Perpustakaan SD</t>
  </si>
  <si>
    <t>terwujudnya  Buku Perpustakaan SD</t>
  </si>
  <si>
    <t>Dinas Pendidikan dan Kebudayaan Karanganyar</t>
  </si>
  <si>
    <t>Pengadaan Buku Perpustakaan SMP</t>
  </si>
  <si>
    <t>terwujudnya Buku Perpustakaan SMP</t>
  </si>
  <si>
    <t>Rehab SDN 02 Jumantoro Kec Jumapolo</t>
  </si>
  <si>
    <t>terehabnya DN 02 Jumantoro Kec Jumapolo</t>
  </si>
  <si>
    <t>SDN 02 Jumantoro, Jumapolo</t>
  </si>
  <si>
    <t>Pemasangan Paving dan Plavon SDN 02 Papahan Kec Tasikmadu</t>
  </si>
  <si>
    <t>Termasangnya Paving dan Plavon SDN 02 Papahan Kec Tasikmadu</t>
  </si>
  <si>
    <t>SDN 02 Paphan</t>
  </si>
  <si>
    <t>Pengadaan Media Pembelajaran Matematika Berbasis Permainan Untuk SD</t>
  </si>
  <si>
    <t>terwujudnya Media Pembelajaran Matematika Berbasis Permainan Untuk SD</t>
  </si>
  <si>
    <t>Pengadaan  Media Pembelajaran IPA Interaktif Untuk SD</t>
  </si>
  <si>
    <t>terwujudnya Media Pembelajaran IPA Interaktif Untuk SD</t>
  </si>
  <si>
    <t>Pengadaan  Media Pembelajaran Matematika Untuk SMP</t>
  </si>
  <si>
    <t>terwujudnya Media Pembelajaran Matematika Untuk SMP</t>
  </si>
  <si>
    <t>Pengadaan Buku Bernuansa Islam SMP</t>
  </si>
  <si>
    <t>terwujudnya Buku Bernuansa Islam SMP</t>
  </si>
  <si>
    <t>Pembangunan Ruang Kelas Baru SDN 02 Ngargoyoso</t>
  </si>
  <si>
    <t>terwujudnya Ruang Kelas Baru SDN 02 Ngargoyoso</t>
  </si>
  <si>
    <t>SDN 02 Ngargoyoso</t>
  </si>
  <si>
    <t>Pembangunan MCK SDN 02 Kwadungan</t>
  </si>
  <si>
    <t>terwujudnya MCK SDN 02 Kwadungan</t>
  </si>
  <si>
    <t>SDN 2 Kwadungan</t>
  </si>
  <si>
    <t>Pengadaan Alat Keagamaan SDN 03 Macanan Kebakkramat</t>
  </si>
  <si>
    <t>terwujudnya Alat Keagamaan SDN 03 Macanan Kebakkramat</t>
  </si>
  <si>
    <t>Pengadaan Buku Perpustakaan, Pengayaan dan Referensi SMP</t>
  </si>
  <si>
    <t>terwujudnya Buku Perpustakaan, Pengayaan dan Referensi SMP</t>
  </si>
  <si>
    <t>Pengadaan Buku Seri Penguatan Pendidikan SD</t>
  </si>
  <si>
    <t>terwujudnya Buku Seri Penguatan Pendidikan SD</t>
  </si>
  <si>
    <t>Dinas Dikbud Karanganyar</t>
  </si>
  <si>
    <t>Pengadaan Buku Seri Penguatan Pendidikan SMP</t>
  </si>
  <si>
    <t>terwujudnya Buku Seri Penguatan Pendidikan SMP</t>
  </si>
  <si>
    <t>Pengadaan Buku Pelajaran Matematika Kelas 4,5, dan 6 SD</t>
  </si>
  <si>
    <t>terwujudnya Buku Pelajaran Matematika Kelas 4,5, dan 6 SD</t>
  </si>
  <si>
    <t>Pengadaan Alat Keagamaan SDN 01 Macanan Kebakkramat</t>
  </si>
  <si>
    <t>terwujudnya Alat Keagamaan SDN 01 Macanan Kebakkramat</t>
  </si>
  <si>
    <t>Pengadaan PAket Laboratorium Sains, Matematika dan UKS SD</t>
  </si>
  <si>
    <t>terwujudnya PAket Laboratorium Sains, Matematika dan UKS SD</t>
  </si>
  <si>
    <t>Dinas Pendididkan dan Kebudayaan</t>
  </si>
  <si>
    <t>Pengadaan Media Pembelajaran Baca Tulis Al Qur'an (BTQ) untuk SD</t>
  </si>
  <si>
    <t>terwujudnya Media Pembelajaran Baca Tulis Al Qur'an (BTQ) untuk SD</t>
  </si>
  <si>
    <t>20 Sekolah</t>
  </si>
  <si>
    <t>Pengadaan Alat Peralatan Sains Digital (Pasdig) Paket SMP</t>
  </si>
  <si>
    <t>terwujudnya lat Peralatan Sains Digital (Pasdig) Paket SMP</t>
  </si>
  <si>
    <t>4 Sekolah</t>
  </si>
  <si>
    <t>Pengadaan Revitalisasi Bahan Ajar Laboratorium Jengjang SD</t>
  </si>
  <si>
    <t>terwujudnya Bahan Ajar Laboratorium Jengjang SD</t>
  </si>
  <si>
    <t>Pengadaan Revitalisasi Bahan Ajar Jengjang SMP</t>
  </si>
  <si>
    <t>terwujudnya Bahan Ajar Laboratorium Jengjang SMP</t>
  </si>
  <si>
    <t>8 Sekolah</t>
  </si>
  <si>
    <t>Pengadaan Alat ORKES SD</t>
  </si>
  <si>
    <t>terwujudnya Alat ORKES SD</t>
  </si>
  <si>
    <t>Pengadaan Alat ORKES SMP</t>
  </si>
  <si>
    <t>terwujudnya Alat ORKES SMP</t>
  </si>
  <si>
    <t>Rehab Ruang SD Negeri 01 Jeruksawit Gondangrejo</t>
  </si>
  <si>
    <t>terehabnya Ruang SD Negeri 01 Jeruksawit Gondangrejo</t>
  </si>
  <si>
    <t>SDN 01 Jeruksawit</t>
  </si>
  <si>
    <t>Rehab Ruang Kelas SDN 03 Gentungan Mojogedang</t>
  </si>
  <si>
    <t>terehabnya Ruang Kelas SDN 03 Gentungan Mojogedang</t>
  </si>
  <si>
    <t>SDN 03 Gentungan</t>
  </si>
  <si>
    <t>Rehab SDN Papahan 1 Tasikmadu</t>
  </si>
  <si>
    <t>terehabnya SDN Papahan 1 Tasikmadu</t>
  </si>
  <si>
    <t>Rehab SDN Pandeyan 3 Tasikmadu</t>
  </si>
  <si>
    <t>terehabnya SDN Pandeyan 3 Tasikmadu</t>
  </si>
  <si>
    <t>Rehab Ruang Kelas SDN 03 Karangmojo Kec Tasikmadu</t>
  </si>
  <si>
    <t>terehabnya Ruang Kelas SDN 03 Karangmojo Kec Tasikmadu</t>
  </si>
  <si>
    <t>Rehab Ruang Penjaga SDN 01 Wonolopo Kec Tasikmadu</t>
  </si>
  <si>
    <t>terehabnya Ruang Penjaga SDN 01 Wonolopo Kec Tasikmadu</t>
  </si>
  <si>
    <t>Pengadaan Alat laboratorium Bahasa SMP N 1 Jaten</t>
  </si>
  <si>
    <t>terwujudnya Alat laboratorium Bahasa SMP N 1 Jaten</t>
  </si>
  <si>
    <t>Bimbingan Terknis Pendidikan Inklusi</t>
  </si>
  <si>
    <t>terlaksananya bimbingan Terknis Pendidikan Inklusi</t>
  </si>
  <si>
    <t>50 guru</t>
  </si>
  <si>
    <t>Dinas Pendidikan dan Kebudayaan Kab. Karanganyar</t>
  </si>
  <si>
    <t>Pendampingan PIP SD</t>
  </si>
  <si>
    <t>40 Orang</t>
  </si>
  <si>
    <t>workshop Bedah SKL SD</t>
  </si>
  <si>
    <t>terlaksananya workshop Bedah SKL SD</t>
  </si>
  <si>
    <t>500 Guru</t>
  </si>
  <si>
    <t>Penyelenggaraan USBN SD</t>
  </si>
  <si>
    <t>terselenggaranya USBN SD</t>
  </si>
  <si>
    <t>12500 Siswa</t>
  </si>
  <si>
    <t>Sosialisasi dan Monitoring Program Indonesia Pintar (PIP) SMP</t>
  </si>
  <si>
    <t>terlaksananya Sosialisasi dan Monitoring Program Indonesia Pintar (PIP) SMP</t>
  </si>
  <si>
    <t>Dinas Dikpora Kab. Karanganyar</t>
  </si>
  <si>
    <t>Pembinaan Minat Bakat dan Kreatifitas Siswa (Lomba-Lomba Akademik SD)</t>
  </si>
  <si>
    <t>Jumlah perolehan kejuaraan Lomba akademik SD</t>
  </si>
  <si>
    <t>191 Siswa</t>
  </si>
  <si>
    <t>Pembinaan Minat Bakat dan Kreatifitas Siswa (Lomba-Lomba Akademik SMP)</t>
  </si>
  <si>
    <t>Jumlah perolehan kejuaraan Lomba akademik SMP</t>
  </si>
  <si>
    <t>5 lomba</t>
  </si>
  <si>
    <t>Rehab Ruang Serbaguna SMP Negeri 2 Gondangrejo</t>
  </si>
  <si>
    <t>terehabnya Ruang Serbaguna SMP Negeri 2 Gondangrejo</t>
  </si>
  <si>
    <t>Pembangunan Kantin Siswa SD Negeri 1 Karanganyar</t>
  </si>
  <si>
    <t>terwujudnya Kantin Siswa SD Negeri 1 Karanganyar</t>
  </si>
  <si>
    <t>Penyelesaian Ruang Perpustakaan SDN 01 Malangjiwan Kec. Colomadu</t>
  </si>
  <si>
    <t>terwujudnya Ruang Perpustakaan SDN 01 Malangjiwan Kec. Colomadu</t>
  </si>
  <si>
    <t>SDN 01 Malangjiwan Kec. Colomadu</t>
  </si>
  <si>
    <t>Pembangunan RKB SDN 04 Jaten Kec. Jaten</t>
  </si>
  <si>
    <t>terwujudnya RKB SDN 04 Jaten Kec. Jaten</t>
  </si>
  <si>
    <t>SDN 04 Jaten</t>
  </si>
  <si>
    <t>Pengelolaan Sarana Pendidikan Dasar</t>
  </si>
  <si>
    <t>Jumlah Sarana Pendidikan Dasar dalam kondisi baik</t>
  </si>
  <si>
    <t>Dinas pendidikan dan kebudayaan</t>
  </si>
  <si>
    <t>Workshop Pendidikan Inklusif SD</t>
  </si>
  <si>
    <t>terlaksananya Workshop Pendidikan Inklusif SD</t>
  </si>
  <si>
    <t>40 Guru</t>
  </si>
  <si>
    <t>Dinas Dikbud Kab. Karanganyar.</t>
  </si>
  <si>
    <t>Rehab SDN 01 Ngijo Kec Tasikmadu</t>
  </si>
  <si>
    <t>terehabnya SDN 01 Ngijo Kec Tasikmadu</t>
  </si>
  <si>
    <t>SDN 01 Ngijo</t>
  </si>
  <si>
    <t>Rehab Ruang Kelas SDN 03 Pereng Kec Mojogedang</t>
  </si>
  <si>
    <t>terehabnya Ruang Kelas SDN 03 Pereng Kec Mojogedang</t>
  </si>
  <si>
    <t>SDN 03 Pereng</t>
  </si>
  <si>
    <t>Pembangunan Pagar dan Talud SDN 04 Alastuwo Kec. Kebakkramat</t>
  </si>
  <si>
    <t>terwujudnya Pagar dan Talud SDN 04 Alastuwo Kec. Kebakkramat</t>
  </si>
  <si>
    <t>SDN 04 Alastuwo</t>
  </si>
  <si>
    <t>Pengadaan Alat Peraga SMP</t>
  </si>
  <si>
    <t>Jumlah Alat Peraga SMP dalam kondisi baik</t>
  </si>
  <si>
    <t>Pembangunan Talud SMPn 02 Ngargoyoso</t>
  </si>
  <si>
    <t>terwujudnya Talud SMPN 02 Ngargoyoso</t>
  </si>
  <si>
    <t>SMPN 2 Ngargoyoso</t>
  </si>
  <si>
    <t>Pekerjaan Talud Sekolah SD</t>
  </si>
  <si>
    <t>terwujudnya alud Sekolah SD</t>
  </si>
  <si>
    <t>2 paket</t>
  </si>
  <si>
    <t>SDN 4 Kuto Kerjo dan SDN 2 Petung Jatiyoso</t>
  </si>
  <si>
    <t>Rehab SDN 02 Mojoroto Kec. Mojogedang</t>
  </si>
  <si>
    <t>terehabnya SDN 02 Mojoroto Kec. Mojogedang</t>
  </si>
  <si>
    <t>SDN 02 Mojoroto</t>
  </si>
  <si>
    <t>Pembangunan Talud SDN 02 Puntukrejo Kec. Ngargoyoso</t>
  </si>
  <si>
    <t>terwujudnya Talud SDN 02 Puntukrejo Kec. Ngargoyoso</t>
  </si>
  <si>
    <t>SDN 02 Puntukrejo</t>
  </si>
  <si>
    <t>Rehab SDN 04 Kebak Jumantono</t>
  </si>
  <si>
    <t>terehabnya SDN 04 Kebak Jumantono</t>
  </si>
  <si>
    <t>SDN 04 Kebak Jumantono</t>
  </si>
  <si>
    <t>Pembangunan Lanjutan Ruang Perpustakaan SDN 03 Kaliwuluh Kebakkramat</t>
  </si>
  <si>
    <t>Ruang Perpustakaan SDN 03 Kaliwuluh Kebakkramat dalam kondisi baik</t>
  </si>
  <si>
    <t>SDN 03 Kaliwuluh Kebakkramat</t>
  </si>
  <si>
    <t>Pembangunan Pagar SDN 02 Ploso Kec. Jumapolo</t>
  </si>
  <si>
    <t>Pagar SDN 02 Ploso Kec. Jumapolo dalam kondisi baik</t>
  </si>
  <si>
    <t>SDN 02 Ploso</t>
  </si>
  <si>
    <t>Pengadaan Sarana dan Prasarana Pendidikan Jasmani Olahraga dan Kesehatan (PJOK), Peralatan Seni Budaya dan Alat Kesenian Tradisional (DAK)</t>
  </si>
  <si>
    <t>Jumlah sarana dan Prasarana Pendidikan Jasmani Olahraga dan Kesehatan (PJOK), Peralatan Seni Budaya dan Alat Kesenian Tradisional dlm kondisi baik</t>
  </si>
  <si>
    <t>Pembangunan Pagar SDN 02 Rejosari Kec. Gondangrejo</t>
  </si>
  <si>
    <t>Pagar SDN 02 Rejosari Kec. Gondangrejo dalam kondisi baik</t>
  </si>
  <si>
    <t>SDN 02 Rejosari</t>
  </si>
  <si>
    <t>Pembangunan Ruang Perpustakaan SDN 04 Kaliwuluh Kec. Kebakkrmat</t>
  </si>
  <si>
    <t>Ruang Perpustakaan SDN 04 Kaliwuluh Kec. Kebakkrmat dalam kondisi baik</t>
  </si>
  <si>
    <t>SDN 04 Kaliwuluh</t>
  </si>
  <si>
    <t>Penyediaan Bantuan Operasional Sekolah (BOS) Reguler Jenjang SD Negeri</t>
  </si>
  <si>
    <t>kelancaran Operasional Sekolah (BOS) Reguler Jenjang SD Negeri</t>
  </si>
  <si>
    <t>61459  Siswa</t>
  </si>
  <si>
    <t>Penyediaan Bantuan Operasional Sekolah (BOS) Reguler Jenjang SMP Negeri</t>
  </si>
  <si>
    <t>kelancaran Operasional Sekolah (BOS) Reguler Jenjang SMP Negeri</t>
  </si>
  <si>
    <t>51 Sekolah</t>
  </si>
  <si>
    <t>Rehab Ruang Kelas SDN 02 Jatiwarno Kec. Jatipuro</t>
  </si>
  <si>
    <t>Ruang Kelas SDN 02 Jatiwarno Kec. Jatipuro dalam kondisi baik</t>
  </si>
  <si>
    <t>SDN 02 Jatiwarno, Jatipuro</t>
  </si>
  <si>
    <t>Pavingisasi SDN 02 Kalisoro Tawangmangu</t>
  </si>
  <si>
    <t>Paving SDN 02 Kalisoro Tawangmangu dalam kondisi baik</t>
  </si>
  <si>
    <t>SDN 02 Kalisoro</t>
  </si>
  <si>
    <t>Rehab SMPN 01 Gondangrejo</t>
  </si>
  <si>
    <t>SMPN 01 Gondangrejo dalam kondisi baik</t>
  </si>
  <si>
    <t>SMPN 1 Gondangrejo</t>
  </si>
  <si>
    <t>Rehab MCK SDN 04 Popongan Kec. Karanganyar</t>
  </si>
  <si>
    <t xml:space="preserve"> MCK SDN 04 Popongan Kec. Karanganyar dalam kondisi baik</t>
  </si>
  <si>
    <t>SDN 04 Popongan</t>
  </si>
  <si>
    <t>Pengadaan Komputer Client Server, UPS, HAP Untuk UN SMP</t>
  </si>
  <si>
    <t>lancarnya Komputer Client Server, UPS, HAP Untuk UN SMP</t>
  </si>
  <si>
    <t>Pembangunan Toilet (Jamban) SD Beserta Sanitasinya (DAK)</t>
  </si>
  <si>
    <t xml:space="preserve"> Toilet (Jamban) SD Beserta Sanitasinya dalam kondisi baik</t>
  </si>
  <si>
    <t>5 SD</t>
  </si>
  <si>
    <t>Rehab Ruang Kelas SDN 02 Doplang Kec. Karangpandan</t>
  </si>
  <si>
    <t>Ruang Kelas SDN 02 Doplang Kec. Karangpandan dalam kondisi baik</t>
  </si>
  <si>
    <t>SDN 02 Doplang Karangpandan</t>
  </si>
  <si>
    <t>Pengadaan Buku Narkoba SD</t>
  </si>
  <si>
    <t>terwujudnya  Buku Narkoba SD</t>
  </si>
  <si>
    <t>Pengadaan Buku Narkoba SMP</t>
  </si>
  <si>
    <t>terwujudnya  Buku Narkoba SMP</t>
  </si>
  <si>
    <t>Rehabilitasi Ruang Perpustakaan SD Dengan Tingkat Kerusakan Sedang/ Berat Beserta Perabotnya (DAK)</t>
  </si>
  <si>
    <t>Ruang Perpustakaan SD Dengan Tingkat Kerusakan Sedang/ Berat Beserta Perabotnya dlm kondisi baik</t>
  </si>
  <si>
    <t>Survey, Sosialisasi dan Monitoring DAK SD dan SMP</t>
  </si>
  <si>
    <t>terlaksananya Survey, Sosialisasi dan Monitoring DAK SD dan SMP</t>
  </si>
  <si>
    <t>3 kegiatan</t>
  </si>
  <si>
    <t>Pengadaaan Buku Seri Olimpiade Sains SD</t>
  </si>
  <si>
    <t>terwujudnya Buku Seri Olimpiade Sains SD</t>
  </si>
  <si>
    <t>Dinas pendidikan dan Kebudayaan</t>
  </si>
  <si>
    <t>Pengadaan Buku TBTQ SD</t>
  </si>
  <si>
    <t>terwujudnya Buku TBTQ SD</t>
  </si>
  <si>
    <t>Rehab MCK SDN 03 Kuto Kec Kerjo</t>
  </si>
  <si>
    <t>MCK SDN 03 Kuto Kec Kerjo dalam kondisi baik</t>
  </si>
  <si>
    <t>SDN 03 Kuto</t>
  </si>
  <si>
    <t>Pembangunan Kamar Mandi SDN 03 Sewurejo Kec. Mojogedang</t>
  </si>
  <si>
    <t>Kamar Mandi SDN 03 Sewurejo Kec. Mojogedang dalam kondisi baik</t>
  </si>
  <si>
    <t>SDN 03 Sewurejo</t>
  </si>
  <si>
    <t>Pengadaan Buku TBTQ SMP</t>
  </si>
  <si>
    <t>terwujudnya Buku TBTQ SMP</t>
  </si>
  <si>
    <t>Dinas Pendidikan dan Pendidikan</t>
  </si>
  <si>
    <t>Rehab Atap SDN 02 klodran Kec Colomadu</t>
  </si>
  <si>
    <t>Atap SDN 02 klodran Kec Colomadu dalam kondisi baik</t>
  </si>
  <si>
    <t>SDN 02 Klodran</t>
  </si>
  <si>
    <t>Rehab Ruang Kelas SMPN 02 Gondangrejo</t>
  </si>
  <si>
    <t>SMPN 2 Gondangrejo</t>
  </si>
  <si>
    <t>Rehab SD Negeri 02 Lalung</t>
  </si>
  <si>
    <t>SDN 2 Lalung</t>
  </si>
  <si>
    <t>Pengadaan Buku Seri Olimpiade Sains SMP</t>
  </si>
  <si>
    <t>terwujudnya Buku Seri Olimpiade Sains SMP</t>
  </si>
  <si>
    <t>Rehabilitasi Ruang Guru SD Dengan Kerusakan Sedang/ Berat Beserta Perabotnya (DAK)</t>
  </si>
  <si>
    <t>Ruang Guru SD Dengan Kerusakan Sedang/ Berat Beserta Perabotnya dlm kondisi baik</t>
  </si>
  <si>
    <t>3 SD</t>
  </si>
  <si>
    <t>Pengadaan paket laboratorium sains dan eksperiman SMP</t>
  </si>
  <si>
    <t>terwujudnya  laboratorium sains dan eksperiman SMP</t>
  </si>
  <si>
    <t>Pengadaan alat peraga percobaan IPA SMP</t>
  </si>
  <si>
    <t>terwujudnya alat peraga percobaan IPA SMP</t>
  </si>
  <si>
    <t>Perbaikan/rehab SD Pereng 2 Mojogedang</t>
  </si>
  <si>
    <t>SD Pereng 2 Mojogedang dalam kondisi baik</t>
  </si>
  <si>
    <t>SDN 02 Pereng</t>
  </si>
  <si>
    <t>Program Pengelolaan Keragaman Budaya</t>
  </si>
  <si>
    <t>Pagelaran Seni Tradisional / Modern</t>
  </si>
  <si>
    <t>Jumlah seni tradisional /modern</t>
  </si>
  <si>
    <t>Pendataan Organisasi dan Pelaku Seni Budaya</t>
  </si>
  <si>
    <t>Jumlah organisasi dan pelaku seni budaya</t>
  </si>
  <si>
    <t>180 buku</t>
  </si>
  <si>
    <t>Festival Band Pelajar</t>
  </si>
  <si>
    <t>terlaksananya festival band pelajar</t>
  </si>
  <si>
    <t>Pengiriman Festival dan Lomba Seni Siswa Nasional Tk. Propinsi</t>
  </si>
  <si>
    <t>terlaksananya Festival dan Lomba Seni Siswa Nasional Tk. Propinsi</t>
  </si>
  <si>
    <t>9 Cabang Lomba Seni</t>
  </si>
  <si>
    <t>Festival Lomba Seni Siswa Nasional (FLS2N) Tk. Kabupaten</t>
  </si>
  <si>
    <t>Jumlah peserta yang maju ke tk prov dan nasional</t>
  </si>
  <si>
    <t>9  Cabang Lomba Seni</t>
  </si>
  <si>
    <t>Pengiriman Duta Seni Antar Daerah Tingkat Propinsi dan Nasional</t>
  </si>
  <si>
    <t>jumlah perolehan medali yang diraih</t>
  </si>
  <si>
    <t>Propinsi, Bakorwil dan DKI Jakarta</t>
  </si>
  <si>
    <t>Pagelaran Kesenian Tradisional Wayang Kulit</t>
  </si>
  <si>
    <t>Jumlah Pagelaran Kesenian Tradisional Wayang Kulit</t>
  </si>
  <si>
    <t>Batam</t>
  </si>
  <si>
    <t>Festival Musik Keroncong</t>
  </si>
  <si>
    <t>terlaksananya Festival Musik Keroncong</t>
  </si>
  <si>
    <t>Lomba Mata Pelajaran Seni Islam (MAPSI)</t>
  </si>
  <si>
    <t>31 Cabang Lomba</t>
  </si>
  <si>
    <t>Karanganyar dan Propinsi</t>
  </si>
  <si>
    <t>Fasilitasi Gelar Seni Budaya Daerah</t>
  </si>
  <si>
    <t>Gelar Seni Budaya Daerah yang diselenggarakan</t>
  </si>
  <si>
    <t>Fasilitasi Seni Budaya dan Adat Istiadat</t>
  </si>
  <si>
    <t>Seni Budaya dan Adat Istiadat yang diselenggarakan</t>
  </si>
  <si>
    <t>150 titik</t>
  </si>
  <si>
    <t>Pementasan Seni</t>
  </si>
  <si>
    <t>Jumlah pentas seni</t>
  </si>
  <si>
    <t>Pembentukan Majelis Luhur Kepercayaan Indonesia</t>
  </si>
  <si>
    <t>terbentuknya Majelis Luhur Kepercayaan Indonesia</t>
  </si>
  <si>
    <t>Grebeg Lawu</t>
  </si>
  <si>
    <t>terlaksananya Grebeg Lawu</t>
  </si>
  <si>
    <t>Rehabilitasi Pagar Situs</t>
  </si>
  <si>
    <t>Pagar Situs dalam kondisi baik</t>
  </si>
  <si>
    <t>1 lokasi</t>
  </si>
  <si>
    <t>Karangpandan</t>
  </si>
  <si>
    <t>Sosialisasi Perda Pengelolaan dan Pemanfaatan Cagar Budaya dan Perda Pelestarian Budaya Jawa</t>
  </si>
  <si>
    <t>terwujudnya Perda Pengelolaan dan Pemanfaatan Cagar Budaya dan Perda Pelestarian Budaya Jawa</t>
  </si>
  <si>
    <t>Program Pendidikan Non Formal</t>
  </si>
  <si>
    <t>Pelatihan Dapodik PAUD DIKMAS</t>
  </si>
  <si>
    <t>Dapodik PAUD DIKMAS yang terlatih</t>
  </si>
  <si>
    <t>51 orang</t>
  </si>
  <si>
    <t>Seleksi Apresiasi PTK PAUD DIKMAS Berprestasi Tingkat Kabupaten</t>
  </si>
  <si>
    <t>Apresiasi PTK PAUD DIKMAS Berprestasi Tingkat Kabupaten</t>
  </si>
  <si>
    <t>41 orang</t>
  </si>
  <si>
    <t>Dinas Dikpora Kab Karanganyar</t>
  </si>
  <si>
    <t>Pelatihan Penyusunan Soal Semester Pendidikan Kesetaraan</t>
  </si>
  <si>
    <t>Soal Semester Pendidikan Kesetaraan tersusun dengan baik</t>
  </si>
  <si>
    <t>40 orang</t>
  </si>
  <si>
    <t>Biaya Operasional (BOP) Kesetaraan SKBN Karanganyar</t>
  </si>
  <si>
    <t>lancarnya Operasional (BOP) Kesetaraan SKBN Karanganyar</t>
  </si>
  <si>
    <t>335 Siswa</t>
  </si>
  <si>
    <t>Rehabilitasi toilet (jamban), beserta sanitasinya</t>
  </si>
  <si>
    <t>toilet (jamban), beserta sanitasinya dalam kondisi baik</t>
  </si>
  <si>
    <t>2 ruang</t>
  </si>
  <si>
    <t>SKB Karanganyar</t>
  </si>
  <si>
    <t>Pengadaan Buku Koleksi Perpustakaan (Buku Referensi, Buku Pengayan, Buku Panduan Pendidik)</t>
  </si>
  <si>
    <t>terwujudnya Buku Koleksi Perpustakaan (Buku Referensi, Buku Pengayan, Buku Panduan Pendidik)</t>
  </si>
  <si>
    <t>Pengadaan Peralatan Pendidikan</t>
  </si>
  <si>
    <t>terwujudnya Peralatan Pendidikan</t>
  </si>
  <si>
    <t>Program pengembangan kerjasama pengelolaan kekayaan budaya</t>
  </si>
  <si>
    <t>Napak Tilas Sejarah Kepahlawanan</t>
  </si>
  <si>
    <t>terlaksananya napak tilas sejarah kepahlawanan</t>
  </si>
  <si>
    <t>Penyusunan Pokok Pikiran Kebudayaan Daerah</t>
  </si>
  <si>
    <t xml:space="preserve"> tersusunnya Pokok Pikiran Kebudayaan Daerah</t>
  </si>
  <si>
    <t>Program Peningkatan Mutu Pendidik dan Tenaga Kependidikan</t>
  </si>
  <si>
    <t>Orientasi PIN Saka dan Dewan Saka</t>
  </si>
  <si>
    <t>terlaksananya PIN Saka dan Dewan Saka</t>
  </si>
  <si>
    <t>150 orang</t>
  </si>
  <si>
    <t>Fasilitasi Tunjangan Profesi Guru</t>
  </si>
  <si>
    <t>Tunjangan Profesi Guru yang terpenuhi</t>
  </si>
  <si>
    <t>5000 guru</t>
  </si>
  <si>
    <t>Penilaian Kinerja Kepala Sekolah (PKKS)</t>
  </si>
  <si>
    <t>terlaksananya Penilaian Kinerja Kepala Sekolah (PKKS)</t>
  </si>
  <si>
    <t>25 Sekolah</t>
  </si>
  <si>
    <t>Diklat Calon Kepala Sekolah</t>
  </si>
  <si>
    <t>Calon Kepala Sekolah yang terlatih</t>
  </si>
  <si>
    <t>65 Calon kepala sekolah</t>
  </si>
  <si>
    <t>Seleksi Tenaga Pendidik dan Kependidikan yang Berprestasi dan Berdedikasi dan Pemberian Reward PTK Berprestasi</t>
  </si>
  <si>
    <t>Tenaga Pendidik dan Kependidikan yang Berprestasi dan Berdedikasi dan Pemberian Reward PTK Berprestasi</t>
  </si>
  <si>
    <t>Pemberian Reward bagi lulusan SMA/SMK yang melanjutkan pendidikan ke Perguruan Tinggi Negeri</t>
  </si>
  <si>
    <t>jumlah penerima reaward lulusan SMA/SMK yang melanjutkan pendidikan ke Perguruan Tinggi Negeri</t>
  </si>
  <si>
    <t>Penyelenggaraan Usaha Kesaehatan Sekolah (UKS) Tingkat SD dan SMP</t>
  </si>
  <si>
    <t>terwujudnya Usaha Kesaehatan Sekolah (UKS) Tingkat SD dan SMP</t>
  </si>
  <si>
    <t>100 Orang</t>
  </si>
  <si>
    <t>Program Manajemen Pelayanan Pendidikan</t>
  </si>
  <si>
    <t>Rekonsiliasi Data Belanja</t>
  </si>
  <si>
    <t>Data belanja yang direkon</t>
  </si>
  <si>
    <t>68 Satuan Pendidikan</t>
  </si>
  <si>
    <t>Sosialisasi Pedoman Pembelajaran Yang Mengintegritaskan Nilai-Nilai Ajaran Ki Hajar Dewantoro</t>
  </si>
  <si>
    <t>Jumlah peserta yang memahami Nilai-Nilai Ajaran Ki Hajar Dewantoro</t>
  </si>
  <si>
    <t>Operasional Pelaksanaan Pendampingan Pendidikan Gratis</t>
  </si>
  <si>
    <t>Jumlah sekolah yang memperoleh BOSDA</t>
  </si>
  <si>
    <t>572 Sekolah</t>
  </si>
  <si>
    <t>Dinas Dikbud Kabupaten Karanganyar</t>
  </si>
  <si>
    <t>Sosialisasi dan Pendataan Ujian Sekolah/Madrasah SD/MI/SMP/MTs</t>
  </si>
  <si>
    <t>Data Ujian Sekolah/Madrasah SD/MI/SMP/MTs yang Valid</t>
  </si>
  <si>
    <t>572 sekolah</t>
  </si>
  <si>
    <t>Rekonsiliasi Aset dan Persediaan Barang Milik Daerah</t>
  </si>
  <si>
    <t xml:space="preserve"> Aset dan Persediaan Barang Milik Daerah yang direkon </t>
  </si>
  <si>
    <t>Operasional Pengelola BOS, Monitoring dan Sosialisasi BOS SD/SMP/SMA/SMK</t>
  </si>
  <si>
    <t>terlaksananya Operasional Pengelola BOS, Monitoring dan Sosialisasi BOS SD/SMP/SMA/SMK</t>
  </si>
  <si>
    <t>225 Peserta</t>
  </si>
  <si>
    <t>Pengembangan dan Pengelolaan Jaringan Pendidikan</t>
  </si>
  <si>
    <t>terlaksananya Pengembangan dan Pengelolaan Jaringan Pendidikan</t>
  </si>
  <si>
    <t>Penyusunan Profil Pendidikan</t>
  </si>
  <si>
    <t>terwujudnya buku profil pendidikan</t>
  </si>
  <si>
    <t>10 buku</t>
  </si>
  <si>
    <t>Bimbingan Teknis Manajemen dan Pengembangan SDM bagi Pengelola Kearsipan di Satuan Pendidikan</t>
  </si>
  <si>
    <t>peserta yang memahami tentang Pengelola Kearsipan di Satuan Pendidikan</t>
  </si>
  <si>
    <t>90 Orang</t>
  </si>
  <si>
    <t>Penyusunan dan Penggandaan Kalender Pendidikan</t>
  </si>
  <si>
    <t>terwujudnya Kalender Pendidikan</t>
  </si>
  <si>
    <t>1331 buku</t>
  </si>
  <si>
    <t>Pembuatan Kartu Nomor Induk Sekolah Nasional (NISN)</t>
  </si>
  <si>
    <t>terwujudnya Kartu NISN</t>
  </si>
  <si>
    <t>22500 kartu</t>
  </si>
  <si>
    <t>Pengelolaan dan Pengembangan Aplikasi Database Profil Pendidikan</t>
  </si>
  <si>
    <t>terwujudnya Aplikasi Database Profil Pendidikan</t>
  </si>
  <si>
    <t>Bimbingan Teknis Bendahara Sekolah</t>
  </si>
  <si>
    <t>Bendahara Sekolah yang paham tentang pengelolaan keuangan</t>
  </si>
  <si>
    <t>68 Unit Kerja</t>
  </si>
  <si>
    <t>Verifikasi Penyusunan APBS</t>
  </si>
  <si>
    <t>APBS tersusun dengan benar</t>
  </si>
  <si>
    <t>65 Sekolah</t>
  </si>
  <si>
    <t>Sosialisasi dan Monitoring Pelaksanaan Akreditasi Sekolah</t>
  </si>
  <si>
    <t>terlaksananya Monitoring Pelaksanaan Akreditasi Sekolah</t>
  </si>
  <si>
    <t>50 Sekolah</t>
  </si>
  <si>
    <t>Operasional Pengelolaan Bantuan Pendidikan</t>
  </si>
  <si>
    <t>lancarnya operasional Pengelolaan Bantuan Pendidikan</t>
  </si>
  <si>
    <t>5 Sekolah Jenjang Pendidikan Dasar Dan Menengah</t>
  </si>
  <si>
    <t>Pembinaan dan Peningkatan Kinerja Pegawai</t>
  </si>
  <si>
    <t>Kinerja Pegawai yang baik</t>
  </si>
  <si>
    <t>250 ASN</t>
  </si>
  <si>
    <t>Operasional Penghapusan Gedung/ Barang Sekolah/ UPT</t>
  </si>
  <si>
    <t>lancarnya Operasional Penghapusan Gedung/ Barang Sekolah/ UPT</t>
  </si>
  <si>
    <t>546 Sekolah/UPT</t>
  </si>
  <si>
    <t>Dinas Kesehatan Kab. Karanganyar</t>
  </si>
  <si>
    <t>Terwujudnya mebeleur yang kondisinya baik</t>
  </si>
  <si>
    <t>Terwujudnya perlengkapan gedung kantor berfungsi dengan baik</t>
  </si>
  <si>
    <t>Pengadaan ambulance (DBHCHT)</t>
  </si>
  <si>
    <t>Terwujudnya mobil ambulance berfungsi dengan baik; Meningkatakan sarana dan prasarana</t>
  </si>
  <si>
    <t>3 mobil</t>
  </si>
  <si>
    <t>Terwujudnya sarana STBM berfungsi baik</t>
  </si>
  <si>
    <t>5 orang</t>
  </si>
  <si>
    <t>Peningkatan kompetensi SDMK</t>
  </si>
  <si>
    <t>Terlaksananya kompetensi SDMK</t>
  </si>
  <si>
    <t>Penyusunan renstra OPD</t>
  </si>
  <si>
    <t>Tersusunnya dokumen renstra 2019 - 2023</t>
  </si>
  <si>
    <t>1 laporan</t>
  </si>
  <si>
    <t>Pengawasan penatausahaan keuangan</t>
  </si>
  <si>
    <t>Terlaksananya proses pengawasan keuangan di UTP lingkungan dinas kesehatan</t>
  </si>
  <si>
    <t>Penyusunan perencanaan program</t>
  </si>
  <si>
    <t>Tersusunnya dokumen perencanaan APBN, APBD I, APBD II, penilaian kinerja</t>
  </si>
  <si>
    <t>4 laporan</t>
  </si>
  <si>
    <t>Program Obat dan Perbekalan Kesehatan</t>
  </si>
  <si>
    <t>Pengadaan obat dan perbekalan kesehatan</t>
  </si>
  <si>
    <t>Tercukupinya kebutuhan obat dan perbekalan kesehatan untuk pelayanan kesehatan, pencegahan dan pemberantasan penyakit,pelaksanaan program , penanggulang bencana alam serta pembinaan kesehatan masyarakat</t>
  </si>
  <si>
    <t>21 puskesmas</t>
  </si>
  <si>
    <t>Pengadaan sarana dan prasarana penunjang pengadaan obat</t>
  </si>
  <si>
    <t>Terlaksananya pengadaan sarana prasarana penunjang untuk pengadaan obat; Terpenuhinya sarana prasarana penunjang pengadaan obat</t>
  </si>
  <si>
    <t>Pengadaan badan habis pakai laboratorium</t>
  </si>
  <si>
    <t>Tersedianya 3 jenis BHP ( BHP Lab Mikro, BHP Lab Kimia dan BHP Lab Klinik ) di UPT Laboratorium Kesehatan</t>
  </si>
  <si>
    <t>Pemusnahan obat</t>
  </si>
  <si>
    <t>Tercapainya kegiatan pemusnahan obat dan pengamanan obat dan perbekalan kesehatan</t>
  </si>
  <si>
    <t>21 puskesmas dan IPF</t>
  </si>
  <si>
    <t>Pengadaan obat asli indonesia</t>
  </si>
  <si>
    <t>Terlaksananya Pengadaan Obat Asli Indonesia</t>
  </si>
  <si>
    <t>Distribusi obat dan E-logistik</t>
  </si>
  <si>
    <t>Tercapainya distribusi obat dan perbekalan kesehatan secara merata dan terselenggaranya aplikasi elogistik di IPF dan 21 Puskesmas beserta jaringannya</t>
  </si>
  <si>
    <t>Program Upaya Kesehatan Masyarakat</t>
  </si>
  <si>
    <t>Operasional manajemen pengelolaan jaminan kesehatan nasional</t>
  </si>
  <si>
    <t>Kegiatan Manajemen Pengelolaan Jaminan Kesehatan Nasional  terlaksana</t>
  </si>
  <si>
    <t>Pembiayaan jaminan kesehatan nasional</t>
  </si>
  <si>
    <t>Terlaksananya kegiatan pembiayaan Jaminan Kesehatan Nasional</t>
  </si>
  <si>
    <t>Pembiayaan pelayanan kesehatan umum</t>
  </si>
  <si>
    <t>Terlaksananya Pembiayaan piuatang jasa pelayanan bulan Desember 2018; Terlaksananya jasa pelayanan laboratorium Dinas Kesehatan</t>
  </si>
  <si>
    <t>Penunjang UPT</t>
  </si>
  <si>
    <t>Tersedianya dana operasional pelaksanaan kegiatan Puskesmas</t>
  </si>
  <si>
    <t>Bantuan operasional kesehatan</t>
  </si>
  <si>
    <t>Jumlah kegiatan pembinaan Puskesmas; Jumlah kegiatan advokasi dan sosialisasi; Jumlah kegiatan koordinasi terpadu; Jumlah kegiatan fasilitasi; Jumlah tenaga fasilitasi STBM di Kabupaten</t>
  </si>
  <si>
    <t>Jaminan persalinan</t>
  </si>
  <si>
    <t>Operasional Rumah Tunggu Kelahiran (RTK); Persalinan dan KB Pasca Salin di Fasilitas Kesehatan; Pelaksanaan Screening Hipotiroid Kongenital (SHK); Pelaksanaan Rujukan Bumil Risti</t>
  </si>
  <si>
    <t>4 RTK</t>
  </si>
  <si>
    <t xml:space="preserve">Pembinaan dan pengawasan pelayanan kesehatan tradisional dan tenaga kesehatan tradisional </t>
  </si>
  <si>
    <t>Penyehat Tradisional yang dibina dan mempunyai Surat Terdaftar Penyehat Tradisional (TOGA) dan Akupresur; Tenaga Kesehatan tradisional yang dibina dan mempunyai ijin praktek; Kelompok Masyarakat yang terbentuk dan mengembangkan serta memanfaatkan taman obat keluarga dan akupresur</t>
  </si>
  <si>
    <t>50 penyehat tradisional</t>
  </si>
  <si>
    <t>DUKMAN BOK jampersal</t>
  </si>
  <si>
    <t>Terlaksananya 6 program BOK Sekunder</t>
  </si>
  <si>
    <t xml:space="preserve">Bimbingan teknis dan monev PIS PK </t>
  </si>
  <si>
    <t>Terbentuknya Tim Pembina PIS‑PK Tingkat Kabupaten Karanganyar dan terlaksananya Monitoring Evaluasi serta Bintek Pelaksanaan PIS‑PK</t>
  </si>
  <si>
    <t>1 tim</t>
  </si>
  <si>
    <t>operasional P4TO</t>
  </si>
  <si>
    <t>Terlaksananya Proses Produksi Bahan Baku Obat Tradisonal</t>
  </si>
  <si>
    <t>Pembiayaan kesehatan bagi penduduk beresiko kesehatan</t>
  </si>
  <si>
    <t>Terlaksananya bantuan pembiayaan kesehatan bagi penduduk</t>
  </si>
  <si>
    <t>Program Pengawasan Obat dan Makanan</t>
  </si>
  <si>
    <t>Peningkatan penyidikan dan penegakan hukum di bidang obat dan makanan</t>
  </si>
  <si>
    <t>Terlaksananya Kegiatan Satgas Pemberantasan Obat dan Pangan Ilegal</t>
  </si>
  <si>
    <t>Program Pengembangan Obat Asli Indonesia</t>
  </si>
  <si>
    <t>Standarisasi bahan baku obat tradisional indonesia</t>
  </si>
  <si>
    <t>Terlaksananya Proses Standarisasi Bahan Baku Obat Tradisional</t>
  </si>
  <si>
    <t>Program Promosi Kesehatan dan Pemberdayaan Masyarakat</t>
  </si>
  <si>
    <t>Gerakan perilaku hidup bersih dan sehat (PHBS)</t>
  </si>
  <si>
    <t>dokumen terverifikasi PHBS; institusi pendidikan dimonitoring PHBS</t>
  </si>
  <si>
    <t>Gerakan masyarakat hidup sehat</t>
  </si>
  <si>
    <t>kelompok peduli kesehatan yang tersosialisasi GERMAS</t>
  </si>
  <si>
    <t>Penyebarluasan tentang informasi kesehatan</t>
  </si>
  <si>
    <t>frekuensi informasi kesehatan disampaikan</t>
  </si>
  <si>
    <t>Pemberdayaan masyarakat dalam bidang kesehatan</t>
  </si>
  <si>
    <t>pembinaan desa/kelurahan siaga aktif mandiri; pemantauan UKBM di masyarakat; pembinaan pada saka bakti husada; pemantauan UKS pada sekolah</t>
  </si>
  <si>
    <t>Advokasi kesehatan</t>
  </si>
  <si>
    <t>kegiatan advokasi kesehatan</t>
  </si>
  <si>
    <t>Fasilitasi POKJA antisipasi penolakan imunisasi</t>
  </si>
  <si>
    <t>UCI desa 100% tanpa adanya penolakan imunisasi</t>
  </si>
  <si>
    <t>2 kali pertemuan di kabupaten dan 6 lokasi pertemuan di daerah penolakan imunisasi</t>
  </si>
  <si>
    <t>Pengembangan media promosi kesehatan</t>
  </si>
  <si>
    <t>pembuatan media informasi kesehatan</t>
  </si>
  <si>
    <t>Pembinaan, pengawasan dan peningkatan mutu nakes</t>
  </si>
  <si>
    <t>Terlaksananya pembinaan, pengawasan dan peningkatan mutu nakes</t>
  </si>
  <si>
    <t>Program Perbaikan Gizi Masyarakat</t>
  </si>
  <si>
    <t>Sistem kewaspadaan pangan dan gizi</t>
  </si>
  <si>
    <t>Pemantauan Surveilan Gizi Masyarakat (PSG); Koordinasi pengelola program gizi puskesmas</t>
  </si>
  <si>
    <t>17 kali</t>
  </si>
  <si>
    <t>Upaya perbaikan gizi masyarakat</t>
  </si>
  <si>
    <t>Gerakan pola makan gizi seimbang untuk masyarakat; Kegiatan Orientasi kelas catin tenaga kesehatan; Pertemuan  renval program gizi</t>
  </si>
  <si>
    <t>250 orang</t>
  </si>
  <si>
    <t>Pembinaan kader posyandu</t>
  </si>
  <si>
    <t>Pemberian jasa tenaga kader; cetak buku kegiatan kader; cetak form laporan F 1 Gizi; Pembinaan Kader Posyandu; pengadaan  alat  ukur panjang badan bayi</t>
  </si>
  <si>
    <t>8661 kader</t>
  </si>
  <si>
    <t>Upaya perbaikan gizi institusi</t>
  </si>
  <si>
    <t>Edukasi  gizi untuk remaja; Pertemuan koordinasi gizi remaja dengan linsek dan linprog; pemantauan pemberian TTD  rematri</t>
  </si>
  <si>
    <t>4 kali</t>
  </si>
  <si>
    <t>Program Pengembangan Lingkungan Sehat</t>
  </si>
  <si>
    <t>Pengkajian pengembangan lingkungan sehat</t>
  </si>
  <si>
    <t>Terbentuknya Pokja STBM Desa; Koordinasi Pokja STBM Kabupaten; Pemantauan STBM Pilar 1 Pasca SBS di Masyarakat; Pemantauan Kualitas Limbah Cair Fasyankes; Keamanan Pangan untuk mewujudkan Desa STBM di Masyarakat</t>
  </si>
  <si>
    <t>85 desa</t>
  </si>
  <si>
    <t>Pelayanan laboratorium kesehatan</t>
  </si>
  <si>
    <t>Terlaksananya kegiatan peningktan SDM; Terlaksananya kalibrasi alkes; Tersosialisasinya pelayanan di UPT; Terpenuhinya sarana prasarana Labkes sesuai standar mutu yang ditetapkan</t>
  </si>
  <si>
    <t>2 kl</t>
  </si>
  <si>
    <t>Pelayanan cold storage limbah medis</t>
  </si>
  <si>
    <t>Pengadaan Coldstorage Limbah Medis; Perijinan Tempat Penampungan Sementara Limbah Medis</t>
  </si>
  <si>
    <t>1  kegiatan</t>
  </si>
  <si>
    <t>Pengelolaan limbah infeksius</t>
  </si>
  <si>
    <t>Terselenggaranya kegiatan pengelolaan limbah medis (infeksius &amp; non infeksius) sehingga kualitas lingkungan yang ada di UPT. Laboratorium Kesehatan Dinas Kesehatan Kabupaten Karanganyar dapat terpantau dengan baik sesuai standar mutu yang ditetapkan.</t>
  </si>
  <si>
    <t>Sosialisasi pelayanan labkesda pemeriksaan kualitas lingkungan</t>
  </si>
  <si>
    <t>Tersosialisasinya pelayanan UPT.Labkes; Terlaksananya pemeriksaan kualitas air bersih diwilayah Kecamatan Tasikmadu, Jaten dan Kebakkramat.</t>
  </si>
  <si>
    <t>450 peserta</t>
  </si>
  <si>
    <t>Pelatihan tenaga sanitarian (DBHCHT)</t>
  </si>
  <si>
    <t>Terlaksananya pelatihan tenaga sanitarian</t>
  </si>
  <si>
    <t>Pencegahan dan pengendalian penyakit menular</t>
  </si>
  <si>
    <t>Terlaksananya fogging focus; Terlaksannaya bimtek koordinator p2PM; terlaksananya monitoring dan evaluasi data p2TB; tersedianya logistik p2 TB, p2 HIV, P2 DBD; Terlaksananya bimtek tb hiv</t>
  </si>
  <si>
    <t>Penanggulangan penyakit tidak menular untuk gangguan jiwa</t>
  </si>
  <si>
    <t>Terlaksananya Program P2PTM</t>
  </si>
  <si>
    <t>Peningkatan cakupan imunisasi dasar dan lanjutan</t>
  </si>
  <si>
    <t>Cakupan Imunisasi bayi &amp; batita  anak SD/MI/SDLB, WUS, cakupan jemaah haji dan cakupan CBMS dan survailans AFP</t>
  </si>
  <si>
    <t>12.519 bayi, 13.481 baduta, 28.218 anak SD/MI/SDLB, 184.449 WUS, 542 jemaah haji, 20 kasus CBMS dan 4 kasus AFP</t>
  </si>
  <si>
    <t>Pengadaan posbindu kit</t>
  </si>
  <si>
    <t>Terlaksananya Pelatihan Penggerakan PSN bagi Petugas Puskesmas; Terlaksananya Pelatihan Penggerakan PSN di masyarakat; Terlaksananya Pemantauan Penggerakan PSN; Terlaksananya konsultasi Program Pengendalian Penyakit Bersumber binatang; Terlaksananya Pengambilan logistik program penanggulangan DBD</t>
  </si>
  <si>
    <t>Pengadaan krioterapi</t>
  </si>
  <si>
    <t>Tercapainya target AFP Rate; tercapainya surveilans terpadu; Tercapainya Case Based Measles Surveilance (surveilans campak berbasis kasus); Terpantaunya kesehatan jema'ah haji</t>
  </si>
  <si>
    <t>4 kasus</t>
  </si>
  <si>
    <t>Pembelian BHP untuk HIV AIDS</t>
  </si>
  <si>
    <t>Tersedianya logistik HIV AIDS</t>
  </si>
  <si>
    <t>M</t>
  </si>
  <si>
    <t>Program Standarisasi Pelayanan Kesehatan</t>
  </si>
  <si>
    <t>Operasional public safety center (PSC)</t>
  </si>
  <si>
    <t>Terlayaninya kasus kegawat daruratan medis sehari‑hari di Kabupaten Karanganyar</t>
  </si>
  <si>
    <t>1 kabupaten</t>
  </si>
  <si>
    <t>Pengembangan sistem informasi kesehatan</t>
  </si>
  <si>
    <t>Kegiatan pengembangan SIK; Pengadaan software; Pengadaan hardware</t>
  </si>
  <si>
    <t>2 kegiatan</t>
  </si>
  <si>
    <t>Upaya peningkatan pelayanan kesehatan rujukan</t>
  </si>
  <si>
    <t>Komitmen fasilitas pelayanan kesehatan rujukan memberikan pelayanan kesehatan  sesuai standar</t>
  </si>
  <si>
    <t>20 RS, klinik utama, laboratorium klinik</t>
  </si>
  <si>
    <t>Upaya peningkatan pelayanan kesehatan dasar</t>
  </si>
  <si>
    <t>Terlaksananya kegiatan fasilitasi pelayanan kesehatan dasar yang standar</t>
  </si>
  <si>
    <t>Akreditasi Puskesmas (DAK)</t>
  </si>
  <si>
    <t>Terlaksananya  Pendampingan Pasca Akreditasi Puskesmas; Terlaksananya Survei Reakreditasi Puskesmas</t>
  </si>
  <si>
    <t>10 puskesmas</t>
  </si>
  <si>
    <t>N</t>
  </si>
  <si>
    <t>Program Pelayanan Kesehatan Penduduk Miskin</t>
  </si>
  <si>
    <t>Pembiayaan jaminan kesehatan daerah</t>
  </si>
  <si>
    <t>Terlayaninya masyarakat miskin di Puskesmas dengan gratis</t>
  </si>
  <si>
    <t>Pembayaran premi jamkesda integrasi JKN</t>
  </si>
  <si>
    <t>Penduduk yang beresiko dibiayai premi JKN</t>
  </si>
  <si>
    <t>624.000 jiwa</t>
  </si>
  <si>
    <t>O</t>
  </si>
  <si>
    <t>Program Pengadaan, Peningkatan dan Perbaikan Sarana Prasarana Puskesmas/ Puskesmas Pembantu dan Jaringannya</t>
  </si>
  <si>
    <t>Pengadaan alat kesehatan</t>
  </si>
  <si>
    <t>Meningkatnya kualitas lantai dingin (cold chain) Puskesmas</t>
  </si>
  <si>
    <t>Pembangunan puskesmas karanganyar tahap II</t>
  </si>
  <si>
    <t>Bangunan Puskesmas Karanganyar berfungsi baik</t>
  </si>
  <si>
    <t>1 gedung</t>
  </si>
  <si>
    <t>Rehabilitasi puskesmas pembantu ngasem colomadu I</t>
  </si>
  <si>
    <t>Bangunan Pustu Ngasem berfungsi baik</t>
  </si>
  <si>
    <t>Pembangunan puskesmas jaten II</t>
  </si>
  <si>
    <t>Pembangunan Puskesmas Jaten II berfungsi baik</t>
  </si>
  <si>
    <t>Pembangunan puskesmas karangpandan</t>
  </si>
  <si>
    <t>Bangunan Puskesmas Karangpandan berfungsi baik</t>
  </si>
  <si>
    <t>Pengadaan vaccine cattier</t>
  </si>
  <si>
    <t>Terlaksananya pengadaan vaccine carrier</t>
  </si>
  <si>
    <t>48 unit</t>
  </si>
  <si>
    <t>P</t>
  </si>
  <si>
    <t>Program Peningkatan Pelayanan Kesehatan Anak Balita</t>
  </si>
  <si>
    <t>Penanggulangan balita kurang gizi</t>
  </si>
  <si>
    <t>Kunjungan balita kurang gizi; Pemberian makanan tambahan pada balita kurang gizi; Orientasi Penanganan Balita Kurang Gizi untuk Nakes</t>
  </si>
  <si>
    <t>16 kasus</t>
  </si>
  <si>
    <t>Peningkatan kesehatan anak balita dan pra sekolah</t>
  </si>
  <si>
    <t>Tenaga Kesehatan mampu melaksanakan SDIDTK sesuai standar</t>
  </si>
  <si>
    <t>42 orang</t>
  </si>
  <si>
    <t>Pelayanan kesehatan anak sekolah</t>
  </si>
  <si>
    <t>Pelaksanaan Penjaringan/Skreening pada Anak SD/MI; Pelaksanaan Penjaringan/Skreening pada anak SMP/MTs</t>
  </si>
  <si>
    <t>573 sekolah</t>
  </si>
  <si>
    <t>Q</t>
  </si>
  <si>
    <t>Program Peningkatan Pelayanan Kesehatan Lansia</t>
  </si>
  <si>
    <t>Peningkatan manajemen kesehatan lansia</t>
  </si>
  <si>
    <t>Cakupan Puskesmas Santun Lansia</t>
  </si>
  <si>
    <t>5 puskesmas</t>
  </si>
  <si>
    <t>R</t>
  </si>
  <si>
    <t>Program Pengawasan dan Pengendalian Kesehatan Makanan</t>
  </si>
  <si>
    <t>Pemeliharaan dan pengawasan kualitas lingkungan tempat pengelolaan makanan dan minuman (TPM)</t>
  </si>
  <si>
    <t>Kegiatan pembinaan dan pengawasan higiene dan sanitasi TPM</t>
  </si>
  <si>
    <t>S</t>
  </si>
  <si>
    <t>Program Peningkatan Keselamatan Ibu Melahirkan dan Anak</t>
  </si>
  <si>
    <t>Gerakan sayang ibu dan bayi</t>
  </si>
  <si>
    <t>Penguatan/Revitalisasi GSIB Tingkat Kabupaten; Penguatan/Revitalisasi GSIB Tingkat Kabupaten</t>
  </si>
  <si>
    <t>Peningkatan pelayanan keluarga berencana</t>
  </si>
  <si>
    <t>Persentase Peserta KB Aktif; Peningkatan kapasitas Nakes bagi Binwil; Koordinasi petugas KB dan PLKB</t>
  </si>
  <si>
    <t>Peningkatan pelayanan kesehatan reproduksi remaja</t>
  </si>
  <si>
    <t>Pelayanan kesehatan pada remaja</t>
  </si>
  <si>
    <t>Peningkatan kompetensi tenaga kesehatan ibu dan anak</t>
  </si>
  <si>
    <t>Terlatihnya Tenaga Kesehatan</t>
  </si>
  <si>
    <t>Penggalangan komitmen penurunan AKI, AKB dan pencegahan stunting</t>
  </si>
  <si>
    <t>Komitmen Lintas Program dan Lintas Sektor</t>
  </si>
  <si>
    <t>Fasilitatif teknis KIA</t>
  </si>
  <si>
    <t>Monitoring Program KIA Gizi dan PKD; Monitoring Program KIA Gizi dan PKD</t>
  </si>
  <si>
    <t>Perencanaan</t>
  </si>
  <si>
    <t>Penyediaan bahan bacaandan peraturan perundang-undangan</t>
  </si>
  <si>
    <t>Penyusunan Renstra OPD Tahun 2018-2023</t>
  </si>
  <si>
    <t>Sosialisasi APBD</t>
  </si>
  <si>
    <t>Penyusunan dan Evaluasi RKPD</t>
  </si>
  <si>
    <t xml:space="preserve">Fasilitasi Kegiatan Dana APBN, DAK dan Bantuan Keuangan Provinsi </t>
  </si>
  <si>
    <t>Penelitiaan dan Pengembangan</t>
  </si>
  <si>
    <t>Program Pengembangan IPTEK dan Inovasi Daerah</t>
  </si>
  <si>
    <t>Fasilitasi Penelitian dan Pengembangan</t>
  </si>
  <si>
    <t>Pengembangan Potensi Ekonomi  Lokal</t>
  </si>
  <si>
    <t>Fasilitasi Perencanaan Pembangunan Daerah Bidang Ekonomi</t>
  </si>
  <si>
    <t>Kajian Strategi Pemasaran untuk Meningkatkan Daya Saing UMKM Kabupaten Karanganyar</t>
  </si>
  <si>
    <t>Koordinasi Penanggulangan Kemiskinan</t>
  </si>
  <si>
    <t>Pengembangan  Sistem Irigasi Partisipatif/ Komisi Irigasi</t>
  </si>
  <si>
    <t>Operasional Kegiatan Pengembangan Wilayah</t>
  </si>
  <si>
    <t>Terbangunnya Gedung Kantor Baperlitbang</t>
  </si>
  <si>
    <t xml:space="preserve">Terlaksananya pemeliharaan rutin pelengkapan gedung kantor </t>
  </si>
  <si>
    <t>Terusunnya dokumen renstra Baperlitbang Tahun 2018-2023</t>
  </si>
  <si>
    <t>Tersusunnya Buku Informasi APBD Tahun Anggaran 2019</t>
  </si>
  <si>
    <t>Tersusunnya Buku Sistem Informasi Pembangunan Daerah
Tersusunnya Pengolahan dan Presentasi Data Geografis</t>
  </si>
  <si>
    <t>Tersedianya Dokumen RKPD Tahun 2019 dan Perubahan RKPD Tahun 2018 yang telah ditetapkan dengan Perbup</t>
  </si>
  <si>
    <t>Dokumen Perencanaan Pembangunan</t>
  </si>
  <si>
    <t>Terlaksananya Koordinasi Kelitbangan</t>
  </si>
  <si>
    <t>Terlaksananya Pengembangan Ekonomi Lokal; Pembinaan Pengembangan Klaster; Pameran Produk Unggulan Klaster UMKM</t>
  </si>
  <si>
    <t>Terlaksananya Koordinasi Perencanaan Bidang Ekonomi</t>
  </si>
  <si>
    <t>Tersedianya dokumen hasil Kajian Strategi Pemasaran Untuk Meningkatkan Daya Saing UMKM Kabupaten Karanganyar</t>
  </si>
  <si>
    <t>Fasilitasi Pelaksanaan KKN</t>
  </si>
  <si>
    <t>Kelancaran Koordinasi Kegiatan Tim Pakem dalam Proses penentuan desa sasaran Program Pamsimas III dan Sosialisasi</t>
  </si>
  <si>
    <t>Kelancaran Kegiatan Koordinasi Penanggulangan GAKY</t>
  </si>
  <si>
    <t>Tersusunnya Dokumen Penanggulangan Kemiskinan</t>
  </si>
  <si>
    <t>Tersusunnya Laporan Tahunan PUS Tahun 2019</t>
  </si>
  <si>
    <t>Terlaksananya Koordinasi Bidang Sosial Budaya</t>
  </si>
  <si>
    <t>Tersusunnya  Dokumen capaian Indikator SDGs</t>
  </si>
  <si>
    <t>Kelancaran kegiatan pokja AMPL</t>
  </si>
  <si>
    <t>Kelancaran Kegiatan POKJA PKP</t>
  </si>
  <si>
    <t>Kelancaran Kegiatan sistem Irigasi Partisipatif</t>
  </si>
  <si>
    <t>Terlaksananya Kegiatan Pengembangan Wilayah</t>
  </si>
  <si>
    <t>Dokument Kebijakan RTRW Perubahan</t>
  </si>
  <si>
    <t>Terlaksananya kelancaran koordinasi pembangunan kawasan perdesaan</t>
  </si>
  <si>
    <t>Terlaksananya kelancaran koordinasi masalah penataan ruang</t>
  </si>
  <si>
    <t>2.500 surat</t>
  </si>
  <si>
    <t>12 bulan, 3orang
18 jenis</t>
  </si>
  <si>
    <t>20 jenis, 12 bulan</t>
  </si>
  <si>
    <t>7 jenis, 12 bulan</t>
  </si>
  <si>
    <t>2 media cetak dan buku perundang-undangan</t>
  </si>
  <si>
    <t>3 item (lemari arsip, mesin fotocopy, dan AC)</t>
  </si>
  <si>
    <t>3 item (printer, komputer dan laptop)</t>
  </si>
  <si>
    <t>9 mobil dan 14 sepeda motor</t>
  </si>
  <si>
    <t>19 AC, 1 unit jaringan telepon PABX dan Jaringan LAN, 12 bulan</t>
  </si>
  <si>
    <t>komputer, laptop, printer, 12 bulan</t>
  </si>
  <si>
    <t>30 Buku</t>
  </si>
  <si>
    <t>2 Dokumen</t>
  </si>
  <si>
    <t>10 PT</t>
  </si>
  <si>
    <t>14 Desa/Kel</t>
  </si>
  <si>
    <t>20 Buku Laporan Semesteran dan Laporan Tahunan GAKY</t>
  </si>
  <si>
    <t>50 buku Laporan LP2KD dan Laporan Kegiatan TKPKD</t>
  </si>
  <si>
    <t>60 buku Laporan Tahunan PUS dan 1 kali workshop</t>
  </si>
  <si>
    <t>30 buku Laporan</t>
  </si>
  <si>
    <t>Jumlah penerima PIP SD</t>
  </si>
  <si>
    <t>Rehab  Ruang Kelas SMPN 02 Gondangrejo dalam kondisi baik</t>
  </si>
  <si>
    <t>Ruang Kelas SD Negeri 02 Lalung dalam kondisi baik</t>
  </si>
  <si>
    <t>Penyediaan Bantuan Operasional Sekolah (BOS) Jenjang SMP Negeri</t>
  </si>
  <si>
    <t>Penyediaan Bantuan Operasional Sekolah (BOS) Jenjang SD Negeri</t>
  </si>
  <si>
    <t>Fasilitasi Tari Kolosal Raden Mas Said</t>
  </si>
  <si>
    <t>terlaksananya tari kolosal Raden Mas Said</t>
  </si>
  <si>
    <t>Pendaftaran dan Penetapan Cagar Budaya</t>
  </si>
  <si>
    <t>Cagar Budaya yang ditetapkan</t>
  </si>
  <si>
    <t>Fasilitasi Pengembangan Desa Adat</t>
  </si>
  <si>
    <t>Jumlah Desa Adat yg berkembang</t>
  </si>
  <si>
    <t>1 Desa</t>
  </si>
  <si>
    <t>Workshop Tari dan Pambiworo</t>
  </si>
  <si>
    <t>Pemahaman tentang Tari dan Pambiworo</t>
  </si>
  <si>
    <t>Kabupaten  Karanganyar</t>
  </si>
  <si>
    <t>Publikasi dan Sosialisasi Produk Pendidikan Masyarakat</t>
  </si>
  <si>
    <t>terpublikasinya Produk Pendidikan Masyarakat</t>
  </si>
  <si>
    <t>1 stand</t>
  </si>
  <si>
    <t>Kegiatan SKB</t>
  </si>
  <si>
    <t>lancarnya kegiatan SKB</t>
  </si>
  <si>
    <t>400 Orang</t>
  </si>
  <si>
    <t>SKB Kabupaten Karanganyar</t>
  </si>
  <si>
    <t>Penyelenggaraan Ujian Nasional Pendidikan Kesetaraan (UNPK)</t>
  </si>
  <si>
    <t>terselenggaranya Ujian Nasional Pendidikan Kesetaraan (UNPK)</t>
  </si>
  <si>
    <t>Dinas Pendidikan Dan Kebudayaan Kabupaten Karangan</t>
  </si>
  <si>
    <t>Rehabilitasi ruang kelas/ ruang praktik/ bengkel kerja dengan tingkat kerusakan minimal sedang beserta perabotnya</t>
  </si>
  <si>
    <t>Jumlah sekolah kondisi baik</t>
  </si>
  <si>
    <t>4 ruang</t>
  </si>
  <si>
    <t>Rehabilitasi ruang penunjang lainnya, beserta perabotnya</t>
  </si>
  <si>
    <t>Pembangunan ruang kelas baru beserta perabotnya</t>
  </si>
  <si>
    <t>Jumlah ruang kelas kondisi baik</t>
  </si>
  <si>
    <t>Fasilitasi Pelaksanaan Penilaian Angka Kredit</t>
  </si>
  <si>
    <t>Terlaksananya Penilaian Angka Kredit</t>
  </si>
  <si>
    <t>Bimbingan Teknis Penilik</t>
  </si>
  <si>
    <t>terlaksananya bintek penilik</t>
  </si>
  <si>
    <t>Kesejahteraan Pendidik Wiyata Bakti, Tenaga Kependidikan Wiyata Bakti dan Penjaga Sekolah Wiyata Bakti</t>
  </si>
  <si>
    <t>Jumlah Pendidik Wiyata Bakti, Tenaga Kependidikan Wiyata Bakti dan Penjaga Sekolah Wiyata Bakti yang menerima</t>
  </si>
  <si>
    <t>392 orang</t>
  </si>
  <si>
    <t>Seleksi OGN Tingkat Kabupaten dan Pengiriman Olimpiade Guru Nasional (OGN) Tingkat Provinsi</t>
  </si>
  <si>
    <t>Jumla guru yang dikirim</t>
  </si>
  <si>
    <t>150 Orang</t>
  </si>
  <si>
    <t>Pengiriman Tenaga Pendidik Berprestasi Tingkat Provinsi</t>
  </si>
  <si>
    <t xml:space="preserve">Jumlah  Tenaga Pendidik Berprestasi </t>
  </si>
  <si>
    <t>Seleksi O2SN Tingkat Kabupaten dan Pengiriman O2SN Tingkat Prov. Jateng</t>
  </si>
  <si>
    <t>Jumlah atlit yang dikirim</t>
  </si>
  <si>
    <t>12 cabang olahraga</t>
  </si>
  <si>
    <t xml:space="preserve">Dinas Pendidikan dan </t>
  </si>
  <si>
    <t>Pengembangan SDM Operator Dapodikdas</t>
  </si>
  <si>
    <t>Jumlah operatot paham tentang dapodik</t>
  </si>
  <si>
    <t>100 sekolah/upt</t>
  </si>
  <si>
    <t>Pengadaan Bendwidt</t>
  </si>
  <si>
    <t>lancarnya internet kantor</t>
  </si>
  <si>
    <t>KECAMATAN JATIYOSO</t>
  </si>
  <si>
    <t>1000 lb</t>
  </si>
  <si>
    <t>Tersedianya komponen instalasi listrik/penerangan bangunan kantor</t>
  </si>
  <si>
    <t>Tersedianya bahan bacaan dan peraturan perundang -undangan</t>
  </si>
  <si>
    <t>Rapat-rapat koordinasi dan konsultasi kedalam /luar daerah</t>
  </si>
  <si>
    <t xml:space="preserve">Terlaksanya  Rapat-rapat koordinasi dan konsultasi kedalam /luar daerah </t>
  </si>
  <si>
    <t>Pengadaan Perlengkapan  Gedung Kantor</t>
  </si>
  <si>
    <t>Terwujudnya Perlengkapan Gedung Kantor</t>
  </si>
  <si>
    <t xml:space="preserve">10 unit </t>
  </si>
  <si>
    <t>Pengadaan Peralatan Gedung Kantor</t>
  </si>
  <si>
    <t xml:space="preserve">Terselenggaranya pengadaan peralatan gedung kantor berupa kamera foto  </t>
  </si>
  <si>
    <t>Terselenggaranya Pengadaan PC,Laptop dan Printer</t>
  </si>
  <si>
    <t xml:space="preserve">3 Unit </t>
  </si>
  <si>
    <t xml:space="preserve">Pengadaan Alat -alat Studio </t>
  </si>
  <si>
    <t>Terpenuhinya pengadaan alat Audio Sound sistem</t>
  </si>
  <si>
    <t>Pemeliharaan rutin/berkala kendaraan dinas /operasional</t>
  </si>
  <si>
    <t>Terwujudnya kenyamanan berkendara</t>
  </si>
  <si>
    <t>Pemeliharaan rutin/berkala Peralatan Gedung Kantor</t>
  </si>
  <si>
    <t xml:space="preserve">Terpeliharanya peralatan Gedung Kantor </t>
  </si>
  <si>
    <t>12 Komp,laptop,Printer</t>
  </si>
  <si>
    <t>Pengadaan Alat Komunikasi</t>
  </si>
  <si>
    <t>Terwujudnya alat Komunikasi</t>
  </si>
  <si>
    <t>Pengadaan Perlengkapan Kantor dan Meubelair</t>
  </si>
  <si>
    <t>Terwujudnya Perlengkapan Kantor dan Meubelair</t>
  </si>
  <si>
    <t>4 unit</t>
  </si>
  <si>
    <t>Program Peningkatan Pengembangan Sistem pelaporan capaian kinerja dan keuangan</t>
  </si>
  <si>
    <t>Penyusunan laporan capaian kinerja  dan ikhtisar realisasi kinerja SKPD</t>
  </si>
  <si>
    <t xml:space="preserve">Terlaksananya laporan capaian kinerja dan ikhtisar realisasi  kinerja SKPD </t>
  </si>
  <si>
    <t>Penyusunan Dokumen Perencanaan dan Pelaporan</t>
  </si>
  <si>
    <t xml:space="preserve">Terlaksananya penyusunan dokumen Perencanaan dan pelaporan  </t>
  </si>
  <si>
    <t xml:space="preserve">Program peningkatan keamanan dan kenyamanan lingkungan </t>
  </si>
  <si>
    <t>Pembinaan Linmas</t>
  </si>
  <si>
    <t>Terlaksananya Pembinaan Linmas</t>
  </si>
  <si>
    <t>Pembinaan Wilayah Daerah</t>
  </si>
  <si>
    <t>Terlaksananya Pembinaan Wilayah Daerah</t>
  </si>
  <si>
    <t>Upacara HUT Kab.Karangnyar</t>
  </si>
  <si>
    <t>Terlaksanaya Pelaksaanaan HUT  Kab.Karanganyar</t>
  </si>
  <si>
    <t>3 keg</t>
  </si>
  <si>
    <t xml:space="preserve">Program Peningkatan Iklim Investasi dan realisasi Investasi </t>
  </si>
  <si>
    <t>Terwujudnya Fasilitasi kegiatan PATEN Tingkat Kecamatan</t>
  </si>
  <si>
    <t xml:space="preserve">Program Pengembangan Wawasan Kebangsaan </t>
  </si>
  <si>
    <t>Terwujudnya kegiatan FKUB Tingkat Kecamatan</t>
  </si>
  <si>
    <t xml:space="preserve">Lomba tergiat Pengamalan Nilai -Nilai Kejuangan 45 Tingkat  Kecamatan </t>
  </si>
  <si>
    <t xml:space="preserve">Terlaksanya  Lomba tergiat Pengamalan Nilai-nilai Kejuangan 45  </t>
  </si>
  <si>
    <t xml:space="preserve">Fasilitasi Paskibraka Kecamatan </t>
  </si>
  <si>
    <t>Terlaksananya Fasilitasi Paskibraka Kecamatan</t>
  </si>
  <si>
    <t>73 set</t>
  </si>
  <si>
    <t>Fasilitasi kegiatan keaagamaan dan sosial budaya</t>
  </si>
  <si>
    <t>Terlaksananya kegiatan keagamaan  dan sosial budaya</t>
  </si>
  <si>
    <t>9 desa</t>
  </si>
  <si>
    <t>Program Peningkatan Kualitas Hidup  dan Perlindungan Perempuan</t>
  </si>
  <si>
    <t>Terwujudnya Kegiatan PKK Kecamatan</t>
  </si>
  <si>
    <t xml:space="preserve">Program Peningkatan Partisipasi  Masyarakat Dalam  Membangun Desa </t>
  </si>
  <si>
    <t>Pelaksanaan musyawarah Pembangunan Desa</t>
  </si>
  <si>
    <t xml:space="preserve">Terlaksananya  Musyawarah Pembangunan Desa </t>
  </si>
  <si>
    <t>Pembinaan   Pemerintah Desa</t>
  </si>
  <si>
    <t>Terlaksananya Pembinaan Pemerintah Desa</t>
  </si>
  <si>
    <t>9 Desa</t>
  </si>
  <si>
    <t>Pembinaan Kegiatan Administrasi   Pemerintah Desa</t>
  </si>
  <si>
    <t>Terlaksananya  Pembinaan Administrasi Pemerintah Desa</t>
  </si>
  <si>
    <t>7 Desa</t>
  </si>
  <si>
    <t>Pengisian Kekosongan Formasi Jabatan Perangkat Desa Se Kab.Karanganyar</t>
  </si>
  <si>
    <t>Terlaksananya  Pengisian Formasi Jabatan Pera gkat Desa</t>
  </si>
  <si>
    <t>Pembekalaan Pengelolaan Keuangan Desa</t>
  </si>
  <si>
    <t>Terlaksananya  Pembekalan Pengelolaan Keuangan Desa</t>
  </si>
  <si>
    <t>Terkirimnya surat surat kantor Kec Tasikmadu ke instansi lain</t>
  </si>
  <si>
    <t>Kec Tasikmadu</t>
  </si>
  <si>
    <t>Terpenuhinya pembayaran rekening listrik,air,telepon dan internet/wifi</t>
  </si>
  <si>
    <t>Terpenuhinya jasa keamanan dan kebersihan serta peralatan kebersihan</t>
  </si>
  <si>
    <t>Terpenuhinya kegiatan administrasi perkantoran</t>
  </si>
  <si>
    <t>Terpenuhinya barang cetak dan penggandaan</t>
  </si>
  <si>
    <t>Terpenuhinya alat-alat listrik</t>
  </si>
  <si>
    <t>Terpenuhinya kebutuhan perlengkapan rumah dinas</t>
  </si>
  <si>
    <t>Penyediaan bahan bacaan dan peraturan perundang‑undangan</t>
  </si>
  <si>
    <t xml:space="preserve"> Langganan surat kabar dan tabloid Radar</t>
  </si>
  <si>
    <t>Penyediaan bahan logistik kantor</t>
  </si>
  <si>
    <t>Bahan-bahan logistik Rumah Dinas Camat</t>
  </si>
  <si>
    <t>Makanan dan minuman untuk rapat</t>
  </si>
  <si>
    <t>Rapat‑rapat koordinasi dan konsultasi ke dalam/luar daerah</t>
  </si>
  <si>
    <t>Terpenuhi kegiatan perjalanan dinas</t>
  </si>
  <si>
    <t>Bangunan Kantor Kecamatan</t>
  </si>
  <si>
    <t>Lap top</t>
  </si>
  <si>
    <t>Terpeliharanya kendaraan dinas secara berkala</t>
  </si>
  <si>
    <t>Terpeliharanya peralatan gedung kantor secara berkala</t>
  </si>
  <si>
    <t>Peralatan kantor yang memadai/baik</t>
  </si>
  <si>
    <t>Fasilitasi Pemindahan Gedung Kantor</t>
  </si>
  <si>
    <t>Kelayakan pakai rumah dinas PG Tasikmadu sebagai Kantor Kecamatan</t>
  </si>
  <si>
    <t>PG Tasikmadu</t>
  </si>
  <si>
    <t>Tersusun Laporan Capaian Kinerja dan Ikhtisar realisasi Kinerja,LPT dan SOP</t>
  </si>
  <si>
    <t>Tersusun Renstra OPD tahun 2018-2023</t>
  </si>
  <si>
    <t>3 Bulan</t>
  </si>
  <si>
    <t>Jumlah anggota Linmas yang dibina</t>
  </si>
  <si>
    <t>Jumlah wilayah desa yang dibina</t>
  </si>
  <si>
    <t>12 B12 B</t>
  </si>
  <si>
    <t>Fasilitasi Pengamanan Pemilihan Umum</t>
  </si>
  <si>
    <t>Pengendalian dan pemantauan Pemilu</t>
  </si>
  <si>
    <t>Program penataan penguasaan, pemilikan, penggunaan dan pemanfaatan tanah</t>
  </si>
  <si>
    <t>Kompensasi Sewa Tanah</t>
  </si>
  <si>
    <t>Terbayarnya kompensasi sewa tanah</t>
  </si>
  <si>
    <t>Desa Ngijo Kec Tasikmadu</t>
  </si>
  <si>
    <t xml:space="preserve">Terlaksananya kegiatanPATEN </t>
  </si>
  <si>
    <t>Terlaksananya kegiatan FKUB</t>
  </si>
  <si>
    <t>Terpenuhinya Seragam Paskibra</t>
  </si>
  <si>
    <t>Fasilitasi Kegiatan Sosial Budaya</t>
  </si>
  <si>
    <t>Terselenggaranya kegiatan sosial budaya</t>
  </si>
  <si>
    <t>Terselenggaranya rangakaian HUT RI dan Hari Jadi Kab Karanganyar</t>
  </si>
  <si>
    <t>Terlaksana nya pembinaan PKK Kecamatan</t>
  </si>
  <si>
    <t>Pelaksanaan musyawarah pembangunan  desa</t>
  </si>
  <si>
    <t>Terlaksananya Musrenbangcam</t>
  </si>
  <si>
    <t>Terlaksananya fasilitasi pelaksanaan Dana Desa</t>
  </si>
  <si>
    <t>Perlombaan desa/kelurahan</t>
  </si>
  <si>
    <t>Terlaksananya Lomba Desa</t>
  </si>
  <si>
    <t>Terbinanya Petugas Administrasi Pemerintahan Desa</t>
  </si>
  <si>
    <t>Terpilihnya Kepala Desa</t>
  </si>
  <si>
    <t>Pengisian Kekosongan Formasi Jabatan Perangkat Desa se Kabupaten Karanganyar</t>
  </si>
  <si>
    <t>Tersedianya Fasilitasi pengisian kekosongan formasi jabatan perangkat desa</t>
  </si>
  <si>
    <t>Sosialisasi Produk Hukum Penyelenggaraan Pemerintahan Desa</t>
  </si>
  <si>
    <t>Terpenuhi nya pembuatan produk hukum desa</t>
  </si>
  <si>
    <t>Program pembinaan dan fasilitasi pengelolaan keuangan desa</t>
  </si>
  <si>
    <t>Pembinaan Lembaga Desa</t>
  </si>
  <si>
    <t>Terlaksananya pembinaan Lembaga Desa</t>
  </si>
  <si>
    <t>`</t>
  </si>
  <si>
    <t>pengadaan Kendaraan dinas/operasional</t>
  </si>
  <si>
    <t>3 Kendaraan Dinas</t>
  </si>
  <si>
    <t>7 Set Komputer</t>
  </si>
  <si>
    <t>14 Kendaraan Dinas</t>
  </si>
  <si>
    <t>Pemeliharaan Rutin/Berkala Taman dan Tempat Parkir</t>
  </si>
  <si>
    <t>Meningkatkan kinerja aparatur</t>
  </si>
  <si>
    <t>Peningkatan SDM</t>
  </si>
  <si>
    <t>Meningkatkan kualitas sumber daya manusia</t>
  </si>
  <si>
    <t>Tersusunnya laporan capaian kinerja dan penatausahaan</t>
  </si>
  <si>
    <t>Penyusunan pelaporan keuangan semesteran</t>
  </si>
  <si>
    <t>Tersedianya buku laporan keuangan semesteran</t>
  </si>
  <si>
    <t>penyusunan pelaporan keuangan akhir tahun</t>
  </si>
  <si>
    <t>Terwujudnya administrasi keuangan yang baik</t>
  </si>
  <si>
    <t>3 Laporan</t>
  </si>
  <si>
    <t>Pengembangan Sistem Akuntansi</t>
  </si>
  <si>
    <t>Terlaksananya pengembangan SDM dan pengembangan akuntansi keuangan daerah</t>
  </si>
  <si>
    <t>43 OPD, Puskesmas,UPT,SLTP</t>
  </si>
  <si>
    <t>Asistensi Pengelolaan SDM Keuangan Daerah</t>
  </si>
  <si>
    <t>Tertib administrasi keuangan daerah</t>
  </si>
  <si>
    <t>43 OPD, Puskesmas,UPT'SLTP</t>
  </si>
  <si>
    <t>Tersusunnya dokumen Renstra Tahun 2019-2023</t>
  </si>
  <si>
    <t>Penyusunan standar satuan harga</t>
  </si>
  <si>
    <t>Honor tim penyusunan standar biaya dan cetak buku standar biaya</t>
  </si>
  <si>
    <t>290 buku</t>
  </si>
  <si>
    <t>Penyusunan/ Penyempurnaan kebijakan akuntansi pemerintah daerah</t>
  </si>
  <si>
    <t>Tersedianya buku perbub kebijakan akuntansi pemerintah daerah</t>
  </si>
  <si>
    <t>250 OPD, PUSKESMAS,SLTP</t>
  </si>
  <si>
    <t>Penyusunan sistem dan prosedur pengelolaan keuangan daerah</t>
  </si>
  <si>
    <t>Terwujudnya pengelolaan keuangan yang sistematis dan akuntable</t>
  </si>
  <si>
    <t>1 Perbup</t>
  </si>
  <si>
    <t>Penyusunan APBD Tahun Berjalan</t>
  </si>
  <si>
    <t>Tersedianya buku pedoman APBD TA. 2019</t>
  </si>
  <si>
    <t>150 set</t>
  </si>
  <si>
    <t>Rapat Koordinasi Bidang Perencanaan Pengelolaan Pendapatan Daerah Kabupaten Karanganyar</t>
  </si>
  <si>
    <t>Tercapainya target realisasi pendapatan daerah yang tepat</t>
  </si>
  <si>
    <t>60 Buku</t>
  </si>
  <si>
    <t>Penyusunan Perubahan APBD Tahun Berjalan</t>
  </si>
  <si>
    <t>Tersedianya buku pedoman perubahan APBD TA. 2020</t>
  </si>
  <si>
    <t>Penerbitan Dan Verifikasi SPD</t>
  </si>
  <si>
    <t>tersediannya surat penyediaan dana (SPD)</t>
  </si>
  <si>
    <t>61 SKPD</t>
  </si>
  <si>
    <t>Penyusunan APBD Tahun Rencana</t>
  </si>
  <si>
    <t>Fasilitasi Pengelolaan Sistem Pendapatan Daerah</t>
  </si>
  <si>
    <t>Terwujudnya sistem informasi pengelolaan pendapatan daerah yang memadai</t>
  </si>
  <si>
    <t>Pengelolaan Barang Milik Daerah</t>
  </si>
  <si>
    <t>Honor tim pelaksana pengelola BMD dan Pejabat pengelola BMD</t>
  </si>
  <si>
    <t>Rekonsiliasi Data BMD</t>
  </si>
  <si>
    <t>Data aset untuk LKPD</t>
  </si>
  <si>
    <t>45 OPD</t>
  </si>
  <si>
    <t>Pemutakhiran Data Obyek dan Subyek Pajak Daerah</t>
  </si>
  <si>
    <t>Terlaksananya pemutakhiran data obyek dan subyek pajak daerah</t>
  </si>
  <si>
    <t>8 Pajak daerah</t>
  </si>
  <si>
    <t>Pengelolaan BPHTB</t>
  </si>
  <si>
    <t>Terlaksananya pengelolaan BPHTB</t>
  </si>
  <si>
    <t>Pemeliharaan Sarana Reklame</t>
  </si>
  <si>
    <t>Terpeliharanya sarana reklame dengan baik</t>
  </si>
  <si>
    <t>Pengelolaan Administrasi Belanja Bantuan</t>
  </si>
  <si>
    <t>Terwujudnya tertib administrasi pengelolaan belanja bantuan</t>
  </si>
  <si>
    <t>Administrasi Pengelolaan Kas Daerah dan Deposito</t>
  </si>
  <si>
    <t>Terwujudnya pengelolaan kas daerah dan deposito yang akuntabel</t>
  </si>
  <si>
    <t>Penyusunan Laporan Keuangan Pemerintah Daerah</t>
  </si>
  <si>
    <t>Tersedianya buku laporan keuangan pemerintah daerah TA 2019</t>
  </si>
  <si>
    <t>900 OPD,DPRD (Buku)</t>
  </si>
  <si>
    <t>Penyusunan Laporan Data Gaji Kabupaten Karanganyar</t>
  </si>
  <si>
    <t>Terlaksananya cetak daftar gaji PNS se kabupaten</t>
  </si>
  <si>
    <t>10835 pegawai / 1 Tahun</t>
  </si>
  <si>
    <t>Administrasi Penerbitan dan Pengelolaan SP2D</t>
  </si>
  <si>
    <t>Terwujudnya tertib administrasi pengelolaan keuangan tahun 2019</t>
  </si>
  <si>
    <t>Intensifiksi dan Ekstensifikasi Pengelolaan Pajak</t>
  </si>
  <si>
    <t>Terwujudnya administrasi tentang piutang PBB yang tertib dan akuntable</t>
  </si>
  <si>
    <t>1 buku</t>
  </si>
  <si>
    <t>Evaluasi dan Pelaporan Dana Pusat dan Daerah</t>
  </si>
  <si>
    <t>Terwujudnya tertib administrasi pelaporan dana pusat dan daerah</t>
  </si>
  <si>
    <t>Pemutakhiran Data pada SIMDA BMD</t>
  </si>
  <si>
    <t>Pemeliharaan aplikasi Simda BMD</t>
  </si>
  <si>
    <t>Administrasi Komputerisasi Gaji dan Pencetakan Daftar Gaji</t>
  </si>
  <si>
    <t>Terwujudnya penggajian yang tepat akurat dan cermat</t>
  </si>
  <si>
    <t>Pemeliharaan Basis Data Obyek dan Subyek PBB</t>
  </si>
  <si>
    <t>Terwujudnya akurasi data obyek dan subyek pajak PBB</t>
  </si>
  <si>
    <t>1000 Wajib Pajak PBB P-2</t>
  </si>
  <si>
    <t>Pembinaan Wilayah Pungutan PBB</t>
  </si>
  <si>
    <t>Terwujudnya optimaslisasi penerimaan PBB</t>
  </si>
  <si>
    <t>Rekonsiliasi Data Akuntansi Keuangan dan Non Keuangan</t>
  </si>
  <si>
    <t>Tertib administrasi data keuangan</t>
  </si>
  <si>
    <t>Pengendalian Dan Evaluasi Anggaran Pendapatan dan Belanja Daerah Kabupaten Karanganyar</t>
  </si>
  <si>
    <t>Terwujudnya akurasi data sesuai RKPD</t>
  </si>
  <si>
    <t>Percepatan Pemasukan Pajak Daerah</t>
  </si>
  <si>
    <t>Terpenuhinya target pemasukan pajak daerah tahun 2019</t>
  </si>
  <si>
    <t>405000 Wajib Pajak</t>
  </si>
  <si>
    <t>Fasilitasi Penghapusan Piutang PBB - P2</t>
  </si>
  <si>
    <t>Terlaksananya kegiatan Penghapusan Piutang PBB - P2</t>
  </si>
  <si>
    <t>1400000 NOP</t>
  </si>
  <si>
    <t>Pengembangan Sistem E-Government Jaringan Dokimentasi dan Informasi Tentang Pendapatan, Belanja, Peraturan Daerah Pajak dan Retribusi Serta Informasi Lainnya</t>
  </si>
  <si>
    <t>Terwujudnya kemudahan akses informasi pengelolaan keuangan daerah</t>
  </si>
  <si>
    <t>Penghapusan dan Hibah / Penjualan Barang Daerah</t>
  </si>
  <si>
    <t>Tindak lanjut SK penghapusan</t>
  </si>
  <si>
    <t>Pencetakan Stiker Pajak Reklame</t>
  </si>
  <si>
    <t>Tercapainya peningkatan penerimaan pajak reklame</t>
  </si>
  <si>
    <t>7300 lembar</t>
  </si>
  <si>
    <t>Sosialisasi Pajak Daerah</t>
  </si>
  <si>
    <t>terwujudnya pemahaman masyarakat terhadap pajak daerah</t>
  </si>
  <si>
    <t>80 %</t>
  </si>
  <si>
    <t>Administrasi Keberatan Pajak Daerah</t>
  </si>
  <si>
    <t>Terwujudnya pelayanan pajak daerah yang optimal</t>
  </si>
  <si>
    <t>Pengelolaan Pemeriksaan Pajak Daerah</t>
  </si>
  <si>
    <t>Terwujudnya Pengelolaan pajak yang tertib</t>
  </si>
  <si>
    <t>Pendataan dan Pengelolaan PPJ untuk Peningkatan PAD</t>
  </si>
  <si>
    <t>Terdatanya jumlah penerimaan dan beban pajak penerangan jalan umum</t>
  </si>
  <si>
    <t>6 Kecamatan</t>
  </si>
  <si>
    <t>Cetak Massal SPPT PBB P2</t>
  </si>
  <si>
    <t>Tercapainya target penerimaan PBB P2</t>
  </si>
  <si>
    <t>419751 SPPT</t>
  </si>
  <si>
    <t>Fasilitasi Pelayanan Pajak Daerah</t>
  </si>
  <si>
    <t>Terwujudnya peningkatan pelayanan pajak daerah yang tertib</t>
  </si>
  <si>
    <t>Peningkatan Manajemen Pengelolaan Pendapatan Daerah</t>
  </si>
  <si>
    <t>Terwujudnya manajemen pengelolaan pajak daerah yang efektif dan optimal</t>
  </si>
  <si>
    <t>Pengelolaan Gedung Wanita</t>
  </si>
  <si>
    <t>Pemeliharaan dan pengamanan gedung wanita</t>
  </si>
  <si>
    <t>Peningkatan Kapasitas Sumber Daya Manusia Pengelola Barang Milik Daerah</t>
  </si>
  <si>
    <t xml:space="preserve">terselenggaranya capacity building bagi pengurus barang </t>
  </si>
  <si>
    <t>Fasilitasi Pengurusan Pinjaman Daerah</t>
  </si>
  <si>
    <t>terlaksanannya proses tertib administrasi pinjaman daerah kabupaten karanganyar 2019</t>
  </si>
  <si>
    <t>Penataan Penggajian PNS Kabupaten Karanganyar</t>
  </si>
  <si>
    <t>Terwujudnya tertib administrasi gaji kabupaten karanganyar</t>
  </si>
  <si>
    <t>61 OPD</t>
  </si>
  <si>
    <t>Terwujudnya administrasi dokumen perencanaan dan pelaporan kegiatan dengan baik</t>
  </si>
  <si>
    <t>Pemanfaatan,Pengamanan dan Pemeliharaan BMD</t>
  </si>
  <si>
    <t>Pengamanan aset daerah secara fisik dan administrasi</t>
  </si>
  <si>
    <t>Penelitian dan Pemeriksaan Tingkat Lanjut Sebagai Upaya Peningkatan Pendapatan Asli Daerah dari Sektor Pajak</t>
  </si>
  <si>
    <t>Terwujudnya peningkatan PAD dari sektor pajak daerah melalui pemeriksaan WP tidak taat pajak</t>
  </si>
  <si>
    <t>Peningkatan Kesadaran Masyarakat Akan Kepatuhan Pembayaran Pajak Pajak</t>
  </si>
  <si>
    <t>Terwujudnya pemahaman masyarakat akan pentingnya pajak daerah</t>
  </si>
  <si>
    <t>Penyusunan Peraturan Tentang Barang Milik Daerah</t>
  </si>
  <si>
    <t>Penyusunan Perda dan Perbub</t>
  </si>
  <si>
    <t>150 buku</t>
  </si>
  <si>
    <t>Penyusunan dan Cetak Peraturan Daerah Tentang TGR Daerah</t>
  </si>
  <si>
    <t>terlaksananya penyusunan raperda sebagai dasar penyelesaian permasalahan TGR Daerah</t>
  </si>
  <si>
    <t>1 Perda</t>
  </si>
  <si>
    <t>Fasilitasi dan Pelaporan Data Profesi Guru</t>
  </si>
  <si>
    <t>Terbayarnya tunjangan profesi guru tepat waktu</t>
  </si>
  <si>
    <t>Bimbingan Teknis Akuntansi Keuangan Daerah</t>
  </si>
  <si>
    <t>Peningkatan kopetensi bagi OPD</t>
  </si>
  <si>
    <t>43 OPD, Puskesmas, UPT,SLTP,Desa</t>
  </si>
  <si>
    <t>Penertiban Pajak Reklame</t>
  </si>
  <si>
    <t>Terwujudnya penegakan hukum dan aturan mengenai pengelolaan pajak reklame</t>
  </si>
  <si>
    <t>Adminsitrasi Cash Management On Line</t>
  </si>
  <si>
    <t>Termonitoringnya transfer dana ke rekening kas umum daerah</t>
  </si>
  <si>
    <t>Penanganan Permasalahan TPTGR Keuangan dan Barang Daerah di Lingkungan Pemerintah Kabupaten Karanganyar</t>
  </si>
  <si>
    <t>Terwujudnya penyelesaian permasalahan TPTGR</t>
  </si>
  <si>
    <t>Fasilitasi Penyampaian SPPT PBB - P2</t>
  </si>
  <si>
    <t>Tercapainya optimaslisasi penerimaan PBB P-2</t>
  </si>
  <si>
    <t>95 %</t>
  </si>
  <si>
    <t>Penataan dan Pengelolaan Arsip</t>
  </si>
  <si>
    <t>Terwujudnya kerapian dan keamanan arsip/dokumen yang baik</t>
  </si>
  <si>
    <t>21796 Dokumen</t>
  </si>
  <si>
    <t>Program Peningkatan Penyelengggaraan Pemdes/ Kelurahan</t>
  </si>
  <si>
    <t>Pelaksanaan Lelangan Tanah Milik Pemda yang Berasal dari Tanah Kas Desa yang Berubah Statusnya Menjadi Kelurahan</t>
  </si>
  <si>
    <t>Lelang tanah eks bondo desa</t>
  </si>
  <si>
    <t>14 kelurahan</t>
  </si>
  <si>
    <t>Verifikasi DPA dan DPA Perubahan SKPD</t>
  </si>
  <si>
    <t>Tersediannya DPA dan DPA perubahan yang valid dan sesuai dengan pedoman pengelolaan keuangan</t>
  </si>
  <si>
    <t>60 SKPD</t>
  </si>
  <si>
    <t>Penyusunan Pelaporan Pendapatan Daerah</t>
  </si>
  <si>
    <t>Tertib administrasi pendapatan daerah</t>
  </si>
  <si>
    <t>200 Laporan</t>
  </si>
  <si>
    <t>RSUD Kabupaten Karanganyar</t>
  </si>
  <si>
    <t>Pembangunan/ Penataan Tempat Parkir</t>
  </si>
  <si>
    <t>Terwujudnya Halaman Tempat Parkir RSUD Karanganyar</t>
  </si>
  <si>
    <t>Peningkatan Green Hospital untuk Rumah Sakit Ramah Lingkungan ( DBHCHT )</t>
  </si>
  <si>
    <t>Adanya Fasyankes yang mengikuti program Green Hospital</t>
  </si>
  <si>
    <t>20 Fasyankes</t>
  </si>
  <si>
    <t>Program pengadaan, peningkatan sarana dan prasarana rumah sakit/ rumah sakit jiwa/ rumah sakit paru-paru/ rumah sakit mata</t>
  </si>
  <si>
    <t>Pengadaan Alat Kesehatan RSUD Karanganyar</t>
  </si>
  <si>
    <t>Terwujudnya alat kesehatan untuk Instalasi Gawat darurat ( IGD )</t>
  </si>
  <si>
    <t>1 Unit Askes</t>
  </si>
  <si>
    <t>Pelayanan Kesehatan BLUD RSUD</t>
  </si>
  <si>
    <t>Tercukupinya Pelayanan Kesehatan BLUD RSUD</t>
  </si>
  <si>
    <t>Terlaksananya kebersihan dan Keamanan Kantor</t>
  </si>
  <si>
    <t>30 item</t>
  </si>
  <si>
    <t>Terpeliharanya instalasi listrik dan penerangan kantor</t>
  </si>
  <si>
    <t>Bertambahnya pengetahuan PNS</t>
  </si>
  <si>
    <t>Terwujudnya Rakor ke dalam dan luar Daerah</t>
  </si>
  <si>
    <t>Terpeliharanya Gedung Kantor</t>
  </si>
  <si>
    <t>Terpeliharanya Kendaraan Dinas</t>
  </si>
  <si>
    <t>5 unit</t>
  </si>
  <si>
    <t>Pemeliharaan rutin / berkala peralatan gedung kantor</t>
  </si>
  <si>
    <t>Terpeliharanya Peralatan Gedung Kantor</t>
  </si>
  <si>
    <t>Tersusunnya Laporan Keuangan</t>
  </si>
  <si>
    <t>Penyusunan Rentra OPD</t>
  </si>
  <si>
    <t>Terlaksananya Kegiatan Penyusunan Renstra OPD</t>
  </si>
  <si>
    <t>Pembinaa Linmas/Kantibmas</t>
  </si>
  <si>
    <t>Terlaksananya Pembinaan Wilayah/ Daerah</t>
  </si>
  <si>
    <t>Fasilitas Kegiatan PATEN Tingkat Kecamatan</t>
  </si>
  <si>
    <t>Kelancaran Perijinan</t>
  </si>
  <si>
    <t>Program Pengembangan wawasan kebangsaan</t>
  </si>
  <si>
    <t>Fasilitas Hubungan Kerja Dewan Penasehat FKUB</t>
  </si>
  <si>
    <t>Terlaksanannya Kegiatan FKUB</t>
  </si>
  <si>
    <t>Terlaksananya Upacara yang Khidmat</t>
  </si>
  <si>
    <t>Terlaksananya Kegiatan TP. PKK Kecamatan Colomadu</t>
  </si>
  <si>
    <t>Program Peningkatan Partisipasi Masyarakat dalam Membangun Desa</t>
  </si>
  <si>
    <t>Evaluasi Pemberdayaan Masyarakat, Perlombaan Desa/kelurahan</t>
  </si>
  <si>
    <t>Program Peningkatan Kapasitas Aparatur Pemerintaha Desa</t>
  </si>
  <si>
    <t>Fasilitas Persiapan PILKADES</t>
  </si>
  <si>
    <t>Terlaksananya Kegiatan Sosialisasi Pilkades</t>
  </si>
  <si>
    <t xml:space="preserve">BELANJA RUTIN </t>
  </si>
  <si>
    <t>BELANJA KEGIATAN</t>
  </si>
  <si>
    <t>BELANJA BANTUAN</t>
  </si>
  <si>
    <t>01</t>
  </si>
  <si>
    <t>Jumlah surat yang terkirim</t>
  </si>
  <si>
    <t>246 surat</t>
  </si>
  <si>
    <t>BKPSDM KARANGANYAR</t>
  </si>
  <si>
    <t>02</t>
  </si>
  <si>
    <t>Jumlah Jasa Komunikasi, Sumber Daya Air dan Listrik yang terbayar</t>
  </si>
  <si>
    <t>08</t>
  </si>
  <si>
    <t>Pengadaan peralatan kebersihan dan bahan pembersih serta pemeliharaan gedung kantor</t>
  </si>
  <si>
    <t>25 jenis barang &amp; 3 kegiatan</t>
  </si>
  <si>
    <t>10</t>
  </si>
  <si>
    <t>Jumlah Alat Tulis Kantor yang dibeli</t>
  </si>
  <si>
    <t>51 jenis barang</t>
  </si>
  <si>
    <t>11</t>
  </si>
  <si>
    <t>Jumlah Barang Cetakan dan Penggandaan yang tersedia</t>
  </si>
  <si>
    <t>2 jenis</t>
  </si>
  <si>
    <t>12</t>
  </si>
  <si>
    <t>Penyediaan Komponen Instalasi Listrik/ Penerangan Bangunan Kantor</t>
  </si>
  <si>
    <t>Jumlah alat-alat listrik dan penerangan yang terbeli</t>
  </si>
  <si>
    <t>7 jenis barang</t>
  </si>
  <si>
    <t>15</t>
  </si>
  <si>
    <t>Penyediaan Bahan Bacaan dan Peraturan Perundang-Undangan</t>
  </si>
  <si>
    <t>Jumlah surat kabar/harian yang dibeli</t>
  </si>
  <si>
    <t>720 terbitan</t>
  </si>
  <si>
    <t>17</t>
  </si>
  <si>
    <t>Tersedianya makanan dan minuman untuk rakor, tamu dan kegiatan</t>
  </si>
  <si>
    <t>783 dos</t>
  </si>
  <si>
    <t>18</t>
  </si>
  <si>
    <t>Rapat-rapat Koordinasi Kedalam dan Keluar Daerah</t>
  </si>
  <si>
    <t xml:space="preserve">Terselenggaranya koordinasi ke dalam/ luar daerah </t>
  </si>
  <si>
    <t>22</t>
  </si>
  <si>
    <t>Pemeliharaan Rutin/Berkala Gedung Kantor</t>
  </si>
  <si>
    <t>Jumlah kegiatan perbaikan gedung kantor</t>
  </si>
  <si>
    <t>24</t>
  </si>
  <si>
    <t>Pemeliharaan Rutin/Berkala Kendaraan Dinas/Operasional</t>
  </si>
  <si>
    <t>Jumlah kegiatan pemeliharaan &amp; pembayaran perijinan sarana mobilitas kendaraan dinas operasional kantor</t>
  </si>
  <si>
    <t>4  Jenis</t>
  </si>
  <si>
    <t>28</t>
  </si>
  <si>
    <t>Pemeliharaan Rutin/Berkala Peralatan Gedung Kantor</t>
  </si>
  <si>
    <t>Jumlah peralatan kantor yang dilakukan perbaikan</t>
  </si>
  <si>
    <t xml:space="preserve">7 jenis </t>
  </si>
  <si>
    <t>Penyusunan Laporan Capaian Kinerja dan Ikhtisar Realisasi Kinerja OPD</t>
  </si>
  <si>
    <t>Jumlah Renja, RKT, Pengendalian Kegiatan, LKjIP, LPT &amp; POK, RKA/DPA yang disusun</t>
  </si>
  <si>
    <t xml:space="preserve">8Jenis </t>
  </si>
  <si>
    <t>Penyusunan Pelaporan Pengelolaan Keuangan OPD</t>
  </si>
  <si>
    <t>Jumlah pelaksanaan pengelolaan keuangan OPD</t>
  </si>
  <si>
    <t>Jumlah Renstra yang disusun</t>
  </si>
  <si>
    <t>Program Pendidikan Kedinasan</t>
  </si>
  <si>
    <t>Diklat Kepemimpinan Tingkat III</t>
  </si>
  <si>
    <t>Pengiriman peserta diklat PIM III</t>
  </si>
  <si>
    <t>3 orang</t>
  </si>
  <si>
    <t>09</t>
  </si>
  <si>
    <t>Diklat Kepemimpinan Tingkat IV</t>
  </si>
  <si>
    <t>Pengiriman peserta diklat PIM IV</t>
  </si>
  <si>
    <t>10 orang</t>
  </si>
  <si>
    <t>Program Peningkatan Kapasitas Sumberdaya Aparatur</t>
  </si>
  <si>
    <t>03</t>
  </si>
  <si>
    <t>Pendidikan dan Pelatihan Teknis Tugas dan Fungsi Bagi PNS Daerah</t>
  </si>
  <si>
    <t>Pengiriman peserta kursus, pelatihan, sosialisasi, workshop</t>
  </si>
  <si>
    <t>56 orang</t>
  </si>
  <si>
    <t>Dokumentasi Arsip Digital</t>
  </si>
  <si>
    <t>Jumlah arsip digital kepegawaian yang terdokumentasi</t>
  </si>
  <si>
    <t>3000 arsip digital</t>
  </si>
  <si>
    <t>Beasiswa PNS Tugas Belajar</t>
  </si>
  <si>
    <t xml:space="preserve">Jumlah Pengiriman PNS tugas belajar </t>
  </si>
  <si>
    <t>8 orang</t>
  </si>
  <si>
    <t>Penyusunan Rencana Pembinaan Karir PNS</t>
  </si>
  <si>
    <t>Pengangkatan dan pemindahan dalam jabatan struktural</t>
  </si>
  <si>
    <t>200 jabatan</t>
  </si>
  <si>
    <t>Penempatan PNS</t>
  </si>
  <si>
    <t>Penyelesaian  pengangkatan CPNS</t>
  </si>
  <si>
    <t>354 orang</t>
  </si>
  <si>
    <t>04</t>
  </si>
  <si>
    <t>Penataan Sistem Administrasi Kenaikan Pangkat Otomatis PNS</t>
  </si>
  <si>
    <t>Jumlah pegawai yang mendapatkan kenaikan pangkat</t>
  </si>
  <si>
    <t>2000 Orang</t>
  </si>
  <si>
    <t>05</t>
  </si>
  <si>
    <t>Pengelolaan Sistem Informasi Kepegawaian Daerah</t>
  </si>
  <si>
    <t>Sajian informasi kepegawaian</t>
  </si>
  <si>
    <t>9.500 PNS</t>
  </si>
  <si>
    <t>Proses Penanganan Kasus-Kasus Pelanggaran Disiplin PNS</t>
  </si>
  <si>
    <t>Terselenggaranya kegiatan penyelesaian pelanggaran disiplin PNS</t>
  </si>
  <si>
    <t>Ujian Dinas Kenaikan Pangkat Golongan / Penyesuaian Ijasah</t>
  </si>
  <si>
    <t>Pengiriman Peserta ujian dinas dan ujian kenaikan pangkat golongan/penyesuaian ijasah</t>
  </si>
  <si>
    <t>150  Orang</t>
  </si>
  <si>
    <t>19</t>
  </si>
  <si>
    <t>Penyelesaian Ijin Perkawinan dan Perceraian</t>
  </si>
  <si>
    <t>Terselesaikannya ijin perkawinan dan perceraian</t>
  </si>
  <si>
    <t xml:space="preserve">6 ajuan </t>
  </si>
  <si>
    <t>20</t>
  </si>
  <si>
    <t>Penyelesaian Kartu-kartu Pegawai</t>
  </si>
  <si>
    <t>Jumlah pegawai yang mendapatkan kartu-kartu pegawai dan kartu elektronik</t>
  </si>
  <si>
    <t>400 kartu</t>
  </si>
  <si>
    <t>21</t>
  </si>
  <si>
    <t>Sosialisasi Peraturan Perundang-undangan Bidang Kepegawaian</t>
  </si>
  <si>
    <t>Terselenggaranya sosialisasi peraturan perundang-undangan bidang kepegawaian</t>
  </si>
  <si>
    <t>Penyelesaian Ajuan Pensiun PNS</t>
  </si>
  <si>
    <t>Jumlah pegawai yang mendapatkan SK pensiun</t>
  </si>
  <si>
    <t>23</t>
  </si>
  <si>
    <t>Pemberian Piagam Penghargaan Jasa Pengabdian PNS " SATYALANCANA KARYA SATYA "</t>
  </si>
  <si>
    <t>Jumlah pegawai yang mendapatkan Piagam Penghargaan Jasa Pengabdian PNS " SATYALANCANA KARYA SATYA "</t>
  </si>
  <si>
    <t>200 Orang</t>
  </si>
  <si>
    <t>Pemerataan  PNS</t>
  </si>
  <si>
    <t>Pemerataan PNS sesuai dengan analisis jabatan</t>
  </si>
  <si>
    <t xml:space="preserve">4.000 PNS </t>
  </si>
  <si>
    <t>29</t>
  </si>
  <si>
    <t>Penyelesaian Ijin Belajar dan Ijin Penggunaan Gelar</t>
  </si>
  <si>
    <t>Jumlah pegawai yang mendapatkan Ijin Belajar dan Ijin Penggunaan Gelar</t>
  </si>
  <si>
    <t xml:space="preserve">500 orang </t>
  </si>
  <si>
    <t>30</t>
  </si>
  <si>
    <t>Penilaian Prestasi Kerja PNS</t>
  </si>
  <si>
    <t>Terselenggaranya pembuatan SKP dan Penilaian Kerja PNS</t>
  </si>
  <si>
    <t>9.138 PNS</t>
  </si>
  <si>
    <t>37</t>
  </si>
  <si>
    <t>Seleksi Terbuka Jabatan Tinggi Pratama</t>
  </si>
  <si>
    <t>Pengisian jabatan Pinpinan Tinggi Pratama sesuai kompetensi</t>
  </si>
  <si>
    <t>5 Jabatan</t>
  </si>
  <si>
    <t>38</t>
  </si>
  <si>
    <t>Penyelesaian Jaminan Kecelakaan Kerja dan Jaminan Kematian</t>
  </si>
  <si>
    <t>Jumlah pegawai yang mendapatkan Jaminan Kecelakaan Kerja dan Jaminan Kematian</t>
  </si>
  <si>
    <t>39</t>
  </si>
  <si>
    <t>Penyelesaian Ajuan Cuti PNS</t>
  </si>
  <si>
    <t>Jumlah pegawai yang mendapatkan ijin Cuti PNS</t>
  </si>
  <si>
    <t>41</t>
  </si>
  <si>
    <t>Penerimaan Calon Aparatur Sipil Negara</t>
  </si>
  <si>
    <t>Terselenggaranya seleksi CASN sesuai formasi daerah</t>
  </si>
  <si>
    <t>250 formasi ASN</t>
  </si>
  <si>
    <t>42</t>
  </si>
  <si>
    <t>Penyusunan Rencana Pembinaan Karier Jabatan Fungsional</t>
  </si>
  <si>
    <t>Kenaikan, perpindahan dan perubahan jabatan-jabatan fungsional khusus</t>
  </si>
  <si>
    <t>43</t>
  </si>
  <si>
    <t>Pembekalan PNS Pra Purna Tugas</t>
  </si>
  <si>
    <t>Sosialisasi pembekalan PNS pra purna tugas</t>
  </si>
  <si>
    <t>Pengadaan Perlengkapan Gedung Kantor</t>
  </si>
  <si>
    <t>3 unit</t>
  </si>
  <si>
    <t>6 unit</t>
  </si>
  <si>
    <t>28 bh</t>
  </si>
  <si>
    <t>2 keg</t>
  </si>
  <si>
    <t>12 Desa</t>
  </si>
  <si>
    <t>jumlah surat dan honor kurir yang terbayar</t>
  </si>
  <si>
    <t>100 surat, 1 orang 12 bulan</t>
  </si>
  <si>
    <t>Disparpora Kab Karanganyar</t>
  </si>
  <si>
    <t>Penyediaan jasa komunikasi, sumberdaya air dan listrik</t>
  </si>
  <si>
    <t>jumlah penyediaan jasa komunikasi, sumberdaya air dan listrik yang terbayar</t>
  </si>
  <si>
    <t>Disparpora Kab Karanganyar, Terminal Wisata Karangpandan</t>
  </si>
  <si>
    <t>jumlah penyediaan jasa perbaikan peralatan dan perlengkapan kantor</t>
  </si>
  <si>
    <t>jumlah penyediaan jasa kebersihan kantor dinas yang terbayar</t>
  </si>
  <si>
    <t>3 orang 12 bulan</t>
  </si>
  <si>
    <t>Penyediaan bahan bacaan dan peraturan perundang - undangan</t>
  </si>
  <si>
    <t>jumlah penyediaan bahan bacaan dan peraturan perundang-uandangan</t>
  </si>
  <si>
    <t>jumlah penyediaan alat tulis kantor</t>
  </si>
  <si>
    <t>jumlah penyediaan cetak dan penggandaan</t>
  </si>
  <si>
    <t>Penyediaan komponen instalasi listrik/ penerangan bangunan kantor</t>
  </si>
  <si>
    <t>jumlah penyediaan komponen instalasi listrik dan penerangan gedung kantor</t>
  </si>
  <si>
    <t>jumlah peralatan dan perlengkapan kantor</t>
  </si>
  <si>
    <t xml:space="preserve">2 unit notebook, 1 unit AC,6 unit Handy talky , 1 unit mesin absensi, 5 buah filling kabinet                                                                                                                                                                                                                                                                                                                                                                                                                                                                                                                                                                                                                                                                                                                                                                                                                                                                                                                                                                                                                                                                                                                                                                                                                                                                                                                                                                                                                                                                                                                </t>
  </si>
  <si>
    <t>jumlah penyediaan peralatan rumah tangga kantor</t>
  </si>
  <si>
    <t>Disparpora Kab Kranganyar</t>
  </si>
  <si>
    <t>jumlah penyediaan makanan dan minuman</t>
  </si>
  <si>
    <t>jumlah rapat-rapat koordinasi dan konsultasi</t>
  </si>
  <si>
    <t>Karanganyar, Soloraya, Semarang, Jateng/DIY, jatim, Luar Jawa</t>
  </si>
  <si>
    <t xml:space="preserve">jumlah pemeliharaan rutin/berkala gedung kantor dinas </t>
  </si>
  <si>
    <t>Disparpora</t>
  </si>
  <si>
    <t>jumlah kendaraan operasional yang terpelihara</t>
  </si>
  <si>
    <t>7 mobil 5 sepeda motor</t>
  </si>
  <si>
    <t>jumlah pemeliharaan rutin/berkala peralatan gedung kantor</t>
  </si>
  <si>
    <t>8 bulan</t>
  </si>
  <si>
    <t>Pemeliharaan rutin/berkala Terminal Wisata</t>
  </si>
  <si>
    <t>jumlah pemeliharaan rutin/berkala terminal wisata</t>
  </si>
  <si>
    <t>Peningkatan Kerjasama dan Motivasi Kinerja</t>
  </si>
  <si>
    <t>Jumlah penyelenggaraan peningkatan kapasitas aparatur</t>
  </si>
  <si>
    <t>Program Peningkatan pengembangan sistem pelaporan capain kinerja dan keuangan</t>
  </si>
  <si>
    <t>jumlah dokumen yang tersusun</t>
  </si>
  <si>
    <t>7 dokumen</t>
  </si>
  <si>
    <t>jumlah dokumen renstra</t>
  </si>
  <si>
    <t>Monitoring dan Evaluasi Program dan Kegiatan</t>
  </si>
  <si>
    <t>jumlah monitoring dan evaluasi penyelenggaraan kegiatan OPD</t>
  </si>
  <si>
    <t>Program pengembangan pemasaran pariwisata</t>
  </si>
  <si>
    <t>Peningkatan pemanfaatan teknologi informasi dalam pemasaran pariwisata</t>
  </si>
  <si>
    <t>Jumlah pemanfaatan TI dalam pemasaran pariwisata</t>
  </si>
  <si>
    <t>Pengembangan jaringan kerjasama promosi pariwisata</t>
  </si>
  <si>
    <t>jumlah kerjasama promosi pariwisata</t>
  </si>
  <si>
    <t>1 forum kerjasama</t>
  </si>
  <si>
    <t>Jawa, Luar jawa</t>
  </si>
  <si>
    <t>Lomba Burung Berkicau</t>
  </si>
  <si>
    <t>Jumlah penyelenggaraan lomba burung sebagai sarana promosi pariwisata</t>
  </si>
  <si>
    <t>Koordinasi dengan sektor pendukung pariwisata</t>
  </si>
  <si>
    <t>jumlah penyelenggaraan travel dialog</t>
  </si>
  <si>
    <t>Pelaksanaan Promosi pariwisata di dalam dan luar negeri</t>
  </si>
  <si>
    <t>jumlah pameran kepariwisataan</t>
  </si>
  <si>
    <t>DKI</t>
  </si>
  <si>
    <t>Pengembangan Promosi dan Penyediaan Materi Promosi Pariwisata</t>
  </si>
  <si>
    <t>jumlah materi promosi yang tersedia</t>
  </si>
  <si>
    <t>1000 exp booklet, 1000 kalender event, 400 kalender duduk, 1000 tas souvenir, 10 buah MMT</t>
  </si>
  <si>
    <t>Pemilihan Duta Wisata</t>
  </si>
  <si>
    <t>jumlah duta wisata terpilih</t>
  </si>
  <si>
    <t>10 pasang</t>
  </si>
  <si>
    <t>Fasilitasi dan Pembinaan Duta Wisata</t>
  </si>
  <si>
    <t>jumlah fasilitasi dan pembinaan duta wisata</t>
  </si>
  <si>
    <t>Pengadaan dan Pemeliharaan Baliho Pariwisata</t>
  </si>
  <si>
    <t>jumlah baliho yang tersedia dan terpelihara</t>
  </si>
  <si>
    <t>7 titik</t>
  </si>
  <si>
    <t>Program Pengembangan destinasi pariwisata</t>
  </si>
  <si>
    <t>Peningkatan pembangunan sarana dan prasarana pariwisata</t>
  </si>
  <si>
    <t>jumlah lokasi sarana prasarana yang terpelihara</t>
  </si>
  <si>
    <t>3 lokasi</t>
  </si>
  <si>
    <t>Candi Ceto, Candi Sukuh, Taman Saraswati</t>
  </si>
  <si>
    <t>Pendataan dan Monev Usaha Pariwisata</t>
  </si>
  <si>
    <t>jumlah pendataan dan monev usaha pariwisata</t>
  </si>
  <si>
    <t>Pemantauan Pos Retribusi</t>
  </si>
  <si>
    <t>jumlah pemantauan pos retribusi di daya tarik wisata</t>
  </si>
  <si>
    <t>Pengembangan Saka Pariwisata</t>
  </si>
  <si>
    <t>jumlah pramuka pariwisata yang terbina</t>
  </si>
  <si>
    <t>20 orang</t>
  </si>
  <si>
    <t>Kab Karanganyar, Jateng/ DIY</t>
  </si>
  <si>
    <t>Penyediaan Tiket Retribusi Masuk Daya Tarik Wisata</t>
  </si>
  <si>
    <t>jumlah cetak retribusi tiket masuk dan karcis parkir daya tarik wisata</t>
  </si>
  <si>
    <t>11740 buku</t>
  </si>
  <si>
    <t>Pengembangan Desa Wisata</t>
  </si>
  <si>
    <t>jumlah peserta pembinaan kelembagaan desa wisata</t>
  </si>
  <si>
    <t>50 orang</t>
  </si>
  <si>
    <t>Prop Jateng, Kab karanganyar</t>
  </si>
  <si>
    <t>Pembangunan Rest Area Candi Sukuh</t>
  </si>
  <si>
    <t>jumlah lokasi tempat parkir, kios kuliner dan kios cinderamata</t>
  </si>
  <si>
    <t>Ngargoyoso, Karanganyar</t>
  </si>
  <si>
    <t>Pelatihan Pemandu Wisata</t>
  </si>
  <si>
    <t>jumlah pemandu wisata alam yang terlatih</t>
  </si>
  <si>
    <t>Pelatihan Tata Kelola Destinasi Wisata</t>
  </si>
  <si>
    <t>jumlah pengelola destinasi wisata yang terlatih</t>
  </si>
  <si>
    <t>Pelatihan Tata Kelola Homestay</t>
  </si>
  <si>
    <t>jumlah pengelola homestay yang terlatih</t>
  </si>
  <si>
    <t>Pelatihan Pemadu Wisata Budaya dan Sejarah</t>
  </si>
  <si>
    <t>jumlah pemandu wisata budaya dan sejarah yang terlatih</t>
  </si>
  <si>
    <t>Pelatihan Pemandu Wisata Taman Bertema</t>
  </si>
  <si>
    <t>Jumlah pemandu wisata taman bertema yang terlatih</t>
  </si>
  <si>
    <t>Aksi Sapta Pesona Kawasan Wisata Sukuh</t>
  </si>
  <si>
    <t xml:space="preserve">jumlah peserta penerapan sapta pesona </t>
  </si>
  <si>
    <t>300 orang</t>
  </si>
  <si>
    <t>Pelatihan Pengembangan Destinasi Wisata Kuliner</t>
  </si>
  <si>
    <t>jumlah pengrajin dan pengelola wisata kuliner yang terlatih</t>
  </si>
  <si>
    <t>240 orang</t>
  </si>
  <si>
    <t>Program pengembangan Kemitraan</t>
  </si>
  <si>
    <t>Fasilitasi Peningkatan SDM managemen Usaha Pariwisata kepada pelaku Usaha Jasa Pariwisata</t>
  </si>
  <si>
    <t>jumlah fasilitasi peningkatan SDM manajemen usaha pariwisata</t>
  </si>
  <si>
    <t>Pengembangan Sadar Wisata</t>
  </si>
  <si>
    <t>jumlah anggota kelompok sadar wisata yang terbina</t>
  </si>
  <si>
    <t>Karanganyar, Jateng</t>
  </si>
  <si>
    <t>Fasilitasi Kegiatan  Ekonomi kreatif</t>
  </si>
  <si>
    <t>jumlah fasilitasi kegiatan ekonomi kreatif</t>
  </si>
  <si>
    <t>Program Peningkatan Peran serta Kepemudaan</t>
  </si>
  <si>
    <t>Seleksi dan Pengiriman Paskibraka</t>
  </si>
  <si>
    <t>Jumlah paskibraka terpilih</t>
  </si>
  <si>
    <t>70 siswa-siswi</t>
  </si>
  <si>
    <t>Disparpora Kab Karanganyar, Provinsi Jateng</t>
  </si>
  <si>
    <t>Pengiriman Kejuaraan Pemuda Berprestasi Antar Daerah Tingkat Provinsi dan Nasional</t>
  </si>
  <si>
    <t>jumlah fasilitasi pengiriman kejuaraan pemuda berprestasi</t>
  </si>
  <si>
    <t>Pendataan Potensi Kepemudaan dan Keolahragaan Kabupaten Karanganyar</t>
  </si>
  <si>
    <t>jumlah Pendataan Potensi Kepemudaan dan keolahragaan Kabupaten Karanganyar</t>
  </si>
  <si>
    <t>Fasilitasi Sinkronisasi dan Koordinasi Kebijakan Kepemudaan</t>
  </si>
  <si>
    <t>jumlah fasilitasi sinkronisasi dan koordinasi kebijakan keolahragaan</t>
  </si>
  <si>
    <t>Kab Karanganyar, Provinsi Jateng dan Luar Daerah</t>
  </si>
  <si>
    <t>Program Pembinaan dan Pemasyarakatan Olahraga</t>
  </si>
  <si>
    <t>Fasilitasi Penyelenggaraan Kegiatan Keolahragaan Pemuda, Pegawai dan Masyarakat</t>
  </si>
  <si>
    <t xml:space="preserve">jumlah fasilitasi kegiatan keolahragaan </t>
  </si>
  <si>
    <t>Fasilitasi Sinkronisasi dan Koordinasi Kebijakan Keolahragaan</t>
  </si>
  <si>
    <t>jumlah fasilitasi sinkronisasi dan koordinasi kebijakan bidang Keolahragaan</t>
  </si>
  <si>
    <t>Kab Karanganyar, Jateng, DIY, Jatim, Jabar</t>
  </si>
  <si>
    <t>Fasilitasi Olahraga Masyarakat</t>
  </si>
  <si>
    <t>Jumlah fasilitasi  olahraga masyarakat</t>
  </si>
  <si>
    <t>Program Peningkatan Sarana dan Prasarana Olahraga</t>
  </si>
  <si>
    <t>Pemeliharaan rutin/berkala sarana dan prasarana olahraga</t>
  </si>
  <si>
    <t>jumlah pemeliharaan sarana prasarana olahraga</t>
  </si>
  <si>
    <t>GOR RM Said, Karanganyar</t>
  </si>
  <si>
    <t>Surat terkirim</t>
  </si>
  <si>
    <t>1000 Lembar</t>
  </si>
  <si>
    <t>Kebutuhan komunikasi, Listrik dan air terpenuhi</t>
  </si>
  <si>
    <t>Dinas Kearsipan dan Perpustakan</t>
  </si>
  <si>
    <t>Terpenuhinya peralatan gedung kantor</t>
  </si>
  <si>
    <t>1 paket alat kebersihan dan kelengkapanya, jasa kebersian 2 orang 1 tahun</t>
  </si>
  <si>
    <t>42 Jenis</t>
  </si>
  <si>
    <t>Kebutuan pengadaan dokumen</t>
  </si>
  <si>
    <t>Tersedianya bahan bacaan dan terbitan berkala</t>
  </si>
  <si>
    <t>4 Surat kabar, 2 Majalah, 1 Tabloid</t>
  </si>
  <si>
    <t>Makan minum rapat dan minum harian pegawai</t>
  </si>
  <si>
    <t>Terlaksananya kegiatan rapat dan konsultasi dalam/luar daerah</t>
  </si>
  <si>
    <t>Penyediaan Jasa Keamanan Kantor</t>
  </si>
  <si>
    <t>Tercapainya jasa keamanan kantor</t>
  </si>
  <si>
    <t>1 orang, 12 bulan</t>
  </si>
  <si>
    <t>1 Paket filing kabinet, Mejakursi eselon, meja rapat, almari, papan dinas</t>
  </si>
  <si>
    <t>Terpeliharanya gedung kantor</t>
  </si>
  <si>
    <t>1 paket Pemeliharaan gedung dan 3 sekat kantor</t>
  </si>
  <si>
    <t>Dinas Kearsipan dan perpustakaan</t>
  </si>
  <si>
    <t>Terpeliharanya kendaraan dinas / operasional</t>
  </si>
  <si>
    <t>6 mobil dan 2 roda dua</t>
  </si>
  <si>
    <t>Peralatan kantor berfungsi secara optimal</t>
  </si>
  <si>
    <t>1 paket peralatan gedung kantor, 1 tahun</t>
  </si>
  <si>
    <t>Tersusunnya laporan kinerja capaian dan ikhisar realisasi kinerja SKPD sistem pelaporan dan pengelolaan berjalan lancar</t>
  </si>
  <si>
    <t>15 laporan, 12 bulan</t>
  </si>
  <si>
    <t>Penyusunan pelaporan keuangan akhir tahun</t>
  </si>
  <si>
    <t>Tersedianya laporan akhir tahun</t>
  </si>
  <si>
    <t>3 buku Laporan kegiatan</t>
  </si>
  <si>
    <t>Tersusunnya Dokumen Renstra tahun 2019-2023</t>
  </si>
  <si>
    <t>Program Pengembangan Budaya Baca</t>
  </si>
  <si>
    <t>Pengadaan Buku Perpustakaan Umum</t>
  </si>
  <si>
    <t>Bertambahnya koleksi perpustakaan umum kabupaten</t>
  </si>
  <si>
    <t>925 eksemplar buku Umum dan 2158 eksemplar buku pengetahuan praktis beserta pengolahannya beserta pengolahanya</t>
  </si>
  <si>
    <t>Perpustakaan Keliling dan Pembinaan Perpustakaan</t>
  </si>
  <si>
    <t>Kegiatan peminjaman buku perpustakaan dan pembinaan SDM Perpustakaan di daerah</t>
  </si>
  <si>
    <t>48 Desa/Sekolah @ 3 kali kunjungan</t>
  </si>
  <si>
    <t>Perpustakaan Keliling CFD</t>
  </si>
  <si>
    <t>Pelayanan perpustakaan keliling CFD</t>
  </si>
  <si>
    <t>48 kali</t>
  </si>
  <si>
    <t>Lomba Bercerita</t>
  </si>
  <si>
    <t>Penyelenggaraan lomba bercerita tingkat kabupaten</t>
  </si>
  <si>
    <t>1 Kegiatan 1 hari</t>
  </si>
  <si>
    <t>Lomba Puisi/Geguritan</t>
  </si>
  <si>
    <t>Lomba Puisi/geguritan</t>
  </si>
  <si>
    <t>Lomba Menulis</t>
  </si>
  <si>
    <t>Pengadaan Alat Permainan Edukatif (APE) dan Peralatan Pendukungnya</t>
  </si>
  <si>
    <t>Alat Peraga Edukatif dan perlengkapan ruang anak</t>
  </si>
  <si>
    <t>Program perbaikan sistem administrasi kearsipan</t>
  </si>
  <si>
    <t>Pembinaan arsip</t>
  </si>
  <si>
    <t>Terlaksananya kegiatan pembinaan kearsipan</t>
  </si>
  <si>
    <t>5 OPD, 10 Desa</t>
  </si>
  <si>
    <t>Entri database Kearsipan</t>
  </si>
  <si>
    <t>Tersusunnya daftar arsip in aktif</t>
  </si>
  <si>
    <t>15.000 berkas</t>
  </si>
  <si>
    <t>Akuisisi Arsip Statis</t>
  </si>
  <si>
    <t>Terlaksananya akuisisi arsip statis di 10 OPD</t>
  </si>
  <si>
    <t>10 OPD</t>
  </si>
  <si>
    <t>Pengadaan aplikasi sistem kearsipan dinamis dan statis</t>
  </si>
  <si>
    <t xml:space="preserve">Tersedianya aplikasi kearsipan </t>
  </si>
  <si>
    <t>Program Peningkatan Layanan Perpustakaan</t>
  </si>
  <si>
    <t>Monitoring dan Evaluasi Layanan Perpustakaan</t>
  </si>
  <si>
    <t>Pelaksanaan monitoring dan evaluasi</t>
  </si>
  <si>
    <t>10 rumah ibadah, 40 desa/sekolah</t>
  </si>
  <si>
    <t>Pengolahan Bahan Pustaka</t>
  </si>
  <si>
    <t>Tersedianya bahan pustaka</t>
  </si>
  <si>
    <t>Forum Komunikasi Perpustakaan dan Pustakawan se Solo Raya</t>
  </si>
  <si>
    <t>Terlaksananya Kegiatan rapat dan konsultasi dalam/luar daerah</t>
  </si>
  <si>
    <t>Bimbingan Teknis Pengelolaan Perpustakaan</t>
  </si>
  <si>
    <t>Terselenggaranya Kegiatan Bintek Pengelolaan Perpustakaan</t>
  </si>
  <si>
    <t>51 orang /pengelolaan perpustakaan</t>
  </si>
  <si>
    <t>Pameran Buku Tingkat Kabupaten</t>
  </si>
  <si>
    <t>Terselenggaranya kegiatan pameran buku</t>
  </si>
  <si>
    <t>1 kegiatan, 7 hari</t>
  </si>
  <si>
    <t>Pelayanan perpustakaan</t>
  </si>
  <si>
    <t>Terpenuhinya jasa petugas perpustakaan</t>
  </si>
  <si>
    <t>16 orang, 12 bulan</t>
  </si>
  <si>
    <t>Sosialisasi Manajemen Perpustakaan</t>
  </si>
  <si>
    <t>Terciptanya perpustakaan yang sesuai dengan standar yang didukung oleh pengambilan kebijakan</t>
  </si>
  <si>
    <t>Program penyelamatan dan pelestarian dokumen/arsip daerah</t>
  </si>
  <si>
    <t>Pendataan dan penataan dokumen/arsip daerah</t>
  </si>
  <si>
    <t>Tertatanya arsip in aktif sesuai dengan ketentuan</t>
  </si>
  <si>
    <t>15.000 berkas dan 1 unit rol opek</t>
  </si>
  <si>
    <t>Preservasi Arsip</t>
  </si>
  <si>
    <t>Terselamatkannya arsip / dokumen yang rusak</t>
  </si>
  <si>
    <t>5 buku / 679 lembar dokumen</t>
  </si>
  <si>
    <t>Penilaian arsip dinamis in aktif</t>
  </si>
  <si>
    <t>Terselenggaranya kegiatan penilaian arsip dinamis in aktif</t>
  </si>
  <si>
    <t>300 dos arsip dinamis in aktif</t>
  </si>
  <si>
    <t>Pameran arsip tingkat provinsi</t>
  </si>
  <si>
    <t>Partifikasi pameran tingkat provinsi</t>
  </si>
  <si>
    <t>1 kali kegiatan</t>
  </si>
  <si>
    <t>Penambahan koleksi kazanah arsip</t>
  </si>
  <si>
    <t>Penambahan koleksi kazanah arsip foto</t>
  </si>
  <si>
    <t>25 foto</t>
  </si>
  <si>
    <t>Penyusunan dan penerbitan naskah sumber arsip</t>
  </si>
  <si>
    <t>Penyusunan dan penerbitan naskah dinas sumber arsip</t>
  </si>
  <si>
    <t>5 naskah</t>
  </si>
  <si>
    <t>Alih media arsip</t>
  </si>
  <si>
    <t>Tersedianya softwere dan hadware alih media arsip</t>
  </si>
  <si>
    <t>Program peningkatan sarana dan prasarana perpustakaan</t>
  </si>
  <si>
    <t>Pengadaan Rak Buku dan Perlengkapan perpustakaan</t>
  </si>
  <si>
    <t>Tersedianya rak buku dan perlengkapan perpustakaan daerah</t>
  </si>
  <si>
    <t>Program peningkatan kualitas pelayanan informasi</t>
  </si>
  <si>
    <t>Bimbingan Teknis Tata Kelola Surat dan Kearsipan</t>
  </si>
  <si>
    <t>Terlaksananya kegiatan bimbingan teknis tata kelola surat dan kearsipan</t>
  </si>
  <si>
    <t>60 Orang</t>
  </si>
  <si>
    <t>Lomba tertib arsip desa</t>
  </si>
  <si>
    <t>Terlaksananya lomba tertib arsip desa</t>
  </si>
  <si>
    <t>3 Juara</t>
  </si>
  <si>
    <t>Monitoring dan Evaluasi Kearsipan Desa/Kelurahan</t>
  </si>
  <si>
    <t>Terlaksananya pengawasan terhadap penyelenggaraan kearsipan pada pencipta arsip</t>
  </si>
  <si>
    <t>5 OPD, 1 BUMD, 1 Sekolahan, 1 Organisasi/desa</t>
  </si>
  <si>
    <t>Program Penataan Peraturan Perundang Undangan</t>
  </si>
  <si>
    <t>Penyusunan dan Sosialisasi Perbub Tentang Pembinaan dan Pengembangan Perpustakaan</t>
  </si>
  <si>
    <t>Tersusunnya Peraturan Bupati tentang pembinaan dan pengembangan perpustakaan di kabupaten karanganyar</t>
  </si>
  <si>
    <t>1 Peraturan Bupati</t>
  </si>
  <si>
    <t>Penyusunan dan Penerbitan Peraturan Bupati Karanganyar Tentang Kearsipan</t>
  </si>
  <si>
    <t>Tersusunnya Peraturan Bupati tentang Kearsipan</t>
  </si>
  <si>
    <t>6 Peraturan Bupati</t>
  </si>
  <si>
    <t>Terlaksananya kegiatan jasa surat menyurat</t>
  </si>
  <si>
    <t>Terbayarnya kegiatan penyediaan jasa telekomunikasi, listrik dan air</t>
  </si>
  <si>
    <t>Alat kebersihan kantor</t>
  </si>
  <si>
    <t>32 item</t>
  </si>
  <si>
    <t>Jasa tenaga kebersihan</t>
  </si>
  <si>
    <t>Jasa retribusi sampah</t>
  </si>
  <si>
    <t>Alat tulis kantor</t>
  </si>
  <si>
    <t>75 item</t>
  </si>
  <si>
    <t>Barang cetakan</t>
  </si>
  <si>
    <t>18 item</t>
  </si>
  <si>
    <t>Penggandaan</t>
  </si>
  <si>
    <t>Komponen listrik dan penerangan kantor</t>
  </si>
  <si>
    <t>Tersedianya penyediaan makanan dan minuman rapat</t>
  </si>
  <si>
    <t>7 bulan</t>
  </si>
  <si>
    <t>Rapat-rapat koordinasi dan konsultasi ke dalam/ luar daerah</t>
  </si>
  <si>
    <t>Biaya perjalanan dalam daerah dan luar daerah</t>
  </si>
  <si>
    <t>07</t>
  </si>
  <si>
    <t>Bendera, MMT, Umbul-umbul</t>
  </si>
  <si>
    <t>Printer</t>
  </si>
  <si>
    <t>Tiang Mic Berdiri</t>
  </si>
  <si>
    <t>Pengecatan  gedung kantor</t>
  </si>
  <si>
    <t>Biaya pemeliharaan kendaraan dinas roda 4 (empat)</t>
  </si>
  <si>
    <t>7 mobil</t>
  </si>
  <si>
    <t>Biaya pemeliharaan kendaraan roda 3 (tiga)</t>
  </si>
  <si>
    <t>2 roda tiga</t>
  </si>
  <si>
    <t>Jasa THL</t>
  </si>
  <si>
    <t>1 orang</t>
  </si>
  <si>
    <t>26</t>
  </si>
  <si>
    <t>Biaya pemeliharaan rutin perlengkapan gedung kantor</t>
  </si>
  <si>
    <t>Program peningkatan kapasitas sumber daya aparatur</t>
  </si>
  <si>
    <t>Terselenggaranya bimbingan teknis/kursus ketrampilan</t>
  </si>
  <si>
    <t>Laporan capaian kinerja dan ihtisar realisasi kinerja</t>
  </si>
  <si>
    <t>Dokumen Renstra</t>
  </si>
  <si>
    <t>Program pengembangan budidaya perikanan</t>
  </si>
  <si>
    <t>Pembinaan dan pengembangan agribisnis perikanan</t>
  </si>
  <si>
    <t>Sekolah lapang agribisnis perikanan</t>
  </si>
  <si>
    <t>Kab. Sidoarjo JawaTimur</t>
  </si>
  <si>
    <t>Revitalisasi perikanan</t>
  </si>
  <si>
    <t>Rehab. Kolam pemijahan BBI Karangpandan</t>
  </si>
  <si>
    <t>BBI Karangpandan, BBI Colomadu, Kec. Jumapolo, Kec. Colomadu, Kec. Kerjo, Kec. Matesih, Kec. Karangpandan</t>
  </si>
  <si>
    <t>Paket pemijahan buatan BBI Karangpandan dan Colomadu</t>
  </si>
  <si>
    <t>Paket percontohan lele</t>
  </si>
  <si>
    <t>4 paket</t>
  </si>
  <si>
    <t>Paket percontohan gurame</t>
  </si>
  <si>
    <t>Paket penetasan BBI Karangpandan dan Colomadu</t>
  </si>
  <si>
    <t>Penyediaan sarana produksi perikanan</t>
  </si>
  <si>
    <t>Pakan benih ikan</t>
  </si>
  <si>
    <t>1750 kg</t>
  </si>
  <si>
    <t>BBI Karangpandan dan Colomadu</t>
  </si>
  <si>
    <t>Jasa THL BBI</t>
  </si>
  <si>
    <t>4 orang</t>
  </si>
  <si>
    <t>Pakan ikan</t>
  </si>
  <si>
    <t>10290 kg</t>
  </si>
  <si>
    <t>Sarpras penjualan benih ikan</t>
  </si>
  <si>
    <t>06</t>
  </si>
  <si>
    <t>Pengembangan Perbenihan Ikan</t>
  </si>
  <si>
    <t>Pelatihan Unit  Pembenihan Rakyat</t>
  </si>
  <si>
    <t>Calon indukikan</t>
  </si>
  <si>
    <t>10 paket</t>
  </si>
  <si>
    <t>Peningkatan budidaya perkolaman</t>
  </si>
  <si>
    <t>Pembinaan kelompok</t>
  </si>
  <si>
    <t>Program pengembangan perikanan tangkap</t>
  </si>
  <si>
    <t>Pengembangan Budidaya dan Pelestarian Sumber Hayati Perikanan</t>
  </si>
  <si>
    <t>Benih ikan  nila</t>
  </si>
  <si>
    <t>14000 ekor</t>
  </si>
  <si>
    <t>Benih ikan lele</t>
  </si>
  <si>
    <t>12000 ekor</t>
  </si>
  <si>
    <t>Program Optimalisasi Pengelolaan dan Pemasaran Produksi Perikanan</t>
  </si>
  <si>
    <t>Promosi HasilPerikanan</t>
  </si>
  <si>
    <t>Lomba masak ikan tingkat Kabupaten Karanganyar</t>
  </si>
  <si>
    <t>Gemarikan</t>
  </si>
  <si>
    <t>Subsidi penjualan ikan</t>
  </si>
  <si>
    <t>Program pencegahan dan penanggulangan penyakit ternak</t>
  </si>
  <si>
    <t>Peningkatandan pengendalian hama penyakit</t>
  </si>
  <si>
    <t>Sosialisasi pencegahan dan penanggulangan hama penyakit</t>
  </si>
  <si>
    <t>Obat-obatan ternak</t>
  </si>
  <si>
    <t>Peralatan dan perlengkapan kerja</t>
  </si>
  <si>
    <t>Survailance/penyidikan penyakit hewan menular</t>
  </si>
  <si>
    <t>Jasa uji laboratorium</t>
  </si>
  <si>
    <t>Pengembangan Pelayanan Kesehatan Hewan</t>
  </si>
  <si>
    <t>Program peningkatan produksi hasil peternakan</t>
  </si>
  <si>
    <t>Pemberdayaan dan pengembangan usaha peternakan</t>
  </si>
  <si>
    <t>Gemar konsumsi protein hewani</t>
  </si>
  <si>
    <t>300 paket</t>
  </si>
  <si>
    <t xml:space="preserve">Lomba kelompok ternak </t>
  </si>
  <si>
    <t>Subsidi produk peternakan</t>
  </si>
  <si>
    <t>Pembinaan usaha peternakan/kelompok</t>
  </si>
  <si>
    <t>90 orang</t>
  </si>
  <si>
    <t>Pelatihan pengolahan hasil peternakan</t>
  </si>
  <si>
    <t>Pelaksanaan dan pengembangan inseminasi buatan</t>
  </si>
  <si>
    <t>Peralatan dan perlengkapan kerja IB</t>
  </si>
  <si>
    <t>Jasa THL 21 orang</t>
  </si>
  <si>
    <t>Container</t>
  </si>
  <si>
    <t>2 unit</t>
  </si>
  <si>
    <t>1 item</t>
  </si>
  <si>
    <t>Study lapang</t>
  </si>
  <si>
    <t>14</t>
  </si>
  <si>
    <t>Peningkatan dan pembinaan produk ternak yang aman, sehat, utuh, halal (ASUH)</t>
  </si>
  <si>
    <t>Sosialisasi produk bahan pangan asal hewan yang ASUH</t>
  </si>
  <si>
    <t>Pemantauan dan pemeriksaan hewan qurban</t>
  </si>
  <si>
    <t>17 kec.</t>
  </si>
  <si>
    <t>Monitoring dan Evaluasi Pengelolaan Belanja Hibah Bidang Peternakan</t>
  </si>
  <si>
    <t>Monev. Tahun 2018 dan operasional belanja hibah tahun 2019</t>
  </si>
  <si>
    <t>2 keg.</t>
  </si>
  <si>
    <t>terlaksananya penyediaan surat menyurat yang baik</t>
  </si>
  <si>
    <t>2000 surat</t>
  </si>
  <si>
    <t>Dispermades</t>
  </si>
  <si>
    <t>terlaksananya penyediaan komunikasi, penerangan dan sumberdaya air yang cukup</t>
  </si>
  <si>
    <t>terlaksananya penyediaan kebersihan dan keamanan di lingkungan kantor</t>
  </si>
  <si>
    <t>terlaksananya penyediaan alat tulis kantor yang cukup</t>
  </si>
  <si>
    <t>terlaksananya penyediaan barang cetakan dan penggandaan</t>
  </si>
  <si>
    <t>tersedianya penyediaan instalasi listrik dan penerangan kantor</t>
  </si>
  <si>
    <t>terlaksananya penyediaan bahan bacaan dan peraturan perundang-undangan yang terbaru</t>
  </si>
  <si>
    <t>terlaksananya penyediaan makan minum kantor yang cukup</t>
  </si>
  <si>
    <t>Rapat‑rapat koordinasi dan konsultasi ke luar daerah</t>
  </si>
  <si>
    <t>terlaksananya penyediaan perjalanan dinas dalam daerah dan luar daerah</t>
  </si>
  <si>
    <t>terlaksananya pengadaan peralatan gedung kantor yang baik</t>
  </si>
  <si>
    <t>terlaksananya pemeliharaan gedung kantor</t>
  </si>
  <si>
    <t>2 bulan</t>
  </si>
  <si>
    <t>terlaksananya pemeliharaan kendaraan dinas yang baik dan nyaman</t>
  </si>
  <si>
    <t>7 mobil 9 sepeda</t>
  </si>
  <si>
    <t>terlaksananya pemeliharaan perlengkapan gedung kantor</t>
  </si>
  <si>
    <t>8 jenis</t>
  </si>
  <si>
    <t>terlaksananya pemeliharaan peralatan gedung kantor dengan bail</t>
  </si>
  <si>
    <t>5 jenis</t>
  </si>
  <si>
    <t>Rencana Strategis (Renstra Dispermades)</t>
  </si>
  <si>
    <t>5 buku</t>
  </si>
  <si>
    <t>Program Peningkatan Keberdayaan Masyarakat Perdesaan</t>
  </si>
  <si>
    <t>Pelestarian dan Pemberdayaan Adat Istiadat Dan Kehidupan Sosial Budaya Masyarakat</t>
  </si>
  <si>
    <t>terlaksananya pembinaan bagi pengurus lembaga adat</t>
  </si>
  <si>
    <t>2 kelompok</t>
  </si>
  <si>
    <t>Pengembangan Usaha Peningkatan Pendapatan Keluarga (UP2K) ‑ PKK</t>
  </si>
  <si>
    <t>terlaksananya pembinaan pengelolaan administrasi kelompok UP2K-PKK</t>
  </si>
  <si>
    <t>34 kelompok</t>
  </si>
  <si>
    <t>Pembina Tim Penggerak PKK</t>
  </si>
  <si>
    <t>terlaksananya Rakor pembina PKK</t>
  </si>
  <si>
    <t>1 rakor</t>
  </si>
  <si>
    <t>Kelompok kerja operasional pos pelayanan terpadu (Pokjanal POSYANDU)</t>
  </si>
  <si>
    <t>terlaksananya rakor pokjanal dengan kader posyandu</t>
  </si>
  <si>
    <t>Pemberdayaan masyarakat miskin</t>
  </si>
  <si>
    <t>terlaksananya pemberdayaan masayarakat miskin melalui usaha ekonomi produktif</t>
  </si>
  <si>
    <t>Program pengembangan lembaga ekonomi pedesaan</t>
  </si>
  <si>
    <t>Pendampingan Program Pembangunan Kawasan Perdesaan</t>
  </si>
  <si>
    <t>meningkatnya SDM pelaku Bumdesa bersama kawasan perdesaan beras organik</t>
  </si>
  <si>
    <t>10 kelompok</t>
  </si>
  <si>
    <t>Pengembangan Teknologi Tepat Guna (TTG) dan Posyantekdes</t>
  </si>
  <si>
    <t>Terbentuknya rintisan posyantekdes dan partisipasi dalam gelar TTG Nasional</t>
  </si>
  <si>
    <t>16 rintisan posyantekdes</t>
  </si>
  <si>
    <t>Fasilitas Badan Usaha Milik Desa (BUMDes)</t>
  </si>
  <si>
    <t>Terselenggaranya fasilitasi dan penguatan kelembagaan BUMDes</t>
  </si>
  <si>
    <t>32 rintisan bumdes</t>
  </si>
  <si>
    <t>Terlaksananya program dana desa yang lancar dan transparan</t>
  </si>
  <si>
    <t>Belanja pendamping KPMD tingkat Kecamatan</t>
  </si>
  <si>
    <t>terlaksananya kegiatan KPMD dengan baik</t>
  </si>
  <si>
    <t>Pemberdayaan Masyarakat Mandiri Perdesaan Pasca PPK dan Pasca PNPM Mandiri Perdesaan</t>
  </si>
  <si>
    <t>terlaksananya pengelolaan dan pelaporan aset pasca program PNPM-Md dan PPK pasca program dengan lancar</t>
  </si>
  <si>
    <t>15 lokasi</t>
  </si>
  <si>
    <t>Operasional Rintisan Desa Berdikari</t>
  </si>
  <si>
    <t>meningkatnya dan memperlancar kegiatan desa berdikari</t>
  </si>
  <si>
    <t>2 desa</t>
  </si>
  <si>
    <t>Pendem &amp; Ngadirejo</t>
  </si>
  <si>
    <t>Penyelenggaraan TMMD Sengkuyung I</t>
  </si>
  <si>
    <t>terlaksananya kegiatan TMMD dengan baik</t>
  </si>
  <si>
    <t>1 desa</t>
  </si>
  <si>
    <t>Penyelenggaraan TMMD Sengkuyung II</t>
  </si>
  <si>
    <t>Bulan Bhakti Gotong Royong Masyarakat</t>
  </si>
  <si>
    <t>terlaksananya pencanangan BBGRM tingkat kabupaten</t>
  </si>
  <si>
    <t>177 desa/kel</t>
  </si>
  <si>
    <t>terlaksananya perlombaan desa dan kelurahan</t>
  </si>
  <si>
    <t>Operasional Pendampingan Dana Desa Tingkat Kabupaten</t>
  </si>
  <si>
    <t xml:space="preserve">terlaksananya pendampingan pelaksanaan DD oleh TP4D dengan baik </t>
  </si>
  <si>
    <t xml:space="preserve">Program peningkatan kapasitas aparatur pemerintah desa
</t>
  </si>
  <si>
    <t>Asistensi Penyusunan APBDesa</t>
  </si>
  <si>
    <t>terlaksananya sosialisasi penyusunan APBDes tahun 2020 dan evaluasi APBDesa tahun 2019</t>
  </si>
  <si>
    <t>Penyusunan data profil desa dan kelurahan</t>
  </si>
  <si>
    <t>terlaksananya input data tingkat perkembangan profil desa</t>
  </si>
  <si>
    <t>Operasional Kegiatan Implementasi Sistem Informasi Desa</t>
  </si>
  <si>
    <t>terlaksananya kegiatan implementasi sistem informasi desa</t>
  </si>
  <si>
    <t>Fasilitasi Bagi Hasil Pajak Daerah dan Retribusi Daerah</t>
  </si>
  <si>
    <t>terlaksananya kegiatan fasilitasi bagi hasil pajak/retribusi daerah</t>
  </si>
  <si>
    <t>Fasilitasi Pelaksanaan Alokasi Dana Desa</t>
  </si>
  <si>
    <t>terlaksananya kegiatan penentuan bobot desa dan terlaksananya penyaluran ADD dengan lancar</t>
  </si>
  <si>
    <t>Penyusunan Peraturan Bupati Tentang Pemerintahan Desa</t>
  </si>
  <si>
    <t>terlaksananya penyusunan peraturan Bupati mengenai pemerintah desa</t>
  </si>
  <si>
    <t>4 perbub</t>
  </si>
  <si>
    <t>Fasilitasi Pengelolaan Keuangan Desa dengan Aplikasi SISKEUDES</t>
  </si>
  <si>
    <t>terlaksananya pengelolaan keuangan desa dengan menggunakan Siskeudes</t>
  </si>
  <si>
    <t>Penyelenggaraan Penataan Desa</t>
  </si>
  <si>
    <t>terselenggaranya penyelenggaraan penataan desa di Kabupaten Karanganyar</t>
  </si>
  <si>
    <t>Sosialisasi Produk Hukum Penyelenggaraan Pemerintah Desa</t>
  </si>
  <si>
    <t>terselenggaranya sosialisasi produk hukum penyelenggaraan pemerintahan desa</t>
  </si>
  <si>
    <t>13</t>
  </si>
  <si>
    <t>Non Urusan</t>
  </si>
  <si>
    <t>Volume pelayanan pengiriman surat</t>
  </si>
  <si>
    <t>Jumlah sarana komunikasi yang dikelola  
Jumlah sarana sumber daya air yang dikelola 
Jumlah sarana listrik yang dikelola</t>
  </si>
  <si>
    <t>2 bh pesawat, 2 box/12 bln
4 meteran air/12 bln
6 begengser/12 bln</t>
  </si>
  <si>
    <t>Volume penyediaan jasa service peralatan dan perlengkapan kantor.</t>
  </si>
  <si>
    <t xml:space="preserve">28 unit/tahun
</t>
  </si>
  <si>
    <t>Jumlah peralatan kebersihan kantor yang terbeli
Jumlah tenaga kebersihan dan keamanan kantor yang terbayarkan honorariumnya.</t>
  </si>
  <si>
    <t>35  jenis
8 orang/ 9 bulan</t>
  </si>
  <si>
    <t>Jumlah ATK yang tersedia</t>
  </si>
  <si>
    <t>44 macam</t>
  </si>
  <si>
    <t>Jumlah barang cetakan yang tersedia 
Jumlah barang penggandaan yang tersedia</t>
  </si>
  <si>
    <t>4 jenis
7.908 lembar penggandaan dan 4 bh toner mesin fc</t>
  </si>
  <si>
    <t>Jumlah komponan instalasi listrik yang tersedia</t>
  </si>
  <si>
    <t>9 macam</t>
  </si>
  <si>
    <t>Jumlah konsumsi rapat dinas/penataran/penyuluhan/kursus dan kegiatan sejenis lainnya yang disediakan</t>
  </si>
  <si>
    <t>524 orang</t>
  </si>
  <si>
    <t>Volume pelaksanaan rapat-rapat koordinasi dan konsultasi kedalam dan luar negeri.</t>
  </si>
  <si>
    <t>10 bln</t>
  </si>
  <si>
    <t>Terbangunnya gedung Dinas Sosial Kab.Karanganyar tahap ke-2</t>
  </si>
  <si>
    <t>Pengadaan kendaraan dinas / operasional</t>
  </si>
  <si>
    <t>Jumlah Kendaraan dinas roda 2 untuk pendamping PKH se-Kab Karanganyar
Jumlah kendaraan dinas roda 2 untuk pegawai Dinas Sosial Kab.Karanganyar.</t>
  </si>
  <si>
    <t xml:space="preserve">22 unit  
6 unit
</t>
  </si>
  <si>
    <t>Volume bahan/material pengecatan yang tersedia
Jumlah tenaga tukang pengecatan yang terbayar</t>
  </si>
  <si>
    <t>6 macam
5 orang</t>
  </si>
  <si>
    <t>Volume kendaraan dinas yang terpelihara</t>
  </si>
  <si>
    <t>8 mobil, 37 spd motor</t>
  </si>
  <si>
    <t>Volume penyediaan ATK untuk penyusunan laporan pengelolaan keuangan
Jumlah tenaga administrasi kegiatan pengelolaan keuangan,barang dan perencanaan yang terbayar.</t>
  </si>
  <si>
    <t>11 item
4 orang / 9 bulan</t>
  </si>
  <si>
    <t>Penyusunan Restra OPD</t>
  </si>
  <si>
    <t>Dokumen yang tersusun</t>
  </si>
  <si>
    <t>Sosial</t>
  </si>
  <si>
    <t>Program Pemberdayaan Fakir Miskin, Komunitas Adat Terpencil (KAT) dan Penyandang Masalah Kesejahteraan Sosial (PMKS) Lainnya</t>
  </si>
  <si>
    <t>Operasional sekretariat unit pelaksana program keluarga harapan (UP-PKH)</t>
  </si>
  <si>
    <t>Volume bantuan operasional untuk sekretariat UP-PKH
Volume honorarium yang diberikan untuk pelaksanaan PKH
Keikutsertaan acara rutin Jatengfes bagi pelaksana PKH.</t>
  </si>
  <si>
    <t>12 bulan
12 bulan
1 kontingen</t>
  </si>
  <si>
    <t>Pendampingan KUBE Kemensos RI</t>
  </si>
  <si>
    <t>Jumlah pendamping kube yang mendapatkan pembinaan dalam rangka peningkatan pelayanan
Jumlah koordinator pendamping KUBE yang diberikan insentif.</t>
  </si>
  <si>
    <t xml:space="preserve">30 orang pendamping
10 orang </t>
  </si>
  <si>
    <t>Pemutakhiran mandiri data kemiskinan</t>
  </si>
  <si>
    <t>Tersedianya data kemiskinan yang akurat</t>
  </si>
  <si>
    <t>17 kec/177 desa</t>
  </si>
  <si>
    <t>Pendampingan Program Bantuan Pangan Non Tunai (BPNT)</t>
  </si>
  <si>
    <t>Terkoordinasikannya para pelaku program BPNT di Kab.Karanganyar.</t>
  </si>
  <si>
    <t>Pendampingan Penyantunan Lansia, Anak Yatim, Piatu dan Yatim Piatu Kemensos</t>
  </si>
  <si>
    <t>Jumlah Anak Yatim , piatu dan yatim piatu yang disantni
Jumlah Panti Asuhan yang dibantu
Jumlah Lansia yang disantuni.</t>
  </si>
  <si>
    <t>9575 Yatim/Piatu/Yatim Piatu
17 Panti
6.666 Lansia.</t>
  </si>
  <si>
    <t>Biaya Operasional Bantuan Sosial</t>
  </si>
  <si>
    <t>Tercukipinya biaya operasional untuk penyaluran bansos.</t>
  </si>
  <si>
    <t xml:space="preserve">Jumlah paket sembako bagi fakir miskin </t>
  </si>
  <si>
    <t>200 paket</t>
  </si>
  <si>
    <t>Kegiatan bantuan operasional Komisi Daerah Lanjut Usia (KOMDA LANSIA)</t>
  </si>
  <si>
    <t>Pelaksanaan Hari Lansia
Terselenggaranya senam rutin lansia di Car Free day (CFD).</t>
  </si>
  <si>
    <t>1 kali
6 kali</t>
  </si>
  <si>
    <t>Fasilitasi Satuan Bhakti Pekerja Sosial (Sakti Peksos)</t>
  </si>
  <si>
    <t>Saksi Peksos yang terfasilitasi.</t>
  </si>
  <si>
    <t>3 orang / 9 bulan</t>
  </si>
  <si>
    <t>Operasional bantuan masyarakat kehabisan bekal, bantuan spontanitas, korban bencana dan berkebutuhan khusus</t>
  </si>
  <si>
    <t>Jumlah masyarakat kehabisan bekal yang dibantu</t>
  </si>
  <si>
    <t>45 orang</t>
  </si>
  <si>
    <t>Pelatihan kewirausahaan anak rawan sosial/anak terlantar</t>
  </si>
  <si>
    <t>Anak terlantar yang diberikan bantuan sarana usaha</t>
  </si>
  <si>
    <t>5  anak</t>
  </si>
  <si>
    <t>Program pembinaan para penyandang cacat dan trauma</t>
  </si>
  <si>
    <t>Fasilitas UPSK, Difabel, TAD dan Hipenca</t>
  </si>
  <si>
    <t>Kepesertaan kegiatan Hipenca ke Provinsi
Jumlah peserta sosilisasi Perda Difabel
Kunjungan Tim TAD ke Perusahaan
Alat bantu disabilitas yang tersidia</t>
  </si>
  <si>
    <t>1 kali
65 orang
1 kali
17 buah</t>
  </si>
  <si>
    <t>Program pembinaan panti asuhan /panti jompo</t>
  </si>
  <si>
    <t>Pembinaan dan pemberian bantuan kepada panti asuhan</t>
  </si>
  <si>
    <t>Jumlah PA/ Lembaga / Yayasan yang dibina.</t>
  </si>
  <si>
    <t>17 PA/Lembaga/Yayasan</t>
  </si>
  <si>
    <t>Program pembinaan eks penyandang penyakit sosial (eks narapidana, PSK, narkoba dan penyakit sosial lainnya)</t>
  </si>
  <si>
    <t>Tindak lanjut razia PGOT</t>
  </si>
  <si>
    <t>Jumlah PGOT yang tertangani</t>
  </si>
  <si>
    <t>40  PGOT</t>
  </si>
  <si>
    <t>Pembinaan Eks Penyandang Penyakit Kronis</t>
  </si>
  <si>
    <t>Jumlah eks penyadang penyakit kronis yang diberikan bantuan satana usaha</t>
  </si>
  <si>
    <t>Program Pemberdayaan Kelembagaan Kesejahteraan Sosial</t>
  </si>
  <si>
    <t>Pemberdayaan Satgas Penangggulangan Kemiskinan dan Aksi Sosial</t>
  </si>
  <si>
    <t>Jumlah satgaskin yang diberdayakan</t>
  </si>
  <si>
    <t>177 satgas</t>
  </si>
  <si>
    <t>Pemberdayaan Tenaga Kesejahteraan Sosial Kecamatan (TKSK)</t>
  </si>
  <si>
    <t xml:space="preserve">Jumalh TKSK yang diberdayaan </t>
  </si>
  <si>
    <t>17 orang / 9 bln</t>
  </si>
  <si>
    <t>Pembinaan dan penanaman nilai-nilai kepahlawanan dan kesetiakawanan sosial</t>
  </si>
  <si>
    <t>Volume kegiatan pembinaan dan penanaman nilai-nilai kepahlawanan.</t>
  </si>
  <si>
    <t>Bantuan operasional TAGANA</t>
  </si>
  <si>
    <t>Jumlah anggota TAGANA yang mendapatkan pembinaan dan pelatihan.</t>
  </si>
  <si>
    <t>Forum Komunikasi Pekerja Sosial Masyarakat</t>
  </si>
  <si>
    <t>Anggota PSM yang mendapatkan pembinaan</t>
  </si>
  <si>
    <t>Pembinaan dan Peningkatan Pilar-Pilar Partisipasi Sosial</t>
  </si>
  <si>
    <t>Pengiriman pilar-pilar partisipasi sosial untuk kepesertaan acara ke luar daerah.</t>
  </si>
  <si>
    <t xml:space="preserve">Belanja Hibah kepada Badan/Lembaga/Organisasi </t>
  </si>
  <si>
    <t>Belanja Hibah kepada NPC</t>
  </si>
  <si>
    <t>Bantuan Sosial untuk Perintis Kemerdekaan</t>
  </si>
  <si>
    <t>Bantuan Sosial untuk anak yatim, piatu, yatim piatu /panti asuhan</t>
  </si>
  <si>
    <t>Terlaksananya pemberian bantuan kpd  anak yatim/piatu/yatim piatu</t>
  </si>
  <si>
    <t>5.666 yatim/ piatu/yatim piatu</t>
  </si>
  <si>
    <t>Bantuan Sosial kepada Lanjut Usia</t>
  </si>
  <si>
    <t>Terlaksananya pemberian bantuan kepada Lanjut Usia.</t>
  </si>
  <si>
    <t>4.000 lanjut usia</t>
  </si>
  <si>
    <t>Bantuan Sosial untuk Pemberdayaan dan Pembinaan Sosial</t>
  </si>
  <si>
    <t>Bantuan Sosial untuk PMKS : Bansos kpd Paca Potensial</t>
  </si>
  <si>
    <t>Bantuan Sosial untuk PMKS : Bansos kpd Paca Non Potensial</t>
  </si>
  <si>
    <t>Bantuan Sosial untuk PMKS : Bansos kpd korban tindak kekerasan/pekerja migran</t>
  </si>
  <si>
    <t>Bantuan Sosial untuk PMKS : Bansos kpd penderita HIV/AIDS</t>
  </si>
  <si>
    <t>Bantuan Sosial untuk Organisasi Paca</t>
  </si>
  <si>
    <t>Bantuan Sosial untuk Panti Asuhan/Lembaga/Yayasan</t>
  </si>
  <si>
    <t xml:space="preserve">Badan Kesatuan Bangsa dan Politik </t>
  </si>
  <si>
    <t xml:space="preserve">Terselenggaranya kegiatan administrasi dengan lancar </t>
  </si>
  <si>
    <t xml:space="preserve">855 lembar </t>
  </si>
  <si>
    <t>Badan Kesbangpol</t>
  </si>
  <si>
    <t xml:space="preserve">Penyediaan jasa pemeliharaan dan perizinan kendaraan dinas/ operasional </t>
  </si>
  <si>
    <t xml:space="preserve">Terselenggaranya pemeliharaan dan perizinan kendaraan dinas/ operasional </t>
  </si>
  <si>
    <t>15 unit (roda empat 6 unit, roda dua 10 unit)</t>
  </si>
  <si>
    <t xml:space="preserve">Terlaksananya kebersihan kantor dan lingkungan </t>
  </si>
  <si>
    <t xml:space="preserve">49 jenis </t>
  </si>
  <si>
    <t>16 jenis (46.728 item)</t>
  </si>
  <si>
    <t>Penyediaan komponen instalansi listrik/ penerangan bangunan kantor</t>
  </si>
  <si>
    <t xml:space="preserve">Terselenggaranya kegiatan penyediaan komponen listrik </t>
  </si>
  <si>
    <t>13 jenis (402 item)</t>
  </si>
  <si>
    <t xml:space="preserve">Penyediaan bahan bacaan dan peraturan perundang-undangan </t>
  </si>
  <si>
    <t xml:space="preserve">Tersedianya bahan bacaan dan peraturan perundang-undangan </t>
  </si>
  <si>
    <t>2 macam surat kabar</t>
  </si>
  <si>
    <t xml:space="preserve">Pemeliharaan rutin / berkala kendaraan dinas / operasional </t>
  </si>
  <si>
    <t xml:space="preserve">Terpeliharanya kendaraan dinas roda empat dan roda dua </t>
  </si>
  <si>
    <t>Terwujudnya pemeliharaan rutin / berkala peralatan gedung kantor</t>
  </si>
  <si>
    <t xml:space="preserve">8 unit </t>
  </si>
  <si>
    <t xml:space="preserve">Pemeliharaan komputer </t>
  </si>
  <si>
    <t>Terpeliharanya komputer</t>
  </si>
  <si>
    <t>16 unit</t>
  </si>
  <si>
    <t>Pemeliharaan senjata api</t>
  </si>
  <si>
    <t>Terselenggaranya pemeliharaan senjata api</t>
  </si>
  <si>
    <t>40 unit</t>
  </si>
  <si>
    <t xml:space="preserve">Penyusunan Laporan Pelaksanaan Tugas SKPD </t>
  </si>
  <si>
    <t xml:space="preserve">Terselenggaranya laporan kegiatan </t>
  </si>
  <si>
    <t>6 jenis laporan</t>
  </si>
  <si>
    <t xml:space="preserve">Penyusunan Renstra OPD </t>
  </si>
  <si>
    <t>Tersusunnya renstra Badan Kesbangpol</t>
  </si>
  <si>
    <t xml:space="preserve">Program Peningkatan Keamanan dan Kenyamanan Lingkungan </t>
  </si>
  <si>
    <t>Pemantauan orang asing</t>
  </si>
  <si>
    <t>Terpantaunya keberadaan orang asing dan lembaga asing</t>
  </si>
  <si>
    <t>Piket posko siaga</t>
  </si>
  <si>
    <t xml:space="preserve">Terpantaunya situasi daerah selama 24 jam </t>
  </si>
  <si>
    <t xml:space="preserve">Pemantauan organisasi terlarang </t>
  </si>
  <si>
    <t>Terpantaunya organisasi terlarang di Kabupaten Karanganyar</t>
  </si>
  <si>
    <t xml:space="preserve">Fasilitas keamanan umum </t>
  </si>
  <si>
    <t>Terlaksananya Pam di setiap kegiatan dan even-even penting lainnya</t>
  </si>
  <si>
    <t>5 even besar (1 tahun)</t>
  </si>
  <si>
    <t>Penanganan konflik sosial</t>
  </si>
  <si>
    <t>Terselesaikannya konflik secara terpadu</t>
  </si>
  <si>
    <t>1 Rencana aksi</t>
  </si>
  <si>
    <t>Peningkatan kewaspadaan daerah</t>
  </si>
  <si>
    <t xml:space="preserve">Terciptanya kondisi wilayah Kabupaten Karanganyar yang aman </t>
  </si>
  <si>
    <t>Fasilitasi hubungan kerja dengan pendataan organisasi aliran penghayat kepercayaan kepada Tuhan Yang Maha Esa</t>
  </si>
  <si>
    <t>Terselenggaranya kegiatan fasilitasi hubungan kerja dengan pendataan organisasi aliran penghayat kepercayaan kepada Tuhan Yang Maha Esa</t>
  </si>
  <si>
    <t xml:space="preserve">1 tahun </t>
  </si>
  <si>
    <t>Fasilitasi hubungan kerja FPBI</t>
  </si>
  <si>
    <t>Terselenggaranya kegiatan fasilitasi hubungan kerja FPBI</t>
  </si>
  <si>
    <t xml:space="preserve">Peningkatan ideologi Pancasila dan wawasan kebangsaan </t>
  </si>
  <si>
    <t xml:space="preserve">Meningkatnya pemahaman dan pengamalan  ideologi Pancasila dan wawasan kebangsaan </t>
  </si>
  <si>
    <t xml:space="preserve">Program kemitraan pengembangan wawasan kebangsaan </t>
  </si>
  <si>
    <t xml:space="preserve">Sosialisasi pemantapan idiologi Pancasila </t>
  </si>
  <si>
    <t xml:space="preserve">Terselenggaranya kegiatan  sosialisasi pemantapan idiologi Pancasila </t>
  </si>
  <si>
    <t xml:space="preserve">Fasilitasi Ormas dan LSM </t>
  </si>
  <si>
    <t>Terlaksananya fasilitasi ormas di Kabupaten Karanganyar</t>
  </si>
  <si>
    <t>Program pendidikan politik masyarakat</t>
  </si>
  <si>
    <t>Asistensi bantuan parpol</t>
  </si>
  <si>
    <t>Terlaksananya asistensi bantuan parpol</t>
  </si>
  <si>
    <t xml:space="preserve">9 partai politik </t>
  </si>
  <si>
    <t>Pembinaan Ormas dan LSM</t>
  </si>
  <si>
    <t>Terlaksananya Pembinaan Ormas dan LSM</t>
  </si>
  <si>
    <t xml:space="preserve">150 ormas dan LSM </t>
  </si>
  <si>
    <t xml:space="preserve">Fasilitasi pelaksanaan hibah kepada lembaga/ instansi/ organisasi/ kemasyarakatan </t>
  </si>
  <si>
    <t xml:space="preserve">Terlaksananya pelaksanaan hibah kepada lembaga/ instansi/ organisasi/ kemasyarakatan </t>
  </si>
  <si>
    <t>27 lembaga, instansi, ormas</t>
  </si>
  <si>
    <t>Sosialisasi Pemilu</t>
  </si>
  <si>
    <t xml:space="preserve">Terlaksananya sosialisasi pemilu </t>
  </si>
  <si>
    <t xml:space="preserve">400 orang </t>
  </si>
  <si>
    <t>Pemantauan pelaporan dan evaluasi perkembangan politik di daerah</t>
  </si>
  <si>
    <t>Terlaksananya pemantauan pelaporan dan evaluasi perkembangan politik di daerah</t>
  </si>
  <si>
    <t>Tersedianya benda pos dan belanja untuk pengiriman surat</t>
  </si>
  <si>
    <t>Terbayarnya jasa telepon, air, listrik dan internet</t>
  </si>
  <si>
    <t>Tersedianya jasa kebersihan kantor</t>
  </si>
  <si>
    <t>Penyediaan jasa perbaikan peralatan kerja</t>
  </si>
  <si>
    <t>Terlaksananya perbaikan peralatan kantor</t>
  </si>
  <si>
    <t>Tersedianya surat kabar</t>
  </si>
  <si>
    <t>Terselenggaranya rapat-rapat, kegiatan dan konsumsi tamu</t>
  </si>
  <si>
    <t>Keikutsertaan dalam rapat-rapat, koordinasi, konsultasi dan monitoring ke dalam dan luar daerah</t>
  </si>
  <si>
    <t>Dalam dan Luar Daerah</t>
  </si>
  <si>
    <t>Tersedianya peralatan gedung kantor</t>
  </si>
  <si>
    <t>1 jenis</t>
  </si>
  <si>
    <t>Tersedianya printer</t>
  </si>
  <si>
    <t>Terlaksananya pemasangan plafon</t>
  </si>
  <si>
    <t>Terawatnya kendaraan dinas</t>
  </si>
  <si>
    <t>Bimbingan teknis dan kursus ketrampilan</t>
  </si>
  <si>
    <t>Keikutsertaan bimbingan teknis dan kursus ketrampilan petugas</t>
  </si>
  <si>
    <t>Terlaksananya kegiatan pengelolaan keuangan</t>
  </si>
  <si>
    <t>Monitoring dan Evaluasi Penyelenggaraan Kegiatan SKPD</t>
  </si>
  <si>
    <t>Terlaksananya monitoring dan evaluasi kegiatan dinas</t>
  </si>
  <si>
    <t>Peningkatan kemampuan lembaga petani</t>
  </si>
  <si>
    <t>Terselenggaranya rakor Gapoktan</t>
  </si>
  <si>
    <t>Pengembangan Usaha Agribisnis Perdesaan (PUAP)</t>
  </si>
  <si>
    <t>Terpenuhinya kegiatan pendampingan kepada petani melalui pemanfaatan/ pengolahan bantuan PUAP</t>
  </si>
  <si>
    <t>Pengembangan Komoditas Agro Unggulan</t>
  </si>
  <si>
    <t>Terlaksananya pengadaan dan pemeliharaan bibit tanaman</t>
  </si>
  <si>
    <t>Kec Kerjo</t>
  </si>
  <si>
    <t>Program Peningkatan Ketahanan Pangan</t>
  </si>
  <si>
    <t>Pengembangan desa mandiri pangan</t>
  </si>
  <si>
    <t>Terselenggaranya sosialisasi desa mandiri pangan</t>
  </si>
  <si>
    <t>5 desa</t>
  </si>
  <si>
    <t>Bolong Karanganyar, Lemahbang Jumapolo, Berjo Ngargoyoso, Banjarharjo Kebakkramat, Buntar Mojogedang</t>
  </si>
  <si>
    <t>Penyediaan sarana produksi pertanian/perkebunan</t>
  </si>
  <si>
    <t>Tersedianya alat mesin pertanian</t>
  </si>
  <si>
    <t>4 jenis</t>
  </si>
  <si>
    <t xml:space="preserve">Kab Karanganyar </t>
  </si>
  <si>
    <t>Monitoring, evaluasi dan pelaporan belanja hibah bidang pertanian</t>
  </si>
  <si>
    <t>Terlaksananya monitoring belanja hibah bidang pertanian</t>
  </si>
  <si>
    <t xml:space="preserve">Kec Jenawi, Tawangmangu, Tasikmadu, Karanganyar, Jenawi, Jumapolo, Kebakkramat, Mojogedang, Kerjo, Jatiyoso, Jumapolo, </t>
  </si>
  <si>
    <t>Pengembangan Pertanian Organik</t>
  </si>
  <si>
    <t>Terselenggaranya pelatihan, bintek dan sertifikasi pertanian organik</t>
  </si>
  <si>
    <t>1 kelompok; 70 orang</t>
  </si>
  <si>
    <t>Gentungan Mojogedang, Kuto Kerjo, Karangrejo Kerjo</t>
  </si>
  <si>
    <t>Fasilitasi Dewan Ketahanan Pangan</t>
  </si>
  <si>
    <t>Terwujudnya operasional dan koordinasi dewan ketahanan pangan</t>
  </si>
  <si>
    <t>Lomba Cipta Pangan Berbahan Baku Lokal</t>
  </si>
  <si>
    <t>Terlaksananya lomba cipta menu berbahan baku lokal, keikutsertaan lomba di provinsi dan TMII</t>
  </si>
  <si>
    <t>17 Kecamatan, 1 kegiatan</t>
  </si>
  <si>
    <t>Kab Karanganyar (kegiatan diikuti 17 Kecamatan)</t>
  </si>
  <si>
    <t>Penguatan Lembaga Distribusi Pangan Masyarakat (LDPM)</t>
  </si>
  <si>
    <t>Terselenggaranya pembinaan LDPM</t>
  </si>
  <si>
    <t>8 gapoktan</t>
  </si>
  <si>
    <t>Jatiyoso, Jumapolo, Jumantono, Jatipuro, Mojogedang, Jaten, Tasikmadu, Kebakkramat</t>
  </si>
  <si>
    <t>Sistem Kewaspadaan Pangan dan Gizi</t>
  </si>
  <si>
    <t>Tersedianya data kecamatan rawan dan Gizi</t>
  </si>
  <si>
    <t>Pembinaan dan Pengembangan Produk Pangan Yang Aman dan Bermutu</t>
  </si>
  <si>
    <t>Terselenggaranya pembinaan pangan yang aman dan bermutu</t>
  </si>
  <si>
    <t>7 kelompok</t>
  </si>
  <si>
    <t>Ngargoyoso, Tawangmangu, Mojogedang, Kerjo, Jenawi, Matesih, Gondangrejo</t>
  </si>
  <si>
    <t>Penanganan Pasca Panen dan Pengolahan Hasil Perkebunan</t>
  </si>
  <si>
    <t>Terlaksananya pelatihan pasca panen dan pengolahan kopi</t>
  </si>
  <si>
    <t>60 orang</t>
  </si>
  <si>
    <t>Sosialisasi Kawasan Rumah Pangan Lestari</t>
  </si>
  <si>
    <t>Terlaksananya sosialisasi program kawasan rumah pangan lestari</t>
  </si>
  <si>
    <t>17 Kecamatan dan Kel Tegalgede</t>
  </si>
  <si>
    <t>Program peningkatan pemasaran hasil produksi pertanian/perkebunan</t>
  </si>
  <si>
    <t>Promosi atas hasil produksi pertanian/perkebunan unggulan daerah</t>
  </si>
  <si>
    <t>Keikutsertaan pameran</t>
  </si>
  <si>
    <t>Soropadan, Karanganyar</t>
  </si>
  <si>
    <t>Peringatan Hari Pangan dan Pengenalan Makanan Lokal</t>
  </si>
  <si>
    <t>Keikutsertaan peringatan hari pangan tingkat provinsi</t>
  </si>
  <si>
    <t>Luar Daerah Provinsi</t>
  </si>
  <si>
    <t>Program peningkatan penerapan teknologi pertanian/perkebunan</t>
  </si>
  <si>
    <t>Operasional Alsintan</t>
  </si>
  <si>
    <t>Terlaksananya pelatihan dan operasional alsintan</t>
  </si>
  <si>
    <t>Program peningkatan produksi pertanian/perkebunan</t>
  </si>
  <si>
    <t>Peningktan Pemberdayaan Balai Penyuluh Kecamatan</t>
  </si>
  <si>
    <t>Terlaksananya peran dan fungsi BPK; terlaksananya pembinaan poktan dan gapoktan</t>
  </si>
  <si>
    <t>Peningkatan pengawasan pupuk bersubsidi</t>
  </si>
  <si>
    <t>Terlaksananya pemantauan distribusi pupuk bersubsidi</t>
  </si>
  <si>
    <t>Perlindungan tanaman pangan dan hortikultura</t>
  </si>
  <si>
    <t>Terlaksananya pengendalian hama penyakit</t>
  </si>
  <si>
    <t>Optimasi Lahan Perkebunan</t>
  </si>
  <si>
    <t>Terealisasinya bantuan bibit kelapa</t>
  </si>
  <si>
    <t>800 batang</t>
  </si>
  <si>
    <t>Pengembangan tanaman perkebunan</t>
  </si>
  <si>
    <t>Tersalurnya bibit kopi</t>
  </si>
  <si>
    <t>1600 batang</t>
  </si>
  <si>
    <t>Pengendalian Hama Penyakit Tanaman Perkebunan</t>
  </si>
  <si>
    <t>Terselenggaranya pengendalian hama penyakit tanaman cengkeh</t>
  </si>
  <si>
    <t>Pembangunan Irigasi Air Tanah Dalam</t>
  </si>
  <si>
    <t xml:space="preserve">Terbangunnya irigasi air tanah dalam </t>
  </si>
  <si>
    <t>Malanggaten Kebakkramat, Banjarharjo Kebakkramat, Jungke Karanganyar, Macanan Kebakkramat, Suruh Tasikmadu</t>
  </si>
  <si>
    <t>Pembangunan Jalan Usaha Tani</t>
  </si>
  <si>
    <t>Terbangunnya jalan usaha tani dan talud jalan usaha tani</t>
  </si>
  <si>
    <t>Kaliboto Mojogedang, Kedungjeruk Mojogedang, Buntar Mojogedang, Karangmojo Tasikmadu, Ngijo Tasikmadu</t>
  </si>
  <si>
    <t>Pembangunan Infrastruktur Pertanian (DAK)</t>
  </si>
  <si>
    <t>Terbangunnya irigasi air tanah dalam, dam parit, jalan pertanian dan rehabilitasi BPP</t>
  </si>
  <si>
    <t>Bakalan Jumapolo, Paseban Jumapolo, Malanggaten Kebakkramat, Alastuwo Kebakkramat, Buntar Mojogedang, Pojok Mojogedang, Giriwondo Jumapolo, Popongan Karanganyar, Jumapolo Jumapolo, Sepanjang Tawangmangu, Sedayu Jumantono, Wonokeling Jatiyoso BPP Karangpanda, BPP Jenawi, BPP Jumapolo, BPP KEbakkramat</t>
  </si>
  <si>
    <t>Diversifikasi Tanaman Tembakau Kopi (DBHCHT)</t>
  </si>
  <si>
    <t>Terlaksananya bintek dan tersealurnya bibit kopi</t>
  </si>
  <si>
    <t>3 kali; 19.380 batang</t>
  </si>
  <si>
    <t>Kec Jatiyoso, Tawangmangu, Jenawi</t>
  </si>
  <si>
    <t>Penyediaan Sarana Prasarana Pendukung Budidaya Tembakau</t>
  </si>
  <si>
    <t>Terealisasinya sarana prasarana pendukung budidaya tembakau</t>
  </si>
  <si>
    <t>6 jenis</t>
  </si>
  <si>
    <t>Pengelolaan Sistem Irigasi</t>
  </si>
  <si>
    <t>Terlaksananya pengelolaan sistem irigasi oleh kelompok P3A</t>
  </si>
  <si>
    <t>Monitoring, Evaluasi dan Pelaporan Pengamatan, Pengendalian dan Penanggulangan Bencana Pertanian</t>
  </si>
  <si>
    <t>Terlaksananya monitoring, evaluasi dan pelaporan pengamatan, pengendalian dan penanggulangan bencana</t>
  </si>
  <si>
    <t>Program pemberdayaan penyuluh pertanian/perkebunan lapangan</t>
  </si>
  <si>
    <t>Peningkatan kapasitas tenaga penyuluh pertanian/perkebunan</t>
  </si>
  <si>
    <t>Terlaksananya pelatihan dan operasional penyuluh</t>
  </si>
  <si>
    <t>Fasilitasi Kegiatan Penyuluh</t>
  </si>
  <si>
    <t>Terlaksananya koordinasi kinerja penyuluh dan gapoktan/ poktan</t>
  </si>
  <si>
    <t>Fasilitasi Penyusunan Renstra SKPD</t>
  </si>
  <si>
    <t>Tersusunnya renstra SKPD</t>
  </si>
  <si>
    <t>Tersedianya benda-benda pos dan jasa pengiriman dokumen</t>
  </si>
  <si>
    <t xml:space="preserve">515 lbr materai, 8 eks dokumen </t>
  </si>
  <si>
    <t>DLH Kab.Karanganyar</t>
  </si>
  <si>
    <t>Tersedianya jasa komunikasi, SDA  listrik</t>
  </si>
  <si>
    <t xml:space="preserve">7 jar.listrik, 2 jar.telp/fax, 6 jar.air </t>
  </si>
  <si>
    <t>Terbayarnya tagihan langganan surat kabar</t>
  </si>
  <si>
    <t>Tebayarnya pajak bumi dan bangunan</t>
  </si>
  <si>
    <t>Penyediaan Jasa Peralatan dan Perlengkapan Kantor</t>
  </si>
  <si>
    <t>Terpeliharanya peralatan dan perlengkapan kantor</t>
  </si>
  <si>
    <t>5 jenis peralatan</t>
  </si>
  <si>
    <t>Penyediaan Jasa Pemeliharaan dan Perizinan Kendaraan Dinas/Operasional</t>
  </si>
  <si>
    <t>Terlaksananya pembayaran pajak kendaraan</t>
  </si>
  <si>
    <t>8 kendaraan roda 4, 4 kendaraan roda 2, 25 kendaraan roda 3, 17 truck</t>
  </si>
  <si>
    <t>Terpeliharanya kendaraan dinas</t>
  </si>
  <si>
    <t>6 kendaraan roda 4, 3 kendaraan roda 2</t>
  </si>
  <si>
    <t>Tersedianya BBM dan pelumas kendaraan dinas</t>
  </si>
  <si>
    <t>Terlaksananya pembayaran jasa uji KIR kendaraan</t>
  </si>
  <si>
    <t>17 truck, 2 roda 4 pengangkut sampah</t>
  </si>
  <si>
    <t>Tersedianya alat kebersihan dan bahan pembersih serta terbayarnya retribusi sampah</t>
  </si>
  <si>
    <t xml:space="preserve">10 komponen pembersih, 12 bulan </t>
  </si>
  <si>
    <t>59 macam (kertas, buku, dll)</t>
  </si>
  <si>
    <t>Tersedianya barang cetakan/penggandaan</t>
  </si>
  <si>
    <t>8 jenis barang cetak, pengganaan 36.290 lbr, 60 jilid buku</t>
  </si>
  <si>
    <t>Tersedianya peralatan listrik dan penerangan</t>
  </si>
  <si>
    <t xml:space="preserve">11 komponen </t>
  </si>
  <si>
    <t>Penyediaan Peralatan dan Perlengkapan Kantor</t>
  </si>
  <si>
    <t>Tersedianya peralatan dan perlengkapan kantor</t>
  </si>
  <si>
    <t>Tersedianya makanan dan minuman untuk menjamu rapat dan tamu subosukowonosraten</t>
  </si>
  <si>
    <t>300 dus snack, 300 dus makan, 110 orang</t>
  </si>
  <si>
    <t>Tersedianya transport dan uang saku perjalanan dinas</t>
  </si>
  <si>
    <t xml:space="preserve">12 bulan PD dalam dan luar daerah </t>
  </si>
  <si>
    <t>Kab.Karanganyar dan daerah luar Kab.Karanganyar</t>
  </si>
  <si>
    <t>Terlaksananya pemeliharaan dan perbaruan gedung dan taman kantor</t>
  </si>
  <si>
    <t>Pemeliharaan Rutin/Berkala Peralatan Laboratorium LIngkungan</t>
  </si>
  <si>
    <t>Terlaksananya kalibrasi dan pemeliharaan atas laboratorium</t>
  </si>
  <si>
    <t>Penyusunan Laporan Capaian Kinerja dan Ikhtisar Realisasi Kinerja SKPD</t>
  </si>
  <si>
    <t>Terlaksananya penyusunan LKjIP, LPT dan laporan POK DLH Kab. Karanganyar</t>
  </si>
  <si>
    <t>3 jenis laporan</t>
  </si>
  <si>
    <t>Terlaksananya penyusunan SOP Dinas Lingkungan Hidup</t>
  </si>
  <si>
    <t>Terlaksananya penyusunan laporan keuangan dan pengelolaan barang OPD serta terbayarnya honor tenaga pelaksana lainnya</t>
  </si>
  <si>
    <t>1 dokumen, 8 orang</t>
  </si>
  <si>
    <t>Terlaksananya penyusunan dokumen Renstra OPD</t>
  </si>
  <si>
    <t>Program Pengembangan Kinerja Pengelolaan Persampahan</t>
  </si>
  <si>
    <t>Peningkatan operasi dan pemeliharaan prasarana dan sarana persampahan</t>
  </si>
  <si>
    <t>Meningkatnya pelayanan kebersihan di wilayah pelayanan kebersihan;</t>
  </si>
  <si>
    <t>7 kecamatan : Tawangmangu, Karanganyar, Tasikmadu, Jaten, Kebakkramat, Colomadu, Gondangrejo</t>
  </si>
  <si>
    <t>Tercukupinya alat dan bahan kebersihan serta sarana dan prasarana operasional kebersihan dan terpenuhinya kelancaran operasional pengelolaan persampahan di TPA Sukosari Jumantono</t>
  </si>
  <si>
    <t xml:space="preserve">  Terlaksananya pemeliharaan armada sampah kebersihan dan operasional pengelolaan sampah di TPA Sukosari Jumantono</t>
  </si>
  <si>
    <t>27 armada</t>
  </si>
  <si>
    <t>Peningkatan kesejahteraan petugas</t>
  </si>
  <si>
    <t>51 orang tenaga kerja</t>
  </si>
  <si>
    <t>Peningkatan Operasional dan Pemeliharaan Kebersihan</t>
  </si>
  <si>
    <t>Tercukupinya alat dan bahan sarana serta prasarana operasional kebersihan lingkungan, terbayarnya tenaga pelaksana lainnya (tenaga operasional kebersihan)</t>
  </si>
  <si>
    <t>1 paket, 53 orang</t>
  </si>
  <si>
    <t>Pembuatan Tempat Pembuangan Sampah (TPS)</t>
  </si>
  <si>
    <t>Terbangunnya tempat pembuangan sampah sementara</t>
  </si>
  <si>
    <t>Jengglong, Tuban Gondangrejo</t>
  </si>
  <si>
    <t>Pembinaan Pengelolaan Bank Sampah</t>
  </si>
  <si>
    <t>Terlaksananya pembinaan bank sampah melalui pembangunan hanggar bank sampah dan bantuan sarpras pendukung</t>
  </si>
  <si>
    <t>Pengadaan Mesin Pengolah Sampah</t>
  </si>
  <si>
    <t>Terlaksananya pengadaan mesin pengolah sampah</t>
  </si>
  <si>
    <t>Pengadaan Kendaraan Operasional Persampahan</t>
  </si>
  <si>
    <t>Tercukupinya alat pengangkut sampah untuk kelancaran operasional pengelolaan persampahan</t>
  </si>
  <si>
    <t>1 unit dump truck</t>
  </si>
  <si>
    <t>Pemeliharaan Sarana Prasarana Persampahan</t>
  </si>
  <si>
    <t>Terlaksananya rehab kontainer</t>
  </si>
  <si>
    <t>10 unit</t>
  </si>
  <si>
    <t>Terlaksananya peninggian bak sepeda motor</t>
  </si>
  <si>
    <t xml:space="preserve">1 kegiatan </t>
  </si>
  <si>
    <t>Terlaksananya pembukaan akses jalan masuk yang tertutup sampah</t>
  </si>
  <si>
    <t>Controlled Landfill TPA Sukosari Jumantono</t>
  </si>
  <si>
    <t>Terlaksananya pengelolaan persampahan di TPA dengan sistem controlled landfill</t>
  </si>
  <si>
    <t>TPA Sukosari Jumantono</t>
  </si>
  <si>
    <t>Rehabilitasi Sarana Prasarana Persampahan</t>
  </si>
  <si>
    <t>Terlaksananya pembuatan pagar TPS Jaten</t>
  </si>
  <si>
    <t>TPS Jongke dan TPS Jaten</t>
  </si>
  <si>
    <t>Terlaksananya rehab dan pembuatan TPS Jongke</t>
  </si>
  <si>
    <t>V</t>
  </si>
  <si>
    <t>Program Pengendalian Pencemaran dan Perusakan Lingkungan Hidup</t>
  </si>
  <si>
    <t>Pengendalian Pencemaran Logam Berat pada Lahan Pertanian</t>
  </si>
  <si>
    <t>Pemantauan kualitas logam berat pada lahan pertanian (Pb, Cd, Cu, dan Cr) dan tersedianya laporan kualitas logam berat pada lahan pertanian</t>
  </si>
  <si>
    <t>6 titik (20 sampel)</t>
  </si>
  <si>
    <t>Kec. Kebakkramat dan Kec. Jaten</t>
  </si>
  <si>
    <t>Pengawasan Pelaksanaan Kebijakan Bidang Lingkungan Hidup</t>
  </si>
  <si>
    <t>Pengawasan terhadap pelaku usaha dengan dilaksanakan peninjauan lokasi</t>
  </si>
  <si>
    <t xml:space="preserve">45 pelaku usaha </t>
  </si>
  <si>
    <t>Pengelolaan B3 dan Limbah B3</t>
  </si>
  <si>
    <t>Penerbitan ijin TPS LB3</t>
  </si>
  <si>
    <t xml:space="preserve">25 ijin </t>
  </si>
  <si>
    <t>Kab. karanganyar</t>
  </si>
  <si>
    <t>Terlaksananya sosialisasi pengelolaan LB3</t>
  </si>
  <si>
    <t>Peningkatan Peringkat Kinerja Perusahaan (Proper)</t>
  </si>
  <si>
    <t>Penilaian peringkat kinerja perusahaan Tk. Nasional dan Provinsi, Sosialisasi/ Pembinaan Proper, Proper Tk. Kabupaten</t>
  </si>
  <si>
    <t>20 perusahaan (Propernas dan Properda) dan 10 industri (Properkab)</t>
  </si>
  <si>
    <t>Pengendalian dan Pemantauan Kualitas Udara</t>
  </si>
  <si>
    <t>Pemantauan Kualitas udara ambien dan udara emisi sumber tidak bergerak pada wilayah potensi pencemaran udara</t>
  </si>
  <si>
    <t>4 titik, 7 titik, 1 laporan</t>
  </si>
  <si>
    <t>Pengendalian Pencemaran Air</t>
  </si>
  <si>
    <t>Penerbitan Izin Pembuangan Air Limbah, Inventarisasi pelaporan kualitas air limbah usaha dan kegiatan, pemantauan kualitas air limbah industri, RS, hotel, pemukiman</t>
  </si>
  <si>
    <t>12 pelaku usaha, 1 dokumen, 35 sampel</t>
  </si>
  <si>
    <t>Pengelolaan Teknis Dampak Lingkungan</t>
  </si>
  <si>
    <t>Pemantauan pelaksanaan pengelolaan LH perusahaan dan rapat koreksi dokumen LH usaha dan/atau kegiatan</t>
  </si>
  <si>
    <t xml:space="preserve">50 kegiatan, 35 kegiatan </t>
  </si>
  <si>
    <t>Pengembangan Kapasitas Kelembagaan Lingkungan Hidup</t>
  </si>
  <si>
    <t>Pembinaan kelompok masyarakat pemerhati LH, sekber dan pecinta alam</t>
  </si>
  <si>
    <t>Pos Pengaduan Lingkungan Hidup</t>
  </si>
  <si>
    <t>Terlaksananya pelayanan pengaduan lingkungan hidup</t>
  </si>
  <si>
    <t>Pemantauan Kualitas Air Sungai dan Pembinaan Prokasih/Superkasih</t>
  </si>
  <si>
    <t>Terlaksananya kegiatan pemantauan kualitas air sungai, Laporan Kualitas Air Sungai dan Status Mutu Air</t>
  </si>
  <si>
    <t>5 sungai dan saluran irigasi (22 sampel)</t>
  </si>
  <si>
    <t>Program Menuju Sekolah Adiwiyata</t>
  </si>
  <si>
    <t>Terlaksananya pembinaan program adiwiyata</t>
  </si>
  <si>
    <t>50 sekolah adiwiyata tk. Propinsi, 25 sekolah adiwiyata tk. Nasional, 13 sekolah adiwiyata mandiri dan 75 sekolah rintisan adiwiyata</t>
  </si>
  <si>
    <t>Operasional dan Pengelolaan IPLT Kaliboto</t>
  </si>
  <si>
    <t>Terlaksananya kegiatan operasional dan pengelolaan IPLT Kaliboto</t>
  </si>
  <si>
    <t>IPLT Kaliboto</t>
  </si>
  <si>
    <t>Fasilitasi Sedot Tinja Gratis</t>
  </si>
  <si>
    <t>Terlaksananya kegiatan sedot tinja gratis dengan pembagian Karsa (Kartu Sanitasi) ke masyarakat</t>
  </si>
  <si>
    <t>2000 titik lokasi</t>
  </si>
  <si>
    <t>VI</t>
  </si>
  <si>
    <t>Program Perlindungan dan Konservasi Sumber Daya Alam</t>
  </si>
  <si>
    <t>Pengendalian Dampak Perubahan Iklim</t>
  </si>
  <si>
    <t>Terlaksananya mitigasi perubahan iklim</t>
  </si>
  <si>
    <t>Peningkatan Konservasi Daerah Tangkapan Air dan Sumber-Sumber Air</t>
  </si>
  <si>
    <t>Terlaksananya penanaman bibit di daerah tangkapan air dan sumber-sumber air</t>
  </si>
  <si>
    <t xml:space="preserve">7 jenis bibit tanaman </t>
  </si>
  <si>
    <t>Kec. Jenawi</t>
  </si>
  <si>
    <t>Konservasi Daerah Rawan Bencana Tanah Longsor</t>
  </si>
  <si>
    <t>Terlaksananya penanaman bibit di daerah rawan bencana tanah longsor</t>
  </si>
  <si>
    <t>Kec. Karangpandan</t>
  </si>
  <si>
    <t>Penerapan Pemanfaatan Lahan Pekarangan dan Pengelolaan Sampah Dengan Pemberdayaan Wanita</t>
  </si>
  <si>
    <t>Terlaksananya pelatihan pembuatan kompos, daur ulang sampah an organik, praktek kerja dan kunjungan lapangan untuk bertani organik</t>
  </si>
  <si>
    <t xml:space="preserve">3 kegiatan </t>
  </si>
  <si>
    <t>VII</t>
  </si>
  <si>
    <t>Program  Rehabilitasi dan Pemulihan Cadangan Sumber daya Alam</t>
  </si>
  <si>
    <t>Peningkatan Peran Serta Masyarakat Dalam Rehabilitasi dan Pemulihan Cadangan SDA</t>
  </si>
  <si>
    <t>Sosialisasi, pelatihan pemeliharaan kualitas lingkungan dan bantuan sarana dan prasarana kepada masyarakat</t>
  </si>
  <si>
    <t>50 orang (kader Lingkungan)</t>
  </si>
  <si>
    <t>Konservasi Kawasan Resapan Air Lereng Gunung Lawu</t>
  </si>
  <si>
    <t>Terlaksananya konservasi di kawasan resapan air lereng Gunung Lawu dengan penyebaran dan penanaman bibit pohon</t>
  </si>
  <si>
    <t>1 kegiatan (3 jenis bibit tanaman)</t>
  </si>
  <si>
    <t>Kec. Tawangmangu</t>
  </si>
  <si>
    <t>VIII</t>
  </si>
  <si>
    <t>Program Peningkatan Kualitas dan Akses Informasi Sumber Daya Alam dan Lingkungan Hidup</t>
  </si>
  <si>
    <t>Monitoring, Evaluasi dan Pelaporan</t>
  </si>
  <si>
    <t>Terlaksananya monitoring, evaluasi dan pelaporan pelaksanaan kegiatan pengelolaan lingkungan hidup di Kab. Karanganyar</t>
  </si>
  <si>
    <t>Kab.Karanganyar</t>
  </si>
  <si>
    <t>Inventarisasi Gas Rumah Kaca</t>
  </si>
  <si>
    <t>Tersusunnya Inventarisasi Gas Rumah Kaca</t>
  </si>
  <si>
    <t xml:space="preserve">1 dokumen </t>
  </si>
  <si>
    <t>Penyusunan IKLH Kabupaten Karanganyar</t>
  </si>
  <si>
    <t>Tersusunnya Indeks Kualitas Lingkungan Hidup Kab. Karanganyar</t>
  </si>
  <si>
    <t>Penyusunan Program Kerja Pengelolaan Lingkungan HIdup</t>
  </si>
  <si>
    <t>Tersusunnya rencana kerja dan rencana strategis pengelolaan lingkungan hidup Kab. Karanganyar</t>
  </si>
  <si>
    <t>Status Lingkungan HIdup Daerah</t>
  </si>
  <si>
    <t>Tersusunnya dokumen informasi kinerja pengelolaan lingkungan hidup daerah (DIKPLHD) Kab. Karanganyar</t>
  </si>
  <si>
    <t>2 judul buku</t>
  </si>
  <si>
    <t>Pusat Informasi Lingkungan (PIL/Bank Data)</t>
  </si>
  <si>
    <t>Terkelolanya website DLH Kab. Karanganyar</t>
  </si>
  <si>
    <t>Evaluasi Pelayanan Publik Bidang Lingkungan Hidup</t>
  </si>
  <si>
    <t>Tersusunnya dokumen evaluasi pelayanan publik bidang lingkungan hidup</t>
  </si>
  <si>
    <t>IX</t>
  </si>
  <si>
    <t>Program Peningkatan Pengendalian Polusi</t>
  </si>
  <si>
    <t>Operasional Laboratorium Lingkungan Hidup</t>
  </si>
  <si>
    <t>Pengambilan sampel air/limbah cair dan pengadaan bahan laboratorium, Pembayaran honor THL (penjaga malam laboratorium), Tersedianya tenaga analis laboratorium, pengadaan alat ukur kebisingan</t>
  </si>
  <si>
    <t>12 kegiatan, 1 paket, 1 orang, 5 orang, 1 unit</t>
  </si>
  <si>
    <t>Laboratorium Lingkungan</t>
  </si>
  <si>
    <t>Pengadaan Peralatan Penunjang Laboratorium</t>
  </si>
  <si>
    <t>Terlaksananya pengadaan peralatan uji kualitas air</t>
  </si>
  <si>
    <t>2 unit (autoclave dan turbidimeter)</t>
  </si>
  <si>
    <t xml:space="preserve">Terselenggaranya pengadaan benda pos </t>
  </si>
  <si>
    <t>130 benda pos</t>
  </si>
  <si>
    <t>Inspekorat</t>
  </si>
  <si>
    <t xml:space="preserve">Terlaksananya pengiriman surat/dokumen/paket </t>
  </si>
  <si>
    <t xml:space="preserve">Tersedianya jasa pelayanan listrik, air, telpon dan internet </t>
  </si>
  <si>
    <t xml:space="preserve">Terpeliharanya kendaraan dinas roda 4 yang siap pakai </t>
  </si>
  <si>
    <t>11 unit</t>
  </si>
  <si>
    <t xml:space="preserve">Terpeliharanya sepeda motor dinas yang siap pakai </t>
  </si>
  <si>
    <t>13 unit</t>
  </si>
  <si>
    <t xml:space="preserve">Tersedianya kebutuhan alat tulis kantor </t>
  </si>
  <si>
    <t xml:space="preserve">Tersedianya barang cetakan </t>
  </si>
  <si>
    <t xml:space="preserve">Tersedianya jasa penggandaan </t>
  </si>
  <si>
    <t>132.000 lembar</t>
  </si>
  <si>
    <t xml:space="preserve">Tersedianya jasa penjilidan </t>
  </si>
  <si>
    <t>549 eks</t>
  </si>
  <si>
    <t>Jumlah peralatan rumah tangga dan alat kebersihan</t>
  </si>
  <si>
    <t>323 buah</t>
  </si>
  <si>
    <t xml:space="preserve">Terpenuhinya kebutuhan perlengkapan pencegahan kebakaran </t>
  </si>
  <si>
    <t>3 tabung</t>
  </si>
  <si>
    <t xml:space="preserve">Jumlah bahan bacaan </t>
  </si>
  <si>
    <t>24 eks</t>
  </si>
  <si>
    <t>Jumlah logistik kantor</t>
  </si>
  <si>
    <t>1.254 buah/kg/dos</t>
  </si>
  <si>
    <t xml:space="preserve">Jumlah tabung LPG </t>
  </si>
  <si>
    <t>24 tabung</t>
  </si>
  <si>
    <t xml:space="preserve">Jumlah makan dan snack </t>
  </si>
  <si>
    <t>1.588 dos</t>
  </si>
  <si>
    <t xml:space="preserve">Terselenggaranya rapat koordinasi dan konsultasi </t>
  </si>
  <si>
    <t>Terlaksananya pengamanan dan penataan arsip bidang pengawasan</t>
  </si>
  <si>
    <t xml:space="preserve"> 12 bulan</t>
  </si>
  <si>
    <t>Jumlah THL</t>
  </si>
  <si>
    <t xml:space="preserve"> 3 orang</t>
  </si>
  <si>
    <t xml:space="preserve">Jumlah alat potong rumput </t>
  </si>
  <si>
    <t xml:space="preserve">Jumlah charge laptop </t>
  </si>
  <si>
    <t>Terpeiharanya gedung, jaringan listrik dan sanitair</t>
  </si>
  <si>
    <t xml:space="preserve">Jumlah perlengkapan gedung kantor </t>
  </si>
  <si>
    <t>Jumlah peralatan kantor</t>
  </si>
  <si>
    <t>39 unit</t>
  </si>
  <si>
    <t>Pelaksanaan Evaluasi LAKIP</t>
  </si>
  <si>
    <t xml:space="preserve">Jumlah LAKIP OPD  2018 yang dievaluasi </t>
  </si>
  <si>
    <t>15 LAKIP</t>
  </si>
  <si>
    <t xml:space="preserve">Jumlah laporan pengelolaan keuangan SKPD </t>
  </si>
  <si>
    <t>12 laporan bulanan dan 3 laporan tahunan</t>
  </si>
  <si>
    <t xml:space="preserve">Jumlah dokumen perencanaan </t>
  </si>
  <si>
    <t>1 set RKA, RKAP, DPA, DPAP</t>
  </si>
  <si>
    <t>Pengelolaan Administrasi Pejabat Fungsional</t>
  </si>
  <si>
    <t>Jumlah pejabat fungsional tertentu yang dinilai</t>
  </si>
  <si>
    <t xml:space="preserve"> 28 PAK</t>
  </si>
  <si>
    <t xml:space="preserve">Jumlah dokumen Renstra </t>
  </si>
  <si>
    <t>Review Laporan Keuangan Daerah</t>
  </si>
  <si>
    <t xml:space="preserve">Jumlah reviu Laporan Keuangan Daerah 2018 </t>
  </si>
  <si>
    <t>1 LHR</t>
  </si>
  <si>
    <t>Review RKA SKPD</t>
  </si>
  <si>
    <t xml:space="preserve">Jumlah reviu dokumen-dokumen perencanaan penetapan dan perubahan anggaran </t>
  </si>
  <si>
    <t>16 LHR</t>
  </si>
  <si>
    <t>Review pengelolaan anggaran, pengadaan barang/jasa pemerintah dan dana desa</t>
  </si>
  <si>
    <t>Jumlah reviu proses pengadaan barang yang transparan dan akuntabel susuai peraturan</t>
  </si>
  <si>
    <t xml:space="preserve"> 1 LHR</t>
  </si>
  <si>
    <t xml:space="preserve">Jumlah reviu pengelolaan dana desa </t>
  </si>
  <si>
    <t>15 LHR</t>
  </si>
  <si>
    <t>Pelaksanaan pengawasan Internal secara berkala</t>
  </si>
  <si>
    <t xml:space="preserve">Jumlah objek pemeriksaan </t>
  </si>
  <si>
    <t>80 obrik</t>
  </si>
  <si>
    <t>Penanganan kasus pengaduan di lingkungan pemerintah daerah</t>
  </si>
  <si>
    <t xml:space="preserve">Prosentase jumlah aduan yang tindak lanjuti </t>
  </si>
  <si>
    <t>Pengendalian manajemen pelaksanaan kebijakan KDH</t>
  </si>
  <si>
    <t xml:space="preserve">Jumlah kebijakan KDH </t>
  </si>
  <si>
    <t>10 kajian</t>
  </si>
  <si>
    <t>Inventarisasi temuan pengawasan</t>
  </si>
  <si>
    <t>Laporan inventarisasi temuan hasil pemeriksaan.</t>
  </si>
  <si>
    <t>4 triwulan</t>
  </si>
  <si>
    <t>Tindak lanjut hasil temuan pengawasan</t>
  </si>
  <si>
    <t>Prosentase tindak lanjut rekomendasi temuan APIP, Insepktorat Prov dan BPK</t>
  </si>
  <si>
    <t>Koordinasi pengawasan yang lebih komprehensif</t>
  </si>
  <si>
    <t>Teraksananya rapat koordinasi dan komparasi pangawasan daerah</t>
  </si>
  <si>
    <t xml:space="preserve"> 3 kegiatan</t>
  </si>
  <si>
    <t>Instansi Terkait</t>
  </si>
  <si>
    <t>Pelaksanaan Pemeriksaan Khusus</t>
  </si>
  <si>
    <t xml:space="preserve">Presentase tindaklanjut atas penugasan pemeriksaan khusus </t>
  </si>
  <si>
    <t>Pelaksanaan LARWASDA</t>
  </si>
  <si>
    <t xml:space="preserve">Telaksanannya gelar pengawasan daerah </t>
  </si>
  <si>
    <t>Monitoring dan Evaluasi Pelaksanaan Urusan Pemerintahan Daerah dan Pemerintahan Desa</t>
  </si>
  <si>
    <t>Terlaksannya monitoring dan evaluasi tindak lanjut rekomendasi pemeriksaan</t>
  </si>
  <si>
    <t xml:space="preserve"> 7 LHR</t>
  </si>
  <si>
    <t>Pelaksanaan Sistem Pengendalian Internal Pemerintahan (SPIP)</t>
  </si>
  <si>
    <t xml:space="preserve">Terlaksanannya monitoring dan evaluasi pelaksanaan SPIP </t>
  </si>
  <si>
    <t>Sistem Pelaporan Reformasi Birokrasi</t>
  </si>
  <si>
    <t>Terlaksanya penerapan Reformasi Birokrasi</t>
  </si>
  <si>
    <t xml:space="preserve"> 5 SKPD</t>
  </si>
  <si>
    <t>Pelaksanaan Unit Pengendali Gratifikasi</t>
  </si>
  <si>
    <t xml:space="preserve">Prosentase gratisikasi yang dilaporkan </t>
  </si>
  <si>
    <t>Penyusunan LHKPN Pejabat Pemerintah Kabupaten Karanganyar</t>
  </si>
  <si>
    <t xml:space="preserve">Terlaksananya koordinasi pelaporan LHKPN </t>
  </si>
  <si>
    <t>Pelaksanaan LHKASN Aparatur Sipil Negara</t>
  </si>
  <si>
    <t xml:space="preserve">Terlaksananya koordinasi pelaporan LHKASN </t>
  </si>
  <si>
    <t>Fasilitasi Korsupgah</t>
  </si>
  <si>
    <t>Tersusunnya rencana aksi Korpsupgah tahun 2019</t>
  </si>
  <si>
    <t>Fasilitasi atas monitoring dari KPK</t>
  </si>
  <si>
    <t>Terealisasinya target rencana aksi tahun 2019</t>
  </si>
  <si>
    <t>Fasilitasi dan Persiapan Zona Integritas</t>
  </si>
  <si>
    <t xml:space="preserve">Usulan penetapan OPD sebagai wilayah zona intergritas </t>
  </si>
  <si>
    <t>4 OPD</t>
  </si>
  <si>
    <t>Fasilitasi Whistle Blowing System dan Konflik Kepentingan</t>
  </si>
  <si>
    <t>Jumlah peraturan kepala daerah yang mengatur Whistle Blowing System</t>
  </si>
  <si>
    <t xml:space="preserve"> 1 perbup</t>
  </si>
  <si>
    <t>Program peningkatan profesionalisme tenaga pemeriksa dan aparatur pengawasan</t>
  </si>
  <si>
    <t>Pelatihan pengembangan tenaga pemeriksa dan aparatur pengawasan</t>
  </si>
  <si>
    <t xml:space="preserve">Terselenggaranya pelatihan tenaga pemeriksa </t>
  </si>
  <si>
    <t>Pelaksanaan PKS / Ekspose</t>
  </si>
  <si>
    <t xml:space="preserve">Terselenggaranya pelatihan di kantor sendiri </t>
  </si>
  <si>
    <t>10 kegiatan</t>
  </si>
  <si>
    <t>Program penataan dan penyempurnaan kebijakan sistem dan prosedur pengawasan</t>
  </si>
  <si>
    <t>Penyusunan Usulan Program Kerja Pengawasan Tahunan (UPKPT)</t>
  </si>
  <si>
    <t xml:space="preserve">Terlaksannya penyusunan Program Kinerja Pengawasan Tahunan </t>
  </si>
  <si>
    <t>1 dokumen PKPT</t>
  </si>
  <si>
    <t xml:space="preserve">Tersidianya websit Inspektorat yang informatif dan uptodate </t>
  </si>
  <si>
    <t>Pemberdayaan Perempuan dan Perlindungan Anak</t>
  </si>
  <si>
    <t>Terkelolanya surat masuk dan surat keluar</t>
  </si>
  <si>
    <t>6000 surat</t>
  </si>
  <si>
    <t>Terbayarnya tagihan jasa kantor</t>
  </si>
  <si>
    <t>4 rekening</t>
  </si>
  <si>
    <t>Tersedianya alat kebersihan kantor</t>
  </si>
  <si>
    <t>Tersedianya barang centak dan penggandaan</t>
  </si>
  <si>
    <t>Penyediaan Komponen Instalasi listrik/penerangan bangunan kantor</t>
  </si>
  <si>
    <t xml:space="preserve">Tersedianya komponen </t>
  </si>
  <si>
    <t>12 jenis</t>
  </si>
  <si>
    <t>16</t>
  </si>
  <si>
    <t>Penyediaan Bahan Logistik Kantor</t>
  </si>
  <si>
    <t>Tersedianya Bahan Logistik Kantor</t>
  </si>
  <si>
    <t xml:space="preserve">12 Bulan </t>
  </si>
  <si>
    <t>Tersedianya makanan dan minuman tamu</t>
  </si>
  <si>
    <t>Terlaksananya rapat-rapat koordinasi dan konsultasi Ke dalam/luar daerah</t>
  </si>
  <si>
    <t>Tersedianya jasa keamanan kantor</t>
  </si>
  <si>
    <t>96 motor</t>
  </si>
  <si>
    <t>Penyusunan Laporan Kegiatan SKPD Bulanan dan Tahunan</t>
  </si>
  <si>
    <t>Tersedianya laporan capaian kinerja keuangan</t>
  </si>
  <si>
    <t>Tersusunnya laporan capaian kinerja dan ikhtisar reaisasi kinerja SKPD dan terbayarnya honor penyusun</t>
  </si>
  <si>
    <t>Program keserasian Kebijakan Peningkatan Kualitas Anak dan Perempuan</t>
  </si>
  <si>
    <t>Operasional forum anak kabupaten</t>
  </si>
  <si>
    <t>Terlaksananya forum anak Kabupaten Karanganyar</t>
  </si>
  <si>
    <t>25 anak</t>
  </si>
  <si>
    <t>Sosialisasi  Pemberdayaan dan Perlindungan Perempuan</t>
  </si>
  <si>
    <t>Terlaksananya sosialisasi pemberdayaan dan perlindungan perempuan</t>
  </si>
  <si>
    <t>65 orang</t>
  </si>
  <si>
    <t>Program Penguatan Kelembagaan Pengarustamaan gender dan Anak</t>
  </si>
  <si>
    <t>Fasilitasi pengembangan pusat pelayanan terpadu pemberdayaan perempuan (P2TP2)</t>
  </si>
  <si>
    <t>Terlaksananya pengembangan P2TP2</t>
  </si>
  <si>
    <t>75 orang</t>
  </si>
  <si>
    <t>Fasilitasi upaya perlindungan perempuan terhadap tindak kekerasan</t>
  </si>
  <si>
    <t>Tertanganinya perempuan korban kekerasam terhadap tindak kekerasan</t>
  </si>
  <si>
    <t>85 orang</t>
  </si>
  <si>
    <t>Pengembanagan dan Pembinaan Forum Kesejahteraan dan Perlindungan Anak (FKPA)</t>
  </si>
  <si>
    <t>Terlaksananya pembinaan FKPA</t>
  </si>
  <si>
    <t>180 anak</t>
  </si>
  <si>
    <t>Program peningkatan peran serta dan kesetaraan jender dalam pembangunan</t>
  </si>
  <si>
    <t>Kegiatan pembinaan organisasi perempuan</t>
  </si>
  <si>
    <t>Terlaksananya Kegiatan Pembinaan Organisasi Perempuan</t>
  </si>
  <si>
    <t>70 peserta</t>
  </si>
  <si>
    <t>Keluarga Berencana</t>
  </si>
  <si>
    <t>Program Keluarga Berencana</t>
  </si>
  <si>
    <t>Penyediaan Pelayanan KB dan Alat Kontrasepsi Bagi Keluarga Miskin</t>
  </si>
  <si>
    <t>Kelancaran Penyediaan Pelayanan KB dan Alat Kontrasepsi Bagi Keluarga Miskin</t>
  </si>
  <si>
    <t>1275 akseptor</t>
  </si>
  <si>
    <t>Kabupaten dan Kecamatan</t>
  </si>
  <si>
    <t>Peningkatan partisipasi pria dalam Program KB</t>
  </si>
  <si>
    <t>Terlaksananya Peningkatan Partisipasi Pria dalam KB dan KR</t>
  </si>
  <si>
    <t>109 akseptor</t>
  </si>
  <si>
    <t>34</t>
  </si>
  <si>
    <t>Pengadaan Kendaraan Bermotor Kendaraan distribusi Alkon</t>
  </si>
  <si>
    <t>Terlaksananya pengadaan kendaraan bermotor kendaraan distribusi alokon</t>
  </si>
  <si>
    <t>1 mobil</t>
  </si>
  <si>
    <t>Biaya Operasional Keluarga Berencana</t>
  </si>
  <si>
    <t>Terlaksananya operasional keluarga berencana</t>
  </si>
  <si>
    <t>Pengadaan KIE KIT</t>
  </si>
  <si>
    <t>Terlaksananya pengadaan KIE Kit</t>
  </si>
  <si>
    <t>30 paket</t>
  </si>
  <si>
    <t>Pengadaan Personal Komputer</t>
  </si>
  <si>
    <t>Terlaksananya pengadaan Personal komputer balai penyuluhan KB</t>
  </si>
  <si>
    <t>35</t>
  </si>
  <si>
    <t>Pengadaan Genre KIT</t>
  </si>
  <si>
    <t>Terlaksananya Pengadaan Genre KIT</t>
  </si>
  <si>
    <t>33</t>
  </si>
  <si>
    <t>Pengadaan Tempat Penyimpanan KIT/ Alat dan Obat Kontrasepsi</t>
  </si>
  <si>
    <t>Terlaksananya pengadaan tempat penyimpanan KIT/Alat dan obat kontrasepsi</t>
  </si>
  <si>
    <t>20 unit</t>
  </si>
  <si>
    <t>27</t>
  </si>
  <si>
    <t>Pelayanan KIE</t>
  </si>
  <si>
    <t>Terlaksananya Pelayanan KIE</t>
  </si>
  <si>
    <t xml:space="preserve">22150 PB </t>
  </si>
  <si>
    <t>Program pelayanan kontrasepsi</t>
  </si>
  <si>
    <t>Pelayanan Pemasangan Kontrasepsi KB</t>
  </si>
  <si>
    <t>Terlaksananya Pelayanan Pemasangan Kontrasepsi KB</t>
  </si>
  <si>
    <t>Program pembinaan peran serta masyarakat dalam pelayanan KB/KR yang mandiri</t>
  </si>
  <si>
    <t>Operasional kelompok masyarakat peduli KB</t>
  </si>
  <si>
    <t>Tersedianya Operasional Kelompok Masyarakat Peduli KB</t>
  </si>
  <si>
    <t xml:space="preserve">1763 Orang </t>
  </si>
  <si>
    <t xml:space="preserve">Kabupaten dan Desa </t>
  </si>
  <si>
    <t>Pengelolaan data dan informasi KB</t>
  </si>
  <si>
    <t>Terlaksananya updating data keluarga</t>
  </si>
  <si>
    <t>Fasilitasi Pelaksanaan Lomba-Lomba Urusan -Urusan Pengendalian Penduduk dan Keluarga Berencana</t>
  </si>
  <si>
    <t>Terlaksananya  lomba-lomba</t>
  </si>
  <si>
    <t>160 orang</t>
  </si>
  <si>
    <t>Program pengembangan pusat pelayanan informasi dan konseling KRR</t>
  </si>
  <si>
    <t>Orientasi dan Bimtek Pengelola PIK-KRR</t>
  </si>
  <si>
    <t>Terlaksananya Orientasi dan Bimtek Pengelola PIK-KRR</t>
  </si>
  <si>
    <t>80 peserta</t>
  </si>
  <si>
    <t>Program penyiapan tenaga pedamping kelompok bina keluarga</t>
  </si>
  <si>
    <t>Temu Kader Bina Keluarga</t>
  </si>
  <si>
    <t>Terlaksananya Temu Kader Bina Keluarga</t>
  </si>
  <si>
    <t xml:space="preserve">1 Kegiatan </t>
  </si>
  <si>
    <t>Program Pengembangan Bahan Informasi Tentang Pengasuhan dan Pembinaan Tumbuh Kembang Anak</t>
  </si>
  <si>
    <t>Sosialisasi dan Pembinaan Tumbuh Kembang Anak</t>
  </si>
  <si>
    <t>Terlaksananya Sosialisasi dan Pembinaan Tumbuh Kembang Anak</t>
  </si>
  <si>
    <t>85 peserta</t>
  </si>
  <si>
    <t>Program Pelayanan Adminsitrasi Perkantoran</t>
  </si>
  <si>
    <t>tersedianya pengadaan materai.</t>
  </si>
  <si>
    <t>materai 6000 an : 100 buah, 3000 an : 100 buah.</t>
  </si>
  <si>
    <t>diskominfo</t>
  </si>
  <si>
    <t>tersedianya kebutuhan air, listrik dan telepon</t>
  </si>
  <si>
    <t>Studio Radio Swiba</t>
  </si>
  <si>
    <t>Penyediaan jasa pemeliharaan dan perizinan kendaraan dinas / operasional</t>
  </si>
  <si>
    <t>Terpenuhinya kebutuhan pajak kendaraan dan sevice kendaraan dinas/perasional</t>
  </si>
  <si>
    <t>Kend roda 4 : 5 unit, kend roda 2 : 10 unit./12 bulan</t>
  </si>
  <si>
    <t>Diskominfo</t>
  </si>
  <si>
    <t>terpebuhinya kebutuhan alat tulis kantor</t>
  </si>
  <si>
    <t>48 item</t>
  </si>
  <si>
    <t>tersedianya barang cetakan, foto copy dan penjilidan</t>
  </si>
  <si>
    <t>barang cetakan 916 lembar, foto copu 44.800 lembar, cetak cover dan jilid 40 buah</t>
  </si>
  <si>
    <t>Terpenuhinya peralatan kebersihan dan bahan pembersih kantor</t>
  </si>
  <si>
    <t>20 item, Honor THL 1 orang / 12 bulan.</t>
  </si>
  <si>
    <t>Penyediaan Bahan bacaan dan peraturan perundang undangan</t>
  </si>
  <si>
    <t>Tersedianya langganan surat kabar harian</t>
  </si>
  <si>
    <t>suara merdeka 1.800 exp, Solo Pos 1.800 exp, Jawa Pos 1.800 exp, joglo semar 1.800 exp.</t>
  </si>
  <si>
    <t>tersedianya makanan dan minuman rapat</t>
  </si>
  <si>
    <t>Snek 550 dos, makan 550 dos, air mineral gelas 10 dos.</t>
  </si>
  <si>
    <t>Rapat rapat koordinasi dan konsultasi ke luar daerah</t>
  </si>
  <si>
    <t>terlaksananya perjalanan dinas dalam daerah dan luardaerah</t>
  </si>
  <si>
    <t>Perjalanan dalam daerah 10 kali, luar darah 17 kali</t>
  </si>
  <si>
    <t>wil Kab. Karanganyar,  luar wil Kab. Karanganyar, luar Jawa</t>
  </si>
  <si>
    <t>Program Peningkatan sarana dan prasarana aparatur</t>
  </si>
  <si>
    <t>Pengadaan alat alat studio</t>
  </si>
  <si>
    <t>aterpenuhinya kebutuhan kamera</t>
  </si>
  <si>
    <t>Pengadaan Peralatan gedung kantor</t>
  </si>
  <si>
    <t>Terpenuhinya kebutuhan peralatan gedung kantor</t>
  </si>
  <si>
    <t>Lemari es 1 unit</t>
  </si>
  <si>
    <t>Terpenuhinya kebutuhan BBM dan ganti oli bagi kendaraan dinas rodan 4 dan roda 2.</t>
  </si>
  <si>
    <t xml:space="preserve">6.500 liter, 2 kali ganti oli, Honor THL 1 orang / 12 bulan </t>
  </si>
  <si>
    <t>Pemeliharaan rutin / berkala perlengkapan gedung kantor</t>
  </si>
  <si>
    <t>Terciptanya ruang kerja yang nyaman</t>
  </si>
  <si>
    <t>Service AC 14 unit.</t>
  </si>
  <si>
    <t>Pemeliharaan rutin / berkala hardware / software</t>
  </si>
  <si>
    <t>Terwujudnya peralatan kerja dalam kondisi baik</t>
  </si>
  <si>
    <t xml:space="preserve">Service Komputer 4 Unit, Laptop 25 unit, Printer 8 unit, </t>
  </si>
  <si>
    <t>Terlaksananya pengiriman peserta diklat, Pelatihan bagi PNS</t>
  </si>
  <si>
    <t>Luar wil Karanganyar</t>
  </si>
  <si>
    <t>Meningkatnya kinerja aparatur Diskominfo</t>
  </si>
  <si>
    <t>Luar jawa</t>
  </si>
  <si>
    <t>Program peningkatan, pengembangan sistem pelaporan capaian kinerja keuangan</t>
  </si>
  <si>
    <t>Terlaksananya pembuatan laporan kinerja tahunan, lap</t>
  </si>
  <si>
    <t>8 orang/6 bulan dan THL 2 orang/12 bulan</t>
  </si>
  <si>
    <t>Menyusun RENSTRA OPD</t>
  </si>
  <si>
    <t>Terwujudnya dokumen Renstra OPD</t>
  </si>
  <si>
    <t>1 Buku</t>
  </si>
  <si>
    <t>Program Pengembangan Data / Informasi</t>
  </si>
  <si>
    <t>Penyusunan Profil Kecamatan</t>
  </si>
  <si>
    <t>terlaksananya penyusunan buku Profil Kecamatan</t>
  </si>
  <si>
    <t>Penyusunan Indeks Harga Konsumen</t>
  </si>
  <si>
    <t>terlaksananya penyusunan buku analis Indeks harga konsumen</t>
  </si>
  <si>
    <t>60 Buku.</t>
  </si>
  <si>
    <t>Penyusunan Analisis Indikator ekonomi</t>
  </si>
  <si>
    <t>Terlaksananya penyusunan Buku Indeks Analisis Ekonomi</t>
  </si>
  <si>
    <t>75 Buku</t>
  </si>
  <si>
    <t>Penyusunan Profil Karanganyar</t>
  </si>
  <si>
    <t>Terlaksananya Penyusunan Buku Profil Karanganyar</t>
  </si>
  <si>
    <t>Penyusunan Produk domestik Regional Bruto</t>
  </si>
  <si>
    <t>Terlaksananya penyusunan Buku Analisis Produk domestik Bruto</t>
  </si>
  <si>
    <t>Program pengembangan Komunikasi, Informasi dan Media Massa.</t>
  </si>
  <si>
    <t>Perencanaan dan pengembangan Kebijakan Komunikasi dan informasi</t>
  </si>
  <si>
    <t>Terlaksananya Rakor PPID dan tertatanya website OPD</t>
  </si>
  <si>
    <t>1 kali / 60 orang</t>
  </si>
  <si>
    <t>Penerbitan Majalah Intanpari Karanganyar tenteram</t>
  </si>
  <si>
    <t>Terlaksananya menerbitkan Majalah Intanpari Karangayar Tenteram</t>
  </si>
  <si>
    <t>1 kali / 725 exp</t>
  </si>
  <si>
    <t>Dokumentasi Kegiatan pemkab Karanganyar</t>
  </si>
  <si>
    <t>Terlaksananya pembuatan klipping Pers</t>
  </si>
  <si>
    <t>300 Bendel, 2 keping DVD.</t>
  </si>
  <si>
    <t>Pemberdayaan kelompok Informasi Masyarakat</t>
  </si>
  <si>
    <t>Terlaksananya pemberdayaan KIM</t>
  </si>
  <si>
    <t>wil Kab.karanganyar</t>
  </si>
  <si>
    <t>Liputan kegiatan Pimpinan / Siaran pers</t>
  </si>
  <si>
    <t>Terlaksananya kegiatan liputan kegiatan Pejabat dilingkungan Pemkab Karangayar melalui media online (web) dan media cetak. Honor THL 4 orang / 12 bulan</t>
  </si>
  <si>
    <t>100 kali</t>
  </si>
  <si>
    <t>wil Kab. Karanganyar,  luar wil Kab. Karanganyar</t>
  </si>
  <si>
    <t>Siaran keliling</t>
  </si>
  <si>
    <t>Terlaksananya penyebaran informasi kepada masyarakat melalui siaran keliling</t>
  </si>
  <si>
    <t>5 kali</t>
  </si>
  <si>
    <t>Wil. Kab. Karanganyar</t>
  </si>
  <si>
    <t>Pengurusan Perijinan Lembaga Penyiaran Publik Lokal</t>
  </si>
  <si>
    <t>Diperolehnya Ijin Stasiun radio</t>
  </si>
  <si>
    <t>1 Perijinan</t>
  </si>
  <si>
    <t>LPP Prop. Jateng</t>
  </si>
  <si>
    <t xml:space="preserve">Sosialisasi Forum Data Statistik </t>
  </si>
  <si>
    <t>Terlaksananya Sosialisasi Forum data statistik</t>
  </si>
  <si>
    <t>Pembinaan Internet</t>
  </si>
  <si>
    <t>Terlaksananya Pembinaan Warnet</t>
  </si>
  <si>
    <t>2 Kali</t>
  </si>
  <si>
    <t>wil kab. Karanganyar</t>
  </si>
  <si>
    <t>Program kerjasama Informasi dengan media Massa</t>
  </si>
  <si>
    <t>Penyebarluasan informasi Pembangunan Daerah</t>
  </si>
  <si>
    <t>Terlaksananya kegiatan sambung rasa melalui Radio Swiba</t>
  </si>
  <si>
    <t>5 kali, Honor THL 1 orang/12 bulan</t>
  </si>
  <si>
    <t>Studio Radio swiba</t>
  </si>
  <si>
    <t>Kerjasama dengan Media Massa</t>
  </si>
  <si>
    <t>terlaksananya Pemasangan Iklan di media massa dan Kanal Khusus Online</t>
  </si>
  <si>
    <t>20 kali, 12 kali</t>
  </si>
  <si>
    <t>Jumpa pers / kemitraan dengan pers</t>
  </si>
  <si>
    <t>terselenggaranya kegiatan Jumpa pers Bupati Karanganyar dengan wartawan</t>
  </si>
  <si>
    <t>10 kali</t>
  </si>
  <si>
    <t>Wil Kab. Karanganyar</t>
  </si>
  <si>
    <t>Siaran televisi</t>
  </si>
  <si>
    <t>Terselenggaranya talkshow Bupati dan pejabat Pemkab. Karanganyar dengan masyarakat melalui media televisi</t>
  </si>
  <si>
    <t>Promosi Informasi</t>
  </si>
  <si>
    <t>Terlaksananya penyebaran informasi melalui Baliho dan Spanduk</t>
  </si>
  <si>
    <t>22 buah, 19 buah</t>
  </si>
  <si>
    <t>Pemberdayaan Kelompok Pertunjukan Rakyat</t>
  </si>
  <si>
    <t>terlaksananya pengiriman Tim Kesenian Tradisional Karanganyar ke ajang Festival Pertunjuksn rakyat tingkat Propinsi Jateng</t>
  </si>
  <si>
    <t>Semarang</t>
  </si>
  <si>
    <t>Pameran</t>
  </si>
  <si>
    <t>Terlaksananya mengikuti kegiatan pameran Pembangunan</t>
  </si>
  <si>
    <t>wil Kab. Karanganyar</t>
  </si>
  <si>
    <t>Press Tour</t>
  </si>
  <si>
    <t>Terlaksananya study banding awak media dan tim liputan Diskominfo ...</t>
  </si>
  <si>
    <t>Program Peningkatan sistem pengawasan Internal dan Pengendalian Pelaksanaan Kebijakan KDH</t>
  </si>
  <si>
    <t>Pelaksanaan Sistem Pengendalian Internal pemerintahan (SPIP)</t>
  </si>
  <si>
    <t>Terwujudnya Dokumen Pelaporan Pengendalian ternal Pemerintah tahun 2019</t>
  </si>
  <si>
    <t>Program Optimalisasi Pemanfaatan teknologi Infomasi</t>
  </si>
  <si>
    <t>Peningkatan kapasitas Bandwidth</t>
  </si>
  <si>
    <t>Terlaksananya Langganan akses internet</t>
  </si>
  <si>
    <t>Pemeliharaan sarana dan Prasarana Infrastruktur Jaringan Teknologi Informasi Kab. Karanganyar</t>
  </si>
  <si>
    <t>Terlaksananya pemeliharaan Komputer Jaringan</t>
  </si>
  <si>
    <t>Pengelolaan / Pemeliharaan Website</t>
  </si>
  <si>
    <t>Terlaksananya Updating Web dan Lomba Konten web</t>
  </si>
  <si>
    <t>1 Paket, 1 Paket</t>
  </si>
  <si>
    <t>Pengelolaan Data Informasi</t>
  </si>
  <si>
    <t>Terlaksananya olah data profil karanganyar</t>
  </si>
  <si>
    <t>1Paket info di web, honor tenaga ahli 1 org / 230 hari</t>
  </si>
  <si>
    <t>Peningkatan sarana PDE</t>
  </si>
  <si>
    <t>Terpeliharanya Peralatan Studio Visual dan terbayarnya tenaga ahli / fasilitator kegiatan</t>
  </si>
  <si>
    <t>13 Item barang, Honor tenaga ahli 1 org / 230 hari</t>
  </si>
  <si>
    <t>Operasional Sekretariat LPSE</t>
  </si>
  <si>
    <t xml:space="preserve">Tersedianya data pengadaan barang secara elektronik, secara tepat dan akurat. </t>
  </si>
  <si>
    <t>Pengembangan Hotspot</t>
  </si>
  <si>
    <t>Tersedianya fasilitas hotspot internet di Kab. Karanganyar.</t>
  </si>
  <si>
    <t>Fasilitasi dan Pengembangan Smart City</t>
  </si>
  <si>
    <t>Terselenggaranya Seminar Nasional</t>
  </si>
  <si>
    <t>1 kali / 240 orang</t>
  </si>
  <si>
    <t>Disaster Recovery Center (DRC)</t>
  </si>
  <si>
    <t>Terlaksananya sewa collocatoin server sebagai tempat backup data</t>
  </si>
  <si>
    <t>Pengembangan Aplikasi Sisten Informasi Managemen Daerah (SIMDA)</t>
  </si>
  <si>
    <t>terlaksananya pembuatan Aplikasi SIMBA dan terbayarnya Hoonorarium tenaga ahli / fasilitator kegiatan</t>
  </si>
  <si>
    <t>1 update apps, honor tenaga ahli 1 org / 230 hari</t>
  </si>
  <si>
    <t>Pengelolaan CCTV Online</t>
  </si>
  <si>
    <t>Terlaksananya Pengadaan CCTV Online</t>
  </si>
  <si>
    <t>3 titik</t>
  </si>
  <si>
    <t>wil Kab. Karaganyar</t>
  </si>
  <si>
    <t>Pengadaan Papan reklame</t>
  </si>
  <si>
    <t>Tercukupinya Pulsa listrik</t>
  </si>
  <si>
    <t>1 paket / 12 bulan</t>
  </si>
  <si>
    <t>Simpang empat Pegadaian</t>
  </si>
  <si>
    <t>Pengelolaan Aplikasi SMS Center dan SAPAMAS</t>
  </si>
  <si>
    <t xml:space="preserve">Terlaksananya update aplikasi SAPAMAS </t>
  </si>
  <si>
    <t>12 bulan, Honor tenaga ahli 1 org / 230 hari</t>
  </si>
  <si>
    <t>Operasional Sekretariat BLC</t>
  </si>
  <si>
    <t>Terlaksananya Kegiatan pelatihan Komputer</t>
  </si>
  <si>
    <t>10 kali / 20 orang</t>
  </si>
  <si>
    <t>Perkantoran elektronis</t>
  </si>
  <si>
    <t>Terlaksananya Updating Aplikasi Perkantoran Elektronis</t>
  </si>
  <si>
    <t>Pengelolaan Layangmas (Layanan Anggota Masyarakat)</t>
  </si>
  <si>
    <t>terlaksananya updating Aplikasi Onlinesasi LAYANGMAS</t>
  </si>
  <si>
    <t>Pengembangan Jaringan WAN Kab. Karanganyar</t>
  </si>
  <si>
    <t>Terlaksananya pengembangan Jaringan WAN</t>
  </si>
  <si>
    <t>Pengadaan Booklet Intanpari</t>
  </si>
  <si>
    <t>Terlaksananya cetal booklet / pamflet / leaflet</t>
  </si>
  <si>
    <t>2.000 lembar</t>
  </si>
  <si>
    <t>Pengelolaan Persandian</t>
  </si>
  <si>
    <t>Security Assesment, Update aplikasi server, web server</t>
  </si>
  <si>
    <t>Pengelolaan Sambernyawa Information System (SIC)</t>
  </si>
  <si>
    <t>Terlaksananya Updating Aplikasi Dashboard</t>
  </si>
  <si>
    <t>1 update aplikasi</t>
  </si>
  <si>
    <t>Pengelolaan Videowall</t>
  </si>
  <si>
    <t>terlaksananya Perawatan perangkat videowall</t>
  </si>
  <si>
    <t>Program Penataan Peraturan perundang undangan</t>
  </si>
  <si>
    <t>Penyusunan Perubahan perda dan perbup pengendalian menara telekomunikasi</t>
  </si>
  <si>
    <t>Tersusunnya perubahan perda dan perbup tentang menara telekomunikasi</t>
  </si>
  <si>
    <t>1 Perda, 1 perbup</t>
  </si>
  <si>
    <t>Tersedianya jasa surat menyurat</t>
  </si>
  <si>
    <t>KEC. JENAWI</t>
  </si>
  <si>
    <t>Tersedianya Jasa Komunikasi, Sumber Daya Air dan Listrik</t>
  </si>
  <si>
    <t>Tersedianya tenaga kebersihan dan peralatan kebersihan</t>
  </si>
  <si>
    <t>4 Org, 30 item</t>
  </si>
  <si>
    <t>Tersedianya barang centakan dan penggandaan</t>
  </si>
  <si>
    <t>Tersedianya komponen instalasi listrik/ penerangan bangunan kantor</t>
  </si>
  <si>
    <t>Tersedianya makanan dan minuman rapat</t>
  </si>
  <si>
    <t>800 orang</t>
  </si>
  <si>
    <t>Rapat-Rapat Koordinasi dan Konsultasi Ke Dalam / Luar Daerah</t>
  </si>
  <si>
    <t>Terlaksananya perjalanan dinas dalam dan luar daerah</t>
  </si>
  <si>
    <t>Penyediaan Logistik dan Perlengkapan Rumah Dinas</t>
  </si>
  <si>
    <t>Tersedianya penyediaan logistik dan perlengkapan rumah dinas</t>
  </si>
  <si>
    <t>Terpeliharanya mobil dan motor dinas</t>
  </si>
  <si>
    <t>1 mobil, 2 motor</t>
  </si>
  <si>
    <t>Terlaksananya pemeliharaan peralatan kantor</t>
  </si>
  <si>
    <t>Terwujudnya pengelolaan keuangan SKPD</t>
  </si>
  <si>
    <t>1 tahun, laporan keuangan, LAKIP, dan LPT</t>
  </si>
  <si>
    <t>Penyusunan RKA-DPA</t>
  </si>
  <si>
    <t>Pelaksanaan penyusunan RKA/ DPA</t>
  </si>
  <si>
    <t>2 RKA/DPA TA. 2018</t>
  </si>
  <si>
    <t>Terbinanya pembinaan wilayah</t>
  </si>
  <si>
    <t>PROGRAM PENINGKATAN IKLIM INVESTASI DAN REALISASI INVESTASI</t>
  </si>
  <si>
    <t>Pelaksanaan pelayanan masyarakat</t>
  </si>
  <si>
    <t>PROGRAM PENGEMBANGAN WAWASAN KEBANGSAAN</t>
  </si>
  <si>
    <t>Pembinaan toleransi dan kerukunan dalam kehidupan beragama</t>
  </si>
  <si>
    <t>Pelaksanaan fasilitas paskibraka kecamatan</t>
  </si>
  <si>
    <t>70 orang</t>
  </si>
  <si>
    <t>Fasilitasi Kegiatan Keagamaan</t>
  </si>
  <si>
    <t>Pembinaan umat beragama</t>
  </si>
  <si>
    <t>pelaksanaan kegiatan sosial budaya</t>
  </si>
  <si>
    <t xml:space="preserve">Fasilitasi Pelaksanaan Kegiatan Daerah </t>
  </si>
  <si>
    <t>Kegiatan hari jadi dan HUT RI</t>
  </si>
  <si>
    <t>Tebinanya pembinaan PKK Kecamatn</t>
  </si>
  <si>
    <t>Program Peningkatan Partisipasi Masyarakat Dalam Membangun Desa</t>
  </si>
  <si>
    <t>Terlaksananya musyawarah pembangunan</t>
  </si>
  <si>
    <t>Fasilitasi Dana Desa</t>
  </si>
  <si>
    <t>Pengawasan terhadap pelaksanaan dana desa</t>
  </si>
  <si>
    <t>Evaluasi Pemberdayaan Masyarakat, Perlombaan Desa/Kelurahan</t>
  </si>
  <si>
    <t>Terlaksananya evaluasi pemberdayaan masyarakat, perlombaan desa/kelurahan</t>
  </si>
  <si>
    <t>Terbinanya perangkat desa</t>
  </si>
  <si>
    <t>Terlaksananya pembinaan administrasi pemerintah desa</t>
  </si>
  <si>
    <t>Penyelenggaraan pemilihan kepala desa</t>
  </si>
  <si>
    <t>Program Perencanaan Pembangunan Daerah</t>
  </si>
  <si>
    <t>Fasilitasi penyusunan Renstra SKPD</t>
  </si>
  <si>
    <t>Penyususnan renstra OPD tahun 2018-2023</t>
  </si>
  <si>
    <t>1 renstra</t>
  </si>
  <si>
    <t>Terlaksananya Kegiatan Komunikasi, Sumber Daya Air dan Listrik</t>
  </si>
  <si>
    <t>Kec. Matesih</t>
  </si>
  <si>
    <t>Terlaksananya Tenaga Kebersihan dan Keamanan Kantor</t>
  </si>
  <si>
    <t>Terlaksananya Kelancaran Kegiatan Kantor</t>
  </si>
  <si>
    <t>30 Item</t>
  </si>
  <si>
    <t>Tersedianya Komponen Listrik/Penerangan Bangunan Kantor</t>
  </si>
  <si>
    <t>14 Item</t>
  </si>
  <si>
    <t xml:space="preserve">Tersedianya Makan Minum Kegiatan </t>
  </si>
  <si>
    <t>Rapat-rapat koordinasi  dan konsultasi ke dalam/luar daerah</t>
  </si>
  <si>
    <t>Terlaksananya Rapat dan Koordinasi  Ke Dalam/Luar Daerah</t>
  </si>
  <si>
    <t>Terlaksananya Penyediaan Perlengkapan Rumah Dinas Camat</t>
  </si>
  <si>
    <t>21 Item</t>
  </si>
  <si>
    <t>Terlaksananya Operasional Pelaksanaan Kegiatan Kantor</t>
  </si>
  <si>
    <t>Terlaksananya Pembangunan Gedung Kantor Kecamatan Matesih</t>
  </si>
  <si>
    <t>Terlaksananya Pengadaan AC</t>
  </si>
  <si>
    <t>2 buah</t>
  </si>
  <si>
    <t>Terlaksananya Pembelian Mebeler</t>
  </si>
  <si>
    <t>4 buah</t>
  </si>
  <si>
    <t>Terlaksananya Pembelian Laptop</t>
  </si>
  <si>
    <t xml:space="preserve">Terlaksananya Pemeliharaan Gedung Kantor </t>
  </si>
  <si>
    <t>Terpeliharanya Kendaraan Dinas/Operasional</t>
  </si>
  <si>
    <t>Terlaksananya Pemeliharaan AC</t>
  </si>
  <si>
    <t>Terlaksananya Pemeliharaan Komputer</t>
  </si>
  <si>
    <t>Terlaksananya Pembuatan Laporan Capaian Kinerja dan Ikhtisar Realisasi Kinerja SKPD</t>
  </si>
  <si>
    <t>7 laporan</t>
  </si>
  <si>
    <t>Terlaksananya Penyusunan Renstra dengan baik</t>
  </si>
  <si>
    <t>Pembinaan Linmas/Kamtibnas</t>
  </si>
  <si>
    <t>Terlaksananya Kegiatan Pembinaan Keamanan Lingkungan</t>
  </si>
  <si>
    <t>Terlaksananya Pembinaan Keamanan Lingkungan</t>
  </si>
  <si>
    <t xml:space="preserve">Terlaksananya Pemilihan Umum </t>
  </si>
  <si>
    <t>Terlaksananya Kegiatan FKUB Tingkat Kecamatan</t>
  </si>
  <si>
    <t>Terlaksananya Kegiatan Sosial Budaya</t>
  </si>
  <si>
    <t>Terlaksananya Pembinaan PKK Tingkat Kecamatan</t>
  </si>
  <si>
    <t>Terlaksananya Musrenbang Tingkat Kecamatan</t>
  </si>
  <si>
    <t>Fasilitasi Pelaksaan Dana Desa</t>
  </si>
  <si>
    <t>Terlaksananya Fasilitasi Pelaksaan Dana Desa</t>
  </si>
  <si>
    <t>Terlaksananya Pembinaan Tertib Administrasi Pemerintahan Desa</t>
  </si>
  <si>
    <t>Terlaksananya Pemilihan Kepala Desa</t>
  </si>
  <si>
    <t>8 Desa</t>
  </si>
  <si>
    <t>Urusan Perhubungan</t>
  </si>
  <si>
    <t>Urusan Perumahan Rakyat dan Kawasan Pemukiman</t>
  </si>
  <si>
    <t>Urusan Pertanahan</t>
  </si>
  <si>
    <t>Urusan Lingkungan Hidup</t>
  </si>
  <si>
    <t>Terbayarnya tagihan telepon, air, listrik, dan internet</t>
  </si>
  <si>
    <t>1 tahun ; 2 unit telepon, 3 unit instalasi air(
Kantor induk
dan kantor
Lalung/terminal),
4 rekening listrik,
internet</t>
  </si>
  <si>
    <t>DishubPKP Kabupaten Karanganyar</t>
  </si>
  <si>
    <t>Terealisasinya pemeliharaan dan perijinan kendaraan bermotor dinas/operasional</t>
  </si>
  <si>
    <t>1 tahun : 
7 unit kendaraan</t>
  </si>
  <si>
    <t>Terpenuhinya jasa kebersihan kantor dan retribusi kantor</t>
  </si>
  <si>
    <t>1 tahun; 30 jenis bahan pembersih</t>
  </si>
  <si>
    <t>Terpenuhinya perbaikan peralatan kerja yang digunakan untuk operasional administrasi kantor</t>
  </si>
  <si>
    <t>1 tahun; 4 PC; 6 Laptop;2 printer laser; 2
printer A3; 8
printer tinta</t>
  </si>
  <si>
    <t>Terwujudnya peralatan tulis kantor yang digunakan untuk mendukung kegiatan operasional kantor</t>
  </si>
  <si>
    <t>76 jenis alat tulis kantor</t>
  </si>
  <si>
    <t>Terwujudnya barang cetak penggandaan yang dibutuhkan untuk operasional kantor</t>
  </si>
  <si>
    <t>1 tahun; 5 jenis barang cetakan dan
38.272 lembar
penggandaan</t>
  </si>
  <si>
    <t xml:space="preserve"> Terpenuhinya kebutuhan penerangan di kantor Dishub PKP untuk menambah keamanan dan kenyamanan kantor</t>
  </si>
  <si>
    <t>1 tahun; jenis lampu; 3 peralatan
pendukung listrik</t>
  </si>
  <si>
    <t>Terpenuhinya kebutuhan bahan bacaan dan perundang-undangan yang berkaitan dengan tupoksi sehingga menambah informasi yang dibutuhkan oleh Dishub PKP</t>
  </si>
  <si>
    <t>1 tahun; 2 surat kabar harian</t>
  </si>
  <si>
    <t>Terpenuhinya makanan dan minuman rapat dan tamu</t>
  </si>
  <si>
    <t>Terpenuhinya biaya perjalanan dinas ke luar daerah yang dibutuhkan untuk koordinasi dengan daerah lain</t>
  </si>
  <si>
    <t>3 buah printer, 3 buah AC, 1 buah mobile file (Arsip besar) dan 2 buah handy talkie</t>
  </si>
  <si>
    <t>Terpenuhinya pemeliharaan rutin/berkala kendaraan operasional yang digunakan untuk operasional kantor</t>
  </si>
  <si>
    <t>10 unit; 
2 Driver THL</t>
  </si>
  <si>
    <t>Pemeliharaan rutin/berkala alat-alat komunikasi</t>
  </si>
  <si>
    <t>Terpenuhinya pemeliharaan rutin berkala alat-alat yang digunakan untuk kegiatan operasional; Terpenuhinya kesejahteraan pemelihara peralatan komunikasi</t>
  </si>
  <si>
    <t>1 tahun; 
2 orang THL</t>
  </si>
  <si>
    <t>Terpenuhinya kebutuhan pakaian dinas beserta perlengkapannya untuk menunjang kegiatan operasional kantor</t>
  </si>
  <si>
    <t>Terwujudnya Penyusunan Anggaran, Laporan Keuangan, dan Realisasi Kinerja SKPD yang tersusun secara akurat</t>
  </si>
  <si>
    <t>1 tahun; 
4 orang THL</t>
  </si>
  <si>
    <t>Penyusunan RESTRA OPD</t>
  </si>
  <si>
    <t>Terwujudnya Penyusunan Renstra OPD Tahun 2018-2023</t>
  </si>
  <si>
    <t>Program Pembangunan Prasarana dan Fasilitas Perhubungan</t>
  </si>
  <si>
    <t>Peningkatan pengelolaan terminal angkutan darat</t>
  </si>
  <si>
    <t>Terpenuhinya peningkatan pengelolaan terminal angkutan darat ; Terpenuhinya kesejahteraan petugas pemelihara sarana dan prasarana terminal</t>
  </si>
  <si>
    <t>1 tahun; 
32 orang THL</t>
  </si>
  <si>
    <t>Terminal se Kabupaten Karanganyar</t>
  </si>
  <si>
    <t>Program Rehabilitasi dan Pemeliharaan Prasarana dan Fasilitas LLAJ</t>
  </si>
  <si>
    <t>Rehabilitasi/pemeliharaan sarana alat pengujian kendaraan bermotor</t>
  </si>
  <si>
    <t>Terpenuhinya kalibrasi dan pemeliharaan sarana alat pengujian kendaraan bermotor</t>
  </si>
  <si>
    <t>1 tahun: 
2 org THL</t>
  </si>
  <si>
    <t>Rehabilitasi/Pemeliharaan APILL</t>
  </si>
  <si>
    <t>Terpenuhinya pemeliharaan APILL di Kabupaten Karanganyar</t>
  </si>
  <si>
    <t>1  tahun:
3 org THL</t>
  </si>
  <si>
    <t>Pengaturan, Pengendalian dan Penataan Kegiatan Perparkiran</t>
  </si>
  <si>
    <t>Tercapainya pengaturan, pengendalian dan penataan perparkiran di ruas-ruas jalan Kabupaten Karanganyar saat terjadi kegiatan (event) di Kabupaten Karanganyar</t>
  </si>
  <si>
    <t>1 tahun; 40 kegiatan</t>
  </si>
  <si>
    <t>Rehabilitasi/Pemeliharaan Sarana Pendukung Informasi Perhubungan</t>
  </si>
  <si>
    <t>Tercapainya pemeliharaan Videotron</t>
  </si>
  <si>
    <t>Pogram peningkatan pelayanan angkutan</t>
  </si>
  <si>
    <t>Fasilitasi perijinan di bidang perhubungan</t>
  </si>
  <si>
    <t>Terpenuhinya fasilitas perijinan dibidang perhubungan</t>
  </si>
  <si>
    <t>1 tahun: 
8 org THL</t>
  </si>
  <si>
    <t>Pelayanan Angkutan Mudik Lebaran</t>
  </si>
  <si>
    <t>Terpenuhinya pelayanan angkutan mudik lebaran</t>
  </si>
  <si>
    <t>32 bis</t>
  </si>
  <si>
    <t>Jakarta, Karanganyar</t>
  </si>
  <si>
    <t>Program pengendalian dan pengamanan lalu lintas</t>
  </si>
  <si>
    <t>Pengadaan dan Pemasangan Traffic Light</t>
  </si>
  <si>
    <t>Terpenuhinya kebutuhan traffic light yang digunakan untuk meningkatkan keselamatan pengguna jalan</t>
  </si>
  <si>
    <t>Pengadaan dan Pemasangan Fasilitas Penunjang Keselamatan Jalan</t>
  </si>
  <si>
    <t>Tercapainya pengadaan dan pemasangan CCTV untuk pemantauan dan pengendalian arus lalu lintas</t>
  </si>
  <si>
    <t>Program peningkatan kelaikan pengoperasian kendaraan bermotor</t>
  </si>
  <si>
    <t>Pendukung Operasional Pengujian Kendaraan Bermotor</t>
  </si>
  <si>
    <t>Terpenuhinya pendukung operasional pengujian kendaraan bermotor</t>
  </si>
  <si>
    <t>1 tahun: 
6 org THL</t>
  </si>
  <si>
    <t>Pengadaan Fasilitas Pengujian Kendaraan Bermotor</t>
  </si>
  <si>
    <t>Terpenuhinya fasilitas kelengkapan administrasi pengujian kendaraan bermotor; Terpenuhinya kesejahteraan petugas penguji kendaraan bermotor</t>
  </si>
  <si>
    <t>1 tahun:
1 org THL</t>
  </si>
  <si>
    <t>Peningkatan Perangkat Sistem Informasi Manajemen (SIM PKB)</t>
  </si>
  <si>
    <t>Terpasangnya tambahan perangkat SIM PKB</t>
  </si>
  <si>
    <t>Program Peningkatan Pengawasan dan Penerbitan Lalu Lintas</t>
  </si>
  <si>
    <t>Penjagaan Perlintasan Palang Kereta Api</t>
  </si>
  <si>
    <t>Terpenuhinya penjagaan pintu perlintasan kereta api</t>
  </si>
  <si>
    <t>1 tahun : 
4 org THL</t>
  </si>
  <si>
    <t>Perlintasan sebidang tanah di Jetis, Jaten, Karanganyar</t>
  </si>
  <si>
    <t>Operasi Penertiban dan Pemeriksaan Kendaraan</t>
  </si>
  <si>
    <t>Pelaksanaan operasi gabungan dengan Polres</t>
  </si>
  <si>
    <t>12 kegiatan: 
1 org THL</t>
  </si>
  <si>
    <t>Ruas - ruas jalan Kabupaten Karanganyar</t>
  </si>
  <si>
    <t>Pengaturan, Pengamanan dan Pengendalian Lalu Lintas/P3L</t>
  </si>
  <si>
    <t>Terpenuhinya pelaksanaan pengamanan lalu lintas pada ruas jalan Kabupaten Karanganyar</t>
  </si>
  <si>
    <t>120 kegiatan</t>
  </si>
  <si>
    <t>Penyelenggaraan Karanganyar Car Free Day</t>
  </si>
  <si>
    <t>Terpenuhinya penyelenggaraan karanganyar car free day selama 3 jam</t>
  </si>
  <si>
    <t>1 tahun : 47 kegiatan; 
4 org THL</t>
  </si>
  <si>
    <t>Ruas jalan Kabupaten Karanganyar</t>
  </si>
  <si>
    <t>Penyelenggaraan Forum LLAJ</t>
  </si>
  <si>
    <t>Terwujudnya pelaksanaan rapat koordinasi pemecahan permasalahan LLAJ</t>
  </si>
  <si>
    <t>9 kegiatan: 
1 org THL</t>
  </si>
  <si>
    <t>Kabupaten Karanganyar dan Provinsi Jateng</t>
  </si>
  <si>
    <t>Pemantauan dan Pengawasan Analisis Dampak Lalu Lintas</t>
  </si>
  <si>
    <t>Terpenuhinya pelaksanaan pemantauan dan pengawasan dokumen andalalin</t>
  </si>
  <si>
    <t>13 kegiatan: 
1 org THL</t>
  </si>
  <si>
    <t>Wilayah Kabupaten Karanganyar</t>
  </si>
  <si>
    <t>Penyelenggaraan WTN</t>
  </si>
  <si>
    <t>Terlaksananya Pembinaan WTN oleh Tim Provinsi dan Pusat</t>
  </si>
  <si>
    <t>Program Penelitian Management dan Rekayasa Lalu Lintas</t>
  </si>
  <si>
    <t>Penyusunan Tatralok Kabupaten Karanganyar</t>
  </si>
  <si>
    <t>Tersusunnya dokumen perencanaan transportasi lokal</t>
  </si>
  <si>
    <t>Kajian Management dan Rekayasa Lalu Lintas Dalam Kota</t>
  </si>
  <si>
    <t>Tersusunnya dokumen Manajemen dan rekayasa lalu lintas</t>
  </si>
  <si>
    <t>Survey Inventarisasi Lalu Lintas</t>
  </si>
  <si>
    <t>Tersusunnya dokumen survey inventarisasi lalu lintas</t>
  </si>
  <si>
    <t>Program Pengembangan Perumahan</t>
  </si>
  <si>
    <t>Pemutakhiran Data RTLH</t>
  </si>
  <si>
    <t>Terpenuhinya data RTLH di Kabupaten karanganyar</t>
  </si>
  <si>
    <t>Identifikasi Kawasan Kumuh</t>
  </si>
  <si>
    <t>terpenuhinya identifikasi kawasan kumuh yang ada di Kabupaten Karanganyar sehingga dapat diidentifikasi luasan kawasan kumuh</t>
  </si>
  <si>
    <t>Perencanaan Teknis Perumahan</t>
  </si>
  <si>
    <t>Terpenuhinya pengelolaan perumahan di Kabupaten Karanganyar</t>
  </si>
  <si>
    <t>Pemeliharaan PSU Perumahan</t>
  </si>
  <si>
    <t>Terpenuhinya pemeliharaan perumahan di Kabupaten Karanganyar</t>
  </si>
  <si>
    <t>Biaya Operasional  Bantuan Perumahan Swadaya (Program DAK)</t>
  </si>
  <si>
    <t>Terpenuhinya biaya operasional kegiatan bantuan peningkatan kualitas perumahan swadaya sehingga dapat terlaksana dengan baik</t>
  </si>
  <si>
    <t>Program pengelolaan areal pemakaman</t>
  </si>
  <si>
    <t>Peningkatan Operasional Pengelolaan dan Pendataan Pemakaman</t>
  </si>
  <si>
    <t>Terlaksananya pengelolaan dan pendataan pemakaman</t>
  </si>
  <si>
    <t>1 tahun : 
4 orang THL</t>
  </si>
  <si>
    <t>Pembayaran Sewa Dan Kompensasi Tanah Yang Dipergunakan Oleh Pemerintah Daerah</t>
  </si>
  <si>
    <t>Terpenuhinya pembayaran sewa dan kompensasi tanah yang dipergunakan pemerintah daerah</t>
  </si>
  <si>
    <t>Palur, Kabupaten Karanganyar</t>
  </si>
  <si>
    <t>Fasilitasi Pengurusan Penyerahan Prasarana Lingkungan Utilitas Umum dan Sosial Perumahan dari Pengembang ke Pemda</t>
  </si>
  <si>
    <t>Terpenuhinya Prasarana Lingklungan Utilitas Umum dan Fasilitas Sosial Perumahan dari Pengembang</t>
  </si>
  <si>
    <t>Program pengelolaan ruang terbuka hijau (RTH)</t>
  </si>
  <si>
    <t>Pemeliharaan Taman dan Monumen</t>
  </si>
  <si>
    <t>Peningkatan Pengelolaan Ruang Terbuka Hijau (RTH), taman kota dan kondisi ruang publik yang rapi, indah, teduh, nyaman</t>
  </si>
  <si>
    <t>1 tahun; 
38 org THL</t>
  </si>
  <si>
    <t>Pengadaan Pohon Turus Jalan Kota</t>
  </si>
  <si>
    <t>terpenuhinya kebutuhan pohon turus jalan dilingkungan kota kecamatan karanganyar</t>
  </si>
  <si>
    <t>Program Pemeliharaan Prasarana dan Sarana Penerangan Jalan, Taman, dan Lingkungan Pemukiman</t>
  </si>
  <si>
    <t>Pemeliharaan Lampu Penerangan Jalan se Kab. Karanganyar</t>
  </si>
  <si>
    <t>Terpeliharanya Lampu Penerangan jalan Umum Milik Pemkab karanganyar</t>
  </si>
  <si>
    <t>1 tahun: 
3 org THL</t>
  </si>
  <si>
    <t>Pengadaan PJU dan High Mast</t>
  </si>
  <si>
    <t>Terwujudnya pemasangan lampu PJU dan High Mast untuk menambah keamanan dan kenyamanan lingkungan sekitar</t>
  </si>
  <si>
    <t>Program Penataan Peraturan Perundang-undangan</t>
  </si>
  <si>
    <t>Penyusunan Prolegda Perumahan</t>
  </si>
  <si>
    <t>Terpenuhinya Peraturan Bupati mengenai perumahan di Kabupaten Karanganyar</t>
  </si>
  <si>
    <t>1 paket perundang-undangan</t>
  </si>
  <si>
    <t>Program Peningkatan saranadan prasarana aparatur</t>
  </si>
  <si>
    <t>25</t>
  </si>
  <si>
    <t>31</t>
  </si>
  <si>
    <t>32</t>
  </si>
  <si>
    <t>36</t>
  </si>
  <si>
    <t>40</t>
  </si>
  <si>
    <t>21 OH, 88 bh</t>
  </si>
  <si>
    <t>27 item, 4 orang</t>
  </si>
  <si>
    <t>20 item</t>
  </si>
  <si>
    <t>10000 lb + 1 item(1000 bh)</t>
  </si>
  <si>
    <t>12 eksemplar</t>
  </si>
  <si>
    <t>160 Orang (jamuan)</t>
  </si>
  <si>
    <t>157 OH, 1 tahun</t>
  </si>
  <si>
    <t>4 unit (1 mobil dinas dan 3 unit motor dinas)</t>
  </si>
  <si>
    <t>12 unit, 6 kp, 3bh</t>
  </si>
  <si>
    <t>24 Buku</t>
  </si>
  <si>
    <t>50 bk</t>
  </si>
  <si>
    <t>12 bk</t>
  </si>
  <si>
    <t>Penyusunan Pelaporan Pengeloaan Keuangan SKPD</t>
  </si>
  <si>
    <t>4400 bh</t>
  </si>
  <si>
    <t>12 keg</t>
  </si>
  <si>
    <t>kecamatan kerjo</t>
  </si>
  <si>
    <t>1 Keg</t>
  </si>
  <si>
    <t>4 keg</t>
  </si>
  <si>
    <t>6 item, 6250 lb, 200 doos, 1 paket</t>
  </si>
  <si>
    <t>3 item/ 1 THL/ 12 bulan</t>
  </si>
  <si>
    <t>3 item / 12 bulan</t>
  </si>
  <si>
    <t>9 item/ 5 THL/ 12 bulan</t>
  </si>
  <si>
    <t>30 item / 12 bulan</t>
  </si>
  <si>
    <t>1 item/ 12 bulan</t>
  </si>
  <si>
    <t>1 item / 12 bulan</t>
  </si>
  <si>
    <t>113 kegiatan</t>
  </si>
  <si>
    <t>2 Laptop</t>
  </si>
  <si>
    <t>1 Mobil, 3 sepeda motor / 12 bulan</t>
  </si>
  <si>
    <t>16 Laporan/ 12 bulan</t>
  </si>
  <si>
    <t>7 buku/ 1 kegiatan</t>
  </si>
  <si>
    <t>Pelaksanaan sosialisasi yang terkait dengan kesetaraan gender, pemberdayaan perempuan dan perlindungan anak</t>
  </si>
  <si>
    <t>80 orang/ 1 kegiatan</t>
  </si>
  <si>
    <t>100 orang/ 1 kegiatan</t>
  </si>
  <si>
    <t>12 bulan/ 13 desa/ 4 kegiatan</t>
  </si>
  <si>
    <t>12 bulan/ 4 jenis layanan/ 1 sosialisasi/100 orang</t>
  </si>
  <si>
    <t>13 desa / 2 kegiatan/ 1 perkemahan</t>
  </si>
  <si>
    <t>73 paskibra/ 2 kegiatan</t>
  </si>
  <si>
    <t>12 bulan/ 13 desa</t>
  </si>
  <si>
    <t>13 desa/ 1 kegiatan</t>
  </si>
  <si>
    <t>4 kegiatan/ 13 desa</t>
  </si>
  <si>
    <t>2 kegiatan/ 13 desa</t>
  </si>
  <si>
    <t>100 perangkat desa/ 1 kegiatan</t>
  </si>
  <si>
    <t>100  %</t>
  </si>
  <si>
    <t>24 item dan 4 THL</t>
  </si>
  <si>
    <t>16 Item</t>
  </si>
  <si>
    <t>25 item</t>
  </si>
  <si>
    <t>2 Unit</t>
  </si>
  <si>
    <t>1 Dokumen Renstra</t>
  </si>
  <si>
    <t>KecamatKarangpandanan</t>
  </si>
  <si>
    <t>73 org</t>
  </si>
  <si>
    <t>11 Desa dan Kecamatan</t>
  </si>
  <si>
    <t>Kecamatan Karangppandan</t>
  </si>
  <si>
    <t>11 TP. PKK Desa</t>
  </si>
  <si>
    <t>2 orang</t>
  </si>
  <si>
    <t>22 item</t>
  </si>
  <si>
    <t>30000 lembar</t>
  </si>
  <si>
    <t>9 item</t>
  </si>
  <si>
    <t>720 orang</t>
  </si>
  <si>
    <t>150 Kali</t>
  </si>
  <si>
    <t>12 unit</t>
  </si>
  <si>
    <t>Fasilitasi Peningkatan Peran Serta Kepemudaan</t>
  </si>
  <si>
    <t>75 Orang</t>
  </si>
  <si>
    <t>6 kegiatan</t>
  </si>
  <si>
    <t>Monitoring dan Evaluasi Penyelenggaraan Pemerintahan Desa/Kelurahan</t>
  </si>
  <si>
    <t>4 Orang</t>
  </si>
  <si>
    <t>680 orang</t>
  </si>
  <si>
    <t>1 bh</t>
  </si>
  <si>
    <t>Gelar Seni Budaya Daerah</t>
  </si>
  <si>
    <t>12 PKK Desa</t>
  </si>
  <si>
    <t>Pembinaan pengurus RT dan RW</t>
  </si>
  <si>
    <t>Pembinaan Administrasi Bantuan Dana ADD</t>
  </si>
  <si>
    <t>100 Tercapainya Prestasi Olahrag yang baik</t>
  </si>
  <si>
    <t>90 %</t>
  </si>
  <si>
    <t>35 Item</t>
  </si>
  <si>
    <t>2 Surat Kabar</t>
  </si>
  <si>
    <t>25 Kegiatan</t>
  </si>
  <si>
    <t>60 Kegiatan</t>
  </si>
  <si>
    <t>Kec Jatipuro</t>
  </si>
  <si>
    <t>Sosialisasi peran dan fungsi FKDM</t>
  </si>
  <si>
    <t>3 Kegiatan</t>
  </si>
  <si>
    <t>10 Program Pokok PKK dan P2M-BG</t>
  </si>
  <si>
    <t>10 Desa</t>
  </si>
  <si>
    <t>Penyediaan jasa jaminan barang milik daerah</t>
  </si>
  <si>
    <t>9 Unit</t>
  </si>
  <si>
    <t>Pembahasan rancangan peraturan daerah</t>
  </si>
  <si>
    <t>Pelantikan Anggota DPRD</t>
  </si>
  <si>
    <t>Rapat-rapat alat kelengkapan dewan</t>
  </si>
  <si>
    <t>Rapat-rapat paripurna</t>
  </si>
  <si>
    <t>Kegiatan Reses</t>
  </si>
  <si>
    <t>Laporan Kinerja Akhir Masa Jabatan Keanggotaan DPRD</t>
  </si>
  <si>
    <t>Inventarisasi Produk-Produk Hukum</t>
  </si>
  <si>
    <t>Penanganan Aduan Masyarakat dan Masalah Aktual</t>
  </si>
  <si>
    <t>Dokumentasi Kegiatan DPRD</t>
  </si>
  <si>
    <t>Peningkatan wewenang dan fungsi Pimpinan dan Anggota DPRD</t>
  </si>
  <si>
    <t>Kunjungan Kerja Pimpinan, Anggota DPRD dan Setwan Luar Daerah</t>
  </si>
  <si>
    <t>Luar Kabupaten Karanganyar</t>
  </si>
  <si>
    <t>Penyusunan Risalah Rapat-rapat DPRD</t>
  </si>
  <si>
    <t>Pembahasan Program Pembentukan Peraturan Daerah</t>
  </si>
  <si>
    <t>Pembahasan Produk DPRD</t>
  </si>
  <si>
    <t>Peningkatan Layanan Perpustakaan</t>
  </si>
  <si>
    <t>Penerbitan Majalah DPRD Kabupaten Karanganyar</t>
  </si>
  <si>
    <t>68 item</t>
  </si>
  <si>
    <t>38 item barang cetakan</t>
  </si>
  <si>
    <t>7 item</t>
  </si>
  <si>
    <t>Peningkatan Sumber Daya Manusia dalam Rangka Peningkatan Kinerja</t>
  </si>
  <si>
    <t>Penyusunan LKJIP</t>
  </si>
  <si>
    <t>12 buku</t>
  </si>
  <si>
    <t>Penyusunan Rencana Tindak Pengendalian (RTP/SPIP)</t>
  </si>
  <si>
    <t>Program penciptaan iklim usaha Usaha Kecil Menengah yang konduksif</t>
  </si>
  <si>
    <t>Monitoring, evaluasi dan pelaporan</t>
  </si>
  <si>
    <t>Expo Produk UKM dan Koperasi</t>
  </si>
  <si>
    <t>Bimbingan Kewirausahaan Menuju Usaha Mandiri</t>
  </si>
  <si>
    <t>Peningkatan SDM Bagi UMKM</t>
  </si>
  <si>
    <t>40 UMKM</t>
  </si>
  <si>
    <t>Pengiriman Pameran Koperasi</t>
  </si>
  <si>
    <t>Peningkatan operasional dan pemeliharaan kebersihan</t>
  </si>
  <si>
    <t>Pengadaan Sarana dan Prasarana Operasional Pelayanan Kebersihan dan Persampahan</t>
  </si>
  <si>
    <t>Pengadaan Bak Kontainer</t>
  </si>
  <si>
    <t>Program Peningkatan Kualitas dan Produktivitas Tenaga Kerja</t>
  </si>
  <si>
    <t>Pembangunan Gedung Balai Latihan Kerja (BLK) (DBHCHT)</t>
  </si>
  <si>
    <t>Pengadaan Sarana dan Prasarana Pelatihan BLK (DBHCHT)</t>
  </si>
  <si>
    <t>Rehabilitasi Gedung Pelatihan BLK (DBHCHT)</t>
  </si>
  <si>
    <t>Pemeliharaan Rutin/Berkala Sarana dan Prasarana Pelatihan BLK (DBHCHT)</t>
  </si>
  <si>
    <t>Pembangunan Gudang, Tempat Genset, dan Tempat Laundry BLK (DBHCHT)</t>
  </si>
  <si>
    <t>Pembinaan dan pengembangan LPKS</t>
  </si>
  <si>
    <t>Pelatihan Tenaga Kerja dan UKM</t>
  </si>
  <si>
    <t>Peningkatan Ketrampilan Tenaga Kerja</t>
  </si>
  <si>
    <t>Pelatihan Peningkatan Tenaga Kerja dan Usaha Mandiri</t>
  </si>
  <si>
    <t>Pelatihan Keterampilan dan Kewirausahaan</t>
  </si>
  <si>
    <t>Pengadaan sarana prasarana pendidikan dan pelatihan</t>
  </si>
  <si>
    <t>Peningkatan Produktivitas Tenaga Kerja</t>
  </si>
  <si>
    <t>Program perlindungan konsumen dan pengamanan perdagangan</t>
  </si>
  <si>
    <t>Pelatihan Kemetrologian dan Perlindungan Konsumen</t>
  </si>
  <si>
    <t>45 org</t>
  </si>
  <si>
    <t>Pembinaan dan Pengawasan Barang Beredar di Pasaran</t>
  </si>
  <si>
    <t>Pembinaan dan Pengawasan Bidang Perizinan (SIUP, TDP, dan TDG)</t>
  </si>
  <si>
    <t>Pengadaan Sarana Prasarana Operasional Layanan Kemetrologian</t>
  </si>
  <si>
    <t>Program Peningkatan Kesempatan Kerja</t>
  </si>
  <si>
    <t>Penyebarluasan informasi tenaga kerja</t>
  </si>
  <si>
    <t>Penempatan tenaga kerja luar negeri</t>
  </si>
  <si>
    <t>Pembinaan dan pemantauan pengguna tenaga kerja asing (TKA)</t>
  </si>
  <si>
    <t>Penyuluhan bimbingan dan jabatan</t>
  </si>
  <si>
    <t>Survei Lisensi/ Pengawasan ISO 9001-2015</t>
  </si>
  <si>
    <t>Program Perlindungan dan Pengembangan Lembaga Ketenagakerjaan</t>
  </si>
  <si>
    <t>Fasilitasi prosedur penyelesaian perselisihan hubungan industrial</t>
  </si>
  <si>
    <t>40 kasus</t>
  </si>
  <si>
    <t>Pemberdayaan LK Tripartit</t>
  </si>
  <si>
    <t>Pembinaan persyaratan kerja dan peningkatan kesejahteraan pekerja</t>
  </si>
  <si>
    <t>Bimbingan teknis penerapan peraturan perundang-undangan menuju 0harmonisasi hubungan industrial</t>
  </si>
  <si>
    <t>Deteksi dini kerawanan perusahaan</t>
  </si>
  <si>
    <t>Penyuluhan Pencegahan Keresahan Hubungan Industrial dan Mogok Kerja</t>
  </si>
  <si>
    <t>Program transmigrasi regional</t>
  </si>
  <si>
    <t>Penyuluhan, penampungan dan pemberangkatan transmigran</t>
  </si>
  <si>
    <t>Program peningkatan efisiensi perdagangan dalam negeri</t>
  </si>
  <si>
    <t>Pemantauan UTTP</t>
  </si>
  <si>
    <t>Monitoring dan Evaluasi Potensi Pasar</t>
  </si>
  <si>
    <t>Pemantauan Harga Bahan Pokok dan Barang Strategis</t>
  </si>
  <si>
    <t>Pembinaan UKM</t>
  </si>
  <si>
    <t>Pemeliharaan Pasar Tegalgede</t>
  </si>
  <si>
    <t>Fasilitasi Pameran Intanpari Luar Daerah</t>
  </si>
  <si>
    <t>Peningkatan Keamanan dan Ketertiban Lingkungan Pasar</t>
  </si>
  <si>
    <t>50 personil</t>
  </si>
  <si>
    <t>Pemeliharaan Pemadam Kebakaran dan Hindrant Air Pasar</t>
  </si>
  <si>
    <t>Pasar</t>
  </si>
  <si>
    <t>Pembangunan Ruko/Sheltel Pasar Nglano</t>
  </si>
  <si>
    <t>Sosialisasi Pembangunan Pasar</t>
  </si>
  <si>
    <t>Biaya sewa tanah pasar palur</t>
  </si>
  <si>
    <t>1 pasar</t>
  </si>
  <si>
    <t>Pasar Palur</t>
  </si>
  <si>
    <t>Revitalisasi Pasar Rakyat Pasar Kebakkramat</t>
  </si>
  <si>
    <t>Pasar Kebakkramat</t>
  </si>
  <si>
    <t>Revitalisasi Pasar Rakyat Pasar Kemuning</t>
  </si>
  <si>
    <t>Pasar Kemuning</t>
  </si>
  <si>
    <t>Sosialisasi dan Pembinaan UTTP</t>
  </si>
  <si>
    <t>Intensifikasi Peningkatan Pendapatan Retribusi Pedagang Pasar</t>
  </si>
  <si>
    <t>Pendataan Perdagangan Pasar dan Perijinan Bagi Pedagang Pasar</t>
  </si>
  <si>
    <t>Bimbingan Teknis Pengelola Kebersihan dan Satpam Pasar</t>
  </si>
  <si>
    <t>Rehabilitasi Pasar Kwadungan (DBHCHT)</t>
  </si>
  <si>
    <t>Pasar Kwadungan</t>
  </si>
  <si>
    <t>Rehabilitasi Lingkungan Pasar Jatiyoso (DBHCHT)</t>
  </si>
  <si>
    <t>Pasar Jatiyoso</t>
  </si>
  <si>
    <t>Rehabilitasi Lingkungan Pasar Wisata Tawangmangu (DBHCHT)</t>
  </si>
  <si>
    <t>Pasar Tawangmangu</t>
  </si>
  <si>
    <t>Rehabilitasi Pasar Tuban (DBHCHT)</t>
  </si>
  <si>
    <t>Pasar Tuban</t>
  </si>
  <si>
    <t>Program Peningkatan Kualitas Kelembagaan Koperasi</t>
  </si>
  <si>
    <t>Pengawasan Koperasi Serta Penyusunan NIK dan Orientasi</t>
  </si>
  <si>
    <t>Monitoring dan Evaluasi Koperasi Aktif</t>
  </si>
  <si>
    <t>Fasilitasi Penilaian Kesehatan Koperasi</t>
  </si>
  <si>
    <t>Program pembinaan pedagang kakilima dan asongan</t>
  </si>
  <si>
    <t>Kegiatan penyuluhan peningkatan disiplin pedagang kakilima dan asongan</t>
  </si>
  <si>
    <t>10 THL</t>
  </si>
  <si>
    <t>Pemberadayaan Pedagang Kios Pujasera Belakang Bank Jateng</t>
  </si>
  <si>
    <t>Pemberdayaan Pedagang Kaki Lima Se Kabupaten Karanganyar</t>
  </si>
  <si>
    <t>Sosialisasi Pedagang Kaki Lima dan Asongan</t>
  </si>
  <si>
    <t>Pembinaan Pedagang Kaki Lima dan Asongan</t>
  </si>
  <si>
    <t>Pembinaan Pedagang Pasar</t>
  </si>
  <si>
    <t>DPMPTSP Kab. Karanganyar</t>
  </si>
  <si>
    <t>12 bulan tagihan rekening : Listrik, Air, Telepon, Surat Kabar/ Majalah, Internet</t>
  </si>
  <si>
    <t>17 item / 1 THL</t>
  </si>
  <si>
    <t>58 item</t>
  </si>
  <si>
    <t>10 item</t>
  </si>
  <si>
    <t>15 kali</t>
  </si>
  <si>
    <t>Karanganyar,Jateng,Luar Propinsi, Luar Pulau Jawa</t>
  </si>
  <si>
    <t>9 unit</t>
  </si>
  <si>
    <t xml:space="preserve">DPMPTSP Kab. </t>
  </si>
  <si>
    <t>5 mobil dan 18 sepeda motor</t>
  </si>
  <si>
    <t>3 bulan</t>
  </si>
  <si>
    <t>Program Peningkatan Promosi dan Kerjasama Investasi</t>
  </si>
  <si>
    <t>Temu Mitra Usaha Pengembangan Investasi</t>
  </si>
  <si>
    <t>1 kali temu mitra usaha / 80 peserta</t>
  </si>
  <si>
    <t>Kabupaten Karanganyar, Surakarta, Jateng</t>
  </si>
  <si>
    <t>Sosialisasi Peraturan Perizinan</t>
  </si>
  <si>
    <t>Badan Pelayanan Perizinan Terpadu</t>
  </si>
  <si>
    <t>Pengawasan Pengelolaan Air Tanah dan Pertambangan</t>
  </si>
  <si>
    <t>90 Perusahaan</t>
  </si>
  <si>
    <t>Pemeliharaan Hardware dan Software SIMTAP</t>
  </si>
  <si>
    <t>1 Paket hardware dan software SIMTAP</t>
  </si>
  <si>
    <t>Survey Indeks Kepuasan Masyarakat</t>
  </si>
  <si>
    <t>Program pengembangan industri kecil dan menengah</t>
  </si>
  <si>
    <t>Pemutakhiran Data Pita Cukai Rokok Industri Hasil Tembakau (Rokok) dan Data Industri Kecil dan Menengah di Kabupaten Karanganyar (DBHCHT)</t>
  </si>
  <si>
    <t>8  perusahaan dan industri kecil di 5 kecamatan</t>
  </si>
  <si>
    <t>Kec. Gondangrejo , Colomadu, Jaten, Kebakkramat dan Tasikmadu Kab. Karanganyar</t>
  </si>
  <si>
    <t>Peningkatan Mutu Produksi Industri Konveksi dan Bordir di Lingkungan IHT (DBHCHT)</t>
  </si>
  <si>
    <t>30 unit usaha</t>
  </si>
  <si>
    <t>Pengembangan Sentra-sentra Industri Kecil dan Menengah</t>
  </si>
  <si>
    <t>34 Unit Usaha</t>
  </si>
  <si>
    <t>Pelatihan Kewirausahaan Industri Kecil Konveksi dan Kain Batik (DBHCHT)</t>
  </si>
  <si>
    <t>Kabupaten Karanganyar dan Kota  Pekalongan</t>
  </si>
  <si>
    <t>Fasilitasi Standar Mutu Produksi Industri Makanan dan Minuman (P-IRT) di Kabupaten Karanganyar (DBHCHT)</t>
  </si>
  <si>
    <t>Kabupaten Karanganyar, Propinsi Jawa Timur</t>
  </si>
  <si>
    <t>Inventarisasi Data dan Survey Lokasi Perijinan</t>
  </si>
  <si>
    <t>14 jenis perizinan dan inventarisasi data titik lokasi reklame</t>
  </si>
  <si>
    <t>Inventarisasi Permasalahan dan Penanganan Pengaduan Masalah Perizinan</t>
  </si>
  <si>
    <t>10 permasalahan</t>
  </si>
  <si>
    <t>12 bln</t>
  </si>
  <si>
    <t>Penyediaan jasa administrasi keuangan</t>
  </si>
  <si>
    <t>12 bln, 14 unit (6 roda 4 dan 8 roda 2)</t>
  </si>
  <si>
    <t>12 bln, 12 jenis</t>
  </si>
  <si>
    <t>Program Penataan Administrasi Kependudukan</t>
  </si>
  <si>
    <t>Implementasi Sistem Administrasi Kependudukan (membangun, updating dan pemeliharaan)</t>
  </si>
  <si>
    <t>Fasilitasi Pelayanan Akta-akta Catatan Sipil</t>
  </si>
  <si>
    <t>Pelayanan KTP Elektronik</t>
  </si>
  <si>
    <t>12 bln, 18 lokasi</t>
  </si>
  <si>
    <t>6 paket</t>
  </si>
  <si>
    <t>8 Unit</t>
  </si>
  <si>
    <t>Pembangunan dan Peningkatan Jalan</t>
  </si>
  <si>
    <t>Pembangunan dan Penggantian Jembatan</t>
  </si>
  <si>
    <t>Pembangunan dan Peningkatan Jalan (Program DAK)</t>
  </si>
  <si>
    <t>Penyusunan dan pengumpulan data/informasi kebutuhan penyusunan dokumen perencanaan</t>
  </si>
  <si>
    <t>Program Lingkungan Sehat Perumahan</t>
  </si>
  <si>
    <t>Pembangunan Tangki Septic Individual</t>
  </si>
  <si>
    <t>Program pembangunan saluran drainase/gorong-gorong</t>
  </si>
  <si>
    <t>Biaya Operasional Kegiatan Keciptakaryaan</t>
  </si>
  <si>
    <t>Pendataan Database Saluran Drainase</t>
  </si>
  <si>
    <t>Pengadaan Tanah Untuk Fasilitas Umum</t>
  </si>
  <si>
    <t>Program pembangunan turap/talud/bronjong</t>
  </si>
  <si>
    <t>Pembangunan Talud Jalan</t>
  </si>
  <si>
    <t>Pembangunan Talud (DBHCHT)</t>
  </si>
  <si>
    <t>Program rehabilitasi/pemeliharaan jalan dan jembatan</t>
  </si>
  <si>
    <t>Rehabilitasi dan Pemeliharaan Berkala Jalan</t>
  </si>
  <si>
    <t>Program Inspeksi kondisi jalan dan jembatan</t>
  </si>
  <si>
    <t>Akselerasi Pembangunan Infrastruktur</t>
  </si>
  <si>
    <t>Program Peningkatan Sarana dan Prasarana Olah Raga</t>
  </si>
  <si>
    <t>Peningkatan pembangunan sarana dan prasarana olah raga</t>
  </si>
  <si>
    <t>Program peningkatan sarana dan prasarana kebinamargaan</t>
  </si>
  <si>
    <t>Operasional Kegiatan Kebinamargaan</t>
  </si>
  <si>
    <t>Pengawasan Kegiatan Jalan</t>
  </si>
  <si>
    <t>Program Pengembangan dan Pengelolaan Jaringan Irigasi, Rawa dan Jaringan Pengairan lainnya</t>
  </si>
  <si>
    <t>Perencanaan teknis pembangunan jaringan irigasi</t>
  </si>
  <si>
    <t>Operasional Sumber Daya Air</t>
  </si>
  <si>
    <t>Perbaikan Jaringan Irigasi</t>
  </si>
  <si>
    <t>Program Pengembangan Kinerja Pengelolaan Air Minum dan Air Limbah</t>
  </si>
  <si>
    <t>Fasilitasi Program Hibah Air Minum Perdesaan</t>
  </si>
  <si>
    <t>Biaya Kegiatan Fasilitator dan Operasional PAMSIMAS</t>
  </si>
  <si>
    <t>Pendampingan Program Reguler PAMSIMAS</t>
  </si>
  <si>
    <t>Fasilitasi Program Sanitasi Komunal (SAIIG) Kabupaten Karanganyar</t>
  </si>
  <si>
    <t>Database Akses Air Minum Karanganyar</t>
  </si>
  <si>
    <t>Pengembangan SPAM Kawasan Rawan Air Program DAK Penugasan</t>
  </si>
  <si>
    <t>Pembangunan Sistem Pengelolaan Air Limbah Domestik Terpusat (SPALD-T) Program DAK Reguler</t>
  </si>
  <si>
    <t>Pengembangan SPAM Kawasan Rawan Air</t>
  </si>
  <si>
    <t>Pendampingan DAK Sanitasi</t>
  </si>
  <si>
    <t>10 bulan</t>
  </si>
  <si>
    <t>Program Pengembangan Wilayah Strategis dan Cepat Tumbuh</t>
  </si>
  <si>
    <t>Operasional dan Pemeliharaan Infrastruktur Alkal</t>
  </si>
  <si>
    <t>Operasional dan Pemeliharaan Infrastruktur Wilayah Kecamatan Jatipuro</t>
  </si>
  <si>
    <t>Program pembangunan infrastruktur perdesaan</t>
  </si>
  <si>
    <t>Pembangunan Jalan Lingkungan</t>
  </si>
  <si>
    <t>Pembangunan Talud Lingkungan</t>
  </si>
  <si>
    <t>Pembangunan Saluran Drainase Lingkungan</t>
  </si>
  <si>
    <t>Pembinaan Konstruksi</t>
  </si>
  <si>
    <t>Operasional Tim Koordinasi Penataan Ruang Daerah</t>
  </si>
  <si>
    <t>Peningkatan Operasional Laboratorium</t>
  </si>
  <si>
    <t>Penyusunan RDTR Kawasan Perkotaan</t>
  </si>
  <si>
    <t>Penyusunan Kebijakan RDTR Kawasan Perkotaan</t>
  </si>
  <si>
    <t>Pembangunan Saluran Jalan dan Gorong-Gorong</t>
  </si>
  <si>
    <t>Rehabilitasi Jaringan Irigasi (DAK PENUGASAN)</t>
  </si>
  <si>
    <t>Puskesmas jumapolo</t>
  </si>
  <si>
    <t>6182 Siswa</t>
  </si>
  <si>
    <t>UPT PUD NFI dan SD Kecamatan Karanganyar</t>
  </si>
  <si>
    <t>4637 siswa</t>
  </si>
  <si>
    <t>5775 Siswa</t>
  </si>
  <si>
    <t>31 SD / SDLB Negeri Kecamatan Jaten</t>
  </si>
  <si>
    <t>5249 Siswa</t>
  </si>
  <si>
    <t>UPT PUD NFI DAN SD KECAMATAN KEBAKKRAMAT</t>
  </si>
  <si>
    <t>5169 Siswa</t>
  </si>
  <si>
    <t>UPT PUD NFI dan SD Kecamatan Mojogedang</t>
  </si>
  <si>
    <t>3553 Siswa</t>
  </si>
  <si>
    <t>UPT PUD NFI dan SD Kec. Karangpandan</t>
  </si>
  <si>
    <t>3257 Siswa</t>
  </si>
  <si>
    <t>UPT PUD NFI dan SD Kecamatan Matesih</t>
  </si>
  <si>
    <t>3457 siswa</t>
  </si>
  <si>
    <t>UPT PUD NFI DAN SD KECAMATAN TAWANGMANGU</t>
  </si>
  <si>
    <t>2180 Siswa</t>
  </si>
  <si>
    <t xml:space="preserve">UPT PUD, NFI dan SD Kec. </t>
  </si>
  <si>
    <t>2120 Siswa</t>
  </si>
  <si>
    <t>UPT PUD NFI DAN SD KECAMATAN JENAWI</t>
  </si>
  <si>
    <t>2920 Siswa</t>
  </si>
  <si>
    <t>UPT PUD NFI DAN SD KECAMATAN KERJO</t>
  </si>
  <si>
    <t>3285 Siswa</t>
  </si>
  <si>
    <t>UPT PUID, NFI dan SD Kecamatan Colomadu</t>
  </si>
  <si>
    <t>3276 siswa</t>
  </si>
  <si>
    <t>UPT PUD NFI dan SD Kecamatan Gondangrejo</t>
  </si>
  <si>
    <t>2271 siswa</t>
  </si>
  <si>
    <t>UPT PUD NFI DAN SD KECAMATAN JUMAPOLO</t>
  </si>
  <si>
    <t>2275 Siswa</t>
  </si>
  <si>
    <t>UPT PUD NFI dan SD Kecamatan Jatipuro</t>
  </si>
  <si>
    <t>3325 Siswa</t>
  </si>
  <si>
    <t>UPT PUD NFI DAN SD KECAMATAN JUMANTONO</t>
  </si>
  <si>
    <t>2555 siswa</t>
  </si>
  <si>
    <t>UPT PUD NFI dan SD Kecamatan Jatiyoso</t>
  </si>
  <si>
    <t>827 siswa</t>
  </si>
  <si>
    <t>SMP NEGERI 1 KARANGANYAR</t>
  </si>
  <si>
    <t>827 SISWA</t>
  </si>
  <si>
    <t>SMP N 2 KARANGANYAR</t>
  </si>
  <si>
    <t>863 Siswa</t>
  </si>
  <si>
    <t>SMP N 3 KARANGANYAR</t>
  </si>
  <si>
    <t>762 siswa</t>
  </si>
  <si>
    <t>SMP Negeri 4 Karanganyar</t>
  </si>
  <si>
    <t>764 siswa</t>
  </si>
  <si>
    <t>SMP NEGERI 5 KARANGANYAR</t>
  </si>
  <si>
    <t>761 siswa</t>
  </si>
  <si>
    <t>SMP N 1 TASIKMADU</t>
  </si>
  <si>
    <t>665 siswa</t>
  </si>
  <si>
    <t>SMP Negeri 2 Tasikmadu</t>
  </si>
  <si>
    <t>613 siswa</t>
  </si>
  <si>
    <t>SMP N 3 TASIKMADU</t>
  </si>
  <si>
    <t>779 Siswa</t>
  </si>
  <si>
    <t>657 siswa</t>
  </si>
  <si>
    <t>SMP Negeri 2 Jaten</t>
  </si>
  <si>
    <t>587 SISWA</t>
  </si>
  <si>
    <t>SMP NEGERI 1 KEBAKKRAMAT</t>
  </si>
  <si>
    <t>670 Siswa</t>
  </si>
  <si>
    <t>SMP N 2 KEBAKKRAMAT</t>
  </si>
  <si>
    <t>463 SISWA</t>
  </si>
  <si>
    <t>SMP NEGERI 3 KEBAKKRAMAT</t>
  </si>
  <si>
    <t>696 siswa</t>
  </si>
  <si>
    <t>SMP N 1 Mojogedang</t>
  </si>
  <si>
    <t>682 siswa</t>
  </si>
  <si>
    <t>SMP Negeri 2 Mojogedang</t>
  </si>
  <si>
    <t>492 Siswa</t>
  </si>
  <si>
    <t>SMP N 3 Mojogedang</t>
  </si>
  <si>
    <t>599 Siswa</t>
  </si>
  <si>
    <t>SMPN 1 KARANGPANDAN</t>
  </si>
  <si>
    <t>602 siswa</t>
  </si>
  <si>
    <t>SMP Negeri 2 Karangpandan</t>
  </si>
  <si>
    <t>462 siswa</t>
  </si>
  <si>
    <t>SMP Negeri 3 Karangpandan</t>
  </si>
  <si>
    <t>679 Siswa</t>
  </si>
  <si>
    <t>SMP NEGERI 1 MATESIH</t>
  </si>
  <si>
    <t>345 Siswa</t>
  </si>
  <si>
    <t>SMPN 2 MATESIH</t>
  </si>
  <si>
    <t>669 Siswa</t>
  </si>
  <si>
    <t>SMP Negeri 1 Tawangmangu</t>
  </si>
  <si>
    <t>354 Siswa</t>
  </si>
  <si>
    <t>SMP Negeri 2 Tawangmangu</t>
  </si>
  <si>
    <t>SMP NEGERI 1 NGARGOYOSO</t>
  </si>
  <si>
    <t>294 siswa</t>
  </si>
  <si>
    <t>SMP N 2 NGARGOYOSO</t>
  </si>
  <si>
    <t>216 siswa</t>
  </si>
  <si>
    <t>SMP NEGERI 3 NGARGOYOSO</t>
  </si>
  <si>
    <t>378 Siswa</t>
  </si>
  <si>
    <t>SMP NEGERI 1 JENAWI</t>
  </si>
  <si>
    <t>501 Siswa</t>
  </si>
  <si>
    <t>SMP Negeri 2 Jenawi</t>
  </si>
  <si>
    <t>126 Siswa</t>
  </si>
  <si>
    <t>SMP N 3 Jenawi Satu Atap</t>
  </si>
  <si>
    <t>662 siswa</t>
  </si>
  <si>
    <t>SMP Negeri 1 Kerjo</t>
  </si>
  <si>
    <t>531 Siswa</t>
  </si>
  <si>
    <t>SMP NEGERI 2 KERJO</t>
  </si>
  <si>
    <t>85 Siswa</t>
  </si>
  <si>
    <t>SMPN 3  KERJO (SATU ATAP )</t>
  </si>
  <si>
    <t>669 siswa</t>
  </si>
  <si>
    <t>SMP Negeri 1 Colomadu</t>
  </si>
  <si>
    <t>759 SISWA</t>
  </si>
  <si>
    <t>SMP NEGERI  2  COLOMADU</t>
  </si>
  <si>
    <t>751 Siswa</t>
  </si>
  <si>
    <t>SMP N 3 Colomadu</t>
  </si>
  <si>
    <t>568 SISWA</t>
  </si>
  <si>
    <t>SMPN 1 GONDANGREJO</t>
  </si>
  <si>
    <t>458 Siswa</t>
  </si>
  <si>
    <t>SMP NEGERI 2 GONDANGRE</t>
  </si>
  <si>
    <t>222 Siswa</t>
  </si>
  <si>
    <t>SMP Negeri 3 Gondangrejo</t>
  </si>
  <si>
    <t>759 siswa</t>
  </si>
  <si>
    <t>SMPN 1 JUMAPOLO</t>
  </si>
  <si>
    <t>416 SISWA</t>
  </si>
  <si>
    <t>SMP N 2 JUMAPOLO</t>
  </si>
  <si>
    <t>136 Siswa</t>
  </si>
  <si>
    <t>SMPN 3 JUMAPOLO</t>
  </si>
  <si>
    <t>569 Siswa</t>
  </si>
  <si>
    <t>SMP Negeri 1 Jatipuro</t>
  </si>
  <si>
    <t>129 siswa</t>
  </si>
  <si>
    <t>SMP Negeri 2 Jatipuro</t>
  </si>
  <si>
    <t>259 siswa</t>
  </si>
  <si>
    <t>SMP Negeri 3 Jatipuro</t>
  </si>
  <si>
    <t>756 siswa</t>
  </si>
  <si>
    <t>SMP Negeri 1 Jumantono</t>
  </si>
  <si>
    <t>356 siswa</t>
  </si>
  <si>
    <t>SMP NEGERI 2 JUMANTONO</t>
  </si>
  <si>
    <t>124 Siswa</t>
  </si>
  <si>
    <t>SMP N 3 Jumantono</t>
  </si>
  <si>
    <t>435 siswa</t>
  </si>
  <si>
    <t>SMP NEGERI 1 JATIYOSO</t>
  </si>
  <si>
    <t>300 siswa</t>
  </si>
  <si>
    <t>SMP NEGERI 2 JATIYOSO</t>
  </si>
  <si>
    <t>292 siswa</t>
  </si>
  <si>
    <t>SMP Negeri 3 Jatiyoso</t>
  </si>
  <si>
    <t>206 siswa</t>
  </si>
  <si>
    <t>SMP N 4 Jatiyoso</t>
  </si>
  <si>
    <t>1  orang-100 lembar</t>
  </si>
  <si>
    <t>3 orang - 30 item</t>
  </si>
  <si>
    <t>2 Orang-30 Item</t>
  </si>
  <si>
    <t>12 bulan-9 Item</t>
  </si>
  <si>
    <t>15 Kegiatan-60 orang</t>
  </si>
  <si>
    <t>12 bulan-105 kegiatan</t>
  </si>
  <si>
    <t>Kecamatan Tawangman</t>
  </si>
  <si>
    <t>1 orang - 1 mobil dinas, 4 motor dinas</t>
  </si>
  <si>
    <t>Pengadaan Pakaian Olahraga</t>
  </si>
  <si>
    <t>25 stel</t>
  </si>
  <si>
    <t>2 Kegiatan-50 orang</t>
  </si>
  <si>
    <t>3 Kelurahan - 7 Desa</t>
  </si>
  <si>
    <t>Piket posko siaga dan piket satlak PBP</t>
  </si>
  <si>
    <t>2 Kegiatan-1 tahun</t>
  </si>
  <si>
    <t>24 kegiatan-75 orang</t>
  </si>
  <si>
    <t>80 orang-1 kegiatan</t>
  </si>
  <si>
    <t>Lomba Tergiat Pengamalan Nilai-Nilai Kejuangan 45 Tingkat Kecamatan</t>
  </si>
  <si>
    <t>3 Kelurahan-7 Desa</t>
  </si>
  <si>
    <t>Penataan Infrastruktur Lingkungan Kelurahan Tawangmangu</t>
  </si>
  <si>
    <t>41 Kegiatan Pembangunan</t>
  </si>
  <si>
    <t>Penataan Infrastruktur Lingkungan Kelurahan Blumbang</t>
  </si>
  <si>
    <t>10 Kegiatan Pembangunan</t>
  </si>
  <si>
    <t>Penataan Infrastruktur Lingkungan Kelurahan Kalisoro</t>
  </si>
  <si>
    <t>19 Kegiatan Pembangunan</t>
  </si>
  <si>
    <t>2 kegiatan-7 desa-60 orang</t>
  </si>
  <si>
    <t>4 kegiatan-7 desa-40 orang</t>
  </si>
  <si>
    <t>2 kegiatan- 7 Desa-50 orang</t>
  </si>
  <si>
    <t>3 Kelurahan-RT, RW dan Lembaga</t>
  </si>
  <si>
    <t>Program peningkatan pemberantasan penyakit masyarakat (pekat)</t>
  </si>
  <si>
    <t>Penyuluhan pencegahan peredaran/penggunaan minuman keras dan narkoba</t>
  </si>
  <si>
    <t>2 Kegiatan-60 orang</t>
  </si>
  <si>
    <t>200 buah</t>
  </si>
  <si>
    <t>Kelurahan Tawangmangu.</t>
  </si>
  <si>
    <t>3 pajak</t>
  </si>
  <si>
    <t>34 dan 4 THL</t>
  </si>
  <si>
    <t>Kelurahan Tawangmangu</t>
  </si>
  <si>
    <t>5 Item Cetak dan 5 pak</t>
  </si>
  <si>
    <t>Kelurahan Tawangman</t>
  </si>
  <si>
    <t>365 Exemplar koran Solo Pos.</t>
  </si>
  <si>
    <t>102 Snack, Makan Siang dan Minum</t>
  </si>
  <si>
    <t>2 Kendaraan Dinas,BBM,OLI,Servise dan Pajak 2 Kendaraan Dinas.</t>
  </si>
  <si>
    <t>3 Laporan,LAKIP,LPT,dan CALK</t>
  </si>
  <si>
    <t>2 laporan semester dan akhir Tahun.</t>
  </si>
  <si>
    <t>Kantor Kelurahan Tawangmangu</t>
  </si>
  <si>
    <t>2 paket RKA dan DPA Tahun 2019</t>
  </si>
  <si>
    <t>Pemberian dukungan, penghargaan dan kerjasama di bidang budaya</t>
  </si>
  <si>
    <t>5 Lingkungan/kegiatan</t>
  </si>
  <si>
    <t>Pembinaan Generasi Muda</t>
  </si>
  <si>
    <t>5 Lingkungan</t>
  </si>
  <si>
    <t>Kelurahaan Tawangmangu</t>
  </si>
  <si>
    <t>Program pengembangan model operasional BKB-Posyandu-PADU</t>
  </si>
  <si>
    <t>Pengkajian pengembangan model operasional BKB-Posyandu-PADU</t>
  </si>
  <si>
    <t>1   TH, 1 org thl  (kurir / pramukantor  ) , 5 item</t>
  </si>
  <si>
    <t>Kantor Kelurahan Blumbang</t>
  </si>
  <si>
    <t>1  tahun</t>
  </si>
  <si>
    <t>2 sepeda motor dinas</t>
  </si>
  <si>
    <t>Kantor  Kelurahan BLumbang</t>
  </si>
  <si>
    <t>12  bulan  untuk  1 org /8 item</t>
  </si>
  <si>
    <t>1 tahun , 19 item</t>
  </si>
  <si>
    <t xml:space="preserve">Kantor Kelurahan </t>
  </si>
  <si>
    <t>1 tahun  , 6 item</t>
  </si>
  <si>
    <t>12 bulan/ 355 exemplar</t>
  </si>
  <si>
    <t>1 tahun , 7 org</t>
  </si>
  <si>
    <t>Kelurahan Blumbang</t>
  </si>
  <si>
    <t>2 sepeda motor   ( 12 item )</t>
  </si>
  <si>
    <t>5 unit computer</t>
  </si>
  <si>
    <t>Pemberdayaan Lembaga dan Organisasi Masyarakat Perdesaan</t>
  </si>
  <si>
    <t>3  org thl ( korling )  dan  kader-kader lembaga /organisasi  masyarakat  , 2 item</t>
  </si>
  <si>
    <t>1 tahun/ 5 organisasi perempuan,   3 item</t>
  </si>
  <si>
    <t>450 Lembar, 1 Petugas</t>
  </si>
  <si>
    <t>Kelurahan Kalisoro</t>
  </si>
  <si>
    <t>3 Jenis Pembayaran, 12 Bulan</t>
  </si>
  <si>
    <t>17 Item, 3 Petugas</t>
  </si>
  <si>
    <t>32 Item</t>
  </si>
  <si>
    <t>15 Rim, 808 Lembar</t>
  </si>
  <si>
    <t>4 Item, 70 Dos Makan Minum</t>
  </si>
  <si>
    <t>12 Bulan, 2 Sepeda Motor</t>
  </si>
  <si>
    <t>12 Laporan 1 Petugas (THL)</t>
  </si>
  <si>
    <t>Fasilitasi  Adat dan Apresiasi Kesenian Daerah</t>
  </si>
  <si>
    <t>3 lingkungan  2 Kegiatan di Wilyah Kelurahan Kalisoro</t>
  </si>
  <si>
    <t>5 Item, 40 Orang 3 Kegiatan</t>
  </si>
  <si>
    <t>2 Kegiatan, 2 Petugas 12 Bulan</t>
  </si>
  <si>
    <t>1 Kegiatan, 80 Orang Peserta</t>
  </si>
  <si>
    <t>8 Item, 3 Kegiatan</t>
  </si>
  <si>
    <t>4 Kegiatan 35 Orang, Sragam 37 Stel</t>
  </si>
  <si>
    <t>8 Kegiatan, 45 Orang</t>
  </si>
  <si>
    <t>Pembinaan Kader Posyandu</t>
  </si>
  <si>
    <t>4 Kegiatan, 40 Orang</t>
  </si>
  <si>
    <t>5 THL</t>
  </si>
  <si>
    <t>33 item</t>
  </si>
  <si>
    <t>1 Exemplar</t>
  </si>
  <si>
    <t>900 dos</t>
  </si>
  <si>
    <t>185 perjalanan</t>
  </si>
  <si>
    <t>40 buah</t>
  </si>
  <si>
    <t>Pembangunan/Rehab Pagar Kantor</t>
  </si>
  <si>
    <t>1 papan</t>
  </si>
  <si>
    <t>Pembinaan ADMINDUK</t>
  </si>
  <si>
    <t>Kelurahan se Kecamatan Karanganyar</t>
  </si>
  <si>
    <t>Forum Komunikasi Pimpinan Kecamatan</t>
  </si>
  <si>
    <t>Pembinaan Kader Siaga Trantib</t>
  </si>
  <si>
    <t>Jambore Pemuda Kabupaten Karanganyar</t>
  </si>
  <si>
    <t>Fasilitasi Kegiatan FKUB Tingkat Kabupaten</t>
  </si>
  <si>
    <t>Penataan Infrastruktur Lingkungan Kelurahan Karanganyar</t>
  </si>
  <si>
    <t>3 lingkungan</t>
  </si>
  <si>
    <t>Kelurahan Karanganyar</t>
  </si>
  <si>
    <t>Penataan Infrastruktur Lingkungan Kelurahan Jungke</t>
  </si>
  <si>
    <t>4 lingkungan</t>
  </si>
  <si>
    <t>Kelurahan Jungke</t>
  </si>
  <si>
    <t>Penataan Infrastruktur Lingkungan Kelurahan Delingan</t>
  </si>
  <si>
    <t>Kelurahan Delingan</t>
  </si>
  <si>
    <t>Penataan Infrastruktur Lingkungan Kelurahan Cangakan</t>
  </si>
  <si>
    <t>Kelurahan Cangakan</t>
  </si>
  <si>
    <t>Penataan Infrastruktur Lingkungan Kelurahan Bolong</t>
  </si>
  <si>
    <t>Kelurahan Bolong</t>
  </si>
  <si>
    <t>Penataan Infrastruktur Lingkungan Kelurahan Tegalgede</t>
  </si>
  <si>
    <t>5 lingkungan</t>
  </si>
  <si>
    <t>Kelurahan Tegalgede</t>
  </si>
  <si>
    <t>Penataan Infrastruktur Lingkungan Kelurahan Gayamdompo</t>
  </si>
  <si>
    <t>Kelurahan Gayamdomp</t>
  </si>
  <si>
    <t>Penataan Infrastruktur Lingkungan Kelurahan Gedong</t>
  </si>
  <si>
    <t>Kelurahan Gedong</t>
  </si>
  <si>
    <t>Penataan Infrastruktur Lingkungan Kelurahan Lalung</t>
  </si>
  <si>
    <t>Kelurahan Lalung</t>
  </si>
  <si>
    <t>Penataan Infrastruktur Lingkungan Kelurahan Bejen</t>
  </si>
  <si>
    <t>Kelurahan Bejen</t>
  </si>
  <si>
    <t>Penataan Infrastruktur Lingkungan Kelurahan Jantiharjo</t>
  </si>
  <si>
    <t>Keluarahan Jantiharjo</t>
  </si>
  <si>
    <t>Penataan Infrastruktur Lingkungan Kelurahan Popongan</t>
  </si>
  <si>
    <t>Kelurahan Popongan</t>
  </si>
  <si>
    <t>726.40 orang, lembaga</t>
  </si>
  <si>
    <t>Kantor Kelurahan Karanganyar</t>
  </si>
  <si>
    <t>4 kegiatan 12 bulan</t>
  </si>
  <si>
    <t>1 orang 12 bulan</t>
  </si>
  <si>
    <t>Kantor Kelurahan Karangayar</t>
  </si>
  <si>
    <t>43 item</t>
  </si>
  <si>
    <t>3 item kegiatan</t>
  </si>
  <si>
    <t>2 bangunan</t>
  </si>
  <si>
    <t>12 bulan 1 media</t>
  </si>
  <si>
    <t>2 unit SPM</t>
  </si>
  <si>
    <t>2 kegiatan 30 orang</t>
  </si>
  <si>
    <t>Pemberian tambahan makanan dan vitamin</t>
  </si>
  <si>
    <t>500 balita</t>
  </si>
  <si>
    <t>Pembinaan Kader Posyandu Balita</t>
  </si>
  <si>
    <t>2 kali kegiatan</t>
  </si>
  <si>
    <t>Kantor Kelurahan Jungke</t>
  </si>
  <si>
    <t xml:space="preserve"> Kantor Kelurahan Jungke</t>
  </si>
  <si>
    <t>Pembinaan organisasi kepemudaan</t>
  </si>
  <si>
    <t>Koordinasi pengelolaan program</t>
  </si>
  <si>
    <t>Operasional Tim Lelangan Tanah Eks Bondo Desa</t>
  </si>
  <si>
    <t>8 Posyandu</t>
  </si>
  <si>
    <t>2 Item/12/bl/1Or</t>
  </si>
  <si>
    <t>2 Item/12 Bl</t>
  </si>
  <si>
    <t xml:space="preserve"> Kelurahan Delingan</t>
  </si>
  <si>
    <t>12 12 Bulan</t>
  </si>
  <si>
    <t>KELURAHAN DELINGAN</t>
  </si>
  <si>
    <t>1 th/12/bln</t>
  </si>
  <si>
    <t>40 Or</t>
  </si>
  <si>
    <t>1 Org/12 Bulan</t>
  </si>
  <si>
    <t>1 KEG</t>
  </si>
  <si>
    <t>Perlombaan Antar Lingkungan</t>
  </si>
  <si>
    <t>Perlombaan Antar Desa/Kelurahan</t>
  </si>
  <si>
    <t>Sosialisasi Program Kampung KB</t>
  </si>
  <si>
    <t>Bahan Makanan Tambahan</t>
  </si>
  <si>
    <t>8 Posyandu/4 lingk</t>
  </si>
  <si>
    <t>Kantor Kelurahan Cangakan</t>
  </si>
  <si>
    <t>1 Unit Gedung Kantor</t>
  </si>
  <si>
    <t>2 Sepeda Motor</t>
  </si>
  <si>
    <t>Sepeda Motor Operasional Kantor</t>
  </si>
  <si>
    <t>10 Stel</t>
  </si>
  <si>
    <t xml:space="preserve">Pelaksanaan Lelangan Tanah Milik Pemda yang Berasal dari Tanah Kas Desa yang </t>
  </si>
  <si>
    <t>Berubah Statusnya Menjadi Kelurahan</t>
  </si>
  <si>
    <t>46 item</t>
  </si>
  <si>
    <t>7 jenis</t>
  </si>
  <si>
    <t>Kelurahan Bolng</t>
  </si>
  <si>
    <t>Kelurahan Boolong</t>
  </si>
  <si>
    <t>Penyelenggaraan kompetisi olahraga</t>
  </si>
  <si>
    <t xml:space="preserve"> Kantor Kelurahan Tegalgede</t>
  </si>
  <si>
    <t>Posyandu Balita dan Lansia Kelurahan Tegalgede</t>
  </si>
  <si>
    <t>Kelurahan Gayamdompo</t>
  </si>
  <si>
    <t>18 Item, 12 Bulan</t>
  </si>
  <si>
    <t>2 PC, 3 Laptop, 4 Printer</t>
  </si>
  <si>
    <t>40 Item</t>
  </si>
  <si>
    <t>2 Unit, 1 Tahun</t>
  </si>
  <si>
    <t>17 Orang</t>
  </si>
  <si>
    <t>40 Peserta</t>
  </si>
  <si>
    <t>1 Tahun, 5 lingkungan/posyandu</t>
  </si>
  <si>
    <t>5 Posyandu</t>
  </si>
  <si>
    <t>Kantor Kelurahan Gedong</t>
  </si>
  <si>
    <t>1 Kelurahan</t>
  </si>
  <si>
    <t xml:space="preserve">Kelurahan </t>
  </si>
  <si>
    <t>Fasilitasi Perlombaan Lingkungan</t>
  </si>
  <si>
    <t>Pencegahan dan Pemberantasan Penyakit Menular Langsung</t>
  </si>
  <si>
    <t>12 bulan x 4 orang</t>
  </si>
  <si>
    <t>1 buah</t>
  </si>
  <si>
    <t>Pengendalian keamanan lingkungan</t>
  </si>
  <si>
    <t>45 Anggota</t>
  </si>
  <si>
    <t>1 Kegiatan peserta 90 orang</t>
  </si>
  <si>
    <t>20 Orang/3 kegiatan</t>
  </si>
  <si>
    <t>9 posyandu balita dan 4 posyandu Lansia</t>
  </si>
  <si>
    <t>6 Kegiatan</t>
  </si>
  <si>
    <t>3000 surat</t>
  </si>
  <si>
    <t>31 perjalanan</t>
  </si>
  <si>
    <t>17 posyandu</t>
  </si>
  <si>
    <t>2 org, 12  buah, amplop dan fotocopy 15253 lbr</t>
  </si>
  <si>
    <t>Kelurahan Jantiharjo</t>
  </si>
  <si>
    <t>4.12 org, 12 bln,alat pembersih dan bahan pembersih,14 item</t>
  </si>
  <si>
    <t>Kantor Kelurahan Jantiharjo</t>
  </si>
  <si>
    <t>2 Spd motor</t>
  </si>
  <si>
    <t>3 Komp, 4 Laptop, 5 Printer</t>
  </si>
  <si>
    <t>1 Organisasi</t>
  </si>
  <si>
    <t>1 organisasi</t>
  </si>
  <si>
    <t>12 Bln</t>
  </si>
  <si>
    <t>Kel Popongan</t>
  </si>
  <si>
    <t>17 Bh</t>
  </si>
  <si>
    <t>12 Keg</t>
  </si>
  <si>
    <t>Tersedianya benda-benda Pos</t>
  </si>
  <si>
    <t>Terselengganya kegiatan Penyediaan Jasa komunikasi air dan listrik</t>
  </si>
  <si>
    <t>Tersedianya tenaga kebersihan kantor alat dan bahan pembersih</t>
  </si>
  <si>
    <t>Tersedianya cetakan dan Penggandaan</t>
  </si>
  <si>
    <t>Terlaksananya penyediaan komponen alat listrik</t>
  </si>
  <si>
    <t>Tersedianya bahan bacaan dan peraturan perundang-undangan</t>
  </si>
  <si>
    <t>Tersedianya makanan dan minuman</t>
  </si>
  <si>
    <t>Terlaksananya Rapat koordinasi dan konsultasi dalam dan luar daerah</t>
  </si>
  <si>
    <t>Tersedianya 2 buah komputer</t>
  </si>
  <si>
    <t>Tersususnya Laporan Kinerja dan Ikhitas realisasi kinerja SKPD</t>
  </si>
  <si>
    <t>Tersususnya Renstra OPD</t>
  </si>
  <si>
    <t>Terselenggaranya Pembinaan anggota Linmas</t>
  </si>
  <si>
    <t>Terselenggaranya Pembinaan Wilayah</t>
  </si>
  <si>
    <t>4  kegiatan</t>
  </si>
  <si>
    <t>Terselenggaranya peran dan Fungsi FKDM</t>
  </si>
  <si>
    <t>Terselenggarnya 10 Program pokok PKK</t>
  </si>
  <si>
    <t>Terselenggaranya Kegiatan Paten Kecamatan</t>
  </si>
  <si>
    <t>Terselenggaranya forum umat beragama</t>
  </si>
  <si>
    <t>Terselenggaranya kegiatan Paskibraka</t>
  </si>
  <si>
    <t>1 kegiatam</t>
  </si>
  <si>
    <t>Terselenggarnya Kegiatann Keagamaan</t>
  </si>
  <si>
    <t>Terselengganya Musrenbang Kec</t>
  </si>
  <si>
    <t>Terselengganya Pelaksanaan Dana Desa</t>
  </si>
  <si>
    <t>Terselengganya Pemberdayaan masayarakat perlombaan desa</t>
  </si>
  <si>
    <t>Terselenggaranya Pembinaan Perangkat Desa</t>
  </si>
  <si>
    <t>1 Kegiata</t>
  </si>
  <si>
    <t>Terselengganya Pembinaan Administrasi Pemerintahan Desa</t>
  </si>
  <si>
    <t>Terselenggaranya pembinaan pengurus RT/RW</t>
  </si>
  <si>
    <t>Penyelenggaraan Pilkades</t>
  </si>
  <si>
    <t>Terselenggarnya Pemilihan Kepala Desa</t>
  </si>
  <si>
    <t>Honor tenaga ahli 1 org/230 hari</t>
  </si>
  <si>
    <t>22 unit (4 unit damkar)</t>
  </si>
  <si>
    <t xml:space="preserve">17 item, 2 orang </t>
  </si>
  <si>
    <t>Terlaksananya Rakor dan Konsultasi Kedalam/Keluar Daerah</t>
  </si>
  <si>
    <t>3 item (korsik, beladiri &amp; PBB)</t>
  </si>
  <si>
    <t>Tersedianya Renstra Satpol PP</t>
  </si>
  <si>
    <t>17 Kec/12 Bln, 387 Orang/12 bln</t>
  </si>
  <si>
    <t xml:space="preserve">Kab. Karanganyar </t>
  </si>
  <si>
    <t>Keikutan Peserta Sosialisasi</t>
  </si>
  <si>
    <t xml:space="preserve">Wilayah Terjangkau Patroli </t>
  </si>
  <si>
    <t>Terpenuhinya Peningkatan Sarana dan Prasarana Operasional pemadam Kebakaran &amp; Kebutuhan Mendadak lainnya</t>
  </si>
  <si>
    <t xml:space="preserve">Titik Lokasi Kebakaran </t>
  </si>
  <si>
    <t xml:space="preserve">Terperiksanya Alat Pemadam Kebakaran untuk Meningkatkan Pencegahan terhadap Bahaya Kebakaran </t>
  </si>
  <si>
    <t>Tersedianya jasa pemeliharaan dan perizinan kendaraan dinas/operasional</t>
  </si>
  <si>
    <t>Penyediaan jasa operasional pelaksanaan kegiatan</t>
  </si>
  <si>
    <t>Tersedianya jasa operasional pelaksanaan kegiatan</t>
  </si>
  <si>
    <t>Terwujudnya Gedung Kantor</t>
  </si>
  <si>
    <t>1)</t>
  </si>
  <si>
    <t>Pembangunan Rumah Dinas Pengadilan Negeri Karanganyar</t>
  </si>
  <si>
    <t>Terlaksananya Pembangunan Rumah Dinas Pengadilan Negeri Karanganyar</t>
  </si>
  <si>
    <t>Kec. Karanganyar</t>
  </si>
  <si>
    <t>2)</t>
  </si>
  <si>
    <t>Pembangunan Kantor Polsek Colomadu , Kab. Karanganyar.</t>
  </si>
  <si>
    <t>Terlaksananya Pembangunan Kantor Polsek Colomadu , Kab. Karanganyar.</t>
  </si>
  <si>
    <t>Kec. Colomadu</t>
  </si>
  <si>
    <t>3)</t>
  </si>
  <si>
    <t>Pembangunan Kantor Polres Reskrim.</t>
  </si>
  <si>
    <t>Terlaksananya Pembangunan Kantor Polres Reskrim.</t>
  </si>
  <si>
    <t>4)</t>
  </si>
  <si>
    <t>Pembangunan Kantor Unit Lakalantas, Patwal, dan Gudang Barang Bukti</t>
  </si>
  <si>
    <t>Terlaksananya Pembangunan Kantor Unit Lakalantas, Patwal, dan Gudang Barang Bukti</t>
  </si>
  <si>
    <t>5)</t>
  </si>
  <si>
    <t>Pembangunan Masjid Agung  Kabupaten  Karanganyar</t>
  </si>
  <si>
    <t>Terlaksananya Pembangunan Masjid Agung  Kabupaten  Karanganyar</t>
  </si>
  <si>
    <t>6)</t>
  </si>
  <si>
    <t>Pembangunan Gedung Teater Kabupaten Karanganyar</t>
  </si>
  <si>
    <t>Terlaksananya Pembangunan Gedung Teater Kabupaten Karanganyar</t>
  </si>
  <si>
    <t>7)</t>
  </si>
  <si>
    <t>Database Gedung</t>
  </si>
  <si>
    <t>Tersusunnya Database Gedung</t>
  </si>
  <si>
    <t>Pengadaan Kendaraan Dinas / Operasional</t>
  </si>
  <si>
    <t>Tersedianya Kendaraan Dinas / Operasional</t>
  </si>
  <si>
    <t>Terwujudnya Peralatan Gedung Kantor</t>
  </si>
  <si>
    <t>Terlaksananya Pengadaan Komputer</t>
  </si>
  <si>
    <t>Terwujudnya peralatan gedung kantor dengan kondisi baik</t>
  </si>
  <si>
    <t>Terwujudnya Komputer yang kondisinya baik</t>
  </si>
  <si>
    <t>Penataan Halaman</t>
  </si>
  <si>
    <t>Terwujudnya penataan halaman kantor</t>
  </si>
  <si>
    <t>Terlaksananya kegiatan peningkatan SDM</t>
  </si>
  <si>
    <t>Terlaksananya Monitoring dan Evaluasi Kegiatan SKPD</t>
  </si>
  <si>
    <t>Tersusunnya Renstra OPD</t>
  </si>
  <si>
    <t>Program Pembangunan Jalan dan Jembatan</t>
  </si>
  <si>
    <t>Terlaksananya Pembangunan dan Peningkatan Jalan</t>
  </si>
  <si>
    <t>44 paket</t>
  </si>
  <si>
    <t>Peningkatan Jalan Ngadiluwih-Jumantono</t>
  </si>
  <si>
    <t>Terlaksananya Peningkatan Jalan Ngadiluwih-Jumantono</t>
  </si>
  <si>
    <t>Kec. Jumantono / Matesih</t>
  </si>
  <si>
    <t>Peningkatan Jalan Gatot Subroto</t>
  </si>
  <si>
    <t>Terlaksananya Peningkatan Jalan Gatot Subroto</t>
  </si>
  <si>
    <t>Kec. Tasikmadu</t>
  </si>
  <si>
    <t>Peningkatan Jalan Pendem-Ngargoyoso</t>
  </si>
  <si>
    <t>Terlaksananya Peningkatan Jalan Pendem-Ngargoyoso</t>
  </si>
  <si>
    <t>Kec. Mojogedang / Ngargoyoso</t>
  </si>
  <si>
    <t>Peningkatan Jalan Beji-Pojok</t>
  </si>
  <si>
    <t>Terlaksananya Peningkatan Jalan Beji-Pojok</t>
  </si>
  <si>
    <t>Kec. Karanganyar / Mojogedang</t>
  </si>
  <si>
    <t>Peningkatan Jalan Nglebak-Jambangan</t>
  </si>
  <si>
    <t>Terlaksananya Peningkatan Jalan Nglebak-Jambangan</t>
  </si>
  <si>
    <t>Kec. Mojogedang</t>
  </si>
  <si>
    <t>Peningkatan Jalan Kerjo-Tamansari</t>
  </si>
  <si>
    <t>Terlaksananya Peningkatan Jalan Kerjo-Tamansari</t>
  </si>
  <si>
    <t>Kec. Kerjo</t>
  </si>
  <si>
    <t>Peningkatan Jalan Baturan-Klodran</t>
  </si>
  <si>
    <t>Terlaksananya Peningkatan Jalan Baturan-Klodran</t>
  </si>
  <si>
    <t>8)</t>
  </si>
  <si>
    <t>Peningkatan Jalan Sugiyo Pranoto</t>
  </si>
  <si>
    <t>Terlaksananya Peningkatan Jalan Sugiyo Pranoto</t>
  </si>
  <si>
    <t>9)</t>
  </si>
  <si>
    <t>Peningkatan Jalan Jenawi-Anggrasmanis</t>
  </si>
  <si>
    <t>Terlaksananya Peningkatan Jalan Jenawi-Anggrasmanis</t>
  </si>
  <si>
    <t>10)</t>
  </si>
  <si>
    <t>Peningkatan Jalan Sudimoro-Ngargoyoso</t>
  </si>
  <si>
    <t>Terlaksananya Peningkatan Jalan Sudimoro-Ngargoyoso</t>
  </si>
  <si>
    <t>Kec. Karangpandan / Ngargoyoso</t>
  </si>
  <si>
    <t>11)</t>
  </si>
  <si>
    <t>Peningkatan Jalan Kutho-Ngargoyoso</t>
  </si>
  <si>
    <t>Terlaksananya Peningkatan Jalan Kutho-Ngargoyoso</t>
  </si>
  <si>
    <t>Kec. Kerjo / Ngargoyoso</t>
  </si>
  <si>
    <t>12)</t>
  </si>
  <si>
    <t>Peningkatan Jalan Ngargoyoso-Kadipelso</t>
  </si>
  <si>
    <t>Terlaksananya Peningkatan Jalan Ngargoyoso-Kadipelso</t>
  </si>
  <si>
    <t>Kec. Ngargoyoso</t>
  </si>
  <si>
    <t>13)</t>
  </si>
  <si>
    <t>Peningkatan Jalan Lingkungan Tegalarum</t>
  </si>
  <si>
    <t>Terlaksananya Peningkatan Jalan Lingkungan Tegalarum</t>
  </si>
  <si>
    <t>14)</t>
  </si>
  <si>
    <t>Peningkatan Jalan Aster Pokoh Ngijo Tasikmadu</t>
  </si>
  <si>
    <t>Terlaksananya Peningkatan Jalan Aster Pokoh Ngijo Tasikmadu</t>
  </si>
  <si>
    <t>15)</t>
  </si>
  <si>
    <t>Peningkatan Jalan  Kragan-Nglano</t>
  </si>
  <si>
    <t>Terlaksananya Peningkatan Jalan  Kragan-Nglano</t>
  </si>
  <si>
    <t>16)</t>
  </si>
  <si>
    <t>Peningkatan Jalan Jeruksawit-Karangturi</t>
  </si>
  <si>
    <t>Terlaksananya Peningkatan Jalan Jeruksawit-Karangturi</t>
  </si>
  <si>
    <t>Kec. Gondangrejo</t>
  </si>
  <si>
    <t>17)</t>
  </si>
  <si>
    <t>Peningkatan Jalan Brenggolo-Jantiwarno</t>
  </si>
  <si>
    <t>Terlaksananya Peningkatan Jalan Brenggolo-Jantiwarno</t>
  </si>
  <si>
    <t>Kec. Jatipuro</t>
  </si>
  <si>
    <t>18)</t>
  </si>
  <si>
    <t>Peningkatan Jalan Jatiyoso-Beruk</t>
  </si>
  <si>
    <t>Terlaksananya Peningkatan Jalan Jatiyoso-Beruk</t>
  </si>
  <si>
    <t>Kec. Jatiyoso</t>
  </si>
  <si>
    <t>19)</t>
  </si>
  <si>
    <t>Peningkatan Jalan Barakan-Wukirsawit</t>
  </si>
  <si>
    <t>Terlaksananya Peningkatan Jalan Barakan-Wukirsawit</t>
  </si>
  <si>
    <t>Kec. Matesih / Jatiyoso</t>
  </si>
  <si>
    <t>20)</t>
  </si>
  <si>
    <t>Peningkatan Jalan Petung-Wonokeling</t>
  </si>
  <si>
    <t>Terlaksananya Peningkatan Jalan Petung-Wonokeling</t>
  </si>
  <si>
    <t>21)</t>
  </si>
  <si>
    <t>Peningkatan Jalan Ngori-Mojorejo</t>
  </si>
  <si>
    <t>Terlaksananya Peningkatan Jalan Ngori-Mojorejo</t>
  </si>
  <si>
    <t>Kec. Jumapolo</t>
  </si>
  <si>
    <t>22)</t>
  </si>
  <si>
    <t>Peningkatan Jalan Mayor Kusmanto</t>
  </si>
  <si>
    <t>Terlaksananya Peningkatan Jalan Mayor Kusmanto</t>
  </si>
  <si>
    <t>23)</t>
  </si>
  <si>
    <t>Peningkatan Jalan Timur Kolam Renang Intanpari</t>
  </si>
  <si>
    <t>Terlaksananya Peningkatan Jalan Timur Kolam Renang Intanpari</t>
  </si>
  <si>
    <t>24)</t>
  </si>
  <si>
    <t>Peningkatan Jalan Utara Tugu Ngipik-Dani Kel. Gayamdompo</t>
  </si>
  <si>
    <t>Terlaksananya Peningkatan Jalan Utara Tugu Ngipik-Dani Kel. Gayamdompo</t>
  </si>
  <si>
    <t>25)</t>
  </si>
  <si>
    <t>Peningkatan Jalan Putar Distrik Dusun Bulurejo Desa Botol-Dusun Gejen Desa Sumberejo</t>
  </si>
  <si>
    <t>Terlaksananya Peningkatan Jalan Putar Distrik Dusun Bulurejo Desa Botol-Dusun Gejen Desa Sumberejo</t>
  </si>
  <si>
    <t>26)</t>
  </si>
  <si>
    <t>Peningkatan Jalan Putar Distrik Bangsri - Tohkuning</t>
  </si>
  <si>
    <t>Terlaksananya Peningkatan Jalan Putar Distrik Bangsri - Tohkuning</t>
  </si>
  <si>
    <t>27)</t>
  </si>
  <si>
    <t>Peningkatan Jalan Putar Distrik Doplang ( Suwono ) - Ngemplak Watu Gede</t>
  </si>
  <si>
    <t>Terlaksananya Peningkatan Jalan Putar Distrik Doplang ( Suwono ) - Ngemplak Watu Gede</t>
  </si>
  <si>
    <t>28)</t>
  </si>
  <si>
    <t>Pengspalan/ Sandsheet Jalan Putar Distrik Rejosari - Dayu di Barat Kricikan Gondangrejo</t>
  </si>
  <si>
    <t>Terlaksananya Pengspalan/ Sandsheet Jalan Putar Distrik Rejosari - Dayu di Barat Kricikan Gondangrejo</t>
  </si>
  <si>
    <t>29)</t>
  </si>
  <si>
    <t>Pengspalan/ Sandsheet Jalan Putar Distrik Selokaton - Rejosari di Barat Dukuh Ngamban Gondangrejo</t>
  </si>
  <si>
    <t>Terlaksananya Pengspalan/ Sandsheet Jalan Putar Distrik Selokaton - Rejosari di Barat Dukuh Ngamban Gondangrejo</t>
  </si>
  <si>
    <t>30)</t>
  </si>
  <si>
    <t>Peningkatan Jalan Gembong - Blorong</t>
  </si>
  <si>
    <t>Terlaksananya Peningkatan Jalan Gembong - Blorong</t>
  </si>
  <si>
    <t>31)</t>
  </si>
  <si>
    <t>Peningkatan Jalan Depok - Punukan</t>
  </si>
  <si>
    <t>Terlaksananya Peningkatan Jalan Depok - Punukan</t>
  </si>
  <si>
    <t>32)</t>
  </si>
  <si>
    <t>Peningkatan Jalan Malanggaten - Buntar</t>
  </si>
  <si>
    <t>Terlaksananya Peningkatan Jalan Malanggaten - Buntar</t>
  </si>
  <si>
    <t>Kec. Kebakramat</t>
  </si>
  <si>
    <t>33)</t>
  </si>
  <si>
    <t>Peningkatan Jalan Jagan - Tulakan</t>
  </si>
  <si>
    <t>Terlaksananya Peningkatan Jalan Jagan - Tulakan</t>
  </si>
  <si>
    <t>34)</t>
  </si>
  <si>
    <t>Peningkatan Jalan Lingkar Tuban</t>
  </si>
  <si>
    <t>Terlaksananya Peningkatan Jalan Lingkar Tuban</t>
  </si>
  <si>
    <t>35)</t>
  </si>
  <si>
    <t>Peningkatan Jalan Palur - Dalon</t>
  </si>
  <si>
    <t>Terlaksananya Peningkatan Jalan Palur - Dalon</t>
  </si>
  <si>
    <t>Kec. Jaten</t>
  </si>
  <si>
    <t>36)</t>
  </si>
  <si>
    <t>Peningkatan Jalan Gunungwijil - Ringroad</t>
  </si>
  <si>
    <t>Terlaksananya Peningkatan Jalan Gunungwijil - Ringroad</t>
  </si>
  <si>
    <t>37)</t>
  </si>
  <si>
    <t>Peningkatan Jalan Sanggir - Gajahan</t>
  </si>
  <si>
    <t>Terlaksananya Peningkatan Jalan Sanggir - Gajahan</t>
  </si>
  <si>
    <t>38)</t>
  </si>
  <si>
    <t>Peningkatan Jalan Paulan - Gawanan</t>
  </si>
  <si>
    <t>Terlaksananya Peningkatan Jalan Paulan - Gawanan</t>
  </si>
  <si>
    <t>39)</t>
  </si>
  <si>
    <t>Peningkatan Perempatan Jalan Matesih - Karangpandan</t>
  </si>
  <si>
    <t>Terlaksananya Peningkatan Perempatan Jalan Matesih - Karangpandan</t>
  </si>
  <si>
    <t>Kec. Matesih / Karangpandan</t>
  </si>
  <si>
    <t>40)</t>
  </si>
  <si>
    <t>Peningkatan jalan Tempel - begajah</t>
  </si>
  <si>
    <t>Terlaksananya Peningkatan jalan Tempel - begajah</t>
  </si>
  <si>
    <t>41)</t>
  </si>
  <si>
    <t>Pengaspalan Jalan di RT. 04 RW 3 Kelurahan Tawangmangu</t>
  </si>
  <si>
    <t>Terlaksananya Pengaspalan Jalan di RT. 04 RW 3 Kelurahan Tawangmangu</t>
  </si>
  <si>
    <t>42)</t>
  </si>
  <si>
    <t>Peningkatan jln Nakula RT. 07/RW 06 Perum Jaten Asri Sawahan (menuju Pondok An-Nisa Jaten)</t>
  </si>
  <si>
    <t>Terlaksananya Peningkatan jln Nakula RT. 07/RW 06 Perum Jaten Asri Sawahan (menuju Pondok An-Nisa Jaten)</t>
  </si>
  <si>
    <t>43)</t>
  </si>
  <si>
    <t>Peningkatan Jalan Karangpandan - Blora ( Depan SMU Karangpandan )</t>
  </si>
  <si>
    <t>44)</t>
  </si>
  <si>
    <t>Belanja Jasa Konsultansi Profil DPU-PR</t>
  </si>
  <si>
    <t>Terlaksananya Belanja Jasa Konsultansi Profil DPU-PR</t>
  </si>
  <si>
    <t>Terlaksananya Pembangunan dan Penggantian Jembatan</t>
  </si>
  <si>
    <t>9 paket</t>
  </si>
  <si>
    <t>Pembangunan Jembatan Tethekuwek Jumapolo</t>
  </si>
  <si>
    <t>Terlaksananya Pembangunan Jembatan Tethekuwek Jumapolo</t>
  </si>
  <si>
    <t>Pelebaran Jembatan Denok - Kaliboto</t>
  </si>
  <si>
    <t>Terlaksananya Pelebaran Jembatan Denok - Kaliboto</t>
  </si>
  <si>
    <t>Pembangunan Jembatan sururejo - bolong</t>
  </si>
  <si>
    <t>Terlaksananya Pembangunan Jembatan sururejo - bolong</t>
  </si>
  <si>
    <t>Pembangunan Jembatan Blencan 1</t>
  </si>
  <si>
    <t>Terlaksananya Pembangunan Jembatan Blencan 1</t>
  </si>
  <si>
    <t>Pembangunan Jembatan Blencan 2</t>
  </si>
  <si>
    <t>Terlaksananya Pembangunan Jembatan Blencan 2</t>
  </si>
  <si>
    <t xml:space="preserve">Pembangunan Jembatan Berjo </t>
  </si>
  <si>
    <t xml:space="preserve">Terlaksananya Pembangunan Jembatan Berjo </t>
  </si>
  <si>
    <t>Pembangunan Jembatan Soko Kalijirak Tasikmadu</t>
  </si>
  <si>
    <t>Terlaksananya Pembangunan Jembatan Soko Kalijirak Tasikmadu</t>
  </si>
  <si>
    <t>Pembangunan Jembatan Gajah Mada (Lingkungan Tegal Winangun)</t>
  </si>
  <si>
    <t>Terlaksananya Pembangunan Jembatan Gajah Mada (Lingkungan Tegal Winangun)</t>
  </si>
  <si>
    <t>Pembangunan Jembatan Mlandang - Kedungjeruk</t>
  </si>
  <si>
    <t>Terlaksananya Pembangunan Jembatan Mlandang - Kedungjeruk</t>
  </si>
  <si>
    <t>Terlaksananya Pembangunan dan Peningkatan Jalan (Program DAK)</t>
  </si>
  <si>
    <t>3 paket</t>
  </si>
  <si>
    <t>Peningkatan Jalan Mojosongo - Wonosari</t>
  </si>
  <si>
    <t>Terlaksananya Peningkatan Jalan Mojosongo - Wonosari</t>
  </si>
  <si>
    <t>Peningkatan Jalan Tasikmadu - Dagen</t>
  </si>
  <si>
    <t>Terlaksananya Peningkatan Jalan Tasikmadu - Dagen</t>
  </si>
  <si>
    <t>Kec. Tasikmadu / Jaten</t>
  </si>
  <si>
    <t>Peningkatan Jalan Grompol - Jambangan</t>
  </si>
  <si>
    <t>Terlaksananya Peningkatan Jalan Grompol - Jambangan</t>
  </si>
  <si>
    <t>Terlaksananya Pembangunan Saluran Jalan dan Gorong-Gorong</t>
  </si>
  <si>
    <t>Pembangunan Saluran dan Trotoar Bangjo Kebakramat - Kemiri</t>
  </si>
  <si>
    <t>Terlaksananya Pembangunan Saluran dan Trotoar Bangjo Kebakramat - Kemiri</t>
  </si>
  <si>
    <t>Pembangunan Saluran Drainase Jalan Lawu</t>
  </si>
  <si>
    <t>Terlaksananya Pembangunan Saluran Drainase Jalan Lawu</t>
  </si>
  <si>
    <t>Pembangunan Saluran Drainase Tegalarum RT 03 RW 13 Cangakan Karanganyar</t>
  </si>
  <si>
    <t>Terlaksananya Pembangunan Saluran Drainase Tegalarum RT 03 RW 13 Cangakan Karanganyar</t>
  </si>
  <si>
    <t>Pembangunn Saluran dan Trotoar Belakang Kantor Polres</t>
  </si>
  <si>
    <t>Terlaksananya Pembangunn Saluran dan Trotoar Belakang Kantor Polres</t>
  </si>
  <si>
    <t>Terwujudnya Operasional Kegiatan Keciptakaryaan</t>
  </si>
  <si>
    <t>Terwujudnya Database Saluran Drainase</t>
  </si>
  <si>
    <t>Terlaksananya Pembangunan Talud Jalan</t>
  </si>
  <si>
    <t>14 paket</t>
  </si>
  <si>
    <t>Pembangunan Talud Jalan Mojogedang - Karangpandan</t>
  </si>
  <si>
    <t>Terlaksananya Pembangunan Talud Jalan Mojogedang - Karangpandan</t>
  </si>
  <si>
    <t>Kec. Mojogedang / Karangpandan</t>
  </si>
  <si>
    <t>Pembangunan talud Jalan Jagatan - Alastuwo</t>
  </si>
  <si>
    <t>Terlaksananya Pembangunan talud Jalan Jagatan - Alastuwo</t>
  </si>
  <si>
    <t>Pembangunan Talud sepanjang - beruk</t>
  </si>
  <si>
    <t>Terlaksananya Pembangunan Talud sepanjang - beruk</t>
  </si>
  <si>
    <t>Kec. Tawangmangu / Jatiyoso</t>
  </si>
  <si>
    <t>Pembangunan talud jalan mojogedang - tompe</t>
  </si>
  <si>
    <t>Terlaksananya Pembangunan talud jalan mojogedang - tompe</t>
  </si>
  <si>
    <t>Pembangunan talud jalan ngadiluwih  - matesih</t>
  </si>
  <si>
    <t>Terlaksananya Pembangunan talud jalan ngadiluwih  - matesih</t>
  </si>
  <si>
    <t>Pembangunan talud jalan tasikmadu - kebakkramat</t>
  </si>
  <si>
    <t>Terlaksananya Pembangunan talud jalan tasikmadu - kebakkramat</t>
  </si>
  <si>
    <t>Kec. Tasikmadu / Kebakramat</t>
  </si>
  <si>
    <t>Pembangunan talud jalan Karanganyar - Ngadiluwih</t>
  </si>
  <si>
    <t>Terlaksananya pembangunan talud jalan Karanganyar - Ngadiluwih</t>
  </si>
  <si>
    <t>Pembangunan Talud Ruas Jalan Jatipuro - Klerong</t>
  </si>
  <si>
    <t>Terlaksananya Pembangunan Talud Ruas Jalan Jatipuro - Klerong</t>
  </si>
  <si>
    <t>Pembangunan Talud Ruas Jalan Ngasem - Klerong</t>
  </si>
  <si>
    <t>Terlaksananya Pembangunan Talud Ruas Jalan Ngasem - Klerong</t>
  </si>
  <si>
    <t>Pembangunan Talud dan Jalan Ngiri - Truneng</t>
  </si>
  <si>
    <t>Terlaksananya Pembangunan Talud dan Jalan Ngiri - Truneng</t>
  </si>
  <si>
    <t>Pembangunan Drainase Ruas Jalan Jumapolo - Jatipuro Dusun Jurug Desa Jumapolo</t>
  </si>
  <si>
    <t>Terlaksananya Pembangunan Drainase Ruas Jalan Jumapolo - Jatipuro Dusun Jurug Desa Jumapolo</t>
  </si>
  <si>
    <t>Pembangunan Saluran Ruas Jalan Sukosari Jumantono Bak Dalam RT 02 RW 03 Sukosari Jumantono</t>
  </si>
  <si>
    <t>Terlaksananya Pembangunan Saluran Ruas Jalan Sukosari Jumantono Bak Dalam RT 02 RW 03 Sukosari Jumantono</t>
  </si>
  <si>
    <t>Pembangunan Saluran Drainase Jalan Nglorok - Sukuh Ngargoyoso</t>
  </si>
  <si>
    <t>Terlaksananya Pembangunan Saluran Drainase Jalan Nglorok - Sukuh Ngargoyoso</t>
  </si>
  <si>
    <t>Pembangunan Talud Jembatan Sejlamprang</t>
  </si>
  <si>
    <t>Terlaksananya Pembangunan Talud Jembatan Sejlamprang</t>
  </si>
  <si>
    <t>Terlaksananya Pembangunan Talud (DBHCHT)</t>
  </si>
  <si>
    <t>Terlaksananya Rehabilitasi dan Pemeliharaan Berkala Jalan</t>
  </si>
  <si>
    <t>Pemeliharaan Berkala jalan S Parman</t>
  </si>
  <si>
    <t>Terlaksananya Pemeliharaan Berkala jalan S Parman</t>
  </si>
  <si>
    <t>Pemeliharaan Berkala menuju skipan</t>
  </si>
  <si>
    <t>Terlaksananya Pemeliharaan Berkala menuju skipan</t>
  </si>
  <si>
    <t xml:space="preserve">Pemeliharaan Berkala Jalan Gunungwijil </t>
  </si>
  <si>
    <t xml:space="preserve">Terlaksananya Pemeliharaan Berkala Jalan Gunungwijil </t>
  </si>
  <si>
    <t>Pemeliharaan Berkala Jalan Karangpandan - Bakalan</t>
  </si>
  <si>
    <t>Terlaksananya Pemeliharaan Berkala Jalan Karangpandan - Bakalan</t>
  </si>
  <si>
    <t>Terlaksananya kegiatan Akselerasi Pembangunan Infrastruktur</t>
  </si>
  <si>
    <t>Terlaksananya Operasional Kegiatan Kebinamargaan</t>
  </si>
  <si>
    <t>Terlaksananya Pengawasan Kegiatan Jalan</t>
  </si>
  <si>
    <t>Terwujudnya Perencanaan teknis pembangunan jaringan irigasi</t>
  </si>
  <si>
    <t>3 dokumen</t>
  </si>
  <si>
    <t>Terlaksananya Rehabilitasi Jaringan Irigasi (DAK PENUGASAN)</t>
  </si>
  <si>
    <t>Belanja Rehabilitasi Jaringan Irigasi D.I. Dimoro</t>
  </si>
  <si>
    <t>Terlaksananya Rehabilitasi Jaringan Irigasi D.I. Dimoro</t>
  </si>
  <si>
    <t>Kel. Popongan,         Kec. Karanganyar</t>
  </si>
  <si>
    <t>Belanja Rehabilitasi Jaringan Irigasi D.I. Lencong</t>
  </si>
  <si>
    <t>Terlaksananya Rehabilitasi Jaringan Irigasi D.I. Lencong</t>
  </si>
  <si>
    <t>Ds. Kalijirak,            Kec. Tasikmadu</t>
  </si>
  <si>
    <t>Belanja Rehabilitasi Jaringan Irigasi D.I. Plumpung</t>
  </si>
  <si>
    <t>Terlaksananya Rehabilitasi Jaringan Irigasi D.I. Plumpung</t>
  </si>
  <si>
    <t xml:space="preserve">Ds. Tlobo                Kec. Jatiyoso </t>
  </si>
  <si>
    <t>Belanja Rehabilitasi Jaringan Irigasi D.I. A.T. Tuban</t>
  </si>
  <si>
    <t>Terlaksananya Rehabilitasi Jaringan Irigasi D.I. A.T. Tuban</t>
  </si>
  <si>
    <t>Ds. Tuban               Kec. Gondangejo</t>
  </si>
  <si>
    <t>Belanja Rehabilitasi Jaringan Irigasi D.I. Ledok</t>
  </si>
  <si>
    <t>Terlaksananya Rehabilitasi Jaringan Irigasi D.I. Ledok</t>
  </si>
  <si>
    <t>Ds. Kaliboto            Kec. Mojogedang</t>
  </si>
  <si>
    <t>Belanja Rehabilitasi Jaringan Irigasi D.I. Nglori</t>
  </si>
  <si>
    <t>Terlaksananya Rehabilitasi Jaringan Irigasi D.I. Nglori</t>
  </si>
  <si>
    <t>Ds. Jati                   Kec. Jaten</t>
  </si>
  <si>
    <t>Belanja Rehabilitasi Jaringan Irigasi D.I. Mindi</t>
  </si>
  <si>
    <t>Terlaksananya Rehabilitasi Jaringan Irigasi D.I. Mindi</t>
  </si>
  <si>
    <t>Ds. Sedayu             Kec. Jumantono</t>
  </si>
  <si>
    <t>Belanja Rehabilitasi Jaringan Irigasi D.I. Pulegede</t>
  </si>
  <si>
    <t>Terlaksananya Rehabilitasi Jaringan Irigasi D.I. Pulegede</t>
  </si>
  <si>
    <t>Ds. Bakalan           Kec. Jumapolo</t>
  </si>
  <si>
    <t>Belanja Rehabilitasi Jaringan Irigasi D.I. Kebon I</t>
  </si>
  <si>
    <t>Terlaksananya Rehabilitasi Jaringan Irigasi D.I. Kebon I</t>
  </si>
  <si>
    <t>Ds. Karangbangun Kec. Jumapolo</t>
  </si>
  <si>
    <t>Belanja Rehabilitasi Jaringan Irigasi D.I. Brangkal</t>
  </si>
  <si>
    <t>Terlaksananya Rehabilitasi Jaringan Irigasi D.I. Brangkal</t>
  </si>
  <si>
    <t>Kel. Jantiharjo       Kec. Karanganyar</t>
  </si>
  <si>
    <t>Belanja Rehabilitasi Jaringan Irigasi D.I. Kacumas</t>
  </si>
  <si>
    <t>Terlaksananya Rehabilitasi Jaringan Irigasi D.I. Kacumas</t>
  </si>
  <si>
    <t>Ds. Ganten             Kec. Kerjo</t>
  </si>
  <si>
    <t>Belanja Rehabilitasi Jaringan Irigasi D.I. Serinigin</t>
  </si>
  <si>
    <t>Terlaksananya Rehabilitasi Jaringan Irigasi D.I. Serinigin</t>
  </si>
  <si>
    <t>Ds. Karang             Kec. Karangpandan</t>
  </si>
  <si>
    <t>Belanja Rehabilitasi Jaringan Irigasi D.I. Duyung</t>
  </si>
  <si>
    <t>Terlaksananya Rehabilitasi Jaringan Irigasi D.I. Duyung</t>
  </si>
  <si>
    <t>Ds. Kebak               Kec. Jumantono</t>
  </si>
  <si>
    <t>Belanja Rehabilitasi Jaringan Irigasi D.I. Kuryo</t>
  </si>
  <si>
    <t>Terlaksananya Rehabilitasi Jaringan Irigasi D.I. Kuryo</t>
  </si>
  <si>
    <t>Ds. Wonorejo          Kec. Jatiyoso</t>
  </si>
  <si>
    <t>Terlaksananya Operasional Sumber Daya Air</t>
  </si>
  <si>
    <t>Terlaksananya Perbaikan Jaringan Irigasi</t>
  </si>
  <si>
    <t>40 paket</t>
  </si>
  <si>
    <t>Perbaikan Jaringan Irigasi DI Kedungunut</t>
  </si>
  <si>
    <t>Terlaksananya Perbaikan Jaringan Irigasi DI Kedungunut</t>
  </si>
  <si>
    <t>Ds. Gantiwarno      Kec. Matesih</t>
  </si>
  <si>
    <t>Perbaikan Jaringan Irigasi DI Lumut</t>
  </si>
  <si>
    <t>Terlaksananya Perbaikan Jaringan Irigasi DI Lumut</t>
  </si>
  <si>
    <t>Ds. Jumantoro       Kec. Jumapolo</t>
  </si>
  <si>
    <t>Perbaikan Jaringan Irigasi DI Margoyoso</t>
  </si>
  <si>
    <t>Terlaksananya Perbaikan Jaringan Irigasi DI Margoyoso</t>
  </si>
  <si>
    <t>Ds. Gemantar        Kec. Jumantono</t>
  </si>
  <si>
    <t>Perbaikan Jaringan Irigasi DI Simenco</t>
  </si>
  <si>
    <t>Terlaksananya Perbaikan Jaringan Irigasi DI Simenco</t>
  </si>
  <si>
    <t>Perbaikan Jaringan Irigasi DI Jiringan</t>
  </si>
  <si>
    <t>Terlaksananya Perbaikan Jaringan Irigasi DI Jiringan</t>
  </si>
  <si>
    <t>Ds. Sringin             Kec. Jumantono</t>
  </si>
  <si>
    <t>Perbaikan Jaringan Irigasi DI Dlangin II</t>
  </si>
  <si>
    <t>Terlaksananya Perbaikan Jaringan Irigasi DI Dlangin II</t>
  </si>
  <si>
    <t>Ds. Jenawi             Kec. Jenawi</t>
  </si>
  <si>
    <t>Perbaikan Jaringan Irigasi DI Sambeng</t>
  </si>
  <si>
    <t>Terlaksananya Perbaikan Jaringan Irigasi DI Sambeng</t>
  </si>
  <si>
    <t>Ds. Kwangsan         Kec. Jumapolo</t>
  </si>
  <si>
    <t>Perbaikan Jaringan Irigasi DI Supan</t>
  </si>
  <si>
    <t>Terlaksananya Perbaikan Jaringan Irigasi DI Supan</t>
  </si>
  <si>
    <t>Ds. Jatimulyo         Kec. Jatipuro</t>
  </si>
  <si>
    <t>Perbaikan Jaringan Irigasi DI Sejamban</t>
  </si>
  <si>
    <t>Terlaksananya Perbaikan Jaringan Irigasi DI Sejamban</t>
  </si>
  <si>
    <t>Ds. Gentungan       Kec. Mojogedang</t>
  </si>
  <si>
    <t>Perbaikan Jaringan Irigasi DI Mojorejo</t>
  </si>
  <si>
    <t>Terlaksananya Perbaikan Jaringan Irigasi DI Mojorejo</t>
  </si>
  <si>
    <t>Kel. Gayamdompo Kec. Karanganyar</t>
  </si>
  <si>
    <t>Perbaikan Jaringan Irigasi DI Parakan</t>
  </si>
  <si>
    <t>Terlaksananya Perbaikan Jaringan Irigasi DI Parakan</t>
  </si>
  <si>
    <t>Kel. Bolong             Kec. Karanganyar</t>
  </si>
  <si>
    <t>Perbaikan Jaringan Irigasi DI Belik</t>
  </si>
  <si>
    <t>Terlaksananya Perbaikan Jaringan Irigasi DI Belik</t>
  </si>
  <si>
    <t>Ds. Jatipuro            Kec. Jatipuro</t>
  </si>
  <si>
    <t>Perbaikan Jaringan Irigasi DI Kotong</t>
  </si>
  <si>
    <t>Terlaksananya Perbaikan Jaringan Irigasi DI Kotong</t>
  </si>
  <si>
    <t>Perbaikan Jaringan Irigasi DI Tawang</t>
  </si>
  <si>
    <t>Terlaksananya Perbaikan Jaringan Irigasi DI Tawang</t>
  </si>
  <si>
    <t>Kel. Tegalgede        Kec. Karanganyar</t>
  </si>
  <si>
    <t>Perbaikan Jaringan Irigasi DI Jambon</t>
  </si>
  <si>
    <t>Terlaksananya Perbaikan Jaringan Irigasi DI Jambon</t>
  </si>
  <si>
    <t>Ds. Sepanjang        Kec. Tawangmangu</t>
  </si>
  <si>
    <t>Perbaikan Jaringan Irigasi DI Kalikecut</t>
  </si>
  <si>
    <t>Terlaksananya Perbaikan Jaringan Irigasi DI Kalikecut</t>
  </si>
  <si>
    <t>Kel. Kalisoro           Kec. Tawangmangu</t>
  </si>
  <si>
    <t>Perbaikan Jaringan Irigasi DI Delingan Wetan Jetu Kel. Bejen</t>
  </si>
  <si>
    <t>Terlaksananya Perbaikan Jaringan Irigasi DI Delingan Wetan Jetu Kel. Bejen</t>
  </si>
  <si>
    <t>Kel. Bejen               Kec. Karanganyar</t>
  </si>
  <si>
    <t>Perbaikan Jaringan Irigasi DI Magar Ds Wukirsawit Kec. Jatiyoso</t>
  </si>
  <si>
    <t>Terlaksananya Perbaikan Jaringan Irigasi DI Magar Ds Wukirsawit Kec. Jatiyoso</t>
  </si>
  <si>
    <t>Ds. Wukirsawit        Kec. Jatiyoso</t>
  </si>
  <si>
    <t>Perbaikan Jaringan Irigasi DI Jetu Kel. Lalung. Kec. Kra</t>
  </si>
  <si>
    <t>Terlaksananya Perbaikan Jaringan Irigasi DI Jetu Kel. Lalung. Kec. Kra</t>
  </si>
  <si>
    <t>Kel. Lalung             Kec. Karanganyar</t>
  </si>
  <si>
    <t>Perbaikan Jaringan Irigasi DI Ngudi Jatiyoso</t>
  </si>
  <si>
    <t>Terlaksananya Perbaikan Jaringan Irigasi DI Ngudi Jatiyoso</t>
  </si>
  <si>
    <t>Ds. Tlobo                 Kec. Jatiyoso</t>
  </si>
  <si>
    <t>Perbaikan Jaringan Irigasi DI Bon Dukuh</t>
  </si>
  <si>
    <t>Terlaksananya Perbaikan Jaringan Irigasi DI Bon Dukuh</t>
  </si>
  <si>
    <t>Perbaikan Jaringan Irigasi DI Truneg Ds. Doplang Kec. Karangpandan</t>
  </si>
  <si>
    <t>Terlaksananya Perbaikan Jaringan Irigasi DI Truneg Ds. Doplang Kec. Karangpandan</t>
  </si>
  <si>
    <t>Ds. Doplang            Kec. Karangpandan</t>
  </si>
  <si>
    <t>Perbaikan Jaringan Irigasi DI Ngabeyan</t>
  </si>
  <si>
    <t>Terlaksananya Perbaikan Jaringan Irigasi DI Ngabeyan</t>
  </si>
  <si>
    <t>Ds. Dawung            Kec. Matesih</t>
  </si>
  <si>
    <t>Pembangunan Saluran Irigasi Dukuh Kebaksari RW 5 Kebakramat</t>
  </si>
  <si>
    <t>Terlaksananya Pembangunan Saluran Irigasi Dukuh Kebaksari RW 5 Kebakramat</t>
  </si>
  <si>
    <t>Ds. Kebak               Kec. Kebakramat</t>
  </si>
  <si>
    <t>Pembangunan Saluran Irigasi Kios Pasar Kebakramat</t>
  </si>
  <si>
    <t>Terlaksananya Pembangunan Saluran Irigasi Kios Pasar Kebakramat</t>
  </si>
  <si>
    <t>Ds. Pulosari            Kec. Kebakramat</t>
  </si>
  <si>
    <t>Perbaikan Jaringan Irigasi DI Klodron</t>
  </si>
  <si>
    <t>Terlaksananya Perbaikan Jaringan Irigasi DI Klodron</t>
  </si>
  <si>
    <t>Ds. Punthukrejo     Kec. Ngargoyoso</t>
  </si>
  <si>
    <t>Perbaikan Jaringan Irigasi DI Watu Surupan</t>
  </si>
  <si>
    <t>Terlaksananya Perbaikan Jaringan Irigasi DI Watu Surupan</t>
  </si>
  <si>
    <t>Ds. Nglebak            Kec. Tawangmangu</t>
  </si>
  <si>
    <t>Perbaikan Jaringan Irigasi DI Jenawi</t>
  </si>
  <si>
    <t>Terlaksananya Perbaikan Jaringan Irigasi DI Jenawi</t>
  </si>
  <si>
    <t>Perbaikan Jaringan Irigasi DI Jambe</t>
  </si>
  <si>
    <t>Terlaksananya Perbaikan Jaringan Irigasi DI Jambe</t>
  </si>
  <si>
    <t>Ds. Sidomukti         Kec. Jenawi</t>
  </si>
  <si>
    <t>Perbaikan Jaringan Irigasi DI Sringin</t>
  </si>
  <si>
    <t>Terlaksananya Perbaikan Jaringan Irigasi DI Sringin</t>
  </si>
  <si>
    <t>Perbaikan Jaringan Irigasi DI Simpar</t>
  </si>
  <si>
    <t>Terlaksananya Perbaikan Jaringan Irigasi DI Simpar</t>
  </si>
  <si>
    <t>Ds. Tohkuning        Kec. Karangpandan</t>
  </si>
  <si>
    <t>Perbaikan Jaringan Irigasi DI Tlobo</t>
  </si>
  <si>
    <t>Terlaksananya Perbaikan Jaringan Irigasi DI Tlobo</t>
  </si>
  <si>
    <t>Ds. Balong              Kec. Jenawi</t>
  </si>
  <si>
    <t>Perbaikan Jaringan Irigasi DI Ndengok</t>
  </si>
  <si>
    <t>Terlaksananya Perbaikan Jaringan Irigasi DI Ndengok</t>
  </si>
  <si>
    <t>Ds. Lempong           Kec. Jenawi</t>
  </si>
  <si>
    <t>Perbaikan Jaringan Irigasi DI Sabrangan</t>
  </si>
  <si>
    <t>Terlaksananya Perbaikan Jaringan Irigasi DI Sabrangan</t>
  </si>
  <si>
    <t>Ds. Karanglo           Kec. Tawangmangu</t>
  </si>
  <si>
    <t>Perbaikan Jaringan Irigasi DI Berjo</t>
  </si>
  <si>
    <t>Terlaksananya Perbaikan Jaringan Irigasi DI Berjo</t>
  </si>
  <si>
    <t>Ds. Berjo                Kec. Ngargoyoso</t>
  </si>
  <si>
    <t>Perbaikan Jaringan Irigasi DI Sependekan</t>
  </si>
  <si>
    <t>Terlaksananya Perbaikan Jaringan Irigasi DI Sependekan</t>
  </si>
  <si>
    <t>Ds. Koripan            Kec. Matesih</t>
  </si>
  <si>
    <t>Perbaikan Jaringan Irigasi DI Tanggal</t>
  </si>
  <si>
    <t>Terlaksananya Perbaikan Jaringan Irigasi DI Tanggal</t>
  </si>
  <si>
    <t>Ds. Ngargoyoso       Kec. Ngargoyoso</t>
  </si>
  <si>
    <t>Perbaikan Jaringan Irigasi DI Losari</t>
  </si>
  <si>
    <t>Terlaksananya Perbaikan Jaringan Irigasi DI Losari</t>
  </si>
  <si>
    <t>Ds. Jatirejo            Kec. Jumapolo</t>
  </si>
  <si>
    <t>Perbaikan Jaringan Irigasi DI Wonoketi</t>
  </si>
  <si>
    <t>Terlaksananya Perbaikan Jaringan Irigasi DI Wonoketi</t>
  </si>
  <si>
    <t>Ds. Ngemplak         Kec. Karangpandan</t>
  </si>
  <si>
    <t>Perbaikan Jaringan Irigasi DI Dungbang</t>
  </si>
  <si>
    <t>Terlaksananya Perbaikan Jaringan Irigasi DI Dungbang</t>
  </si>
  <si>
    <t>Ds. Ngadiluwih       Kec. Matesih</t>
  </si>
  <si>
    <t>Terlaksananya Fasilitasi Program Hibah Air Minum Perdesaan</t>
  </si>
  <si>
    <t>12.000 SR (12Desa/Kelurahan)</t>
  </si>
  <si>
    <t>Terpenuhinya Biaya Kegiatan Fasilitator dan Operasional PAMSIMAS</t>
  </si>
  <si>
    <t>Terlaksanya Pendampingan Program Reguler PAMSIMAS</t>
  </si>
  <si>
    <t>4 desa / kelurahan</t>
  </si>
  <si>
    <t>Pembangunan Sarana Air Bersih Program Pamsimas Desa Brujul Kec. Jaten</t>
  </si>
  <si>
    <t>Terlaksananya Pembangunan Sarana Air Bersih Program Pamsimas Desa Brujul Kec. Jaten</t>
  </si>
  <si>
    <t>Pembangunan Sarana Air Bersih Program Pamsimas Kelurahan Jantiharjo Kec. Kra</t>
  </si>
  <si>
    <t>Terlaksananya Pembangunan Sarana Air Bersih Program Pamsimas Kelurahan Jantiharjo Kec. Kra</t>
  </si>
  <si>
    <t>Pembangunan Sarana Air Bersih Program Pamsimas Desa Kuto Kec. Kerjo</t>
  </si>
  <si>
    <t>Terlaksananya Pembangunan Sarana Air Bersih Program Pamsimas Desa Kuto Kec. Kerjo</t>
  </si>
  <si>
    <t>Pembangunan Sarana Air Bersih Program Pamsimas Desa Klodran Kec. Colomadu</t>
  </si>
  <si>
    <t>Terlaksananya Pembangunan Sarana Air Bersih Program Pamsimas Desa Klodran Kec. Colomadu</t>
  </si>
  <si>
    <t>Biaya Umum</t>
  </si>
  <si>
    <t>Terpenuhinya Biaya Umum kegiatan pendampingan Program Reguler Pamsimas</t>
  </si>
  <si>
    <t>Terselenggaranya Fasilitasi Program Sanitasi Komunal (SAIIG) Kabupaten Karanganyar</t>
  </si>
  <si>
    <t>1 ipal kumonal untuk 150 SR</t>
  </si>
  <si>
    <t>Tersedianya Database Akses Air Minum Karanganyar</t>
  </si>
  <si>
    <t>Terlaksananya Pengembangan SPAM Kawasan Rawan Air Program DAK Penugasan</t>
  </si>
  <si>
    <t>Pembangunan SPAM Desa Pulorejo, Plosorejo, Matesih</t>
  </si>
  <si>
    <t>Pembangunan SPAM Desa Banjarharjo, Kebakramat</t>
  </si>
  <si>
    <t>Pembangunan SPAM Desa Bulurejo, Gondangrejo</t>
  </si>
  <si>
    <t>Pembangunan SPAM Desa Brujul, Jaten</t>
  </si>
  <si>
    <t>Pembangunan SPAM Desa Alastuwo, Kebakramat</t>
  </si>
  <si>
    <t>Pembangunan SPAM Desa Tawangsari, Kerjo</t>
  </si>
  <si>
    <t>Pembangunan SPAM Desa Sedayu, Jumantono</t>
  </si>
  <si>
    <t xml:space="preserve">Biaya Penunjang </t>
  </si>
  <si>
    <t>Terpenuihinya Biaya Penunjang kegiatan Pengembangan SPAM Kawasan Rawan Air Program DAK Penugasan</t>
  </si>
  <si>
    <t>Terlaksananya Pembangunan Sistem Pengelolaan Air Limbah Domestik Terpusat (SPALD-T) Program DAK Reguler</t>
  </si>
  <si>
    <t>Pembangunan Sistem Pengelolaan Air Limbah Domestik Terpusat (SPALD-T) Desa Sringin, Jumantono</t>
  </si>
  <si>
    <t>Terlaksananya Pembangunan Sistem Pengelolaan Air Limbah Domestik Terpusat (SPALD-T) Desa Sringin, Jumantono</t>
  </si>
  <si>
    <t>Pembangunan Sistem Pengelolaan Air Limbah Domestik Terpusat (SPALD-T) Desa Jatis, Jaten</t>
  </si>
  <si>
    <t>Terlaksananya Pembangunan Sistem Pengelolaan Air Limbah Domestik Terpusat (SPALD-T) Desa Jatis, Jaten</t>
  </si>
  <si>
    <t>Pembangunan Sistem Pengelolaan Air Limbah Domestik Terpusat (SPALD-T) Desa Kaliwuluh, Kebakramat</t>
  </si>
  <si>
    <t>Terlaksananya Pembangunan Sistem Pengelolaan Air Limbah Domestik Terpusat (SPALD-T) Desa Kaliwuluh, Kebakramat</t>
  </si>
  <si>
    <t>Pembangunan Sistem Pengelolaan Air Limbah Domestik Terpusat (SPALD-T) Kelurahan Gedong, Karanganyar</t>
  </si>
  <si>
    <t>Terlaksananya Pembangunan Sistem Pengelolaan Air Limbah Domestik Terpusat (SPALD-T) Kelurahan Gedong, Karanganyar</t>
  </si>
  <si>
    <t>Pembangunan Sistem Pengelolaan Air Limbah Domestik Terpusat (SPALD-T) Desa Kemiri, Kebakramat</t>
  </si>
  <si>
    <t>Terlaksananya Pembangunan Sistem Pengelolaan Air Limbah Domestik Terpusat (SPALD-T) Desa Kemiri, Kebakramat</t>
  </si>
  <si>
    <t>Pembangunan Sistem Pengelolaan Air Limbah Domestik Terpusat (SPALD-T) Desa Ngijo, Tasikmadu</t>
  </si>
  <si>
    <t>Terlaksananya Pembangunan Sistem Pengelolaan Air Limbah Domestik Terpusat (SPALD-T) Desa Ngijo, Tasikmadu</t>
  </si>
  <si>
    <t>Biaya Penunjang</t>
  </si>
  <si>
    <t>Terpenuhinya Biaya Penunjang kegiatan Pembangunan SPALD-T Progran DAK eguler</t>
  </si>
  <si>
    <t>Terlaksananya Pengembangan SPAM Kawasan Rawan Air</t>
  </si>
  <si>
    <t>23 paket</t>
  </si>
  <si>
    <t>Pembangunan Sistem Penyediaan Air Minum (SPAM) Dukuh Desa Kaling Kec. Tasikmadu</t>
  </si>
  <si>
    <t>Terlaksananya Pembangunan Sistem Penyediaan Air Minum (SPAM) Dukuh Desa Kaling Kec. Tasikmadu</t>
  </si>
  <si>
    <t>Pembangunan Sistem Penyediaan Air Minum (SPAM) Jatisuko, Kec. Jatipuro</t>
  </si>
  <si>
    <t>Terlaksananya Pembangunan Sistem Penyediaan Air Minum (SPAM) Jatisuko, Kec. Jatipuro</t>
  </si>
  <si>
    <t>Pembangunan Sistem Penyediaan Air Minum (SPAM) Sroyo, Kec.Jaten</t>
  </si>
  <si>
    <t>Terlaksananya Pembangunan Sistem Penyediaan Air Minum (SPAM) Sroyo, Kec.Jaten</t>
  </si>
  <si>
    <t>Pembangunan Sistem Penyediaan Air Minum (SPAM) Dusun Siwal, Desa Selokaton, Gondangrejo</t>
  </si>
  <si>
    <t>Terlaksananya Pembangunan Sistem Penyediaan Air Minum (SPAM) Dusun Siwal, Desa Selokaton, Gondangrejo</t>
  </si>
  <si>
    <t>Pembangunan Sistem Penyediaan Air Minum (SPAM) Dusun Jurangkambil, Ds. Jeruksawit, Kec. Gondangrejo</t>
  </si>
  <si>
    <t>Terlaksananya Pembangunan Sistem Penyediaan Air Minum (SPAM) Dusun Jurangkambil, Ds. Jeruksawit, Kec. Gondangrejo</t>
  </si>
  <si>
    <t>Pembangunan Sistem Penyediaan Air Minum (SPAM) Dusun Gulonan, Ds. Brujul, Kec. Jaten</t>
  </si>
  <si>
    <t>Terlaksananya Pembangunan Sistem Penyediaan Air Minum (SPAM) Dusun Gulonan, Ds. Brujul, Kec. Jaten</t>
  </si>
  <si>
    <t>Pembangunan Sistem Penyediaan Air Minum (SPAM) Dususn Dayu, Ds. Dayu, Gondangrejo</t>
  </si>
  <si>
    <t>Terlaksananya Pembangunan Sistem Penyediaan Air Minum (SPAM) Dususn Dayu, Ds. Dayu, Gondangrejo</t>
  </si>
  <si>
    <t>Pembangunan Sistem Penyediaan Air Minum (SPAM) Dususn Nglebak, Ds. Munggur, Mojogedang</t>
  </si>
  <si>
    <t>Terlaksananya Pembangunan Sistem Penyediaan Air Minum (SPAM) Dususn Nglebak, Ds. Munggur, Mojogedang</t>
  </si>
  <si>
    <t>Pembangunan Sistem Penyediaan Air Minum (SPAM) Salam Mulyo, Ds. Tohkuning, Karangpandan</t>
  </si>
  <si>
    <t>Terlaksananya Pembangunan Sistem Penyediaan Air Minum (SPAM) Salam Mulyo, Ds. Tohkuning, Karangpandan</t>
  </si>
  <si>
    <t>Pembangunan Sistem Penyediaan Air Minum (SPAM) RT 2 RW 02 Kel. Tawangmangu, Kec. Tawangmangu</t>
  </si>
  <si>
    <t>Terlaksananya Pembangunan Sistem Penyediaan Air Minum (SPAM) RT 2 RW 02 Kel. Tawangmangu, Kec. Tawangmangu</t>
  </si>
  <si>
    <t>Pembangunan Sistem Penyediaan Air Minum (SPAM) Dusun Kaling, Desa Kaling, Tasikmadu</t>
  </si>
  <si>
    <t>Terlaksananya Pembangunan Sistem Penyediaan Air Minum (SPAM) Dusun Kaling, Desa Kaling, Tasikmadu</t>
  </si>
  <si>
    <t>Pembangunan Sistem Penyediaan Air Minum (SPAM) Dukuh Pulosari, Ds. Pulosari, Kebakramat</t>
  </si>
  <si>
    <t>Terlaksananya Pembangunan Sistem Penyediaan Air Minum (SPAM) Dukuh Pulosari, Ds. Pulosari, Kebakramat</t>
  </si>
  <si>
    <t>Pembangunan Sistem Penyediaan Air Minum (SPAM) Dukh Gedongrejo, Ds. Kaliwuluh, Kebakramat</t>
  </si>
  <si>
    <t>Terlaksananya Pembangunan Sistem Penyediaan Air Minum (SPAM) Dukh Gedongrejo, Ds. Kaliwuluh, Kebakramat</t>
  </si>
  <si>
    <t>Pembangunan Sistem Penyediaan Air Minum (SPAM) Dusun Kragan, Ds. Kragan, Gondangrejo</t>
  </si>
  <si>
    <t>Terlaksananya Pembangunan Sistem Penyediaan Air Minum (SPAM) Dusun Kragan, Ds. Kragan, Gondangrejo</t>
  </si>
  <si>
    <t>Pembangunan Sistem Penyediaan Air Minum (SPAM) Dusun Krebet, Ds. Wonorejo, Gondangrejo</t>
  </si>
  <si>
    <t>Terlaksananya Pembangunan Sistem Penyediaan Air Minum (SPAM) Dusun Krebet, Ds. Wonorejo, Gondangrejo</t>
  </si>
  <si>
    <t>Pembangunan Sistem Penyediaan Air Minum (SPAM) Dukuh Daren Kulon, Desa Blorong, Jumantono</t>
  </si>
  <si>
    <t>Terlaksananya Pembangunan Sistem Penyediaan Air Minum (SPAM) Dukuh Daren Kulon, Desa Blorong, Jumantono</t>
  </si>
  <si>
    <t>Pembangunan Sistem Penyediaan Air Minum (SPAM) Dukuh Jenggrik, Ds. Buntar, Mojogedang</t>
  </si>
  <si>
    <t>Terlaksananya Pembangunan Sistem Penyediaan Air Minum (SPAM) Dukuh Jenggrik, Ds. Buntar, Mojogedang</t>
  </si>
  <si>
    <t>Pembangunan Sistem Penyediaan Air Minum (SPAM) Dusun Ngelo, Desa Kedawung, Jumapolo</t>
  </si>
  <si>
    <t>Terlaksananya Pembangunan Sistem Penyediaan Air Minum (SPAM) Dusun Ngelo, Desa Kedawung, Jumapolo</t>
  </si>
  <si>
    <t>Pembangunan Sistem Penyediaan Air Minum (SPAM) Desa Kepuh, Jumapolo</t>
  </si>
  <si>
    <t>Terlaksananya Pembangunan Sistem Penyediaan Air Minum (SPAM) Desa Kepuh, Jumapolo</t>
  </si>
  <si>
    <t>Pembangunan Sistem Penyediaan Air Minum (SPAM) Dusun Tlobo Sepon, Desa Karangsari, Jatiyoso</t>
  </si>
  <si>
    <t>Terlaksananya Pembangunan Sistem Penyediaan Air Minum (SPAM) Dusun Tlobo Sepon, Desa Karangsari, Jatiyoso</t>
  </si>
  <si>
    <t>Pembangunan Sistem Penyediaan Air Minum (SPAM) Dusun Ngrawan, Ds. Krendowahono, Gondangrejo</t>
  </si>
  <si>
    <t>Terlaksananya Pembangunan Sistem Penyediaan Air Minum (SPAM) Dusun Ngrawan, Ds. Krendowahono, Gondangrejo</t>
  </si>
  <si>
    <t>Pembangunan Sistem Penyediaan Air Minum (SPAM) Banjaran, Ds. Jumantoro, Jumapolo</t>
  </si>
  <si>
    <t>Terlaksananya Pembangunan Sistem Penyediaan Air Minum (SPAM) Banjaran, Ds. Jumantoro, Jumapolo</t>
  </si>
  <si>
    <t>Pembangunan Sistem Penyediaan Air Minum (SPAM) Dusun Karanganyar, Ds. Jatisuko, Jatipuro</t>
  </si>
  <si>
    <t>Terlaksananya Pembangunan Sistem Penyediaan Air Minum (SPAM) Dusun Karanganyar, Ds. Jatisuko, Jatipuro</t>
  </si>
  <si>
    <t>Terselenggaranya Pendampingan DAK Sanitasi</t>
  </si>
  <si>
    <t>Terwujudnya Operasional dan Pemeliharaan Infrastruktur Alkal</t>
  </si>
  <si>
    <t>Terlaksananya Operasional dan Pemeliharaan Infrastruktur Wilayah Kecamatan Jatipuro</t>
  </si>
  <si>
    <t>12 bulan / kecamatan</t>
  </si>
  <si>
    <t>Operasional dan Pemeliharaan Infrastruktur UPT Wilayah Kecamatan Jatiyoso</t>
  </si>
  <si>
    <t>Terlaksananya Operasional dan Pemeliharaan Infrastruktur UPT Wilayah Kecamatan Jatiyoso</t>
  </si>
  <si>
    <t>Operasional dan Pemeliharaan Infrastruktur UPT Wilayah Kecamatan Jumantono</t>
  </si>
  <si>
    <t>Terlaksananya Operasional dan Pemeliharaan Infrastruktur UPT Wilayah Kecamatan Jumantono</t>
  </si>
  <si>
    <t>Operasional dan Pemeliharaan Infrastruktur UPT Wilayah Kecamatan Jumapolo</t>
  </si>
  <si>
    <t>Terlaksananya Operasional dan Pemeliharaan Infrastruktur UPT Wilayah Kecamatan Jumapolo</t>
  </si>
  <si>
    <t>Operasional dan Pemeliharaan Infrastruktur UPT Wilayah Kecamatan Matesih</t>
  </si>
  <si>
    <t>Terlaksananya Operasional dan Pemeliharaan Infrastruktur UPT Wilayah Kecamatan Matesih</t>
  </si>
  <si>
    <t>Operasional dan Pemeliharaan Infrastruktur UPT Wilayah Kecamatan Tawangmangu</t>
  </si>
  <si>
    <t>Terlaksananya Operasional dan Pemeliharaan Infrastruktur UPT Wilayah Kecamatan Tawangmangu</t>
  </si>
  <si>
    <t>Operasional dan Pemeliharaan Infrastruktur UPT Wilayah Kecamatan Ngargoyoso</t>
  </si>
  <si>
    <t>Terlaksananya Operasional dan Pemeliharaan Infrastruktur UPT Wilayah Kecamatan Ngargoyoso</t>
  </si>
  <si>
    <t>Operasional dan Pemeliharaan Infrastruktur UPT Wilayah Kecamatan Karangpandan</t>
  </si>
  <si>
    <t>Terlaksananya Operasional dan Pemeliharaan Infrastruktur UPT Wilayah Kecamatan Karangpandan</t>
  </si>
  <si>
    <t>Operasional dan Pemeliharaan Infrastruktur UPT Wilayah Kecamatan Karanganyar</t>
  </si>
  <si>
    <t>Terlaksananya Operasional dan Pemeliharaan Infrastruktur UPT Wilayah Kecamatan Karanganyar</t>
  </si>
  <si>
    <t>Operasional dan Pemeliharaan Infrastruktur UPT Wilayah Kecamatan Tasikmadu</t>
  </si>
  <si>
    <t>Terlaksananya Operasional dan Pemeliharaan Infrastruktur UPT Wilayah Kecamatan Tasikmadu</t>
  </si>
  <si>
    <t>Operasional dan Pemeliharaan Infrastruktur UPT Wilayah Kecamatan Jaten</t>
  </si>
  <si>
    <t>Terlaksananya Operasional dan Pemeliharaan Infrastruktur UPT Wilayah Kecamatan Jaten</t>
  </si>
  <si>
    <t>Operasional dan Pemeliharaan Infrastruktur UPT Wilayah Kecamatan Colomadu</t>
  </si>
  <si>
    <t>Terlaksananya Operasional dan Pemeliharaan Infrastruktur UPT Wilayah Kecamatan Colomadu</t>
  </si>
  <si>
    <t>Operasional dan Pemeliharaan Infrastruktur UPT Wilayah Kecamatan Gondangrejo</t>
  </si>
  <si>
    <t>Terlaksananya Operasional dan Pemeliharaan Infrastruktur UPT Wilayah Kecamatan Gondangrejo</t>
  </si>
  <si>
    <t>Operasional dan Pemeliharaan Infrastruktur UPT Wilayah Kecamatan Mojogedang</t>
  </si>
  <si>
    <t>Terlaksananya Operasional dan Pemeliharaan Infrastruktur UPT Wilayah Kecamatan Mojogedang</t>
  </si>
  <si>
    <t>Operasional dan Pemeliharaan Infrastruktur UPT Wilayah Kecamatan Kebakkramat</t>
  </si>
  <si>
    <t>Terlaksananya Operasional dan Pemeliharaan Infrastruktur UPT Wilayah Kecamatan Kebakkramat</t>
  </si>
  <si>
    <t>Kecamatan Kebakramat</t>
  </si>
  <si>
    <t>Operasional dan Pemeliharaan Infrastruktur UPT Wilayah Kecamatan Kerjo</t>
  </si>
  <si>
    <t>Terlaksananya Operasional dan Pemeliharaan Infrastruktur UPT Wilayah Kecamatan Kerjo</t>
  </si>
  <si>
    <t>Operasional dan Pemeliharaan Infrastruktur UPT Wilayah Kecamatan Jenawi</t>
  </si>
  <si>
    <t>Terlaksananya Operasional dan Pemeliharaan Infrastruktur UPT Wilayah Kecamatan Jenawi</t>
  </si>
  <si>
    <t>Terlaksananya Pembangunan Jalan Lingkungan</t>
  </si>
  <si>
    <t>Pengaspalan / Sensit Jalan Putar Distrik Rejosari - Jatikuwung Gondangrejo</t>
  </si>
  <si>
    <t>Terlaksananya Pengaspalan / Sensit Jalan Putar Distrik Rejosari - Jatikuwung Gondangrejo</t>
  </si>
  <si>
    <t>Pengaspalan Jalan RT 4 RW 3 Tawangamngu</t>
  </si>
  <si>
    <t>Terlaksananya Pengaspalan Jalan RT 4 RW 3 Tawangamngu</t>
  </si>
  <si>
    <t>Pengaspalan Jalan Putar Distrik Nigasan Desa Karangpandan - Kalongan Ngmplak Desa Gerdu</t>
  </si>
  <si>
    <t>Terlaksananya Pengaspalan Jalan Putar Distrik Nigasan Desa Karangpandan - Kalongan Ngmplak Desa Gerdu</t>
  </si>
  <si>
    <t>Pengaspalan Jalan Putar Distrik Tohkuning-Gondangmanis  Karangpandan</t>
  </si>
  <si>
    <t>Terlaksananya Pengaspalan Jalan Putar Distrik Tohkuning-Gondangmanis  Karangpandan</t>
  </si>
  <si>
    <t>Pengaspalan Jalan Lingkungan Tempel RT 1 &amp; RT 2 Kel. Popongan Karanganyar</t>
  </si>
  <si>
    <t>Terlaksananya Pengaspalan Jalan Lingkungan Tempel RT 1 &amp; RT 2 Kel. Popongan Karanganyar</t>
  </si>
  <si>
    <t>Pengaspalan Jalan Perum BMI  (Jalan Pandu, Arjuna, Kresna dan Puntadewa Kel.Lalung, Karanganyar</t>
  </si>
  <si>
    <t>Terlaksananya Pengaspalan Jalan Perum BMI  (Jalan Pandu, Arjuna, Kresna dan Puntadewa Kel.Lalung, Karanganyar</t>
  </si>
  <si>
    <t>Pembangunan Jalan Lingkungan Argoraya Perum GPI Papahan Tasikmadu</t>
  </si>
  <si>
    <t>Terlaksananya Pembangunan Jalan Lingkungan Argoraya Perum GPI Papahan Tasikmadu</t>
  </si>
  <si>
    <t>Betonisasi Jalan Putar Distrik Dusun Bulurejo Desa Botol - Dusun Gejen Desa Sumberejo Kec. Kerjo</t>
  </si>
  <si>
    <t>Terlaksananya Betonisasi Jalan Putar Distrik Dusun Bulurejo Desa Botol - Dusun Gejen Desa Sumberejo Kec. Kerjo</t>
  </si>
  <si>
    <t>Pengaspalan/sensit Jalan Putar Distrik Rejosasi - Mojorejo, Jeruksawit Gondangrejo</t>
  </si>
  <si>
    <t>Terlaksananya Pengaspalan/sensit Jalan Putar Distrik Rejosasi - Mojorejo, Jeruksawit Gondangrejo</t>
  </si>
  <si>
    <t>Pengaspalan Jalan Lingkungan Manggis RT 2 RW 12 Kel.Lalung, Karanganyar</t>
  </si>
  <si>
    <t>Terlaksananya Pengaspalan Jalan Lingkungan Manggis RT 2 RW 12 Kel.Lalung, Karanganyar</t>
  </si>
  <si>
    <t>Pengaspalan Jalan Mendungan RT 2 RW 5 Jungke Karanganyar</t>
  </si>
  <si>
    <t>Terlaksananya Pengaspalan Jalan Mendungan RT 2 RW 5 Jungke Karanganyar</t>
  </si>
  <si>
    <t>Pengaspalan Jalan Lingkungan Bibis RT 04 RW 12 Kel, Jungke Karanganyar</t>
  </si>
  <si>
    <t>Terlaksananya Pengaspalan Jalan Lingkungan Bibis RT 04 RW 12 Kel, Jungke Karanganyar</t>
  </si>
  <si>
    <t>Pengaspalan Jalan Ngasem RT 2 RW 11 Kel. Bolong Karanganyar</t>
  </si>
  <si>
    <t>Terlaksananya Pengaspalan Jalan Ngasem RT 2 RW 11 Kel. Bolong Karanganyar</t>
  </si>
  <si>
    <t>Pengaspalan Jalan Lingkungan Badranasri RT 01 RW 10</t>
  </si>
  <si>
    <t>Terlaksananya Pengaspalan Jalan Lingkungan Badranasri RT 01 RW 10</t>
  </si>
  <si>
    <t>Terlaksananya Pembangunan Talud Lingkungan</t>
  </si>
  <si>
    <t>11 paket</t>
  </si>
  <si>
    <t>Pembangunan Saluran dan Talud Ruas Jalan Jumantono - Jumapolo Tiris RT 01 RW 04 Kebak Jumantono (Depan Pasar Tiris)</t>
  </si>
  <si>
    <t>Terlaksananya Pembangunan Saluran dan Talud Ruas Jalan Jumantono - Jumapolo Tiris RT 01 RW 04 Kebak Jumantono (Depan Pasar Tiris)</t>
  </si>
  <si>
    <t>Pembangunan Talud Tegalarum Kelurahan Cangakan Kec Karanganyar</t>
  </si>
  <si>
    <t>Terlaksananya Pembangunan Talud Tegalarum Kelurahan Cangakan Kec Karanganyar</t>
  </si>
  <si>
    <t>Pembangunan Talud Jalan Desa Jati dan Selatan Dukuh Jati Desa Jati Kec Jaten</t>
  </si>
  <si>
    <t>Terlaksananya Pembangunan Talud Jalan Desa Jati dan Selatan Dukuh Jati Desa Jati Kec Jaten</t>
  </si>
  <si>
    <t>Pembangunan Talud Putar Distrik Rebyong RT 01 RW 02 Desa Tohkuning Kec Karangpandan</t>
  </si>
  <si>
    <t>Terlaksananya Pembangunan Talud Putar Distrik Rebyong RT 01 RW 02 Desa Tohkuning Kec Karangpandan</t>
  </si>
  <si>
    <t>Pembangunan Talud Jalan Bendungan - Jenggrik Dukuh Ngemplak Desa Kaliboto  Kec Mojogedang</t>
  </si>
  <si>
    <t>Terlaksananya Pembangunan Talud Jalan Bendungan - Jenggrik Dukuh Ngemplak Desa Kaliboto  Kec Mojogedang</t>
  </si>
  <si>
    <t>Pembangunan Talud Jalan Ngaliyan RT 06 RW 01 Kel Lalung Kec Karanganyar</t>
  </si>
  <si>
    <t>Terlaksananya Pembangunan Talud Jalan Ngaliyan RT 06 RW 01 Kel Lalung Kec Karanganyar</t>
  </si>
  <si>
    <t>Pembangunan Talud Jalan Lingkungan Pondokrejo RT 04 RW 04 Kel Lalung Kec Karanganyar</t>
  </si>
  <si>
    <t>Terlaksananya Pembangunan Talud Jalan Lingkungan Pondokrejo RT 04 RW 04 Kel Lalung Kec Karanganyar</t>
  </si>
  <si>
    <t>Pembangunan Talud Jalan Gandu RT 03 RW 05 Kel Bolong Kec Karanganyar</t>
  </si>
  <si>
    <t>Terlaksananya Pembangunan Talud Jalan Gandu RT 03 RW 05 Kel Bolong Kec Karanganyar</t>
  </si>
  <si>
    <t>Pembangunan Talud Jalan Desa Sidomukti Kec Jenawi</t>
  </si>
  <si>
    <t>Terlaksananya Pembangunan Talud Jalan Desa Sidomukti Kec Jenawi</t>
  </si>
  <si>
    <t>Pembangunan Talud Jalan Munggur Desa Girimulyo Kec Ngargoyoso</t>
  </si>
  <si>
    <t>Terlaksananya Pembangunan Talud Jalan Munggur Desa Girimulyo Kec Ngargoyoso</t>
  </si>
  <si>
    <t>Pembangunan Talud Jalan Desa Matesih Kec Matesih</t>
  </si>
  <si>
    <t>Terlaksananya Pembangunan Talud Jalan Desa Matesih Kec Matesih</t>
  </si>
  <si>
    <t>Terlaksananya Pembangunan Saluran Drainase Lingkungan</t>
  </si>
  <si>
    <t>Pembangunan Drainase Tegalwinangun RT 02 RW 13 Tegalgede Karanganyar</t>
  </si>
  <si>
    <t>Terlaksananya Pembangunan Drainase Tegalwinangun RT 02 RW 13 Tegalgede Karanganyar</t>
  </si>
  <si>
    <t>Pembangunan Saluran Lingkungan Kadipiro, Kelurahan Bejen, Kec. Karanganyar</t>
  </si>
  <si>
    <t>Terlaksananya Pembangunan Saluran Lingkungan Kadipiro, Kelurahan Bejen, Kec. Karanganyar</t>
  </si>
  <si>
    <t>Operasional TABG perijinan IMB dan SLF</t>
  </si>
  <si>
    <t>Tersedianya Operasional TABG perijinan IMB dan SLF</t>
  </si>
  <si>
    <t>Terlaksananya Pembinaan Konstruksi</t>
  </si>
  <si>
    <t>105 orang</t>
  </si>
  <si>
    <t>Penyelenggaraan Kegiatan Site Plan</t>
  </si>
  <si>
    <t>Terlaksananya Penyelenggaraan Kegiatan Site Plan</t>
  </si>
  <si>
    <t>Terselenggaranya Operasional Tim Koordinasi Penataan Ruang Daerah</t>
  </si>
  <si>
    <t>Terwujudnya Peningkatan Operasional Laboratorium</t>
  </si>
  <si>
    <t>Penyusunan Data Base Ruang Terbuka Hijau Kawasan Perkotaan</t>
  </si>
  <si>
    <t>Terlaksananya Penyusunan Data Base Ruang Terbuka Hijau Kawasan Perkotaan</t>
  </si>
  <si>
    <t>Terwujudnya Penyusunan RDTR Kawasan Perkotaan</t>
  </si>
  <si>
    <t>Terwujudnya Penyusunan Kebijakan RDTR Kawasan Perkotaan</t>
  </si>
  <si>
    <t>Terlaksananya Pembangunan Tangki Septic Individual</t>
  </si>
  <si>
    <t>200 SR di 6 desa / kelurahan</t>
  </si>
  <si>
    <t>Terwujudnya Pengadaan Tanah Untuk Fasilitas Umum</t>
  </si>
  <si>
    <t>Terwujudnya Peningkatan pembangunan sarana dan prasarana olah raga</t>
  </si>
  <si>
    <t>Pembangunan Stadion 45</t>
  </si>
  <si>
    <t>Terlaksananya Pembangunan Stadion 45</t>
  </si>
  <si>
    <t>Penataan Bumi Perkemahan dan Road Race</t>
  </si>
  <si>
    <t>Terlaksananya Penataan Bumi Perkemahan dan Road Race</t>
  </si>
  <si>
    <t>Terwujudnya Penyusunan dan pengumpulan data/informasi kebutuhan penyusunan dokumen perencanaan</t>
  </si>
  <si>
    <t>T</t>
  </si>
  <si>
    <t>Tersusunnya dokumen standar satuan harga</t>
  </si>
  <si>
    <t>PROGRAM PELAYANAN ADMINISTRASI PERKANTORAN</t>
  </si>
  <si>
    <t>Terselenggaranya Kegiatan Surat Menyurat</t>
  </si>
  <si>
    <t>Tersedianya kebutuhan air, listrik, telepon, surat kabar dan majalah</t>
  </si>
  <si>
    <t>Terbayarnya Dana Asuransi Kendaraan Dinas dan gedung</t>
  </si>
  <si>
    <t>Tersedianya 6 Tenaga Cleaning Service dan peralatan Kebersihan Kantor</t>
  </si>
  <si>
    <t>Penyediaan komponen instalansi listrik/penerangan bangunan kantor</t>
  </si>
  <si>
    <t>Tersedianya alat-alat listrik kantor</t>
  </si>
  <si>
    <t>Tersedianya bahan bacaan dan buku peraturan perundang-undangan</t>
  </si>
  <si>
    <t>Tersedianya makanan dan minuman rapat dan jamuan tamu</t>
  </si>
  <si>
    <t>Terselenggaranya rapat-rapat koordinasi dan konsultasi</t>
  </si>
  <si>
    <t>Kabupaten Karanganyar  dan Luar Kabupaten Karanganyar</t>
  </si>
  <si>
    <t>Penyediaan Jasa Boquet</t>
  </si>
  <si>
    <t>Jumlah bouqet ruang pimpinan DPRD</t>
  </si>
  <si>
    <t>penyediaan Jasa Jaminan Pemeliharan Kesehatan DPRD</t>
  </si>
  <si>
    <t>Tersedianya dana jasa medikal chek up bagi anggota DPRD</t>
  </si>
  <si>
    <t>PROGRAM PENINGKATAN SARANA DAN PRASARANA APARATUR</t>
  </si>
  <si>
    <t>Tersedianya perlengkapan gedung kantor yang memadai</t>
  </si>
  <si>
    <t xml:space="preserve">Sekretariat DPRD </t>
  </si>
  <si>
    <t>pengadaan peralatan gedung kantor</t>
  </si>
  <si>
    <t>Tercukupinnya peralatan gedung kantor</t>
  </si>
  <si>
    <t>Terwujudnya komputer</t>
  </si>
  <si>
    <t>Terwujudnya gedung kantor yang memadai</t>
  </si>
  <si>
    <t>Terpeliharanya sarana mobilitas dan pembayaran BBM Pimpinan DPRD dan Pejabat setwan</t>
  </si>
  <si>
    <t>Pemeliharaan rutin/atau berkala kendaraan dinas/operasional</t>
  </si>
  <si>
    <t>Terpeliharanya  sarana mobilitas yang memadai dan Pembayaran BBM Sekretariat DPRD</t>
  </si>
  <si>
    <t>Terlaksananya pemeliharaan perlengkapan gedung kantor</t>
  </si>
  <si>
    <t>Terlaksananya service, perbaikan peralatan gedung kantor</t>
  </si>
  <si>
    <t>Tersedianya sarana dan prasarana komputer</t>
  </si>
  <si>
    <t>PROGRAM PENINGKATAN DISIPLIN APARATUR</t>
  </si>
  <si>
    <t>Pakaian dinas bagi anggota DPRD</t>
  </si>
  <si>
    <t>PROGRAM PENINGKATAN PENGEMBANGAN SISTEM PELAPORAN CAPAIAN KINERJA DAN KEUANGAN</t>
  </si>
  <si>
    <t>Penyusunan laporan capaian kinerja dan ihktisar realisai kinerja SKPD</t>
  </si>
  <si>
    <t>Terselenggaranya kegiatan pembuatan laporan kerja</t>
  </si>
  <si>
    <t>PROGRAM PENINGKATAN KAPASITAS LEMBAGA PERWAKILAN RAKYAT DAERAH</t>
  </si>
  <si>
    <t>Terlaksananya pembahasan raperda inisiatif</t>
  </si>
  <si>
    <t>Terselenggaranya pelantikan yang baik</t>
  </si>
  <si>
    <t>Terselenggaranya rapat-rapat alat kelengkapan DPRD</t>
  </si>
  <si>
    <t>Terselenggaranya rapat-rapat paripurna DPRD</t>
  </si>
  <si>
    <t>Terselenggaranya kegiatan  reses bagi anggota DPRD</t>
  </si>
  <si>
    <t>Kunjungan kerja pimpinan dan anggota DPRD dalam Daerah</t>
  </si>
  <si>
    <t>Terlaksananya kunjungan kerja pimpinan DPRD dan komisi DPRD</t>
  </si>
  <si>
    <t>Terselenggaranya laporan yang baik</t>
  </si>
  <si>
    <t>Penggandaan dan penjilidan peraturan perundang-undangan</t>
  </si>
  <si>
    <t>Penanganan aduan masyarakat dan masalah aktual</t>
  </si>
  <si>
    <t>Tersedianya dokumentasi kegiatan DPRD</t>
  </si>
  <si>
    <t xml:space="preserve">Penyusunan Materi &amp; Sambutan Ketua DPRD </t>
  </si>
  <si>
    <t>Terwujudnya naskah materi dan sambutan ketua DPRD</t>
  </si>
  <si>
    <t>Peningkatan kapasitas pimpinan, anggota DPRD serta setwan</t>
  </si>
  <si>
    <t>Terselenggaranya kursus, diklat, bintek bagi anggota DPRD dan Sekretariat DPRD</t>
  </si>
  <si>
    <t>Rapat-rapat koordinasi pimpinan, anggota DPRD serta sekwan</t>
  </si>
  <si>
    <t>Terselenggaranya rapat-rapat koordinasi anggota DPRD dan Sekretaris  DPRD</t>
  </si>
  <si>
    <t>Terbayarnya dana pendampingan tenaga ahli/perguruan tinggi</t>
  </si>
  <si>
    <t>Terselenggaranya kunjungan kerja pimpinan DPRD, alat kelengkapan DPRD dan Sekretariat DPRD</t>
  </si>
  <si>
    <t>Penggandaan dan penjilidan risalah</t>
  </si>
  <si>
    <t>Terlaksananya pembahasan program pembentukan peraturan daerah</t>
  </si>
  <si>
    <t xml:space="preserve">Penyusunan Buku Profil DPRD Kabupaten Karanganyar </t>
  </si>
  <si>
    <t>Tersedianya  buku profil DPRD</t>
  </si>
  <si>
    <t>Terlaksanakannya pembahasan produk hukum DPRD</t>
  </si>
  <si>
    <t>Meningkatnya pelayanan perpustakaan sekretariat DPRD</t>
  </si>
  <si>
    <t>Tersedianya majalah DPRD</t>
  </si>
  <si>
    <t>Fasilitasi Kegiatan</t>
  </si>
  <si>
    <t>Terselenggaranya kegiatan hari jadi DPRD</t>
  </si>
  <si>
    <t>Penyediaan Jasa Komunikasi, Sumber daya air listrik</t>
  </si>
  <si>
    <t>Terlaksananya Kegiatan Surat Menyurat</t>
  </si>
  <si>
    <t>Disdagnakerkop UKM</t>
  </si>
  <si>
    <t>Terwujudnya Listrik telepon Dn kebutuhan air</t>
  </si>
  <si>
    <t>3 kantor, 1 mess, 18 kantor dan kantor BLK</t>
  </si>
  <si>
    <t xml:space="preserve">Tercapainya perawatan dan pemeliharaan kendaraan dinas </t>
  </si>
  <si>
    <t>6 unit mobil dan 6 sepedamotor</t>
  </si>
  <si>
    <t>Kebersihan kantor dan pasar terpenuhi</t>
  </si>
  <si>
    <t>35 THL dan Bahan Pembersih 34 item</t>
  </si>
  <si>
    <t>Penyediaan Jasa perbaikan peralatan kerja terpenuhi</t>
  </si>
  <si>
    <t>Terlaksananya pengadaan ATK untuk kelancaran dinas</t>
  </si>
  <si>
    <t>Tersedianya barang cetakan pendukung retribusi</t>
  </si>
  <si>
    <t>disdagnakerkop UKM</t>
  </si>
  <si>
    <t>Terpenuhinya komponen instalasi listrik / penerangan bangunan kantor</t>
  </si>
  <si>
    <t>Tersedianya transportasi dan akomodasi</t>
  </si>
  <si>
    <t>Penyediaan Cetak Karcis</t>
  </si>
  <si>
    <t>Tersedianya Cetak Karcis</t>
  </si>
  <si>
    <t xml:space="preserve">Program Sarana dan Prasarana Aparatur </t>
  </si>
  <si>
    <t>Terlaksananya pengadaan komputer</t>
  </si>
  <si>
    <t xml:space="preserve">3 item </t>
  </si>
  <si>
    <t>Terwujudnya sarana dan prasarana yang memadai</t>
  </si>
  <si>
    <t>Terpeliharanya jaringan komputer</t>
  </si>
  <si>
    <t>Terwujudnya peningkatan kedisiplinan pegawai</t>
  </si>
  <si>
    <t>Terwujudnya data inventarisasi</t>
  </si>
  <si>
    <t>4 bidang satu sekretariat</t>
  </si>
  <si>
    <t>Penyajian laporan keuangan</t>
  </si>
  <si>
    <t>Terlaksananya fasilitasi penyusunan LPT</t>
  </si>
  <si>
    <t>Pertanggungjawaban Kinerja</t>
  </si>
  <si>
    <t>Terlaksananya Penyusunan Renstra OPD</t>
  </si>
  <si>
    <t>Tercapainyapenyusunan dokumen penilaian resiko</t>
  </si>
  <si>
    <t>Terlaksanya monev dan pelaporan</t>
  </si>
  <si>
    <t>Terlaksananya kegiatan expo produk UKM dan Koperasi</t>
  </si>
  <si>
    <t>Terlaksananya pembekalan wirausaha mandiri</t>
  </si>
  <si>
    <t>Meningkatkan produk UMKM</t>
  </si>
  <si>
    <t>Terlaksananya BIMTEK UMKM</t>
  </si>
  <si>
    <t>Terlaksananya peningkatan operasional dan pemeliharaan kebersihan</t>
  </si>
  <si>
    <t>62 THL dan Bekas Ex tenaga honorer 30 orang</t>
  </si>
  <si>
    <t>terlaksananya pemeliharaan pasar</t>
  </si>
  <si>
    <t>Terlaksananya pengadaan bak kontainer</t>
  </si>
  <si>
    <t>2 unit bak kontainer</t>
  </si>
  <si>
    <t>Terlaksananya Pembangunan Gedung</t>
  </si>
  <si>
    <t>Terlaksananya pengadaan sarana prasarana pendukung pelatihan</t>
  </si>
  <si>
    <t>Terlaksanya rehabilitasi gedung pelatihan</t>
  </si>
  <si>
    <t>Terwujudnya pemeliharaan sarana prasarana pelatihan</t>
  </si>
  <si>
    <t>Tercapainya pembangunan gudang , tempat genset, laundry</t>
  </si>
  <si>
    <t>Terlaksananya pembinaan dan pengembagan LPKS</t>
  </si>
  <si>
    <t>25 orang</t>
  </si>
  <si>
    <t>Terlaksananya pelatihan satu kejuruan</t>
  </si>
  <si>
    <t>Terlaksananya pelatihan peningkatan tenaga kerja</t>
  </si>
  <si>
    <t>Terwujudnya pengadaan sarana prasarana pendidikan pelatihan</t>
  </si>
  <si>
    <t>Terlaksananya peningkatan produktivitas tenaga kerja</t>
  </si>
  <si>
    <t>Terlaksananya pelatihan kemetrologian dan perlidungan konsumen</t>
  </si>
  <si>
    <t>45 0rang</t>
  </si>
  <si>
    <t>Terlaksananya pembinaan dan pengawasan barang beredar di pasaran</t>
  </si>
  <si>
    <t>Terlaksananya kegiatan pembinaan dan pengawasan</t>
  </si>
  <si>
    <t>Terlaksananya pengadaan sarana prasarana operasional layanan kemetrologian</t>
  </si>
  <si>
    <t>Terlaksananya penyebarluasan informasi pasar kerja</t>
  </si>
  <si>
    <t>400 orang</t>
  </si>
  <si>
    <t>Terlasananya penempatan tenaga kerja ke luar negeri</t>
  </si>
  <si>
    <t>Terlaksananya pembinaan dan pemantauan pengguna tenaga kerja asing</t>
  </si>
  <si>
    <t xml:space="preserve">Terlaksananya Penyuluhan jabatan kepada siswa </t>
  </si>
  <si>
    <t>225 orang</t>
  </si>
  <si>
    <t>Fasilitasi pelayanan prima pencari kerja dan surveilence ISO 9001:2015</t>
  </si>
  <si>
    <t>Terlaksananya sidang penyelesaian perselisihan hubungan industrial</t>
  </si>
  <si>
    <t>Terselenggaranya sidang dan orientasi LK tripartit</t>
  </si>
  <si>
    <t>9kali, 9 kesepakatan,1 kali</t>
  </si>
  <si>
    <t>Terselenggaranya sosialisasi UMK</t>
  </si>
  <si>
    <t>6 kali sidang / 1 kali sosialisasi</t>
  </si>
  <si>
    <t>Bimbingan Teknis Tata Cara Pencegahan dan Penyelesaian Perselisihan Hubungan Industrial</t>
  </si>
  <si>
    <t>Terlaksananya bimtek pencegahan dan penyelesaian perselisihan hubungan industrial</t>
  </si>
  <si>
    <t>Terlaksananya bimtek penerapan peraturan perundang-undangan</t>
  </si>
  <si>
    <t>23 orang</t>
  </si>
  <si>
    <t>Data ketaatan perusahaan terhadap peraturan perundang-undangan</t>
  </si>
  <si>
    <t>13 perusahaan</t>
  </si>
  <si>
    <t>Terselenggaranya penyuluhan pencegahan keresahan hubungan industrial dan mogok kerja</t>
  </si>
  <si>
    <t>Pemberangkatan Transmigran</t>
  </si>
  <si>
    <t>Terlaksananya kegiatan pemantauan UTTP</t>
  </si>
  <si>
    <t>Terlaksananya monitoring dan evaluasi potensi pasar</t>
  </si>
  <si>
    <t>Penyajian data yang akurat</t>
  </si>
  <si>
    <t>4 buku laporan</t>
  </si>
  <si>
    <t>Terlaksananya kegiatan bimtek wirausaha mandiri</t>
  </si>
  <si>
    <t>35 orang</t>
  </si>
  <si>
    <t>Tertatanya sarana dan prasarana perdagangan</t>
  </si>
  <si>
    <t>Pasar Tegalgede</t>
  </si>
  <si>
    <t>Terlaksananya Fasilitasi Pameran Intanpari Luar Daerah</t>
  </si>
  <si>
    <t>Terlaksananya peningkatan keamanan dan ketertiban lingkungan pasar</t>
  </si>
  <si>
    <t>Pasar se Kab Karanganyar</t>
  </si>
  <si>
    <t>Adanya Jasa Service Tabung Pemadam Kebakaran</t>
  </si>
  <si>
    <t>32 Tabung Hidrant</t>
  </si>
  <si>
    <t>Terwujudnya Pembangunan Pasar</t>
  </si>
  <si>
    <t>Terlaksananya gebyar UKM Kab. Karanganyar</t>
  </si>
  <si>
    <t>35 org/ukm</t>
  </si>
  <si>
    <t>Kenyamanan para pedagang menempati pasar</t>
  </si>
  <si>
    <t>Rehabilitasi Pasar Rakyat Karangpandan (DBHCHT)</t>
  </si>
  <si>
    <t>Terwujudnya pasar yang indah dan rapi</t>
  </si>
  <si>
    <t>Pasar Karangpandan</t>
  </si>
  <si>
    <t>Terwujudnya Pemeliharaan</t>
  </si>
  <si>
    <t>Terlaksananya Intensifikasi peningkatan pendapatan retribusi</t>
  </si>
  <si>
    <t>Terlaksananya Pendataan</t>
  </si>
  <si>
    <t>17 pasar</t>
  </si>
  <si>
    <t>pasar</t>
  </si>
  <si>
    <t>Terlaksananya bimtek</t>
  </si>
  <si>
    <t>Terlaksananya pengawasan koperasi serta penyusunan NIK</t>
  </si>
  <si>
    <t>35 kop</t>
  </si>
  <si>
    <t>Profesionalisme pengelola koperasi</t>
  </si>
  <si>
    <t>30 kop</t>
  </si>
  <si>
    <t>Terlaksananya Fasilitasi penilaian kesehatan koperasi</t>
  </si>
  <si>
    <t>Tersedianya Tenaga penarik retribusi untuk PKL</t>
  </si>
  <si>
    <t>Terlaksananya Pemberdayaan Pedagang Pujasera Belakang Bank Jateng</t>
  </si>
  <si>
    <t>Terlaksananya pemberdayaan pedagang Pujasera</t>
  </si>
  <si>
    <t>Terlaksananya PKL Malangjiwan yang memadai</t>
  </si>
  <si>
    <t>Terlaksananya sarana prasarana pujasera</t>
  </si>
  <si>
    <t>Terlaksananya pemberdayaan pelatihan PKL dan asongan</t>
  </si>
  <si>
    <t>Terlaksananya pengelolaan website</t>
  </si>
  <si>
    <t>Fasilitasi Pengelolaan PPID</t>
  </si>
  <si>
    <t>Terlaksananya fasilitasi pengelolaan PPID</t>
  </si>
  <si>
    <t>Prosentas Cakupan Pelayanan Administrasi Perkantoran</t>
  </si>
  <si>
    <t xml:space="preserve">Terselenggaranya pengiriman dokumen dan keabsahan dokumen untuk keperluan Dinas </t>
  </si>
  <si>
    <t>12 bulan, 17 Kec, dilaksanakan 2 org.</t>
  </si>
  <si>
    <t xml:space="preserve">Kab. Kra. </t>
  </si>
  <si>
    <t>Terselenggaranya kegiatan pelayanan Dinas Kependudukan dan Pencatatan Sipil</t>
  </si>
  <si>
    <t>12 bulan, Iternet dan Pulsa Pelayanan</t>
  </si>
  <si>
    <t>Terwujudnya peningkatan kinerja/optimalisasi pengelolaan administrasi keuangan OPD</t>
  </si>
  <si>
    <t>12 bulan, 18 Tenaga THL</t>
  </si>
  <si>
    <t>Tersedianya peralatan kebersihan kantor dan Peralatan serta perlengkapan Ruang Arsip ADMINDUK</t>
  </si>
  <si>
    <t>12 bulan, 35 Item</t>
  </si>
  <si>
    <t>Terpenuhinya kebutuhan alat tulis kantor yang memadai pada Dinas Kependudukan dan Pencatatan Sipil</t>
  </si>
  <si>
    <t>12 bulan, 53 Item</t>
  </si>
  <si>
    <t>Tersedianya kebutuhan barang cetakan dan penggandaan</t>
  </si>
  <si>
    <t>12 bulan, 10 Item</t>
  </si>
  <si>
    <t>Tersedianya komponen instalasi listrik penerangan bangunan kantor</t>
  </si>
  <si>
    <t>12 bulan, 17 Item</t>
  </si>
  <si>
    <t>Tersedianya peralatan dan perlengkapan kantor guna memperlancar kegiatan Dinas Kependudukan dan Pencatatan Sipil (Komputer)</t>
  </si>
  <si>
    <t>Tercukupinya kebutuhan logistik Dinas Kependudukan dan Pencatatan Sipil</t>
  </si>
  <si>
    <t>12 bulan, 4 Item</t>
  </si>
  <si>
    <t>Tercukupinya kegiatan pelayanan rapat, Kegiatan  dan Tamu</t>
  </si>
  <si>
    <t>12 bulan, 642 DOS</t>
  </si>
  <si>
    <t>Terlaksananya perjalanan dinas dalam /luar daerah</t>
  </si>
  <si>
    <t>12 bulan.</t>
  </si>
  <si>
    <t>Prosentase Cakupan Sarana dan Prasarana Aparatur</t>
  </si>
  <si>
    <t>Tersedianya peralatan Kantor guna mendukung pelayanan ADMINDUK</t>
  </si>
  <si>
    <t>12 bln, 9 Item</t>
  </si>
  <si>
    <t>Terwujudnya gedung kantor yang representatif</t>
  </si>
  <si>
    <t>12 bln, 2 Unit.</t>
  </si>
  <si>
    <t>Pemeliharaan rutin/berkala kendaraan dinas operasional</t>
  </si>
  <si>
    <t>Terpenuhinya pemeliharaan rutin/berkala peralatan gedung kantor</t>
  </si>
  <si>
    <t>Progsentase Cakupan Peningkatan Pengembangan Sistem Pelaporan Capaian Kinerja dan Keuangan</t>
  </si>
  <si>
    <t>Tersusunnya perencanaan program dan kegiatan OPD</t>
  </si>
  <si>
    <t>12 bln, 6 jenis Dokumen</t>
  </si>
  <si>
    <t>Tersusunnya laporan keuangan OPD</t>
  </si>
  <si>
    <t>12 bln, 6 buku</t>
  </si>
  <si>
    <t>Penyusunan RENSTRA OPD</t>
  </si>
  <si>
    <t>Tersusunnya RENSTRA OPD</t>
  </si>
  <si>
    <t>1 Dokumen , 6 bln</t>
  </si>
  <si>
    <t>Progsentase Cakupan Peniataan ADMINDUK</t>
  </si>
  <si>
    <t>Terlaksananya Peningkatan Pelayanan ADMINDUK di Kab. Karanganyar</t>
  </si>
  <si>
    <t>12 bln, Pemeliharaan di Dinas dan 17 Kec.</t>
  </si>
  <si>
    <t>Terselenggaranya Pelayanan Akta-Akta Pencatatan Sipil dan Terlaksananya Sidang Konfirmasi serta verifikasi berkas permohonan akta kelahiran terlambat pencatatan</t>
  </si>
  <si>
    <t>12 bln.</t>
  </si>
  <si>
    <t xml:space="preserve">Terlaksananya perekaman dan Cetak KTP Elektronik di Kab. Karanganyar, Terpeliharanya Printer KK dan Surat Keterangan  di Dinas dan 17 Kec. </t>
  </si>
  <si>
    <t>Pelayanan ADMINDUK</t>
  </si>
  <si>
    <t>Terlaksananya pelayanan Administrasi Kependudukan (Sosialisasi, Monev, Pelayanan Keliling, Pencetakan Akta akta Pencatatan Sipil, Tersusunnya Profil, SOP Dokumen Capil, Form-form Adminduk dan Arsip ADMINDUK,  Tersedianya Perlengkapan Peralatan Cetak KTP El dan Pelayanan Adminduk On Line.</t>
  </si>
  <si>
    <t>12 bln /Dinas dan 17 Kecamatan serta Instansi Terkait.</t>
  </si>
  <si>
    <t xml:space="preserve">Dinas Kependudukan dan Pencatatan Sipil </t>
  </si>
  <si>
    <t>Tersedianya jasa pengadministrasi perkantoran</t>
  </si>
  <si>
    <t>Tersedianya dana pembayaran rekening telepon, listrik, dan air</t>
  </si>
  <si>
    <t>Tersedianya jasa pelaksana kebersihan</t>
  </si>
  <si>
    <t>Tersedianya barang cetak dan penggandaan</t>
  </si>
  <si>
    <t>Tersedianya surat kabar untuk bahan bacaan</t>
  </si>
  <si>
    <t>Tersedianya bahan logistik untuk keperluan rumah tangga kantor</t>
  </si>
  <si>
    <t>Tersedianya makanan dan minuman rapat dan tamu</t>
  </si>
  <si>
    <t>Tersedianya pembiayaan perjalanan dinas</t>
  </si>
  <si>
    <t>Tercapainya kegiatan pengadaan peralatan gedung kantor</t>
  </si>
  <si>
    <t>Terpeliharanya kendaraan dinas/operasional roda 4 (1 unit) dan roda 2 (3 unit)</t>
  </si>
  <si>
    <t>Terpeliharanya pemeliharaan rutin/berkala peralatan gedung kantor</t>
  </si>
  <si>
    <t>Tersusunnya Renstra Kecamatan Ngargoyoso</t>
  </si>
  <si>
    <t>Terselenggaranya kegiatan pembinaan linmas/kamtibmas</t>
  </si>
  <si>
    <t>Jumlah desa yang dibina dalam wilayah</t>
  </si>
  <si>
    <t>Tercapainya peningkatan peran serta pemuda dalam kegiatan daerah</t>
  </si>
  <si>
    <t>Terwujudnya kerukunan umat beragama di wilayah Kec. Ngargoyoso</t>
  </si>
  <si>
    <t>Tercapainya kegiatan fasilitasi paskibraka kecamatan</t>
  </si>
  <si>
    <t>Tersedianya operasional untuk pelaksanaan kegiatan daerah</t>
  </si>
  <si>
    <t>Tersedianya dana untuk kegiatan PKK Kecamatan</t>
  </si>
  <si>
    <t>Terlaksananya musyawarah pembangunan desa Tk. Kecamatan</t>
  </si>
  <si>
    <t>Tersedianya dana untuk kegiatan evaluasi perlombaan desa</t>
  </si>
  <si>
    <t>Terselenggaranya pembinaan administrasi pemerintah desa</t>
  </si>
  <si>
    <t>Terpenuhinya operasional kegiatan penyelenggaraan pilkades</t>
  </si>
  <si>
    <t>Terselenggaranya keg.pengisian perangkat desa</t>
  </si>
  <si>
    <t>Terselenggaranya monitoring dan evaluasi penyelenggaraan pemerintahan desa/kelurahan</t>
  </si>
  <si>
    <t>Tercapainya fasilitasi pelaksanaan dana desa</t>
  </si>
  <si>
    <t>BOK puskesmas karanganyar</t>
  </si>
  <si>
    <t>Jumlah keluarga yang dilakukan pendataan KS, Jumlah Kegiatan UKM Esensial, Jumlah Kegiatan UKM Pengembangan, Jumlah Kegiatan Fungsi Manajemen</t>
  </si>
  <si>
    <t>Puskesmas karanganyar</t>
  </si>
  <si>
    <t>BOK puskesmas tasikmadu</t>
  </si>
  <si>
    <t>Puskesmas tasikmadu</t>
  </si>
  <si>
    <t>BOK puskesmas jaten I</t>
  </si>
  <si>
    <t>Jumlah kegiatan KS, Jumlah Kegiatan UKM Esensial, Jumlah Kegiatan UKM Pengembangan, Jumlah Kegiatan Fungsi Manajemen</t>
  </si>
  <si>
    <t>Puskesmas jaten I</t>
  </si>
  <si>
    <t>BOK puskesmas jaten II</t>
  </si>
  <si>
    <t>Puskesmas jaten II</t>
  </si>
  <si>
    <t>BOK puskesmas kebakkramat I</t>
  </si>
  <si>
    <t>Terlaksananya kegiatan dengan sumber dana BOK di Puskesmas</t>
  </si>
  <si>
    <t>Puskesmas kebakkramat I</t>
  </si>
  <si>
    <t>BOK puskesmas kebakkramat II</t>
  </si>
  <si>
    <t>Puskesmas kebakkramat II</t>
  </si>
  <si>
    <t>BOK puskesmas tawangmangu</t>
  </si>
  <si>
    <t>Puskesmas tawangmangu</t>
  </si>
  <si>
    <t>BOK puskesmas karangpandan</t>
  </si>
  <si>
    <t>Puskesmas karangpandan</t>
  </si>
  <si>
    <t>BOK puskesmas matesih</t>
  </si>
  <si>
    <t>Puskesmas matesih</t>
  </si>
  <si>
    <t>BOK puskesmas ngargoyoso</t>
  </si>
  <si>
    <t>Puskesmas ngargoyoso</t>
  </si>
  <si>
    <t>BOK puskesmas mojogedang I</t>
  </si>
  <si>
    <t>Puskesmas mojogedang I</t>
  </si>
  <si>
    <t>BOK puskesmas mojogedang II</t>
  </si>
  <si>
    <t>Puskesmas mojogedang II</t>
  </si>
  <si>
    <t>BOK puskesmas kerjo</t>
  </si>
  <si>
    <t>Puskesmas kejo</t>
  </si>
  <si>
    <t>BOK puskesmas jenawi</t>
  </si>
  <si>
    <t>Puskesmas jenawi</t>
  </si>
  <si>
    <t>BOK puskesmass jumapolo</t>
  </si>
  <si>
    <t>BOK puskesmas jatipuro</t>
  </si>
  <si>
    <t>Puskesmas jatipuro</t>
  </si>
  <si>
    <t>BOK puskesmas jatiyoso</t>
  </si>
  <si>
    <t>Puskesmas jatiyoso</t>
  </si>
  <si>
    <t>BOK puskesmas gondangrejo</t>
  </si>
  <si>
    <t>Puskesmas gondangrejo</t>
  </si>
  <si>
    <t>BOK puskesmas jumantono</t>
  </si>
  <si>
    <t>Puskesmas jumantono</t>
  </si>
  <si>
    <t>BOK puskesmas colomadu I</t>
  </si>
  <si>
    <t>Jumlah kegiatan PIS-PK, Jumlah Kegiatan UKM Esensial, Jumlah Kegiatan UKM Pengembangan, Jumlah Kegiatan Fungsi Manajemen</t>
  </si>
  <si>
    <t>Pusksmas colomadu I</t>
  </si>
  <si>
    <t>BOK puskesmas colomadu II</t>
  </si>
  <si>
    <t>Puskesmas colomadu II</t>
  </si>
  <si>
    <t>Pelayanan kesehatan BLUD puskesmas karanganyar</t>
  </si>
  <si>
    <t>Jumlah aset tetap terbeli, Jumlah pegawai non PNS terbayar, Jasa pelayanan terbayar, Kebutuhan rutin puskesmas terbayar, Jumlah sarpras terpelihara</t>
  </si>
  <si>
    <t>Pelayanan kesehatan BLUD puskesmas tasikmadu</t>
  </si>
  <si>
    <t>Pelayanan kesehatan BLUD puskesmas jaten I</t>
  </si>
  <si>
    <t>Pelayanan kesehatan BLUD puskesmas jaten II</t>
  </si>
  <si>
    <t>Jumlah aset tetap terbeli, Jumlah pegawai non PNS terbayar,  Kebutuhan rutin puskesmas terbayar, Jumlah sarpras terpelihara</t>
  </si>
  <si>
    <t>Pelayanan kesehatan BLUD puskesmas kebakkramat I</t>
  </si>
  <si>
    <t>Pelayanan kesehatan BLUD puskesmas kebakkramat II</t>
  </si>
  <si>
    <t>Pelayanan kesehatan BLUD puskesmas tawangmangu</t>
  </si>
  <si>
    <t>Pelayanan kesehatan BLUD puskesmas karangpandan</t>
  </si>
  <si>
    <t>Pelayanan kesehatan BLUD puskesmas matesih</t>
  </si>
  <si>
    <t>Pelayanan kesehatan BLUD puskesmas ngargoyoso</t>
  </si>
  <si>
    <t>Pelayanan kesehatan BLUD puskesmas mojogedang I</t>
  </si>
  <si>
    <t>Pelayanan kesehatan BLUD puskesmas mojogedang II</t>
  </si>
  <si>
    <t>Jumlah aset tetap terbeli, Jumlah pegawai non PNS terbayar, Jasa pelayanan terbayar, Kebutuhan rutin puskesmas terbayar, Jumlah sarpras terpelihara, jumlah aset tetap alkes terbeli</t>
  </si>
  <si>
    <t>Pelayanan kesehatan BLUD puskesmas kerjo</t>
  </si>
  <si>
    <t>Pelayanan kesehatan BLUD puskesmas jenawi</t>
  </si>
  <si>
    <t>Pelayanan kesehatan BLUD puskesmass jumapolo</t>
  </si>
  <si>
    <t>Pelayanan kesehatan BLUD puskesmas jatipuro</t>
  </si>
  <si>
    <t>Pelayanan kesehatan BLUD puskesmas jatiyoso</t>
  </si>
  <si>
    <t>Pelayanan kesehatan BLUD puskesmas gondangrejo</t>
  </si>
  <si>
    <t>Pelayanan kesehatan BLUD puskesmas jumantono</t>
  </si>
  <si>
    <t>Pelayanan kesehatan BLUD puskesmas colomadu I</t>
  </si>
  <si>
    <t>Pelayanan kesehatan BLUD puskesmas colomadu II</t>
  </si>
  <si>
    <t>Pembangunan puskesmas jaten 1</t>
  </si>
  <si>
    <t>Pembangunan Puskesmas Jaten I berfungsi baik</t>
  </si>
  <si>
    <t>1 puskesmas</t>
  </si>
  <si>
    <t>Sewa tanah puskesmas colomadu II</t>
  </si>
  <si>
    <t>Terlaksananya persiapan pembayaran sewa tanah Puskesmas Colomadu II dan terdokumentasinya dokumen sewa tanah</t>
  </si>
  <si>
    <t>Kelancaran Operasional sekolah</t>
  </si>
  <si>
    <t>UPT PUD, NFI DAN SD KECAMATAN TASIKMADU</t>
  </si>
  <si>
    <t>Penyediaan Bantuan Operasional Sekolah  (BOS) Jenjang SMP Negeri</t>
  </si>
  <si>
    <t>SMP Negeri 1 Jaten</t>
  </si>
  <si>
    <t>Terlaksananya Kegiatan surat menyurat</t>
  </si>
  <si>
    <t>Terpenuhinya jasa komunikasi,sumber daya air dan listrik</t>
  </si>
  <si>
    <t>Tersedianya Jasa Kebersihan</t>
  </si>
  <si>
    <t>Tersedianya peralatan listrik</t>
  </si>
  <si>
    <t>tersedianya bahan bacaan dan perundang-undangan</t>
  </si>
  <si>
    <t>Terlaksananya  penyediaan makan dan minum Rapat dan tamu</t>
  </si>
  <si>
    <t xml:space="preserve">Terselenggaranya Rapat-rapat koordinasi </t>
  </si>
  <si>
    <t>tersedianya logistik rumah dinas</t>
  </si>
  <si>
    <t>Terlaksananya pembelian Perlengkapan gedung kantor</t>
  </si>
  <si>
    <t>terlaksananya pembelian peralatan kantor</t>
  </si>
  <si>
    <t>terlaksananya pemeliharaan kendaraan dinas</t>
  </si>
  <si>
    <t>terlaksananya pemeliharaan peralatan kantor</t>
  </si>
  <si>
    <t>terlaksananya penyusunan Renstra</t>
  </si>
  <si>
    <t>terlaksananya pembinaan linmas</t>
  </si>
  <si>
    <t>terlaksanaya pembinaan wilayah</t>
  </si>
  <si>
    <t>terlaksananya  PATEN yang baik</t>
  </si>
  <si>
    <t>Terlaksananya pagelaran wayang kulit</t>
  </si>
  <si>
    <t>terlaksananya kegiatan FKUB</t>
  </si>
  <si>
    <t>Terwujudnya pakaian paskibraka</t>
  </si>
  <si>
    <t>Terlaksanya Pengajian Akbar</t>
  </si>
  <si>
    <t>Terlaksanya Kegiatan 17 an dan hari jadi Kab.Karanganyar</t>
  </si>
  <si>
    <t>Terlaksananya pembinaan PKK</t>
  </si>
  <si>
    <t xml:space="preserve">Terlaksanya musyawarah Pembangunan </t>
  </si>
  <si>
    <t>terlaksanya pemantauan dana desa</t>
  </si>
  <si>
    <t>Terlaksanya Lomba Desa</t>
  </si>
  <si>
    <t>Terlaksanya pembinaan Perangkat Desa</t>
  </si>
  <si>
    <t>Terlaksanya pembinaan Administrasi Pemerintah Desa</t>
  </si>
  <si>
    <t>Terlaksanya Pembinaan Pengurus RT dan RW</t>
  </si>
  <si>
    <t>Terlaksanya pembinaan administrasi bantuan ADD</t>
  </si>
  <si>
    <t>Terlaksanya kegiatan keolahragaan</t>
  </si>
  <si>
    <t>Tersedianya pakaian olahraga</t>
  </si>
  <si>
    <t>Tersedianya logistik</t>
  </si>
  <si>
    <t>Terlaksananya kegiatan keagamaan</t>
  </si>
  <si>
    <t>Teralksananya Musrenbang</t>
  </si>
  <si>
    <t>tertatanya lingkungan kelurahan</t>
  </si>
  <si>
    <t>Terbinanya Perangkat Desa</t>
  </si>
  <si>
    <t>Terlaksananya Pembinaan PKK</t>
  </si>
  <si>
    <t>Terpenuhinya Fasilitas olahraga</t>
  </si>
  <si>
    <t>Terlaksananya kegiatan keagamaan dan sosial budaya</t>
  </si>
  <si>
    <t>Terlaksananya Musrenbang</t>
  </si>
  <si>
    <t>Terlaksananya Kegiatan Dana Desa</t>
  </si>
  <si>
    <t>Kelancaran kegiatab PATEN</t>
  </si>
  <si>
    <t>Terlaksananya pembinaan desa</t>
  </si>
  <si>
    <t>Tersusunnya Renstra</t>
  </si>
  <si>
    <t>Ketertiban administrasi</t>
  </si>
  <si>
    <t>Terlaksananya pembangunan gedung kantor</t>
  </si>
  <si>
    <t>Tersedianya komputer</t>
  </si>
  <si>
    <t>Terpeliharanya kendaraan dinas/ operasional</t>
  </si>
  <si>
    <t>Tersusunnya laporan keuangan</t>
  </si>
  <si>
    <t>Terlaksananya sosialisasi</t>
  </si>
  <si>
    <t>Kelancaran kegiatan PATEN</t>
  </si>
  <si>
    <t>Terselenggaranya pemilihan kepala desa</t>
  </si>
  <si>
    <t xml:space="preserve">Terlaksananya Pemeliharaan Perlengkapan Gedung Kantor </t>
  </si>
  <si>
    <t>Terlaksananya Rehab Pagar Kantor</t>
  </si>
  <si>
    <t>Terlaksananya pembinaan ADMINDUK</t>
  </si>
  <si>
    <t>Terlaksananya jambore Pemuda</t>
  </si>
  <si>
    <t>Terlaksananya kegiatan Keagamaan</t>
  </si>
  <si>
    <t>Tertatanya lingkungan kelurahan</t>
  </si>
  <si>
    <t>Terlaksananya Evaluasi Pemberdayaan Masyarakat, Perlombaan desa/kelurahan</t>
  </si>
  <si>
    <t>Terlaksananya Pembinaan pengurus RT dan RW</t>
  </si>
  <si>
    <t>Terlaksananya Pembinaan organisasi perempuan</t>
  </si>
  <si>
    <t>Terlaksananya Terlaksananya pembinaan ADMINDUK</t>
  </si>
  <si>
    <t>Terlaksananya kegiatan Forum Komunikasi Pimpinan Kecamatan</t>
  </si>
  <si>
    <t>Terlaksananya pembinaan Kader Siaga Trantib</t>
  </si>
  <si>
    <t xml:space="preserve">Terlaksananya Peralatan Perlengkapan Gedung Kantor </t>
  </si>
  <si>
    <t>Terlaksananya Pembinaan Linmas/Kamtibmas</t>
  </si>
  <si>
    <t>Terlaksananya Pembinaan Wilayah/Daerah</t>
  </si>
  <si>
    <t xml:space="preserve">Terlaksananya Musrenbang </t>
  </si>
  <si>
    <t>Terlaksananya Musrenbang Pembinaan pengurus RT dan RW</t>
  </si>
</sst>
</file>

<file path=xl/styles.xml><?xml version="1.0" encoding="utf-8"?>
<styleSheet xmlns="http://schemas.openxmlformats.org/spreadsheetml/2006/main">
  <numFmts count="9">
    <numFmt numFmtId="41" formatCode="_(* #,##0_);_(* \(#,##0\);_(* &quot;-&quot;_);_(@_)"/>
    <numFmt numFmtId="43" formatCode="_(* #,##0.00_);_(* \(#,##0.00\);_(* &quot;-&quot;??_);_(@_)"/>
    <numFmt numFmtId="164" formatCode="_(* #,##0_);_(* \(#,##0\);_(* &quot;-&quot;??_);_(@_)"/>
    <numFmt numFmtId="165" formatCode="0.0"/>
    <numFmt numFmtId="166" formatCode="0.\ \ "/>
    <numFmt numFmtId="167" formatCode="_-* #,##0_-;\-* #,##0_-;_-* &quot;-&quot;_-;_-@_-"/>
    <numFmt numFmtId="168" formatCode="_(* #,##0.00_);_(* \(#,##0.00\);_(* &quot;-&quot;_);_(@_)"/>
    <numFmt numFmtId="169" formatCode="_-* #,##0.00_-;\-* #,##0.00_-;_-* &quot;-&quot;??_-;_-@_-"/>
    <numFmt numFmtId="170" formatCode="_(* #,##0.0_);_(* \(#,##0.0\);_(* &quot;-&quot;_);_(@_)"/>
  </numFmts>
  <fonts count="73">
    <font>
      <sz val="10"/>
      <color indexed="8"/>
      <name val="ARIAL"/>
      <charset val="1"/>
    </font>
    <font>
      <sz val="11"/>
      <color theme="1"/>
      <name val="Calibri"/>
      <family val="2"/>
      <scheme val="minor"/>
    </font>
    <font>
      <sz val="11"/>
      <color theme="1"/>
      <name val="Calibri"/>
      <family val="2"/>
      <charset val="1"/>
      <scheme val="minor"/>
    </font>
    <font>
      <sz val="11"/>
      <color theme="1"/>
      <name val="Calibri"/>
      <family val="2"/>
      <charset val="1"/>
      <scheme val="minor"/>
    </font>
    <font>
      <sz val="10"/>
      <color indexed="8"/>
      <name val="Arial"/>
      <family val="2"/>
    </font>
    <font>
      <b/>
      <sz val="8"/>
      <color indexed="8"/>
      <name val="Tahoma"/>
      <family val="2"/>
    </font>
    <font>
      <b/>
      <sz val="12"/>
      <color indexed="8"/>
      <name val="Bookman Old Style"/>
      <family val="1"/>
    </font>
    <font>
      <sz val="12"/>
      <color indexed="8"/>
      <name val="Bookman Old Style"/>
      <family val="1"/>
    </font>
    <font>
      <b/>
      <sz val="10"/>
      <color indexed="8"/>
      <name val="Arial"/>
      <family val="2"/>
    </font>
    <font>
      <sz val="10"/>
      <color indexed="8"/>
      <name val="Arial"/>
      <family val="2"/>
    </font>
    <font>
      <sz val="8"/>
      <color indexed="8"/>
      <name val="Bookman Old Style"/>
      <family val="1"/>
    </font>
    <font>
      <b/>
      <sz val="18"/>
      <color indexed="8"/>
      <name val="Bookman Old Style"/>
      <family val="1"/>
    </font>
    <font>
      <b/>
      <sz val="8"/>
      <color indexed="8"/>
      <name val="Arial"/>
      <family val="2"/>
    </font>
    <font>
      <sz val="8"/>
      <color indexed="8"/>
      <name val="Arial"/>
      <family val="2"/>
    </font>
    <font>
      <b/>
      <sz val="11"/>
      <color indexed="8"/>
      <name val="Bookman Old Style"/>
      <family val="1"/>
    </font>
    <font>
      <sz val="11"/>
      <color indexed="8"/>
      <name val="Bookman Old Style"/>
      <family val="1"/>
    </font>
    <font>
      <b/>
      <sz val="11"/>
      <color indexed="8"/>
      <name val="Tahoma"/>
      <family val="2"/>
    </font>
    <font>
      <sz val="10"/>
      <color indexed="8"/>
      <name val="Arial"/>
      <family val="2"/>
    </font>
    <font>
      <b/>
      <sz val="14"/>
      <color indexed="8"/>
      <name val="Bookman Old Style"/>
      <family val="1"/>
    </font>
    <font>
      <sz val="11"/>
      <color theme="1"/>
      <name val="Calibri"/>
      <family val="2"/>
      <scheme val="minor"/>
    </font>
    <font>
      <sz val="10"/>
      <name val="Arial"/>
      <family val="2"/>
    </font>
    <font>
      <b/>
      <sz val="7"/>
      <color indexed="8"/>
      <name val="Arial"/>
      <family val="2"/>
    </font>
    <font>
      <sz val="11"/>
      <color theme="1"/>
      <name val="Arial"/>
      <family val="2"/>
      <charset val="1"/>
    </font>
    <font>
      <b/>
      <sz val="10"/>
      <color indexed="8"/>
      <name val="Bookman Old Style"/>
      <family val="1"/>
    </font>
    <font>
      <sz val="10"/>
      <color indexed="8"/>
      <name val="Bookman Old Style"/>
      <family val="1"/>
    </font>
    <font>
      <sz val="12"/>
      <color theme="1"/>
      <name val="Bookman Old Style"/>
      <family val="1"/>
    </font>
    <font>
      <b/>
      <sz val="12"/>
      <color theme="1"/>
      <name val="Bookman Old Style"/>
      <family val="1"/>
    </font>
    <font>
      <b/>
      <i/>
      <sz val="12"/>
      <color theme="1"/>
      <name val="Bookman Old Style"/>
      <family val="1"/>
    </font>
    <font>
      <b/>
      <i/>
      <sz val="12"/>
      <color indexed="8"/>
      <name val="Bookman Old Style"/>
      <family val="1"/>
    </font>
    <font>
      <i/>
      <sz val="12"/>
      <color indexed="8"/>
      <name val="Bookman Old Style"/>
      <family val="1"/>
    </font>
    <font>
      <sz val="9"/>
      <color indexed="8"/>
      <name val="Bookman Old Style"/>
      <family val="1"/>
    </font>
    <font>
      <sz val="12"/>
      <name val="Bookman Old Style"/>
      <family val="1"/>
    </font>
    <font>
      <b/>
      <u/>
      <sz val="12"/>
      <name val="Bookman Old Style"/>
      <family val="1"/>
    </font>
    <font>
      <i/>
      <sz val="12"/>
      <name val="Bookman Old Style"/>
      <family val="1"/>
    </font>
    <font>
      <b/>
      <i/>
      <sz val="12"/>
      <name val="Bookman Old Style"/>
      <family val="1"/>
    </font>
    <font>
      <u/>
      <sz val="12"/>
      <name val="Bookman Old Style"/>
      <family val="1"/>
    </font>
    <font>
      <i/>
      <sz val="12"/>
      <color theme="1"/>
      <name val="Bookman Old Style"/>
      <family val="1"/>
    </font>
    <font>
      <sz val="12"/>
      <color rgb="FFFF0000"/>
      <name val="Bookman Old Style"/>
      <family val="1"/>
    </font>
    <font>
      <u/>
      <sz val="12"/>
      <color indexed="8"/>
      <name val="Bookman Old Style"/>
      <family val="1"/>
    </font>
    <font>
      <b/>
      <sz val="12"/>
      <name val="Bookman Old Style"/>
      <family val="1"/>
    </font>
    <font>
      <sz val="11"/>
      <color theme="1"/>
      <name val="Bookman Old Style"/>
      <family val="1"/>
    </font>
    <font>
      <b/>
      <u/>
      <sz val="12"/>
      <color theme="1"/>
      <name val="Bookman Old Style"/>
      <family val="1"/>
    </font>
    <font>
      <b/>
      <u/>
      <sz val="12"/>
      <color indexed="8"/>
      <name val="Bookman Old Style"/>
      <family val="1"/>
    </font>
    <font>
      <u/>
      <sz val="11"/>
      <color theme="1"/>
      <name val="Bookman Old Style"/>
      <family val="1"/>
    </font>
    <font>
      <b/>
      <i/>
      <sz val="12"/>
      <color rgb="FF000000"/>
      <name val="Bookman Old Style"/>
      <family val="1"/>
    </font>
    <font>
      <sz val="12"/>
      <color rgb="FF000000"/>
      <name val="Bookman Old Style"/>
      <family val="1"/>
    </font>
    <font>
      <u/>
      <sz val="12"/>
      <color theme="1"/>
      <name val="Bookman Old Style"/>
      <family val="1"/>
    </font>
    <font>
      <b/>
      <sz val="12"/>
      <color theme="0"/>
      <name val="Bookman Old Style"/>
      <family val="1"/>
    </font>
    <font>
      <b/>
      <sz val="12"/>
      <color rgb="FFFF0000"/>
      <name val="Bookman Old Style"/>
      <family val="1"/>
    </font>
    <font>
      <b/>
      <sz val="12"/>
      <color rgb="FF000000"/>
      <name val="Bookman Old Style"/>
      <family val="1"/>
    </font>
    <font>
      <b/>
      <sz val="10"/>
      <color rgb="FFFF0000"/>
      <name val="Arial"/>
      <family val="2"/>
    </font>
    <font>
      <b/>
      <sz val="10"/>
      <name val="Arial"/>
      <family val="2"/>
    </font>
    <font>
      <b/>
      <sz val="18"/>
      <color theme="1"/>
      <name val="Bookman Old Style"/>
      <family val="1"/>
    </font>
    <font>
      <sz val="11"/>
      <color indexed="8"/>
      <name val="Arial"/>
      <family val="2"/>
    </font>
    <font>
      <sz val="12"/>
      <color indexed="8"/>
      <name val="Book Antiqua"/>
      <family val="1"/>
    </font>
    <font>
      <b/>
      <sz val="12"/>
      <color indexed="8"/>
      <name val="Book Antiqua"/>
      <family val="1"/>
    </font>
    <font>
      <b/>
      <i/>
      <sz val="12"/>
      <color rgb="FFFF0000"/>
      <name val="Bookman Old Style"/>
      <family val="1"/>
    </font>
    <font>
      <b/>
      <sz val="11"/>
      <color indexed="8"/>
      <name val="Arial"/>
      <family val="2"/>
    </font>
    <font>
      <b/>
      <i/>
      <sz val="11"/>
      <color indexed="8"/>
      <name val="Arial"/>
      <family val="2"/>
    </font>
    <font>
      <sz val="11"/>
      <name val="Arial"/>
      <family val="2"/>
    </font>
    <font>
      <sz val="11"/>
      <color theme="1"/>
      <name val="Arial"/>
      <family val="2"/>
    </font>
    <font>
      <b/>
      <sz val="12"/>
      <color indexed="8"/>
      <name val="Arial"/>
      <family val="2"/>
    </font>
    <font>
      <sz val="12"/>
      <color indexed="8"/>
      <name val="Arial"/>
      <family val="2"/>
    </font>
    <font>
      <sz val="12"/>
      <color theme="1"/>
      <name val="Arial"/>
      <family val="2"/>
    </font>
    <font>
      <sz val="12"/>
      <name val="Arial"/>
      <family val="2"/>
    </font>
    <font>
      <sz val="11"/>
      <color indexed="8"/>
      <name val="Calibri"/>
      <family val="2"/>
      <charset val="1"/>
    </font>
    <font>
      <sz val="11"/>
      <color indexed="8"/>
      <name val="Calibri"/>
      <family val="2"/>
    </font>
    <font>
      <b/>
      <sz val="11"/>
      <name val="Bookman Old Style"/>
      <family val="1"/>
    </font>
    <font>
      <sz val="11"/>
      <name val="Bookman Old Style"/>
      <family val="1"/>
    </font>
    <font>
      <sz val="11"/>
      <color rgb="FF000000"/>
      <name val="Bookman Old Style"/>
      <family val="1"/>
    </font>
    <font>
      <sz val="12"/>
      <color indexed="8"/>
      <name val="Times New Roman"/>
      <family val="1"/>
    </font>
    <font>
      <b/>
      <sz val="10"/>
      <color theme="1"/>
      <name val="Tahoma"/>
      <family val="2"/>
    </font>
    <font>
      <sz val="10"/>
      <color theme="1"/>
      <name val="Tahoma"/>
      <family val="2"/>
    </font>
  </fonts>
  <fills count="6">
    <fill>
      <patternFill patternType="none"/>
    </fill>
    <fill>
      <patternFill patternType="gray125"/>
    </fill>
    <fill>
      <patternFill patternType="solid">
        <fgColor theme="0"/>
        <bgColor indexed="64"/>
      </patternFill>
    </fill>
    <fill>
      <patternFill patternType="solid">
        <fgColor indexed="22"/>
      </patternFill>
    </fill>
    <fill>
      <patternFill patternType="solid">
        <fgColor indexed="9"/>
      </patternFill>
    </fill>
    <fill>
      <patternFill patternType="solid">
        <fgColor indexed="9"/>
        <bgColor indexed="64"/>
      </patternFill>
    </fill>
  </fills>
  <borders count="3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right style="thin">
        <color indexed="64"/>
      </right>
      <top style="hair">
        <color indexed="64"/>
      </top>
      <bottom/>
      <diagonal/>
    </border>
    <border>
      <left style="thin">
        <color indexed="64"/>
      </left>
      <right style="thin">
        <color indexed="64"/>
      </right>
      <top style="hair">
        <color indexed="64"/>
      </top>
      <bottom/>
      <diagonal/>
    </border>
    <border>
      <left style="thin">
        <color indexed="64"/>
      </left>
      <right style="thin">
        <color indexed="64"/>
      </right>
      <top/>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indexed="8"/>
      </left>
      <right style="thin">
        <color indexed="8"/>
      </right>
      <top/>
      <bottom style="thin">
        <color indexed="8"/>
      </bottom>
      <diagonal/>
    </border>
    <border>
      <left style="thin">
        <color indexed="8"/>
      </left>
      <right style="thin">
        <color indexed="8"/>
      </right>
      <top/>
      <bottom/>
      <diagonal/>
    </border>
    <border>
      <left style="thin">
        <color indexed="64"/>
      </left>
      <right style="thin">
        <color indexed="64"/>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right/>
      <top style="hair">
        <color indexed="64"/>
      </top>
      <bottom style="hair">
        <color indexed="64"/>
      </bottom>
      <diagonal/>
    </border>
    <border>
      <left/>
      <right/>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diagonal/>
    </border>
    <border>
      <left style="thin">
        <color indexed="64"/>
      </left>
      <right/>
      <top/>
      <bottom/>
      <diagonal/>
    </border>
    <border>
      <left style="thin">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right style="thin">
        <color indexed="64"/>
      </right>
      <top style="hair">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hair">
        <color indexed="64"/>
      </top>
      <bottom/>
      <diagonal/>
    </border>
    <border>
      <left/>
      <right/>
      <top style="hair">
        <color indexed="64"/>
      </top>
      <bottom style="thin">
        <color indexed="64"/>
      </bottom>
      <diagonal/>
    </border>
    <border>
      <left style="thin">
        <color indexed="64"/>
      </left>
      <right style="thin">
        <color indexed="64"/>
      </right>
      <top style="thin">
        <color indexed="64"/>
      </top>
      <bottom style="hair">
        <color indexed="64"/>
      </bottom>
      <diagonal/>
    </border>
    <border>
      <left/>
      <right/>
      <top style="thin">
        <color indexed="64"/>
      </top>
      <bottom style="hair">
        <color indexed="64"/>
      </bottom>
      <diagonal/>
    </border>
  </borders>
  <cellStyleXfs count="103">
    <xf numFmtId="0" fontId="0" fillId="0" borderId="0">
      <alignment vertical="top"/>
    </xf>
    <xf numFmtId="41" fontId="4" fillId="0" borderId="0" applyFont="0" applyFill="0" applyBorder="0" applyAlignment="0" applyProtection="0"/>
    <xf numFmtId="0" fontId="9" fillId="0" borderId="0">
      <alignment vertical="top"/>
    </xf>
    <xf numFmtId="0" fontId="9" fillId="0" borderId="0">
      <alignment vertical="top"/>
    </xf>
    <xf numFmtId="41" fontId="9" fillId="0" borderId="0" applyFont="0" applyFill="0" applyBorder="0" applyAlignment="0" applyProtection="0"/>
    <xf numFmtId="0" fontId="4" fillId="0" borderId="0">
      <alignment vertical="top"/>
    </xf>
    <xf numFmtId="0" fontId="4" fillId="0" borderId="0">
      <alignment vertical="top"/>
    </xf>
    <xf numFmtId="41" fontId="4" fillId="0" borderId="0" applyFont="0" applyFill="0" applyBorder="0" applyAlignment="0" applyProtection="0"/>
    <xf numFmtId="41" fontId="17" fillId="0" borderId="0" applyFont="0" applyFill="0" applyBorder="0" applyAlignment="0" applyProtection="0">
      <alignment vertical="top"/>
    </xf>
    <xf numFmtId="0" fontId="3" fillId="0" borderId="0"/>
    <xf numFmtId="41" fontId="3" fillId="0" borderId="0" applyFont="0" applyFill="0" applyBorder="0" applyAlignment="0" applyProtection="0"/>
    <xf numFmtId="0" fontId="19" fillId="0" borderId="0"/>
    <xf numFmtId="41" fontId="19" fillId="0" borderId="0" applyFont="0" applyFill="0" applyBorder="0" applyAlignment="0" applyProtection="0"/>
    <xf numFmtId="43" fontId="17" fillId="0" borderId="0" applyFont="0" applyFill="0" applyBorder="0" applyAlignment="0" applyProtection="0"/>
    <xf numFmtId="0" fontId="20" fillId="0" borderId="0"/>
    <xf numFmtId="0" fontId="20" fillId="0" borderId="0"/>
    <xf numFmtId="0" fontId="4" fillId="0" borderId="0">
      <alignment vertical="top"/>
    </xf>
    <xf numFmtId="0" fontId="21" fillId="3" borderId="0">
      <alignment horizontal="center" vertical="center"/>
    </xf>
    <xf numFmtId="0" fontId="8" fillId="4" borderId="0">
      <alignment horizontal="left" vertical="top"/>
    </xf>
    <xf numFmtId="41" fontId="22" fillId="0" borderId="0" applyFont="0" applyFill="0" applyBorder="0" applyAlignment="0" applyProtection="0"/>
    <xf numFmtId="0" fontId="12" fillId="4" borderId="0">
      <alignment horizontal="left" vertical="top"/>
    </xf>
    <xf numFmtId="41" fontId="20" fillId="0" borderId="0" applyFont="0" applyFill="0" applyBorder="0" applyAlignment="0" applyProtection="0"/>
    <xf numFmtId="0" fontId="2" fillId="0" borderId="0"/>
    <xf numFmtId="0" fontId="20" fillId="0" borderId="0"/>
    <xf numFmtId="41" fontId="4" fillId="0" borderId="0" applyFont="0" applyFill="0" applyBorder="0" applyAlignment="0" applyProtection="0"/>
    <xf numFmtId="0" fontId="12" fillId="4" borderId="0">
      <alignment horizontal="center" vertical="top"/>
    </xf>
    <xf numFmtId="43" fontId="20" fillId="0" borderId="0" applyFont="0" applyFill="0" applyBorder="0" applyAlignment="0" applyProtection="0"/>
    <xf numFmtId="0" fontId="4" fillId="0" borderId="0">
      <alignment vertical="top"/>
    </xf>
    <xf numFmtId="0" fontId="19" fillId="0" borderId="0"/>
    <xf numFmtId="0" fontId="8" fillId="3" borderId="0">
      <alignment horizontal="center" vertical="center"/>
    </xf>
    <xf numFmtId="0" fontId="8" fillId="4" borderId="0">
      <alignment horizontal="left" vertical="top"/>
    </xf>
    <xf numFmtId="43" fontId="20" fillId="0" borderId="0" applyFont="0" applyFill="0" applyBorder="0" applyAlignment="0" applyProtection="0"/>
    <xf numFmtId="41" fontId="4" fillId="0" borderId="0" applyFont="0" applyFill="0" applyBorder="0" applyAlignment="0" applyProtection="0">
      <alignment vertical="top"/>
    </xf>
    <xf numFmtId="0" fontId="20" fillId="0" borderId="0"/>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43" fontId="20" fillId="0" borderId="0" applyFont="0" applyFill="0" applyBorder="0" applyAlignment="0" applyProtection="0"/>
    <xf numFmtId="0" fontId="4" fillId="0" borderId="0">
      <alignment vertical="top"/>
    </xf>
    <xf numFmtId="41" fontId="4" fillId="0" borderId="0" applyFont="0" applyFill="0" applyBorder="0" applyAlignment="0" applyProtection="0">
      <alignment vertical="top"/>
    </xf>
    <xf numFmtId="43" fontId="19" fillId="0" borderId="0" applyFont="0" applyFill="0" applyBorder="0" applyAlignment="0" applyProtection="0"/>
    <xf numFmtId="41" fontId="4" fillId="0" borderId="0" applyFont="0" applyFill="0" applyBorder="0" applyAlignment="0" applyProtection="0"/>
    <xf numFmtId="41" fontId="20" fillId="0" borderId="0" applyFont="0" applyFill="0" applyBorder="0" applyAlignment="0" applyProtection="0"/>
    <xf numFmtId="165" fontId="53" fillId="0" borderId="0" applyBorder="0" applyProtection="0"/>
    <xf numFmtId="0" fontId="20" fillId="0" borderId="0"/>
    <xf numFmtId="0" fontId="4" fillId="0" borderId="0">
      <alignment vertical="top"/>
    </xf>
    <xf numFmtId="41" fontId="65" fillId="0" borderId="0" applyFont="0" applyFill="0" applyBorder="0" applyAlignment="0" applyProtection="0"/>
    <xf numFmtId="167" fontId="65" fillId="0" borderId="0" applyFont="0" applyFill="0" applyBorder="0" applyAlignment="0" applyProtection="0"/>
    <xf numFmtId="167" fontId="4" fillId="0" borderId="0" applyFont="0" applyFill="0" applyBorder="0" applyAlignment="0" applyProtection="0"/>
    <xf numFmtId="41"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alignment vertical="top"/>
    </xf>
    <xf numFmtId="41" fontId="4" fillId="0" borderId="0" applyFont="0" applyFill="0" applyBorder="0" applyAlignment="0" applyProtection="0"/>
    <xf numFmtId="167" fontId="4" fillId="0" borderId="0" applyFont="0" applyFill="0" applyBorder="0" applyAlignment="0" applyProtection="0"/>
    <xf numFmtId="41" fontId="4" fillId="0" borderId="0" applyFont="0" applyFill="0" applyBorder="0" applyAlignment="0" applyProtection="0">
      <alignment vertical="top"/>
    </xf>
    <xf numFmtId="167" fontId="4" fillId="0" borderId="0" applyFont="0" applyFill="0" applyBorder="0" applyAlignment="0" applyProtection="0">
      <alignment vertical="top"/>
    </xf>
    <xf numFmtId="41" fontId="2" fillId="0" borderId="0" applyFont="0" applyFill="0" applyBorder="0" applyAlignment="0" applyProtection="0"/>
    <xf numFmtId="167" fontId="2" fillId="0" borderId="0" applyFont="0" applyFill="0" applyBorder="0" applyAlignment="0" applyProtection="0"/>
    <xf numFmtId="41" fontId="2" fillId="0" borderId="0" applyFont="0" applyFill="0" applyBorder="0" applyAlignment="0" applyProtection="0"/>
    <xf numFmtId="167" fontId="2" fillId="0" borderId="0" applyFont="0" applyFill="0" applyBorder="0" applyAlignment="0" applyProtection="0"/>
    <xf numFmtId="41" fontId="4" fillId="0" borderId="0" applyFont="0" applyFill="0" applyBorder="0" applyAlignment="0" applyProtection="0">
      <alignment vertical="top"/>
    </xf>
    <xf numFmtId="167" fontId="4" fillId="0" borderId="0" applyFont="0" applyFill="0" applyBorder="0" applyAlignment="0" applyProtection="0">
      <alignment vertical="top"/>
    </xf>
    <xf numFmtId="41"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43" fontId="4" fillId="0" borderId="0" applyFont="0" applyFill="0" applyBorder="0" applyAlignment="0" applyProtection="0"/>
    <xf numFmtId="169" fontId="4"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0" fontId="20" fillId="0" borderId="0"/>
    <xf numFmtId="0" fontId="2" fillId="0" borderId="0"/>
    <xf numFmtId="0" fontId="2" fillId="0" borderId="0"/>
    <xf numFmtId="0" fontId="4" fillId="0" borderId="0">
      <alignment vertical="top"/>
    </xf>
    <xf numFmtId="0" fontId="66" fillId="0" borderId="0" applyFill="0" applyProtection="0"/>
    <xf numFmtId="0" fontId="1" fillId="0" borderId="0"/>
    <xf numFmtId="0" fontId="1" fillId="0" borderId="0"/>
    <xf numFmtId="0" fontId="4" fillId="0" borderId="0">
      <alignment vertical="top"/>
    </xf>
    <xf numFmtId="0" fontId="4" fillId="0" borderId="0">
      <alignment vertical="top"/>
    </xf>
    <xf numFmtId="0" fontId="1" fillId="0" borderId="0"/>
    <xf numFmtId="0" fontId="1" fillId="0" borderId="0"/>
    <xf numFmtId="0" fontId="2" fillId="0" borderId="0"/>
    <xf numFmtId="0" fontId="4" fillId="0" borderId="0">
      <alignment vertical="top"/>
    </xf>
    <xf numFmtId="0" fontId="2" fillId="0" borderId="0"/>
    <xf numFmtId="0" fontId="2" fillId="0" borderId="0"/>
    <xf numFmtId="0" fontId="2" fillId="0" borderId="0"/>
    <xf numFmtId="0" fontId="2" fillId="0" borderId="0"/>
    <xf numFmtId="9" fontId="4" fillId="0" borderId="0" applyFont="0" applyFill="0" applyBorder="0" applyAlignment="0" applyProtection="0"/>
  </cellStyleXfs>
  <cellXfs count="1303">
    <xf numFmtId="0" fontId="0" fillId="0" borderId="0" xfId="0">
      <alignment vertical="top"/>
    </xf>
    <xf numFmtId="0" fontId="0" fillId="0" borderId="0" xfId="0">
      <alignment vertical="top"/>
    </xf>
    <xf numFmtId="0" fontId="6" fillId="0" borderId="0" xfId="0" applyFont="1" applyAlignment="1">
      <alignment vertical="top" wrapText="1" readingOrder="1"/>
    </xf>
    <xf numFmtId="0" fontId="7" fillId="0" borderId="0" xfId="0" applyFont="1">
      <alignment vertical="top"/>
    </xf>
    <xf numFmtId="0" fontId="6" fillId="0" borderId="1" xfId="0" applyFont="1" applyBorder="1" applyAlignment="1">
      <alignment vertical="top" wrapText="1"/>
    </xf>
    <xf numFmtId="0" fontId="7" fillId="0" borderId="1" xfId="0" applyFont="1" applyBorder="1" applyAlignment="1">
      <alignment vertical="top" wrapText="1"/>
    </xf>
    <xf numFmtId="0" fontId="6" fillId="0" borderId="1" xfId="0" applyFont="1" applyBorder="1" applyAlignment="1">
      <alignment horizontal="center" vertical="top" wrapText="1" readingOrder="1"/>
    </xf>
    <xf numFmtId="41" fontId="6" fillId="0" borderId="1" xfId="1" applyFont="1" applyBorder="1" applyAlignment="1">
      <alignment horizontal="right" vertical="top"/>
    </xf>
    <xf numFmtId="0" fontId="6" fillId="0" borderId="1" xfId="0" applyFont="1" applyBorder="1">
      <alignment vertical="top"/>
    </xf>
    <xf numFmtId="0" fontId="8" fillId="0" borderId="0" xfId="0" applyFont="1">
      <alignment vertical="top"/>
    </xf>
    <xf numFmtId="41" fontId="6" fillId="0" borderId="1" xfId="1" applyFont="1" applyBorder="1" applyAlignment="1">
      <alignment vertical="top" wrapText="1"/>
    </xf>
    <xf numFmtId="0" fontId="6" fillId="0" borderId="1" xfId="0" applyFont="1" applyBorder="1" applyAlignment="1">
      <alignment horizontal="center" vertical="center" wrapText="1" readingOrder="1"/>
    </xf>
    <xf numFmtId="0" fontId="0" fillId="0" borderId="0" xfId="0">
      <alignment vertical="top"/>
    </xf>
    <xf numFmtId="0" fontId="7" fillId="0" borderId="1" xfId="0" applyFont="1" applyBorder="1">
      <alignment vertical="top"/>
    </xf>
    <xf numFmtId="0" fontId="7" fillId="0" borderId="0" xfId="5" applyFont="1">
      <alignment vertical="top"/>
    </xf>
    <xf numFmtId="41" fontId="7" fillId="0" borderId="1" xfId="1" applyFont="1" applyBorder="1" applyAlignment="1" applyProtection="1">
      <alignment horizontal="right" vertical="top"/>
      <protection locked="0"/>
    </xf>
    <xf numFmtId="41" fontId="7" fillId="0" borderId="1" xfId="1" applyFont="1" applyBorder="1" applyAlignment="1">
      <alignment vertical="top" wrapText="1"/>
    </xf>
    <xf numFmtId="0" fontId="7" fillId="0" borderId="4" xfId="0" applyFont="1" applyBorder="1" applyAlignment="1">
      <alignment vertical="top"/>
    </xf>
    <xf numFmtId="0" fontId="10" fillId="0" borderId="1" xfId="0" applyFont="1" applyBorder="1" applyAlignment="1">
      <alignment vertical="top" wrapText="1"/>
    </xf>
    <xf numFmtId="0" fontId="12" fillId="0" borderId="0" xfId="0" applyFont="1">
      <alignment vertical="top"/>
    </xf>
    <xf numFmtId="0" fontId="10" fillId="0" borderId="1" xfId="0" applyFont="1" applyBorder="1">
      <alignment vertical="top"/>
    </xf>
    <xf numFmtId="0" fontId="13" fillId="0" borderId="0" xfId="0" applyFont="1">
      <alignment vertical="top"/>
    </xf>
    <xf numFmtId="0" fontId="10" fillId="0" borderId="1" xfId="0" applyFont="1" applyBorder="1" applyAlignment="1">
      <alignment horizontal="center" vertical="top"/>
    </xf>
    <xf numFmtId="0" fontId="5" fillId="0" borderId="0" xfId="0" applyFont="1" applyAlignment="1">
      <alignment vertical="top" wrapText="1" readingOrder="1"/>
    </xf>
    <xf numFmtId="0" fontId="14" fillId="0" borderId="1" xfId="0" applyFont="1" applyBorder="1" applyAlignment="1">
      <alignment horizontal="center" vertical="center" wrapText="1" readingOrder="1"/>
    </xf>
    <xf numFmtId="0" fontId="14" fillId="0" borderId="1" xfId="0" applyFont="1" applyBorder="1" applyAlignment="1">
      <alignment horizontal="center" vertical="top" wrapText="1" readingOrder="1"/>
    </xf>
    <xf numFmtId="0" fontId="15" fillId="0" borderId="1" xfId="0" applyFont="1" applyBorder="1">
      <alignment vertical="top"/>
    </xf>
    <xf numFmtId="0" fontId="15" fillId="0" borderId="1" xfId="0" applyFont="1" applyBorder="1" applyAlignment="1">
      <alignment horizontal="center" vertical="top"/>
    </xf>
    <xf numFmtId="0" fontId="15" fillId="0" borderId="1" xfId="0" applyFont="1" applyBorder="1" applyAlignment="1">
      <alignment vertical="top" wrapText="1"/>
    </xf>
    <xf numFmtId="0" fontId="15" fillId="0" borderId="1" xfId="0" applyFont="1" applyBorder="1" applyAlignment="1">
      <alignment horizontal="center" vertical="top" wrapText="1"/>
    </xf>
    <xf numFmtId="0" fontId="15" fillId="0" borderId="4" xfId="0" applyFont="1" applyBorder="1" applyAlignment="1">
      <alignment horizontal="center" vertical="top"/>
    </xf>
    <xf numFmtId="0" fontId="15" fillId="0" borderId="1" xfId="0" applyFont="1" applyBorder="1" applyAlignment="1">
      <alignment horizontal="center" vertical="center" wrapText="1" readingOrder="1"/>
    </xf>
    <xf numFmtId="0" fontId="16" fillId="0" borderId="1" xfId="0" applyFont="1" applyBorder="1" applyAlignment="1">
      <alignment vertical="top" wrapText="1" readingOrder="1"/>
    </xf>
    <xf numFmtId="0" fontId="14" fillId="0" borderId="1" xfId="0" applyFont="1" applyBorder="1">
      <alignment vertical="top"/>
    </xf>
    <xf numFmtId="0" fontId="5" fillId="0" borderId="1" xfId="0" applyFont="1" applyBorder="1" applyAlignment="1">
      <alignment vertical="top" wrapText="1" readingOrder="1"/>
    </xf>
    <xf numFmtId="0" fontId="6" fillId="0" borderId="0" xfId="0" applyFont="1" applyAlignment="1">
      <alignment horizontal="center" vertical="top"/>
    </xf>
    <xf numFmtId="41" fontId="7" fillId="0" borderId="1" xfId="8" applyFont="1" applyBorder="1" applyAlignment="1">
      <alignment horizontal="center" vertical="top" wrapText="1"/>
    </xf>
    <xf numFmtId="41" fontId="7" fillId="0" borderId="1" xfId="8" applyFont="1" applyBorder="1" applyAlignment="1">
      <alignment horizontal="center" vertical="top"/>
    </xf>
    <xf numFmtId="41" fontId="7" fillId="0" borderId="1" xfId="8" applyFont="1" applyBorder="1" applyAlignment="1">
      <alignment vertical="top" wrapText="1"/>
    </xf>
    <xf numFmtId="41" fontId="6" fillId="0" borderId="1" xfId="8" applyFont="1" applyBorder="1" applyAlignment="1">
      <alignment vertical="top" wrapText="1"/>
    </xf>
    <xf numFmtId="41" fontId="6" fillId="0" borderId="1" xfId="8" applyFont="1" applyBorder="1" applyAlignment="1">
      <alignment vertical="top"/>
    </xf>
    <xf numFmtId="41" fontId="7" fillId="0" borderId="1" xfId="8" applyFont="1" applyBorder="1" applyAlignment="1">
      <alignment vertical="top" wrapText="1" readingOrder="1"/>
    </xf>
    <xf numFmtId="41" fontId="7" fillId="0" borderId="1" xfId="8" applyFont="1" applyBorder="1" applyAlignment="1">
      <alignment vertical="top"/>
    </xf>
    <xf numFmtId="41" fontId="7" fillId="0" borderId="1" xfId="8" applyFont="1" applyBorder="1">
      <alignment vertical="top"/>
    </xf>
    <xf numFmtId="0" fontId="25" fillId="0" borderId="0" xfId="0" applyFont="1" applyAlignment="1"/>
    <xf numFmtId="0" fontId="26" fillId="0" borderId="0" xfId="0" applyFont="1" applyAlignment="1"/>
    <xf numFmtId="0" fontId="25" fillId="0" borderId="0" xfId="0" applyFont="1" applyAlignment="1">
      <alignment wrapText="1"/>
    </xf>
    <xf numFmtId="0" fontId="25" fillId="0" borderId="0" xfId="0" applyFont="1" applyAlignment="1">
      <alignment horizontal="left" wrapText="1"/>
    </xf>
    <xf numFmtId="0" fontId="26" fillId="0" borderId="1" xfId="0" applyFont="1" applyBorder="1" applyAlignment="1">
      <alignment horizontal="center" vertical="center"/>
    </xf>
    <xf numFmtId="0" fontId="26" fillId="0" borderId="2" xfId="0" applyFont="1" applyBorder="1" applyAlignment="1">
      <alignment vertical="center" wrapText="1"/>
    </xf>
    <xf numFmtId="0" fontId="26" fillId="0" borderId="2" xfId="0" applyFont="1" applyBorder="1" applyAlignment="1">
      <alignment horizontal="center" vertical="center"/>
    </xf>
    <xf numFmtId="0" fontId="26" fillId="0" borderId="2" xfId="0" applyFont="1" applyBorder="1" applyAlignment="1">
      <alignment horizontal="center" vertical="center" wrapText="1"/>
    </xf>
    <xf numFmtId="41" fontId="7" fillId="0" borderId="1" xfId="1" applyFont="1" applyBorder="1" applyAlignment="1">
      <alignment vertical="top"/>
    </xf>
    <xf numFmtId="0" fontId="7" fillId="0" borderId="1" xfId="0" applyFont="1" applyBorder="1" applyAlignment="1">
      <alignment horizontal="center" vertical="top" wrapText="1"/>
    </xf>
    <xf numFmtId="0" fontId="25" fillId="0" borderId="1" xfId="0" applyFont="1" applyBorder="1" applyAlignment="1">
      <alignment vertical="top"/>
    </xf>
    <xf numFmtId="0" fontId="25" fillId="0" borderId="1" xfId="0" applyFont="1" applyBorder="1" applyAlignment="1">
      <alignment horizontal="right" vertical="top"/>
    </xf>
    <xf numFmtId="4" fontId="7" fillId="0" borderId="1" xfId="0" applyNumberFormat="1" applyFont="1" applyBorder="1" applyAlignment="1">
      <alignment vertical="top" wrapText="1"/>
    </xf>
    <xf numFmtId="0" fontId="7" fillId="0" borderId="1" xfId="0" applyFont="1" applyBorder="1" applyAlignment="1">
      <alignment horizontal="right" vertical="top" wrapText="1"/>
    </xf>
    <xf numFmtId="0" fontId="25" fillId="0" borderId="0" xfId="0" applyFont="1" applyAlignment="1">
      <alignment vertical="center"/>
    </xf>
    <xf numFmtId="0" fontId="25" fillId="0" borderId="1" xfId="0" applyFont="1" applyBorder="1" applyAlignment="1">
      <alignment vertical="top" wrapText="1"/>
    </xf>
    <xf numFmtId="0" fontId="7" fillId="0" borderId="0" xfId="27" applyFont="1" applyFill="1">
      <alignment vertical="top"/>
    </xf>
    <xf numFmtId="0" fontId="6" fillId="0" borderId="0" xfId="27" applyFont="1" applyFill="1">
      <alignment vertical="top"/>
    </xf>
    <xf numFmtId="0" fontId="15" fillId="0" borderId="0" xfId="27" applyFont="1" applyFill="1">
      <alignment vertical="top"/>
    </xf>
    <xf numFmtId="0" fontId="15" fillId="0" borderId="0" xfId="0" applyFont="1">
      <alignment vertical="top"/>
    </xf>
    <xf numFmtId="0" fontId="28" fillId="0" borderId="2" xfId="27" applyFont="1" applyFill="1" applyBorder="1" applyAlignment="1">
      <alignment horizontal="center" vertical="center" wrapText="1" readingOrder="1"/>
    </xf>
    <xf numFmtId="0" fontId="29" fillId="0" borderId="1" xfId="0" applyFont="1" applyFill="1" applyBorder="1" applyAlignment="1">
      <alignment horizontal="center" vertical="top" wrapText="1" readingOrder="1"/>
    </xf>
    <xf numFmtId="0" fontId="30" fillId="0" borderId="0" xfId="0" applyFont="1">
      <alignment vertical="top"/>
    </xf>
    <xf numFmtId="0" fontId="6" fillId="0" borderId="1" xfId="0" applyFont="1" applyBorder="1" applyAlignment="1">
      <alignment horizontal="left" vertical="top" wrapText="1"/>
    </xf>
    <xf numFmtId="0" fontId="28" fillId="0" borderId="1" xfId="0" applyFont="1" applyBorder="1" applyAlignment="1">
      <alignment vertical="top" wrapText="1"/>
    </xf>
    <xf numFmtId="41" fontId="6" fillId="0" borderId="1" xfId="1" applyFont="1" applyBorder="1" applyAlignment="1">
      <alignment vertical="top"/>
    </xf>
    <xf numFmtId="0" fontId="24" fillId="0" borderId="0" xfId="0" applyFont="1">
      <alignment vertical="top"/>
    </xf>
    <xf numFmtId="0" fontId="6" fillId="0" borderId="0" xfId="0" applyFont="1">
      <alignment vertical="top"/>
    </xf>
    <xf numFmtId="0" fontId="23" fillId="0" borderId="0" xfId="0" applyFont="1">
      <alignment vertical="top"/>
    </xf>
    <xf numFmtId="49" fontId="7" fillId="0" borderId="1" xfId="0" applyNumberFormat="1" applyFont="1" applyBorder="1" applyAlignment="1">
      <alignment horizontal="right" vertical="top" wrapText="1"/>
    </xf>
    <xf numFmtId="0" fontId="7" fillId="0" borderId="1" xfId="0" applyFont="1" applyBorder="1" applyAlignment="1">
      <alignment horizontal="center" vertical="top"/>
    </xf>
    <xf numFmtId="0" fontId="28" fillId="0" borderId="1" xfId="0" applyFont="1" applyBorder="1" applyAlignment="1">
      <alignment vertical="top" wrapText="1" readingOrder="1"/>
    </xf>
    <xf numFmtId="0" fontId="6" fillId="0" borderId="1" xfId="0" applyFont="1" applyBorder="1" applyAlignment="1">
      <alignment horizontal="center" vertical="top"/>
    </xf>
    <xf numFmtId="0" fontId="7" fillId="0" borderId="1" xfId="0" applyFont="1" applyBorder="1" applyAlignment="1">
      <alignment vertical="top" wrapText="1" readingOrder="1"/>
    </xf>
    <xf numFmtId="0" fontId="7" fillId="0" borderId="0" xfId="0" applyFont="1" applyAlignment="1">
      <alignment horizontal="center" vertical="top"/>
    </xf>
    <xf numFmtId="0" fontId="7" fillId="0" borderId="0" xfId="0" applyFont="1" applyAlignment="1"/>
    <xf numFmtId="0" fontId="7" fillId="0" borderId="0" xfId="0" applyFont="1" applyAlignment="1">
      <alignment horizontal="center" vertical="top"/>
    </xf>
    <xf numFmtId="0" fontId="6" fillId="0" borderId="1" xfId="0" applyFont="1" applyBorder="1" applyAlignment="1">
      <alignment horizontal="center" vertical="center" wrapText="1"/>
    </xf>
    <xf numFmtId="0" fontId="6" fillId="0" borderId="1" xfId="0" applyFont="1" applyBorder="1" applyAlignment="1">
      <alignment horizontal="center" vertical="center"/>
    </xf>
    <xf numFmtId="0" fontId="7" fillId="0" borderId="0" xfId="0" applyFont="1" applyAlignment="1">
      <alignment vertical="top"/>
    </xf>
    <xf numFmtId="0" fontId="7" fillId="0" borderId="0" xfId="0" applyFont="1" applyAlignment="1">
      <alignment vertical="top" wrapText="1"/>
    </xf>
    <xf numFmtId="0" fontId="26" fillId="0" borderId="0" xfId="0" applyFont="1" applyAlignment="1">
      <alignment vertical="top"/>
    </xf>
    <xf numFmtId="0" fontId="7" fillId="0" borderId="1" xfId="0" applyFont="1" applyBorder="1" applyAlignment="1">
      <alignment vertical="top"/>
    </xf>
    <xf numFmtId="0" fontId="26" fillId="0" borderId="1" xfId="0" applyFont="1" applyBorder="1" applyAlignment="1">
      <alignment vertical="top"/>
    </xf>
    <xf numFmtId="0" fontId="29" fillId="0" borderId="1" xfId="0" applyFont="1" applyBorder="1" applyAlignment="1">
      <alignment vertical="top" wrapText="1"/>
    </xf>
    <xf numFmtId="0" fontId="31" fillId="0" borderId="1" xfId="0" applyFont="1" applyBorder="1" applyAlignment="1">
      <alignment vertical="top" wrapText="1"/>
    </xf>
    <xf numFmtId="41" fontId="7" fillId="0" borderId="0" xfId="1" applyFont="1" applyAlignment="1">
      <alignment vertical="top"/>
    </xf>
    <xf numFmtId="41" fontId="6" fillId="0" borderId="1" xfId="1" applyFont="1" applyBorder="1" applyAlignment="1">
      <alignment horizontal="center" vertical="center" wrapText="1" readingOrder="1"/>
    </xf>
    <xf numFmtId="41" fontId="6" fillId="0" borderId="1" xfId="1" applyFont="1" applyBorder="1" applyAlignment="1">
      <alignment horizontal="center" vertical="top" wrapText="1" readingOrder="1"/>
    </xf>
    <xf numFmtId="0" fontId="28" fillId="0" borderId="1" xfId="0" applyFont="1" applyBorder="1" applyAlignment="1">
      <alignment horizontal="center" vertical="center" wrapText="1"/>
    </xf>
    <xf numFmtId="41" fontId="28" fillId="0" borderId="1" xfId="1" applyFont="1" applyBorder="1" applyAlignment="1">
      <alignment vertical="top" wrapText="1"/>
    </xf>
    <xf numFmtId="0" fontId="28" fillId="0" borderId="1" xfId="0" applyFont="1" applyBorder="1" applyAlignment="1">
      <alignment horizontal="center" vertical="top" wrapText="1"/>
    </xf>
    <xf numFmtId="0" fontId="28" fillId="2" borderId="1" xfId="0" applyFont="1" applyFill="1" applyBorder="1" applyAlignment="1">
      <alignment horizontal="center" vertical="top" wrapText="1"/>
    </xf>
    <xf numFmtId="49" fontId="7" fillId="2" borderId="1" xfId="0" applyNumberFormat="1" applyFont="1" applyFill="1" applyBorder="1" applyAlignment="1">
      <alignment horizontal="right" vertical="top" wrapText="1"/>
    </xf>
    <xf numFmtId="0" fontId="7" fillId="2" borderId="1" xfId="0" applyFont="1" applyFill="1" applyBorder="1" applyAlignment="1">
      <alignment vertical="top" wrapText="1"/>
    </xf>
    <xf numFmtId="41" fontId="7" fillId="2" borderId="1" xfId="1" applyFont="1" applyFill="1" applyBorder="1" applyAlignment="1">
      <alignment vertical="top" wrapText="1"/>
    </xf>
    <xf numFmtId="0" fontId="6" fillId="2" borderId="1" xfId="0" applyFont="1" applyFill="1" applyBorder="1" applyAlignment="1">
      <alignment horizontal="center" vertical="top" wrapText="1"/>
    </xf>
    <xf numFmtId="0" fontId="7" fillId="0" borderId="0" xfId="0" applyFont="1" applyFill="1">
      <alignment vertical="top"/>
    </xf>
    <xf numFmtId="0" fontId="31" fillId="0" borderId="0" xfId="15" applyFont="1"/>
    <xf numFmtId="0" fontId="31" fillId="0" borderId="0" xfId="15" applyFont="1" applyFill="1" applyBorder="1"/>
    <xf numFmtId="0" fontId="35" fillId="0" borderId="0" xfId="15" applyFont="1" applyAlignment="1"/>
    <xf numFmtId="0" fontId="32" fillId="0" borderId="0" xfId="15" applyFont="1" applyAlignment="1"/>
    <xf numFmtId="0" fontId="31" fillId="0" borderId="0" xfId="15" applyFont="1" applyAlignment="1"/>
    <xf numFmtId="0" fontId="6" fillId="2" borderId="1" xfId="27" applyFont="1" applyFill="1" applyBorder="1" applyAlignment="1">
      <alignment horizontal="center" vertical="center" wrapText="1" readingOrder="1"/>
    </xf>
    <xf numFmtId="0" fontId="6" fillId="2" borderId="1" xfId="0" applyFont="1" applyFill="1" applyBorder="1" applyAlignment="1">
      <alignment horizontal="center" vertical="top" readingOrder="1"/>
    </xf>
    <xf numFmtId="0" fontId="6" fillId="2" borderId="1" xfId="0" applyFont="1" applyFill="1" applyBorder="1" applyAlignment="1">
      <alignment horizontal="center" vertical="top" wrapText="1" readingOrder="1"/>
    </xf>
    <xf numFmtId="0" fontId="26" fillId="2" borderId="1" xfId="28" applyFont="1" applyFill="1" applyBorder="1" applyAlignment="1">
      <alignment horizontal="center" vertical="center" wrapText="1"/>
    </xf>
    <xf numFmtId="0" fontId="26" fillId="0" borderId="0" xfId="0" applyFont="1" applyAlignment="1">
      <alignment vertical="top" wrapText="1"/>
    </xf>
    <xf numFmtId="0" fontId="25" fillId="0" borderId="0" xfId="0" applyFont="1" applyAlignment="1">
      <alignment vertical="top"/>
    </xf>
    <xf numFmtId="0" fontId="25" fillId="0" borderId="0" xfId="0" applyFont="1" applyAlignment="1">
      <alignment horizontal="center" vertical="top" wrapText="1"/>
    </xf>
    <xf numFmtId="0" fontId="25" fillId="0" borderId="0" xfId="0" applyFont="1" applyAlignment="1">
      <alignment horizontal="left" vertical="top" wrapText="1"/>
    </xf>
    <xf numFmtId="0" fontId="26" fillId="0" borderId="0" xfId="0" applyFont="1" applyAlignment="1">
      <alignment horizontal="center" vertical="top"/>
    </xf>
    <xf numFmtId="0" fontId="27" fillId="0" borderId="1" xfId="0" applyFont="1" applyBorder="1" applyAlignment="1">
      <alignment horizontal="center" vertical="top" wrapText="1"/>
    </xf>
    <xf numFmtId="0" fontId="27" fillId="0" borderId="0" xfId="0" applyFont="1" applyAlignment="1">
      <alignment horizontal="center" vertical="top"/>
    </xf>
    <xf numFmtId="0" fontId="26" fillId="0" borderId="1" xfId="0" applyFont="1" applyBorder="1" applyAlignment="1">
      <alignment horizontal="left" vertical="top" wrapText="1"/>
    </xf>
    <xf numFmtId="0" fontId="27" fillId="0" borderId="1" xfId="0" applyFont="1" applyBorder="1" applyAlignment="1">
      <alignment vertical="top" wrapText="1"/>
    </xf>
    <xf numFmtId="0" fontId="25" fillId="0" borderId="1" xfId="0" applyFont="1" applyBorder="1" applyAlignment="1">
      <alignment horizontal="right" vertical="top" wrapText="1"/>
    </xf>
    <xf numFmtId="0" fontId="25" fillId="0" borderId="1" xfId="0" applyFont="1" applyBorder="1" applyAlignment="1">
      <alignment horizontal="center" vertical="top" wrapText="1"/>
    </xf>
    <xf numFmtId="0" fontId="27" fillId="0" borderId="0" xfId="0" applyFont="1" applyAlignment="1">
      <alignment vertical="top"/>
    </xf>
    <xf numFmtId="0" fontId="7" fillId="0" borderId="1" xfId="5" applyFont="1" applyFill="1" applyBorder="1" applyAlignment="1">
      <alignment vertical="top" wrapText="1"/>
    </xf>
    <xf numFmtId="41" fontId="7" fillId="0" borderId="1" xfId="7" applyFont="1" applyFill="1" applyBorder="1" applyAlignment="1">
      <alignment vertical="top" wrapText="1"/>
    </xf>
    <xf numFmtId="0" fontId="36" fillId="0" borderId="0" xfId="0" applyFont="1" applyAlignment="1">
      <alignment vertical="top"/>
    </xf>
    <xf numFmtId="0" fontId="31" fillId="2" borderId="1" xfId="5" applyFont="1" applyFill="1" applyBorder="1" applyAlignment="1">
      <alignment vertical="top" wrapText="1"/>
    </xf>
    <xf numFmtId="41" fontId="31" fillId="2" borderId="1" xfId="7" applyFont="1" applyFill="1" applyBorder="1" applyAlignment="1">
      <alignment vertical="top" wrapText="1"/>
    </xf>
    <xf numFmtId="0" fontId="31" fillId="0" borderId="1" xfId="0" applyFont="1" applyBorder="1" applyAlignment="1">
      <alignment horizontal="right" vertical="top" wrapText="1"/>
    </xf>
    <xf numFmtId="41" fontId="31" fillId="2" borderId="1" xfId="7" applyFont="1" applyFill="1" applyBorder="1" applyAlignment="1">
      <alignment horizontal="right" vertical="top" wrapText="1"/>
    </xf>
    <xf numFmtId="0" fontId="31" fillId="0" borderId="0" xfId="0" applyFont="1" applyAlignment="1">
      <alignment vertical="top"/>
    </xf>
    <xf numFmtId="0" fontId="25" fillId="0" borderId="0" xfId="0" applyFont="1" applyAlignment="1">
      <alignment vertical="top" wrapText="1"/>
    </xf>
    <xf numFmtId="0" fontId="6" fillId="0" borderId="0" xfId="27" applyFont="1" applyFill="1" applyAlignment="1">
      <alignment horizontal="center" vertical="center"/>
    </xf>
    <xf numFmtId="0" fontId="7" fillId="0" borderId="0" xfId="27" applyFont="1" applyFill="1" applyAlignment="1">
      <alignment horizontal="center" vertical="top"/>
    </xf>
    <xf numFmtId="0" fontId="31" fillId="0" borderId="0" xfId="16" applyFont="1" applyFill="1" applyAlignment="1"/>
    <xf numFmtId="0" fontId="33" fillId="0" borderId="1" xfId="15" applyFont="1" applyFill="1" applyBorder="1" applyAlignment="1">
      <alignment horizontal="center" vertical="top" wrapText="1"/>
    </xf>
    <xf numFmtId="0" fontId="6" fillId="0" borderId="1" xfId="0" applyFont="1" applyFill="1" applyBorder="1">
      <alignment vertical="top"/>
    </xf>
    <xf numFmtId="0" fontId="6" fillId="0" borderId="1" xfId="0" applyFont="1" applyFill="1" applyBorder="1" applyAlignment="1">
      <alignment horizontal="center" vertical="top" wrapText="1"/>
    </xf>
    <xf numFmtId="0" fontId="6" fillId="0" borderId="1" xfId="0" applyFont="1" applyFill="1" applyBorder="1" applyAlignment="1">
      <alignment vertical="top" wrapText="1"/>
    </xf>
    <xf numFmtId="41" fontId="6" fillId="0" borderId="1" xfId="1" applyFont="1" applyFill="1" applyBorder="1" applyAlignment="1">
      <alignment vertical="top"/>
    </xf>
    <xf numFmtId="41" fontId="6" fillId="0" borderId="1" xfId="0" applyNumberFormat="1" applyFont="1" applyFill="1" applyBorder="1">
      <alignment vertical="top"/>
    </xf>
    <xf numFmtId="0" fontId="28" fillId="0" borderId="1" xfId="0" applyFont="1" applyFill="1" applyBorder="1" applyAlignment="1">
      <alignment horizontal="center" vertical="top" wrapText="1"/>
    </xf>
    <xf numFmtId="0" fontId="28" fillId="0" borderId="1" xfId="0" applyFont="1" applyFill="1" applyBorder="1" applyAlignment="1">
      <alignment vertical="top" wrapText="1"/>
    </xf>
    <xf numFmtId="49" fontId="7" fillId="0" borderId="1" xfId="0" applyNumberFormat="1" applyFont="1" applyFill="1" applyBorder="1" applyAlignment="1">
      <alignment horizontal="right" vertical="top" wrapText="1"/>
    </xf>
    <xf numFmtId="0" fontId="7" fillId="0" borderId="1" xfId="0" applyFont="1" applyFill="1" applyBorder="1" applyAlignment="1">
      <alignment vertical="top" wrapText="1"/>
    </xf>
    <xf numFmtId="49" fontId="7" fillId="0" borderId="1" xfId="0" applyNumberFormat="1" applyFont="1" applyFill="1" applyBorder="1" applyAlignment="1">
      <alignment horizontal="center" vertical="top" wrapText="1"/>
    </xf>
    <xf numFmtId="0" fontId="28" fillId="0" borderId="1" xfId="0" applyFont="1" applyFill="1" applyBorder="1" applyAlignment="1">
      <alignment vertical="top" wrapText="1" readingOrder="1"/>
    </xf>
    <xf numFmtId="41" fontId="6" fillId="0" borderId="0" xfId="0" applyNumberFormat="1" applyFont="1">
      <alignment vertical="top"/>
    </xf>
    <xf numFmtId="0" fontId="25" fillId="0" borderId="1" xfId="0" applyFont="1" applyFill="1" applyBorder="1" applyAlignment="1">
      <alignment horizontal="left" vertical="top" wrapText="1"/>
    </xf>
    <xf numFmtId="0" fontId="7" fillId="0" borderId="1" xfId="0" applyFont="1" applyFill="1" applyBorder="1" applyAlignment="1">
      <alignment vertical="top" wrapText="1" readingOrder="1"/>
    </xf>
    <xf numFmtId="0" fontId="25" fillId="0" borderId="1" xfId="0" applyFont="1" applyFill="1" applyBorder="1" applyAlignment="1">
      <alignment vertical="top" wrapText="1"/>
    </xf>
    <xf numFmtId="0" fontId="25" fillId="0" borderId="1" xfId="0" applyFont="1" applyFill="1" applyBorder="1" applyAlignment="1">
      <alignment vertical="center" wrapText="1"/>
    </xf>
    <xf numFmtId="0" fontId="25" fillId="0" borderId="1" xfId="0" applyFont="1" applyFill="1" applyBorder="1" applyAlignment="1">
      <alignment vertical="top"/>
    </xf>
    <xf numFmtId="0" fontId="7" fillId="0" borderId="0" xfId="0" applyFont="1" applyFill="1" applyAlignment="1">
      <alignment horizontal="center" vertical="top"/>
    </xf>
    <xf numFmtId="0" fontId="6" fillId="0" borderId="0" xfId="27" applyFont="1" applyFill="1" applyAlignment="1">
      <alignment horizontal="left" vertical="center"/>
    </xf>
    <xf numFmtId="0" fontId="25" fillId="0" borderId="1" xfId="0" applyFont="1" applyBorder="1" applyAlignment="1">
      <alignment horizontal="center" vertical="center"/>
    </xf>
    <xf numFmtId="0" fontId="25" fillId="0" borderId="1" xfId="0" applyFont="1" applyBorder="1" applyAlignment="1">
      <alignment vertical="center" wrapText="1"/>
    </xf>
    <xf numFmtId="0" fontId="25" fillId="0" borderId="1" xfId="0" applyFont="1" applyBorder="1" applyAlignment="1">
      <alignment horizontal="center" vertical="center" wrapText="1"/>
    </xf>
    <xf numFmtId="0" fontId="26" fillId="0" borderId="1" xfId="0" applyFont="1" applyBorder="1" applyAlignment="1">
      <alignment vertical="center" wrapText="1"/>
    </xf>
    <xf numFmtId="0" fontId="26" fillId="0" borderId="1" xfId="0" applyFont="1" applyBorder="1" applyAlignment="1">
      <alignment vertical="top" wrapText="1"/>
    </xf>
    <xf numFmtId="0" fontId="6" fillId="0" borderId="0" xfId="0" applyFont="1" applyFill="1">
      <alignment vertical="top"/>
    </xf>
    <xf numFmtId="0" fontId="7" fillId="0" borderId="0" xfId="0" applyFont="1" applyFill="1" applyAlignment="1">
      <alignment vertical="top" wrapText="1"/>
    </xf>
    <xf numFmtId="0" fontId="6" fillId="0" borderId="1" xfId="0" applyFont="1" applyFill="1" applyBorder="1" applyAlignment="1">
      <alignment horizontal="center" vertical="top" wrapText="1" readingOrder="1"/>
    </xf>
    <xf numFmtId="49" fontId="6" fillId="0" borderId="1" xfId="0" applyNumberFormat="1" applyFont="1" applyFill="1" applyBorder="1" applyAlignment="1">
      <alignment vertical="top" wrapText="1"/>
    </xf>
    <xf numFmtId="41" fontId="6" fillId="0" borderId="1" xfId="1" applyFont="1" applyFill="1" applyBorder="1" applyAlignment="1">
      <alignment horizontal="right" vertical="top"/>
    </xf>
    <xf numFmtId="49" fontId="28" fillId="0" borderId="1" xfId="0" applyNumberFormat="1" applyFont="1" applyFill="1" applyBorder="1" applyAlignment="1">
      <alignment horizontal="center" vertical="top" wrapText="1"/>
    </xf>
    <xf numFmtId="41" fontId="7" fillId="0" borderId="1" xfId="1" applyFont="1" applyFill="1" applyBorder="1" applyAlignment="1">
      <alignment horizontal="right" vertical="top"/>
    </xf>
    <xf numFmtId="0" fontId="7" fillId="0" borderId="1" xfId="0" applyFont="1" applyFill="1" applyBorder="1" applyAlignment="1">
      <alignment horizontal="center" vertical="top" wrapText="1"/>
    </xf>
    <xf numFmtId="49" fontId="6" fillId="0" borderId="1" xfId="0" applyNumberFormat="1" applyFont="1" applyFill="1" applyBorder="1" applyAlignment="1">
      <alignment horizontal="center" vertical="top" wrapText="1"/>
    </xf>
    <xf numFmtId="0" fontId="31" fillId="0" borderId="1" xfId="0" applyFont="1" applyFill="1" applyBorder="1" applyAlignment="1">
      <alignment vertical="top" wrapText="1"/>
    </xf>
    <xf numFmtId="0" fontId="7" fillId="0" borderId="1" xfId="0" applyFont="1" applyFill="1" applyBorder="1" applyAlignment="1">
      <alignment horizontal="left" vertical="top" wrapText="1"/>
    </xf>
    <xf numFmtId="0" fontId="7" fillId="0" borderId="1" xfId="0" applyFont="1" applyFill="1" applyBorder="1" applyAlignment="1">
      <alignment vertical="top"/>
    </xf>
    <xf numFmtId="0" fontId="6" fillId="0" borderId="1" xfId="0" applyFont="1" applyFill="1" applyBorder="1" applyAlignment="1">
      <alignment vertical="top"/>
    </xf>
    <xf numFmtId="0" fontId="25" fillId="0" borderId="1" xfId="0" applyFont="1" applyBorder="1" applyAlignment="1">
      <alignment horizontal="left" vertical="top" wrapText="1"/>
    </xf>
    <xf numFmtId="0" fontId="6" fillId="0" borderId="0" xfId="0" applyFont="1" applyFill="1" applyBorder="1" applyAlignment="1">
      <alignment vertical="top"/>
    </xf>
    <xf numFmtId="0" fontId="7" fillId="0" borderId="0" xfId="0" applyFont="1" applyFill="1" applyAlignment="1">
      <alignment horizontal="center" vertical="top" wrapText="1"/>
    </xf>
    <xf numFmtId="0" fontId="7" fillId="0" borderId="0" xfId="0" applyFont="1" applyFill="1" applyAlignment="1">
      <alignment horizontal="left" vertical="top" wrapText="1"/>
    </xf>
    <xf numFmtId="0" fontId="6" fillId="0" borderId="1" xfId="0" applyFont="1" applyFill="1" applyBorder="1" applyAlignment="1">
      <alignment horizontal="center" vertical="center" wrapText="1" readingOrder="1"/>
    </xf>
    <xf numFmtId="0" fontId="7" fillId="0" borderId="1" xfId="0" applyFont="1" applyFill="1" applyBorder="1">
      <alignment vertical="top"/>
    </xf>
    <xf numFmtId="0" fontId="6" fillId="0" borderId="1" xfId="0" applyFont="1" applyFill="1" applyBorder="1" applyAlignment="1">
      <alignment horizontal="left" vertical="top" wrapText="1"/>
    </xf>
    <xf numFmtId="49" fontId="7" fillId="0" borderId="1" xfId="0" applyNumberFormat="1" applyFont="1" applyFill="1" applyBorder="1" applyAlignment="1">
      <alignment vertical="top" wrapText="1"/>
    </xf>
    <xf numFmtId="0" fontId="31" fillId="0" borderId="1" xfId="0" applyFont="1" applyFill="1" applyBorder="1" applyAlignment="1">
      <alignment horizontal="left" vertical="top" wrapText="1"/>
    </xf>
    <xf numFmtId="0" fontId="7" fillId="0" borderId="0" xfId="0" applyFont="1" applyFill="1" applyBorder="1" applyAlignment="1">
      <alignment horizontal="left" vertical="top"/>
    </xf>
    <xf numFmtId="0" fontId="6" fillId="0" borderId="0" xfId="0" applyFont="1" applyFill="1" applyAlignment="1">
      <alignment vertical="top"/>
    </xf>
    <xf numFmtId="0" fontId="6" fillId="0" borderId="0" xfId="0" applyFont="1" applyFill="1" applyAlignment="1">
      <alignment horizontal="center" vertical="top"/>
    </xf>
    <xf numFmtId="41" fontId="39" fillId="0" borderId="0" xfId="55" applyFont="1" applyAlignment="1">
      <alignment horizontal="left" vertical="top" wrapText="1"/>
    </xf>
    <xf numFmtId="0" fontId="39" fillId="0" borderId="0" xfId="0" applyFont="1" applyAlignment="1">
      <alignment horizontal="left" vertical="top" wrapText="1"/>
    </xf>
    <xf numFmtId="0" fontId="39" fillId="0" borderId="1" xfId="0" applyFont="1" applyBorder="1" applyAlignment="1">
      <alignment horizontal="center" vertical="top" wrapText="1"/>
    </xf>
    <xf numFmtId="0" fontId="7" fillId="0" borderId="1" xfId="27" applyFont="1" applyFill="1" applyBorder="1" applyAlignment="1">
      <alignment horizontal="center" vertical="top" wrapText="1"/>
    </xf>
    <xf numFmtId="0" fontId="6" fillId="0" borderId="1" xfId="27" applyFont="1" applyFill="1" applyBorder="1" applyAlignment="1">
      <alignment vertical="top" wrapText="1"/>
    </xf>
    <xf numFmtId="41" fontId="7" fillId="0" borderId="1" xfId="52" applyFont="1" applyFill="1" applyBorder="1" applyAlignment="1">
      <alignment vertical="top"/>
    </xf>
    <xf numFmtId="0" fontId="7" fillId="0" borderId="0" xfId="0" applyFont="1" applyFill="1" applyAlignment="1">
      <alignment vertical="top"/>
    </xf>
    <xf numFmtId="0" fontId="6" fillId="0" borderId="1" xfId="27" applyFont="1" applyFill="1" applyBorder="1" applyAlignment="1">
      <alignment horizontal="center" vertical="top" wrapText="1"/>
    </xf>
    <xf numFmtId="0" fontId="28" fillId="0" borderId="1" xfId="27" applyFont="1" applyFill="1" applyBorder="1" applyAlignment="1">
      <alignment vertical="top" wrapText="1"/>
    </xf>
    <xf numFmtId="49" fontId="7" fillId="0" borderId="1" xfId="27" applyNumberFormat="1" applyFont="1" applyFill="1" applyBorder="1" applyAlignment="1">
      <alignment horizontal="center" vertical="top" wrapText="1"/>
    </xf>
    <xf numFmtId="0" fontId="7" fillId="0" borderId="1" xfId="27" applyFont="1" applyFill="1" applyBorder="1" applyAlignment="1">
      <alignment vertical="top" wrapText="1"/>
    </xf>
    <xf numFmtId="49" fontId="31" fillId="0" borderId="1" xfId="27" applyNumberFormat="1" applyFont="1" applyFill="1" applyBorder="1" applyAlignment="1">
      <alignment horizontal="center" vertical="top" wrapText="1"/>
    </xf>
    <xf numFmtId="0" fontId="31" fillId="0" borderId="1" xfId="27" applyFont="1" applyFill="1" applyBorder="1" applyAlignment="1">
      <alignment vertical="top" wrapText="1"/>
    </xf>
    <xf numFmtId="0" fontId="31" fillId="0" borderId="0" xfId="0" applyFont="1" applyFill="1" applyAlignment="1">
      <alignment vertical="top"/>
    </xf>
    <xf numFmtId="0" fontId="7" fillId="0" borderId="1" xfId="27" applyFont="1" applyFill="1" applyBorder="1" applyAlignment="1">
      <alignment vertical="top" wrapText="1" readingOrder="1"/>
    </xf>
    <xf numFmtId="0" fontId="28" fillId="0" borderId="1" xfId="27" applyFont="1" applyFill="1" applyBorder="1" applyAlignment="1">
      <alignment vertical="top" wrapText="1" readingOrder="1"/>
    </xf>
    <xf numFmtId="0" fontId="39" fillId="0" borderId="0" xfId="0" applyFont="1" applyFill="1" applyAlignment="1">
      <alignment vertical="top"/>
    </xf>
    <xf numFmtId="0" fontId="39" fillId="0" borderId="1" xfId="0" applyFont="1" applyFill="1" applyBorder="1" applyAlignment="1">
      <alignment vertical="top" wrapText="1"/>
    </xf>
    <xf numFmtId="0" fontId="31" fillId="0" borderId="0" xfId="0" applyFont="1" applyFill="1">
      <alignment vertical="top"/>
    </xf>
    <xf numFmtId="0" fontId="25" fillId="0" borderId="0" xfId="11" applyFont="1"/>
    <xf numFmtId="0" fontId="25" fillId="0" borderId="0" xfId="11" applyFont="1" applyAlignment="1">
      <alignment horizontal="left"/>
    </xf>
    <xf numFmtId="0" fontId="25" fillId="0" borderId="1" xfId="11" applyFont="1" applyBorder="1" applyAlignment="1">
      <alignment vertical="top"/>
    </xf>
    <xf numFmtId="0" fontId="25" fillId="0" borderId="1" xfId="11" applyFont="1" applyBorder="1"/>
    <xf numFmtId="41" fontId="25" fillId="0" borderId="1" xfId="12" applyFont="1" applyBorder="1"/>
    <xf numFmtId="0" fontId="25" fillId="0" borderId="1" xfId="11" applyFont="1" applyBorder="1" applyAlignment="1">
      <alignment horizontal="left"/>
    </xf>
    <xf numFmtId="41" fontId="25" fillId="0" borderId="1" xfId="12" applyFont="1" applyBorder="1" applyAlignment="1">
      <alignment vertical="top"/>
    </xf>
    <xf numFmtId="0" fontId="25" fillId="0" borderId="1" xfId="11" applyFont="1" applyBorder="1" applyAlignment="1">
      <alignment horizontal="left" vertical="top"/>
    </xf>
    <xf numFmtId="0" fontId="26" fillId="0" borderId="1" xfId="11" applyFont="1" applyBorder="1" applyAlignment="1">
      <alignment vertical="top" wrapText="1"/>
    </xf>
    <xf numFmtId="0" fontId="26" fillId="0" borderId="0" xfId="11" applyFont="1"/>
    <xf numFmtId="0" fontId="6" fillId="0" borderId="0" xfId="5" applyFont="1" applyFill="1" applyAlignment="1" applyProtection="1">
      <alignment horizontal="left"/>
    </xf>
    <xf numFmtId="0" fontId="6" fillId="0" borderId="0" xfId="5" applyFont="1" applyFill="1" applyAlignment="1" applyProtection="1"/>
    <xf numFmtId="0" fontId="7" fillId="0" borderId="0" xfId="5" applyFont="1" applyFill="1" applyAlignment="1" applyProtection="1"/>
    <xf numFmtId="0" fontId="6" fillId="0" borderId="0" xfId="5" applyFont="1" applyFill="1" applyAlignment="1" applyProtection="1">
      <alignment horizontal="center"/>
    </xf>
    <xf numFmtId="0" fontId="7" fillId="0" borderId="14" xfId="5" applyFont="1" applyFill="1" applyBorder="1" applyAlignment="1" applyProtection="1">
      <alignment horizontal="center" vertical="top" wrapText="1"/>
    </xf>
    <xf numFmtId="0" fontId="6" fillId="0" borderId="14" xfId="5" applyFont="1" applyFill="1" applyBorder="1" applyAlignment="1" applyProtection="1">
      <alignment horizontal="center" vertical="top" wrapText="1"/>
    </xf>
    <xf numFmtId="0" fontId="6" fillId="0" borderId="14" xfId="5" applyFont="1" applyFill="1" applyBorder="1" applyAlignment="1" applyProtection="1">
      <alignment vertical="top" wrapText="1"/>
    </xf>
    <xf numFmtId="41" fontId="6" fillId="0" borderId="14" xfId="5" applyNumberFormat="1" applyFont="1" applyFill="1" applyBorder="1" applyAlignment="1" applyProtection="1">
      <alignment vertical="top" wrapText="1"/>
    </xf>
    <xf numFmtId="0" fontId="7" fillId="0" borderId="14" xfId="5" applyFont="1" applyFill="1" applyBorder="1" applyAlignment="1" applyProtection="1">
      <alignment vertical="top" wrapText="1"/>
    </xf>
    <xf numFmtId="41" fontId="7" fillId="0" borderId="14" xfId="5" applyNumberFormat="1" applyFont="1" applyFill="1" applyBorder="1" applyAlignment="1" applyProtection="1">
      <alignment vertical="top" wrapText="1"/>
    </xf>
    <xf numFmtId="41" fontId="7" fillId="0" borderId="15" xfId="5" applyNumberFormat="1" applyFont="1" applyFill="1" applyBorder="1" applyAlignment="1" applyProtection="1">
      <alignment vertical="top" wrapText="1"/>
    </xf>
    <xf numFmtId="0" fontId="7" fillId="0" borderId="15" xfId="5" applyFont="1" applyFill="1" applyBorder="1" applyAlignment="1" applyProtection="1">
      <alignment vertical="top" wrapText="1"/>
    </xf>
    <xf numFmtId="41" fontId="7" fillId="0" borderId="17" xfId="5" applyNumberFormat="1" applyFont="1" applyFill="1" applyBorder="1" applyAlignment="1" applyProtection="1">
      <alignment vertical="top" wrapText="1"/>
    </xf>
    <xf numFmtId="0" fontId="7" fillId="0" borderId="17" xfId="5" applyFont="1" applyFill="1" applyBorder="1" applyAlignment="1" applyProtection="1">
      <alignment vertical="top" wrapText="1"/>
    </xf>
    <xf numFmtId="41" fontId="7" fillId="0" borderId="16" xfId="5" applyNumberFormat="1" applyFont="1" applyFill="1" applyBorder="1" applyAlignment="1" applyProtection="1">
      <alignment vertical="top" wrapText="1"/>
    </xf>
    <xf numFmtId="0" fontId="7" fillId="0" borderId="16" xfId="5" applyFont="1" applyFill="1" applyBorder="1" applyAlignment="1" applyProtection="1">
      <alignment vertical="top" wrapText="1"/>
    </xf>
    <xf numFmtId="0" fontId="25" fillId="0" borderId="14" xfId="5" applyFont="1" applyFill="1" applyBorder="1" applyAlignment="1" applyProtection="1">
      <alignment vertical="top" wrapText="1"/>
    </xf>
    <xf numFmtId="0" fontId="7" fillId="0" borderId="0" xfId="5" applyFont="1" applyFill="1" applyAlignment="1" applyProtection="1">
      <alignment wrapText="1"/>
    </xf>
    <xf numFmtId="0" fontId="25" fillId="0" borderId="15" xfId="5" applyFont="1" applyFill="1" applyBorder="1" applyAlignment="1" applyProtection="1">
      <alignment vertical="top" wrapText="1"/>
    </xf>
    <xf numFmtId="0" fontId="25" fillId="0" borderId="17" xfId="5" applyFont="1" applyFill="1" applyBorder="1" applyAlignment="1" applyProtection="1">
      <alignment vertical="top" wrapText="1"/>
    </xf>
    <xf numFmtId="0" fontId="25" fillId="0" borderId="16" xfId="5" applyFont="1" applyFill="1" applyBorder="1" applyAlignment="1" applyProtection="1">
      <alignment vertical="top" wrapText="1"/>
    </xf>
    <xf numFmtId="0" fontId="7" fillId="0" borderId="15" xfId="5" applyFont="1" applyFill="1" applyBorder="1" applyAlignment="1" applyProtection="1">
      <alignment horizontal="center" vertical="top" wrapText="1"/>
    </xf>
    <xf numFmtId="0" fontId="7" fillId="0" borderId="17" xfId="5" applyFont="1" applyFill="1" applyBorder="1" applyAlignment="1" applyProtection="1">
      <alignment horizontal="center" vertical="top" wrapText="1"/>
    </xf>
    <xf numFmtId="0" fontId="7" fillId="0" borderId="16" xfId="5" applyFont="1" applyFill="1" applyBorder="1" applyAlignment="1" applyProtection="1">
      <alignment horizontal="center" vertical="top" wrapText="1"/>
    </xf>
    <xf numFmtId="0" fontId="7" fillId="0" borderId="0" xfId="5" applyFont="1" applyFill="1" applyAlignment="1" applyProtection="1">
      <alignment horizontal="center"/>
    </xf>
    <xf numFmtId="41" fontId="25" fillId="0" borderId="0" xfId="0" applyNumberFormat="1" applyFont="1" applyAlignment="1"/>
    <xf numFmtId="0" fontId="39" fillId="0" borderId="0" xfId="0" applyFont="1" applyAlignment="1">
      <alignment horizontal="left" vertical="top"/>
    </xf>
    <xf numFmtId="0" fontId="6" fillId="0" borderId="0" xfId="0" applyFont="1" applyAlignment="1">
      <alignment vertical="center"/>
    </xf>
    <xf numFmtId="0" fontId="6" fillId="0" borderId="0" xfId="0" applyFont="1" applyAlignment="1">
      <alignment horizontal="center" vertical="center"/>
    </xf>
    <xf numFmtId="41" fontId="39" fillId="0" borderId="0" xfId="1" applyFont="1" applyAlignment="1">
      <alignment horizontal="left" vertical="top" wrapText="1"/>
    </xf>
    <xf numFmtId="0" fontId="39" fillId="0" borderId="7" xfId="0" applyFont="1" applyBorder="1" applyAlignment="1">
      <alignment horizontal="center" vertical="top" wrapText="1"/>
    </xf>
    <xf numFmtId="0" fontId="39" fillId="0" borderId="5" xfId="0" applyFont="1" applyBorder="1" applyAlignment="1">
      <alignment horizontal="center" vertical="top" wrapText="1"/>
    </xf>
    <xf numFmtId="0" fontId="39" fillId="0" borderId="9" xfId="0" applyFont="1" applyBorder="1" applyAlignment="1">
      <alignment horizontal="center" vertical="top" wrapText="1"/>
    </xf>
    <xf numFmtId="0" fontId="39" fillId="0" borderId="5" xfId="0" applyFont="1" applyBorder="1" applyAlignment="1">
      <alignment horizontal="left" vertical="top" wrapText="1"/>
    </xf>
    <xf numFmtId="41" fontId="39" fillId="0" borderId="9" xfId="1" applyFont="1" applyBorder="1" applyAlignment="1">
      <alignment horizontal="center" vertical="top" wrapText="1"/>
    </xf>
    <xf numFmtId="0" fontId="39" fillId="0" borderId="7" xfId="0" applyFont="1" applyBorder="1" applyAlignment="1">
      <alignment horizontal="left" vertical="top" wrapText="1"/>
    </xf>
    <xf numFmtId="41" fontId="7" fillId="0" borderId="0" xfId="1" applyFont="1" applyFill="1" applyAlignment="1">
      <alignment vertical="top"/>
    </xf>
    <xf numFmtId="41" fontId="7" fillId="0" borderId="1" xfId="1" applyFont="1" applyFill="1" applyBorder="1" applyAlignment="1">
      <alignment vertical="top" wrapText="1"/>
    </xf>
    <xf numFmtId="41" fontId="7" fillId="0" borderId="1" xfId="0" applyNumberFormat="1" applyFont="1" applyFill="1" applyBorder="1">
      <alignment vertical="top"/>
    </xf>
    <xf numFmtId="41" fontId="6" fillId="0" borderId="2" xfId="1" applyFont="1" applyFill="1" applyBorder="1" applyAlignment="1">
      <alignment horizontal="right" vertical="top"/>
    </xf>
    <xf numFmtId="0" fontId="6" fillId="0" borderId="1" xfId="0" applyFont="1" applyFill="1" applyBorder="1" applyAlignment="1">
      <alignment horizontal="center" vertical="top"/>
    </xf>
    <xf numFmtId="0" fontId="26" fillId="0" borderId="0" xfId="0" applyFont="1" applyAlignment="1">
      <alignment vertical="center"/>
    </xf>
    <xf numFmtId="0" fontId="26" fillId="0" borderId="6" xfId="0" applyFont="1" applyBorder="1" applyAlignment="1">
      <alignment horizontal="center" vertical="center"/>
    </xf>
    <xf numFmtId="0" fontId="26" fillId="0" borderId="6" xfId="0" applyFont="1" applyBorder="1" applyAlignment="1">
      <alignment horizontal="center" vertical="center" wrapText="1"/>
    </xf>
    <xf numFmtId="0" fontId="26" fillId="0" borderId="1" xfId="0" applyFont="1" applyBorder="1" applyAlignment="1">
      <alignment horizontal="center" vertical="center" wrapText="1"/>
    </xf>
    <xf numFmtId="41" fontId="26" fillId="0" borderId="1" xfId="0" applyNumberFormat="1" applyFont="1" applyBorder="1" applyAlignment="1">
      <alignment vertical="center" wrapText="1"/>
    </xf>
    <xf numFmtId="0" fontId="26" fillId="0" borderId="1" xfId="0" applyFont="1" applyBorder="1" applyAlignment="1">
      <alignment wrapText="1"/>
    </xf>
    <xf numFmtId="0" fontId="25" fillId="0" borderId="1" xfId="0" applyFont="1" applyBorder="1" applyAlignment="1">
      <alignment wrapText="1"/>
    </xf>
    <xf numFmtId="0" fontId="26" fillId="0" borderId="1" xfId="0" applyFont="1" applyBorder="1" applyAlignment="1">
      <alignment horizontal="center" vertical="top" wrapText="1"/>
    </xf>
    <xf numFmtId="0" fontId="25" fillId="0" borderId="0" xfId="0" applyFont="1" applyAlignment="1">
      <alignment horizontal="center" vertical="center" wrapText="1"/>
    </xf>
    <xf numFmtId="41" fontId="27" fillId="0" borderId="1" xfId="0" applyNumberFormat="1" applyFont="1" applyBorder="1" applyAlignment="1">
      <alignment vertical="top" wrapText="1"/>
    </xf>
    <xf numFmtId="0" fontId="40" fillId="0" borderId="0" xfId="0" applyFont="1" applyAlignment="1"/>
    <xf numFmtId="0" fontId="40" fillId="0" borderId="0" xfId="0" applyFont="1" applyAlignment="1">
      <alignment vertical="top"/>
    </xf>
    <xf numFmtId="0" fontId="26" fillId="0" borderId="6" xfId="0" applyFont="1" applyBorder="1" applyAlignment="1">
      <alignment horizontal="center"/>
    </xf>
    <xf numFmtId="0" fontId="26" fillId="0" borderId="6" xfId="0" applyFont="1" applyBorder="1" applyAlignment="1">
      <alignment horizontal="center" wrapText="1"/>
    </xf>
    <xf numFmtId="0" fontId="25" fillId="0" borderId="1" xfId="0" applyFont="1" applyBorder="1" applyAlignment="1"/>
    <xf numFmtId="41" fontId="25" fillId="0" borderId="1" xfId="0" applyNumberFormat="1" applyFont="1" applyBorder="1" applyAlignment="1"/>
    <xf numFmtId="0" fontId="26" fillId="0" borderId="1" xfId="0" applyFont="1" applyBorder="1" applyAlignment="1"/>
    <xf numFmtId="41" fontId="26" fillId="0" borderId="1" xfId="0" applyNumberFormat="1" applyFont="1" applyBorder="1" applyAlignment="1"/>
    <xf numFmtId="0" fontId="27" fillId="0" borderId="1" xfId="0" applyFont="1" applyBorder="1" applyAlignment="1"/>
    <xf numFmtId="0" fontId="25" fillId="0" borderId="12" xfId="0" applyFont="1" applyBorder="1" applyAlignment="1">
      <alignment vertical="top" wrapText="1"/>
    </xf>
    <xf numFmtId="0" fontId="27" fillId="0" borderId="1" xfId="0" applyFont="1" applyBorder="1" applyAlignment="1">
      <alignment wrapText="1"/>
    </xf>
    <xf numFmtId="0" fontId="39" fillId="0" borderId="0" xfId="0" applyFont="1" applyAlignment="1">
      <alignment vertical="top" wrapText="1"/>
    </xf>
    <xf numFmtId="0" fontId="7" fillId="0" borderId="13" xfId="0" applyFont="1" applyBorder="1">
      <alignment vertical="top"/>
    </xf>
    <xf numFmtId="0" fontId="39" fillId="0" borderId="2" xfId="0" applyFont="1" applyBorder="1" applyAlignment="1">
      <alignment horizontal="center" vertical="top" wrapText="1"/>
    </xf>
    <xf numFmtId="0" fontId="39" fillId="0" borderId="2" xfId="0" applyFont="1" applyBorder="1" applyAlignment="1">
      <alignment horizontal="left" vertical="top" wrapText="1"/>
    </xf>
    <xf numFmtId="41" fontId="39" fillId="0" borderId="1" xfId="1" applyFont="1" applyBorder="1" applyAlignment="1">
      <alignment horizontal="center" vertical="top" wrapText="1"/>
    </xf>
    <xf numFmtId="0" fontId="7" fillId="0" borderId="0" xfId="0" applyFont="1" applyAlignment="1">
      <alignment vertical="top" wrapText="1" readingOrder="1"/>
    </xf>
    <xf numFmtId="0" fontId="6" fillId="0" borderId="1" xfId="0" applyFont="1" applyBorder="1" applyAlignment="1">
      <alignment horizontal="center" vertical="top" wrapText="1"/>
    </xf>
    <xf numFmtId="0" fontId="6" fillId="0" borderId="1" xfId="0" applyFont="1" applyBorder="1" applyAlignment="1">
      <alignment vertical="top" wrapText="1" readingOrder="1"/>
    </xf>
    <xf numFmtId="0" fontId="7" fillId="0" borderId="1" xfId="0" applyFont="1" applyBorder="1" applyAlignment="1">
      <alignment horizontal="left" vertical="top" wrapText="1" readingOrder="1"/>
    </xf>
    <xf numFmtId="3" fontId="28" fillId="0" borderId="1" xfId="0" applyNumberFormat="1" applyFont="1" applyBorder="1" applyAlignment="1">
      <alignment vertical="top" wrapText="1"/>
    </xf>
    <xf numFmtId="3" fontId="7" fillId="0" borderId="1" xfId="0" applyNumberFormat="1" applyFont="1" applyBorder="1" applyAlignment="1">
      <alignment vertical="top" wrapText="1"/>
    </xf>
    <xf numFmtId="41" fontId="25" fillId="0" borderId="1" xfId="0" applyNumberFormat="1" applyFont="1" applyBorder="1" applyAlignment="1">
      <alignment wrapText="1"/>
    </xf>
    <xf numFmtId="41" fontId="25" fillId="0" borderId="1" xfId="0" applyNumberFormat="1" applyFont="1" applyBorder="1" applyAlignment="1">
      <alignment vertical="top" wrapText="1"/>
    </xf>
    <xf numFmtId="41" fontId="25" fillId="0" borderId="12" xfId="0" applyNumberFormat="1" applyFont="1" applyBorder="1" applyAlignment="1">
      <alignment vertical="top" wrapText="1"/>
    </xf>
    <xf numFmtId="0" fontId="27" fillId="0" borderId="1" xfId="0" applyFont="1" applyBorder="1" applyAlignment="1">
      <alignment horizontal="center" vertical="center" wrapText="1"/>
    </xf>
    <xf numFmtId="41" fontId="27" fillId="0" borderId="1" xfId="0" applyNumberFormat="1" applyFont="1" applyBorder="1" applyAlignment="1">
      <alignment wrapText="1"/>
    </xf>
    <xf numFmtId="41" fontId="7" fillId="0" borderId="1" xfId="1" applyFont="1" applyFill="1" applyBorder="1" applyAlignment="1">
      <alignment horizontal="right" vertical="top" wrapText="1"/>
    </xf>
    <xf numFmtId="0" fontId="6" fillId="0" borderId="0" xfId="0" applyFont="1" applyAlignment="1">
      <alignment vertical="top"/>
    </xf>
    <xf numFmtId="0" fontId="6" fillId="0" borderId="5" xfId="0" applyFont="1" applyBorder="1" applyAlignment="1">
      <alignment horizontal="right" vertical="top" wrapText="1"/>
    </xf>
    <xf numFmtId="0" fontId="6" fillId="0" borderId="5" xfId="0" applyFont="1" applyBorder="1" applyAlignment="1">
      <alignment vertical="top" wrapText="1"/>
    </xf>
    <xf numFmtId="0" fontId="6" fillId="0" borderId="1" xfId="0" applyFont="1" applyBorder="1" applyAlignment="1">
      <alignment horizontal="right" vertical="top" wrapText="1"/>
    </xf>
    <xf numFmtId="0" fontId="7" fillId="0" borderId="1" xfId="0" quotePrefix="1" applyFont="1" applyBorder="1" applyAlignment="1">
      <alignment horizontal="right" vertical="top" wrapText="1"/>
    </xf>
    <xf numFmtId="0" fontId="6" fillId="0" borderId="0" xfId="0" applyFont="1" applyAlignment="1">
      <alignment horizontal="right" vertical="top" wrapText="1"/>
    </xf>
    <xf numFmtId="0" fontId="6" fillId="0" borderId="0" xfId="0" applyFont="1" applyAlignment="1">
      <alignment vertical="top" wrapText="1"/>
    </xf>
    <xf numFmtId="41" fontId="6" fillId="0" borderId="5" xfId="1" applyFont="1" applyBorder="1" applyAlignment="1">
      <alignment horizontal="right" vertical="top" wrapText="1"/>
    </xf>
    <xf numFmtId="41" fontId="6" fillId="0" borderId="1" xfId="1" applyFont="1" applyBorder="1" applyAlignment="1">
      <alignment horizontal="right" vertical="top" wrapText="1"/>
    </xf>
    <xf numFmtId="41" fontId="6" fillId="0" borderId="1" xfId="1" applyFont="1" applyBorder="1" applyAlignment="1">
      <alignment horizontal="left" vertical="top" wrapText="1"/>
    </xf>
    <xf numFmtId="0" fontId="7" fillId="0" borderId="0" xfId="0" applyFont="1" applyAlignment="1">
      <alignment horizontal="right" vertical="top" wrapText="1"/>
    </xf>
    <xf numFmtId="0" fontId="7" fillId="0" borderId="0" xfId="0" applyFont="1" applyBorder="1" applyAlignment="1">
      <alignment vertical="top" wrapText="1"/>
    </xf>
    <xf numFmtId="0" fontId="7" fillId="0" borderId="0" xfId="0" applyFont="1" applyAlignment="1">
      <alignment horizontal="center" vertical="top" wrapText="1"/>
    </xf>
    <xf numFmtId="0" fontId="7" fillId="0" borderId="1" xfId="0" applyFont="1" applyFill="1" applyBorder="1" applyAlignment="1">
      <alignment horizontal="center" vertical="top"/>
    </xf>
    <xf numFmtId="0" fontId="39" fillId="0" borderId="1" xfId="0" applyFont="1" applyBorder="1" applyAlignment="1">
      <alignment horizontal="left" vertical="top" wrapText="1"/>
    </xf>
    <xf numFmtId="41" fontId="39" fillId="0" borderId="1" xfId="0" applyNumberFormat="1" applyFont="1" applyBorder="1" applyAlignment="1">
      <alignment horizontal="center" vertical="top" wrapText="1"/>
    </xf>
    <xf numFmtId="41" fontId="6" fillId="0" borderId="1" xfId="1" applyFont="1" applyFill="1" applyBorder="1" applyAlignment="1">
      <alignment horizontal="right" vertical="top" wrapText="1"/>
    </xf>
    <xf numFmtId="0" fontId="7" fillId="2" borderId="0" xfId="0" applyFont="1" applyFill="1">
      <alignment vertical="top"/>
    </xf>
    <xf numFmtId="0" fontId="6" fillId="0" borderId="0" xfId="0" applyFont="1" applyAlignment="1">
      <alignment horizontal="left" vertical="top"/>
    </xf>
    <xf numFmtId="41" fontId="7" fillId="0" borderId="0" xfId="0" applyNumberFormat="1" applyFont="1">
      <alignment vertical="top"/>
    </xf>
    <xf numFmtId="41" fontId="39" fillId="0" borderId="0" xfId="52" applyFont="1" applyAlignment="1">
      <alignment horizontal="left" vertical="top" wrapText="1"/>
    </xf>
    <xf numFmtId="39" fontId="6" fillId="0" borderId="1" xfId="0" applyNumberFormat="1" applyFont="1" applyBorder="1" applyAlignment="1">
      <alignment vertical="top" wrapText="1"/>
    </xf>
    <xf numFmtId="41" fontId="7" fillId="0" borderId="1" xfId="0" applyNumberFormat="1" applyFont="1" applyBorder="1" applyAlignment="1">
      <alignment vertical="top" wrapText="1"/>
    </xf>
    <xf numFmtId="39" fontId="7" fillId="0" borderId="1" xfId="0" applyNumberFormat="1" applyFont="1" applyBorder="1" applyAlignment="1">
      <alignment vertical="top" wrapText="1"/>
    </xf>
    <xf numFmtId="3" fontId="31" fillId="2" borderId="0" xfId="0" applyNumberFormat="1" applyFont="1" applyFill="1" applyAlignment="1">
      <alignment horizontal="left" vertical="top"/>
    </xf>
    <xf numFmtId="165" fontId="25" fillId="2" borderId="0" xfId="0" applyNumberFormat="1" applyFont="1" applyFill="1" applyAlignment="1"/>
    <xf numFmtId="0" fontId="42" fillId="2" borderId="0" xfId="0" applyFont="1" applyFill="1" applyAlignment="1">
      <alignment horizontal="left" vertical="top"/>
    </xf>
    <xf numFmtId="0" fontId="7" fillId="2" borderId="0" xfId="0" applyFont="1" applyFill="1" applyAlignment="1">
      <alignment horizontal="left" vertical="top"/>
    </xf>
    <xf numFmtId="41" fontId="28" fillId="0" borderId="1" xfId="0" applyNumberFormat="1" applyFont="1" applyBorder="1" applyAlignment="1">
      <alignment vertical="top" wrapText="1"/>
    </xf>
    <xf numFmtId="0" fontId="6" fillId="0" borderId="0" xfId="0" applyFont="1" applyAlignment="1">
      <alignment horizontal="center" vertical="top" wrapText="1" readingOrder="1"/>
    </xf>
    <xf numFmtId="0" fontId="6" fillId="0" borderId="0" xfId="0" applyFont="1" applyAlignment="1">
      <alignment horizontal="center" vertical="top" wrapText="1"/>
    </xf>
    <xf numFmtId="0" fontId="6" fillId="0" borderId="13" xfId="0" applyFont="1" applyBorder="1" applyAlignment="1">
      <alignment horizontal="center" vertical="top" wrapText="1" readingOrder="1"/>
    </xf>
    <xf numFmtId="0" fontId="6" fillId="0" borderId="13" xfId="0" applyFont="1" applyBorder="1" applyAlignment="1">
      <alignment horizontal="left" vertical="top" wrapText="1" readingOrder="1"/>
    </xf>
    <xf numFmtId="0" fontId="28" fillId="0" borderId="2" xfId="0" applyFont="1" applyBorder="1" applyAlignment="1">
      <alignment vertical="top" wrapText="1" readingOrder="1"/>
    </xf>
    <xf numFmtId="0" fontId="7" fillId="0" borderId="0" xfId="0" applyFont="1" applyAlignment="1">
      <alignment horizontal="center" vertical="top" wrapText="1" readingOrder="1"/>
    </xf>
    <xf numFmtId="9" fontId="7" fillId="0" borderId="1" xfId="0" applyNumberFormat="1" applyFont="1" applyBorder="1" applyAlignment="1">
      <alignment vertical="top" wrapText="1"/>
    </xf>
    <xf numFmtId="0" fontId="26" fillId="0" borderId="0" xfId="0" applyFont="1" applyAlignment="1">
      <alignment horizontal="center" vertical="top" wrapText="1"/>
    </xf>
    <xf numFmtId="0" fontId="31" fillId="0" borderId="0" xfId="0" applyFont="1" applyAlignment="1"/>
    <xf numFmtId="0" fontId="31" fillId="0" borderId="2" xfId="0" applyFont="1" applyBorder="1" applyAlignment="1">
      <alignment horizontal="center"/>
    </xf>
    <xf numFmtId="0" fontId="31" fillId="0" borderId="1" xfId="0" applyFont="1" applyBorder="1" applyAlignment="1">
      <alignment horizontal="center"/>
    </xf>
    <xf numFmtId="0" fontId="31" fillId="0" borderId="1" xfId="15" applyFont="1" applyBorder="1" applyAlignment="1">
      <alignment vertical="top" wrapText="1"/>
    </xf>
    <xf numFmtId="41" fontId="31" fillId="0" borderId="1" xfId="15" applyNumberFormat="1" applyFont="1" applyBorder="1" applyAlignment="1">
      <alignment horizontal="right" vertical="top" wrapText="1"/>
    </xf>
    <xf numFmtId="0" fontId="39" fillId="0" borderId="0" xfId="0" applyFont="1" applyAlignment="1"/>
    <xf numFmtId="0" fontId="25" fillId="0" borderId="1" xfId="0" applyFont="1" applyBorder="1" applyAlignment="1">
      <alignment horizontal="center"/>
    </xf>
    <xf numFmtId="0" fontId="25" fillId="0" borderId="0" xfId="0" applyFont="1" applyBorder="1" applyAlignment="1">
      <alignment horizontal="center" vertical="center"/>
    </xf>
    <xf numFmtId="0" fontId="25" fillId="0" borderId="0" xfId="0" applyFont="1" applyBorder="1" applyAlignment="1"/>
    <xf numFmtId="0" fontId="43" fillId="0" borderId="0" xfId="0" applyFont="1" applyAlignment="1"/>
    <xf numFmtId="0" fontId="25" fillId="0" borderId="2" xfId="0" applyFont="1" applyBorder="1" applyAlignment="1">
      <alignment vertical="top" wrapText="1"/>
    </xf>
    <xf numFmtId="0" fontId="7" fillId="0" borderId="2" xfId="0" applyFont="1" applyBorder="1" applyAlignment="1">
      <alignment vertical="top" wrapText="1"/>
    </xf>
    <xf numFmtId="0" fontId="25" fillId="0" borderId="5" xfId="0" applyFont="1" applyBorder="1" applyAlignment="1">
      <alignment vertical="top" wrapText="1"/>
    </xf>
    <xf numFmtId="0" fontId="26" fillId="0" borderId="0" xfId="0" applyFont="1" applyBorder="1" applyAlignment="1">
      <alignment horizontal="center" vertical="center"/>
    </xf>
    <xf numFmtId="0" fontId="26" fillId="0" borderId="0" xfId="0" applyFont="1" applyBorder="1" applyAlignment="1"/>
    <xf numFmtId="0" fontId="6" fillId="0" borderId="0" xfId="5" applyFont="1">
      <alignment vertical="top"/>
    </xf>
    <xf numFmtId="0" fontId="6" fillId="0" borderId="1" xfId="5" applyFont="1" applyBorder="1" applyAlignment="1">
      <alignment horizontal="center" vertical="center"/>
    </xf>
    <xf numFmtId="0" fontId="6" fillId="0" borderId="1" xfId="5" applyFont="1" applyFill="1" applyBorder="1" applyAlignment="1">
      <alignment horizontal="center" vertical="top"/>
    </xf>
    <xf numFmtId="0" fontId="6" fillId="0" borderId="0" xfId="0" applyFont="1" applyAlignment="1"/>
    <xf numFmtId="0" fontId="31" fillId="0" borderId="0" xfId="0" applyFont="1" applyAlignment="1">
      <alignment horizontal="left" vertical="top" wrapText="1"/>
    </xf>
    <xf numFmtId="41" fontId="31" fillId="0" borderId="0" xfId="21" applyFont="1" applyAlignment="1">
      <alignment horizontal="left" vertical="top" wrapText="1"/>
    </xf>
    <xf numFmtId="41" fontId="39" fillId="0" borderId="0" xfId="21" applyFont="1" applyAlignment="1">
      <alignment horizontal="left" vertical="top" wrapText="1"/>
    </xf>
    <xf numFmtId="41" fontId="39" fillId="0" borderId="9" xfId="21" applyFont="1" applyBorder="1" applyAlignment="1">
      <alignment horizontal="center" vertical="top" wrapText="1"/>
    </xf>
    <xf numFmtId="0" fontId="31" fillId="0" borderId="1" xfId="0" applyFont="1" applyBorder="1" applyAlignment="1">
      <alignment horizontal="left" vertical="top" wrapText="1"/>
    </xf>
    <xf numFmtId="0" fontId="31" fillId="0" borderId="1" xfId="0" applyFont="1" applyBorder="1" applyAlignment="1">
      <alignment horizontal="center" vertical="top" wrapText="1"/>
    </xf>
    <xf numFmtId="41" fontId="31" fillId="0" borderId="0" xfId="21" applyFont="1" applyAlignment="1">
      <alignment horizontal="left" wrapText="1"/>
    </xf>
    <xf numFmtId="0" fontId="31" fillId="0" borderId="0" xfId="0" applyFont="1" applyAlignment="1">
      <alignment horizontal="left" wrapText="1"/>
    </xf>
    <xf numFmtId="41" fontId="31" fillId="0" borderId="0" xfId="21" applyFont="1" applyBorder="1" applyAlignment="1">
      <alignment horizontal="left" vertical="top" wrapText="1"/>
    </xf>
    <xf numFmtId="0" fontId="31" fillId="0" borderId="0" xfId="0" applyFont="1" applyBorder="1" applyAlignment="1">
      <alignment horizontal="left" vertical="top" wrapText="1"/>
    </xf>
    <xf numFmtId="0" fontId="31" fillId="0" borderId="0" xfId="0" applyFont="1" applyAlignment="1">
      <alignment horizontal="center" vertical="top" wrapText="1"/>
    </xf>
    <xf numFmtId="0" fontId="31" fillId="0" borderId="0" xfId="0" applyFont="1" applyAlignment="1">
      <alignment horizontal="center" vertical="top"/>
    </xf>
    <xf numFmtId="0" fontId="31" fillId="0" borderId="0" xfId="0" applyFont="1" applyAlignment="1">
      <alignment vertical="top" wrapText="1"/>
    </xf>
    <xf numFmtId="0" fontId="34" fillId="0" borderId="1" xfId="0" applyFont="1" applyBorder="1" applyAlignment="1">
      <alignment horizontal="center" vertical="top" wrapText="1"/>
    </xf>
    <xf numFmtId="0" fontId="34" fillId="0" borderId="1" xfId="0" applyFont="1" applyBorder="1" applyAlignment="1">
      <alignment vertical="top" wrapText="1"/>
    </xf>
    <xf numFmtId="0" fontId="25" fillId="0" borderId="0" xfId="0" applyFont="1" applyAlignment="1">
      <alignment horizontal="center" vertical="top"/>
    </xf>
    <xf numFmtId="41" fontId="6" fillId="0" borderId="0" xfId="1" applyFont="1" applyAlignment="1">
      <alignment vertical="top"/>
    </xf>
    <xf numFmtId="0" fontId="6" fillId="0" borderId="1" xfId="5" applyFont="1" applyBorder="1" applyAlignment="1">
      <alignment horizontal="center" vertical="top"/>
    </xf>
    <xf numFmtId="0" fontId="7" fillId="0" borderId="1" xfId="11" applyFont="1" applyBorder="1" applyAlignment="1">
      <alignment horizontal="left" vertical="top"/>
    </xf>
    <xf numFmtId="0" fontId="6" fillId="0" borderId="1" xfId="5" applyFont="1" applyBorder="1" applyAlignment="1">
      <alignment horizontal="center" vertical="top" wrapText="1"/>
    </xf>
    <xf numFmtId="0" fontId="6" fillId="0" borderId="1" xfId="5" applyFont="1" applyBorder="1" applyAlignment="1">
      <alignment horizontal="left" vertical="top" wrapText="1"/>
    </xf>
    <xf numFmtId="0" fontId="7" fillId="0" borderId="1" xfId="11" applyFont="1" applyBorder="1" applyAlignment="1">
      <alignment horizontal="left" vertical="top" wrapText="1"/>
    </xf>
    <xf numFmtId="0" fontId="7" fillId="0" borderId="1" xfId="44" applyFont="1" applyBorder="1" applyAlignment="1">
      <alignment horizontal="left" vertical="top" wrapText="1" readingOrder="1"/>
    </xf>
    <xf numFmtId="41" fontId="7" fillId="0" borderId="1" xfId="44" applyNumberFormat="1" applyFont="1" applyBorder="1" applyAlignment="1">
      <alignment horizontal="left" vertical="top" wrapText="1" readingOrder="1"/>
    </xf>
    <xf numFmtId="0" fontId="7" fillId="0" borderId="1" xfId="44" applyFont="1" applyBorder="1" applyAlignment="1">
      <alignment horizontal="left" vertical="top" wrapText="1"/>
    </xf>
    <xf numFmtId="41" fontId="7" fillId="0" borderId="1" xfId="44" applyNumberFormat="1" applyFont="1" applyBorder="1" applyAlignment="1">
      <alignment horizontal="left" vertical="top" wrapText="1"/>
    </xf>
    <xf numFmtId="0" fontId="7" fillId="0" borderId="1" xfId="46" applyFont="1" applyBorder="1" applyAlignment="1">
      <alignment horizontal="left" vertical="top" wrapText="1"/>
    </xf>
    <xf numFmtId="41" fontId="7" fillId="0" borderId="1" xfId="46" applyNumberFormat="1" applyFont="1" applyBorder="1" applyAlignment="1">
      <alignment horizontal="left" vertical="top" wrapText="1"/>
    </xf>
    <xf numFmtId="0" fontId="7" fillId="0" borderId="1" xfId="48" applyFont="1" applyBorder="1" applyAlignment="1">
      <alignment horizontal="left" vertical="top" wrapText="1" readingOrder="1"/>
    </xf>
    <xf numFmtId="41" fontId="7" fillId="0" borderId="1" xfId="48" applyNumberFormat="1" applyFont="1" applyBorder="1" applyAlignment="1">
      <alignment horizontal="left" vertical="top" wrapText="1" readingOrder="1"/>
    </xf>
    <xf numFmtId="0" fontId="7" fillId="0" borderId="1" xfId="48" applyFont="1" applyBorder="1" applyAlignment="1">
      <alignment horizontal="left" vertical="top" wrapText="1"/>
    </xf>
    <xf numFmtId="41" fontId="7" fillId="0" borderId="1" xfId="48" applyNumberFormat="1" applyFont="1" applyBorder="1" applyAlignment="1">
      <alignment horizontal="left" vertical="top" wrapText="1"/>
    </xf>
    <xf numFmtId="0" fontId="7" fillId="0" borderId="5" xfId="48" applyFont="1" applyBorder="1" applyAlignment="1">
      <alignment horizontal="left" vertical="top" wrapText="1" readingOrder="1"/>
    </xf>
    <xf numFmtId="41" fontId="7" fillId="0" borderId="5" xfId="48" applyNumberFormat="1" applyFont="1" applyBorder="1" applyAlignment="1">
      <alignment horizontal="left" vertical="top" wrapText="1" readingOrder="1"/>
    </xf>
    <xf numFmtId="0" fontId="7" fillId="0" borderId="5" xfId="11" applyFont="1" applyBorder="1" applyAlignment="1">
      <alignment horizontal="left" vertical="top" wrapText="1"/>
    </xf>
    <xf numFmtId="0" fontId="7" fillId="0" borderId="1" xfId="34" applyFont="1" applyBorder="1" applyAlignment="1">
      <alignment horizontal="left" vertical="top" wrapText="1"/>
    </xf>
    <xf numFmtId="41" fontId="7" fillId="0" borderId="1" xfId="34" applyNumberFormat="1" applyFont="1" applyBorder="1" applyAlignment="1">
      <alignment horizontal="left" vertical="top" wrapText="1"/>
    </xf>
    <xf numFmtId="0" fontId="7" fillId="0" borderId="1" xfId="34" applyFont="1" applyBorder="1" applyAlignment="1">
      <alignment horizontal="left" vertical="top" wrapText="1" readingOrder="1"/>
    </xf>
    <xf numFmtId="41" fontId="7" fillId="0" borderId="1" xfId="34" applyNumberFormat="1" applyFont="1" applyBorder="1" applyAlignment="1">
      <alignment horizontal="left" vertical="top" wrapText="1" readingOrder="1"/>
    </xf>
    <xf numFmtId="41" fontId="7" fillId="0" borderId="1" xfId="34" applyNumberFormat="1" applyFont="1" applyBorder="1" applyAlignment="1">
      <alignment vertical="top" wrapText="1"/>
    </xf>
    <xf numFmtId="0" fontId="7" fillId="0" borderId="1" xfId="34" applyFont="1" applyBorder="1" applyAlignment="1">
      <alignment vertical="top" wrapText="1"/>
    </xf>
    <xf numFmtId="0" fontId="25" fillId="0" borderId="5" xfId="0" applyFont="1" applyBorder="1" applyAlignment="1">
      <alignment horizontal="center" vertical="top" wrapText="1"/>
    </xf>
    <xf numFmtId="0" fontId="25" fillId="0" borderId="1" xfId="0" quotePrefix="1" applyFont="1" applyBorder="1" applyAlignment="1">
      <alignment horizontal="right" vertical="top" wrapText="1"/>
    </xf>
    <xf numFmtId="0" fontId="31" fillId="0" borderId="0" xfId="14" applyFont="1" applyFill="1" applyBorder="1" applyAlignment="1">
      <alignment wrapText="1"/>
    </xf>
    <xf numFmtId="41" fontId="31" fillId="0" borderId="0" xfId="14" applyNumberFormat="1" applyFont="1" applyFill="1" applyBorder="1" applyAlignment="1"/>
    <xf numFmtId="0" fontId="31" fillId="0" borderId="0" xfId="14" applyFont="1" applyFill="1" applyBorder="1" applyAlignment="1"/>
    <xf numFmtId="0" fontId="39" fillId="0" borderId="0" xfId="14" applyFont="1" applyFill="1" applyBorder="1" applyAlignment="1">
      <alignment horizontal="left"/>
    </xf>
    <xf numFmtId="0" fontId="31" fillId="0" borderId="0" xfId="14" applyFont="1" applyFill="1" applyBorder="1" applyAlignment="1">
      <alignment vertical="top" wrapText="1"/>
    </xf>
    <xf numFmtId="0" fontId="31" fillId="0" borderId="1" xfId="14" applyFont="1" applyFill="1" applyBorder="1" applyAlignment="1">
      <alignment vertical="top" wrapText="1"/>
    </xf>
    <xf numFmtId="0" fontId="48" fillId="0" borderId="1" xfId="17" quotePrefix="1" applyFont="1" applyFill="1" applyBorder="1" applyAlignment="1">
      <alignment horizontal="center" vertical="top" wrapText="1"/>
    </xf>
    <xf numFmtId="0" fontId="6" fillId="0" borderId="1" xfId="17" quotePrefix="1" applyFont="1" applyFill="1" applyBorder="1" applyAlignment="1">
      <alignment horizontal="center" vertical="top" wrapText="1"/>
    </xf>
    <xf numFmtId="0" fontId="25" fillId="0" borderId="0" xfId="0" applyFont="1" applyBorder="1" applyAlignment="1">
      <alignment vertical="center" wrapText="1"/>
    </xf>
    <xf numFmtId="0" fontId="25" fillId="0" borderId="0" xfId="0" applyFont="1" applyBorder="1" applyAlignment="1">
      <alignment horizontal="left" vertical="top" wrapText="1" indent="1"/>
    </xf>
    <xf numFmtId="0" fontId="25" fillId="0" borderId="0" xfId="0" applyFont="1" applyBorder="1" applyAlignment="1">
      <alignment horizontal="left" vertical="center" wrapText="1" indent="1"/>
    </xf>
    <xf numFmtId="0" fontId="31" fillId="0" borderId="0" xfId="23" applyFont="1" applyFill="1" applyBorder="1" applyAlignment="1">
      <alignment vertical="top" wrapText="1"/>
    </xf>
    <xf numFmtId="0" fontId="31" fillId="0" borderId="0" xfId="23" applyFont="1" applyFill="1" applyBorder="1" applyAlignment="1">
      <alignment horizontal="left" vertical="top" wrapText="1"/>
    </xf>
    <xf numFmtId="0" fontId="39" fillId="0" borderId="0" xfId="23" applyFont="1" applyFill="1" applyBorder="1" applyAlignment="1">
      <alignment horizontal="left" vertical="top" wrapText="1"/>
    </xf>
    <xf numFmtId="0" fontId="7" fillId="0" borderId="0" xfId="16" applyFont="1" applyFill="1" applyBorder="1">
      <alignment vertical="top"/>
    </xf>
    <xf numFmtId="0" fontId="7" fillId="0" borderId="0" xfId="16" applyFont="1" applyFill="1" applyBorder="1" applyAlignment="1">
      <alignment vertical="top"/>
    </xf>
    <xf numFmtId="0" fontId="31" fillId="0" borderId="0" xfId="14" applyFont="1" applyFill="1" applyBorder="1" applyAlignment="1">
      <alignment vertical="top"/>
    </xf>
    <xf numFmtId="0" fontId="26" fillId="0" borderId="0" xfId="0" applyFont="1" applyBorder="1" applyAlignment="1">
      <alignment horizontal="left" vertical="center" wrapText="1" indent="1"/>
    </xf>
    <xf numFmtId="0" fontId="39" fillId="0" borderId="0" xfId="14" applyFont="1" applyFill="1" applyBorder="1" applyAlignment="1">
      <alignment vertical="top" wrapText="1"/>
    </xf>
    <xf numFmtId="0" fontId="6" fillId="0" borderId="0" xfId="25" quotePrefix="1" applyFont="1" applyFill="1" applyBorder="1" applyAlignment="1">
      <alignment horizontal="center" vertical="top" wrapText="1"/>
    </xf>
    <xf numFmtId="0" fontId="7" fillId="0" borderId="0" xfId="15" applyFont="1" applyFill="1" applyBorder="1" applyAlignment="1">
      <alignment vertical="top" wrapText="1"/>
    </xf>
    <xf numFmtId="0" fontId="7" fillId="0" borderId="0" xfId="20" applyFont="1" applyFill="1" applyBorder="1" applyAlignment="1">
      <alignment horizontal="left" vertical="top" wrapText="1"/>
    </xf>
    <xf numFmtId="41" fontId="31" fillId="0" borderId="0" xfId="14" applyNumberFormat="1" applyFont="1" applyFill="1" applyBorder="1" applyAlignment="1">
      <alignment vertical="top"/>
    </xf>
    <xf numFmtId="41" fontId="39" fillId="0" borderId="0" xfId="14" applyNumberFormat="1" applyFont="1" applyFill="1" applyBorder="1" applyAlignment="1"/>
    <xf numFmtId="0" fontId="39" fillId="0" borderId="0" xfId="0" applyFont="1" applyAlignment="1">
      <alignment horizontal="center" vertical="top" wrapText="1"/>
    </xf>
    <xf numFmtId="0" fontId="39" fillId="0" borderId="0" xfId="0" applyFont="1" applyAlignment="1">
      <alignment vertical="top"/>
    </xf>
    <xf numFmtId="0" fontId="6" fillId="0" borderId="0" xfId="0" applyFont="1" applyFill="1" applyAlignment="1">
      <alignment horizontal="right" vertical="top"/>
    </xf>
    <xf numFmtId="0" fontId="26" fillId="0" borderId="0" xfId="0" applyFont="1" applyBorder="1" applyAlignment="1">
      <alignment vertical="center"/>
    </xf>
    <xf numFmtId="0" fontId="25" fillId="0" borderId="0" xfId="0" applyFont="1" applyBorder="1" applyAlignment="1">
      <alignment horizontal="center"/>
    </xf>
    <xf numFmtId="0" fontId="26" fillId="0" borderId="1" xfId="0" applyFont="1" applyBorder="1" applyAlignment="1">
      <alignment horizontal="left" vertical="center"/>
    </xf>
    <xf numFmtId="41" fontId="26" fillId="0" borderId="1" xfId="0" applyNumberFormat="1" applyFont="1" applyBorder="1" applyAlignment="1">
      <alignment horizontal="center"/>
    </xf>
    <xf numFmtId="0" fontId="25" fillId="0" borderId="1" xfId="0" applyFont="1" applyFill="1" applyBorder="1" applyAlignment="1">
      <alignment horizontal="right" vertical="top" wrapText="1"/>
    </xf>
    <xf numFmtId="0" fontId="26" fillId="0" borderId="5" xfId="0" applyFont="1" applyBorder="1" applyAlignment="1">
      <alignment horizontal="left" vertical="top" wrapText="1"/>
    </xf>
    <xf numFmtId="37" fontId="26" fillId="0" borderId="1" xfId="0" applyNumberFormat="1" applyFont="1" applyBorder="1" applyAlignment="1">
      <alignment vertical="top" wrapText="1"/>
    </xf>
    <xf numFmtId="0" fontId="25" fillId="0" borderId="8" xfId="0" applyFont="1" applyBorder="1" applyAlignment="1">
      <alignment horizontal="center" vertical="top" wrapText="1"/>
    </xf>
    <xf numFmtId="0" fontId="25" fillId="0" borderId="12" xfId="0" applyFont="1" applyBorder="1" applyAlignment="1">
      <alignment horizontal="center" vertical="top" wrapText="1"/>
    </xf>
    <xf numFmtId="0" fontId="26" fillId="0" borderId="0" xfId="0" applyFont="1" applyFill="1" applyAlignment="1">
      <alignment vertical="center"/>
    </xf>
    <xf numFmtId="0" fontId="25" fillId="0" borderId="0" xfId="0" applyFont="1" applyFill="1" applyAlignment="1"/>
    <xf numFmtId="0" fontId="25" fillId="0" borderId="0" xfId="0" applyFont="1" applyFill="1" applyAlignment="1">
      <alignment horizontal="center" vertical="center"/>
    </xf>
    <xf numFmtId="0" fontId="6" fillId="0" borderId="0" xfId="27" applyFont="1" applyFill="1" applyAlignment="1">
      <alignment horizontal="center" vertical="top"/>
    </xf>
    <xf numFmtId="0" fontId="25" fillId="0" borderId="0" xfId="0" applyFont="1" applyFill="1" applyAlignment="1">
      <alignment horizontal="center"/>
    </xf>
    <xf numFmtId="0" fontId="25" fillId="0" borderId="12" xfId="0" applyFont="1" applyFill="1" applyBorder="1" applyAlignment="1">
      <alignment horizontal="center" vertical="center"/>
    </xf>
    <xf numFmtId="41" fontId="6" fillId="0" borderId="1" xfId="7" applyFont="1" applyFill="1" applyBorder="1" applyAlignment="1">
      <alignment vertical="top"/>
    </xf>
    <xf numFmtId="0" fontId="25" fillId="0" borderId="1" xfId="0" applyFont="1" applyFill="1" applyBorder="1" applyAlignment="1">
      <alignment horizontal="center" vertical="center"/>
    </xf>
    <xf numFmtId="0" fontId="6" fillId="0" borderId="3" xfId="5" applyFont="1" applyFill="1" applyBorder="1" applyAlignment="1">
      <alignment vertical="center" wrapText="1"/>
    </xf>
    <xf numFmtId="41" fontId="6" fillId="0" borderId="1" xfId="7" applyFont="1" applyFill="1" applyBorder="1" applyAlignment="1">
      <alignment vertical="center"/>
    </xf>
    <xf numFmtId="0" fontId="7" fillId="0" borderId="3" xfId="5" applyFont="1" applyFill="1" applyBorder="1" applyAlignment="1">
      <alignment vertical="top" wrapText="1"/>
    </xf>
    <xf numFmtId="0" fontId="26" fillId="0" borderId="0" xfId="0" applyFont="1" applyFill="1" applyAlignment="1"/>
    <xf numFmtId="0" fontId="7" fillId="0" borderId="3" xfId="0" applyFont="1" applyFill="1" applyBorder="1" applyAlignment="1">
      <alignment vertical="top" wrapText="1"/>
    </xf>
    <xf numFmtId="0" fontId="25" fillId="0" borderId="3" xfId="0" applyFont="1" applyFill="1" applyBorder="1" applyAlignment="1">
      <alignment vertical="top" wrapText="1"/>
    </xf>
    <xf numFmtId="0" fontId="25" fillId="0" borderId="1" xfId="0" applyFont="1" applyFill="1" applyBorder="1" applyAlignment="1">
      <alignment horizontal="center" vertical="top" wrapText="1"/>
    </xf>
    <xf numFmtId="0" fontId="31" fillId="0" borderId="0" xfId="33" applyNumberFormat="1" applyFont="1" applyFill="1" applyBorder="1" applyAlignment="1">
      <alignment horizontal="left" vertical="center"/>
    </xf>
    <xf numFmtId="0" fontId="31" fillId="0" borderId="0" xfId="33" applyNumberFormat="1" applyFont="1" applyFill="1" applyAlignment="1">
      <alignment horizontal="left" vertical="top"/>
    </xf>
    <xf numFmtId="0" fontId="31" fillId="0" borderId="0" xfId="33" applyNumberFormat="1" applyFont="1" applyFill="1" applyAlignment="1">
      <alignment horizontal="left" vertical="center"/>
    </xf>
    <xf numFmtId="0" fontId="46" fillId="0" borderId="0" xfId="0" applyNumberFormat="1" applyFont="1" applyFill="1" applyAlignment="1">
      <alignment horizontal="left" vertical="center"/>
    </xf>
    <xf numFmtId="0" fontId="25" fillId="0" borderId="0" xfId="0" applyNumberFormat="1" applyFont="1" applyFill="1" applyAlignment="1">
      <alignment horizontal="left" vertical="center"/>
    </xf>
    <xf numFmtId="0" fontId="27" fillId="0" borderId="1" xfId="0" applyFont="1" applyFill="1" applyBorder="1" applyAlignment="1">
      <alignment horizontal="center" vertical="top" wrapText="1"/>
    </xf>
    <xf numFmtId="0" fontId="7" fillId="0" borderId="1" xfId="5" applyFont="1" applyFill="1" applyBorder="1" applyAlignment="1">
      <alignment horizontal="left" vertical="top" wrapText="1"/>
    </xf>
    <xf numFmtId="9" fontId="25" fillId="0" borderId="1" xfId="0" applyNumberFormat="1" applyFont="1" applyFill="1" applyBorder="1" applyAlignment="1">
      <alignment horizontal="left" vertical="top" wrapText="1"/>
    </xf>
    <xf numFmtId="0" fontId="6" fillId="0" borderId="0" xfId="0" applyFont="1" applyAlignment="1">
      <alignment vertical="center" wrapText="1"/>
    </xf>
    <xf numFmtId="0" fontId="6" fillId="0" borderId="0" xfId="0" applyFont="1" applyAlignment="1">
      <alignment horizontal="left" vertical="center"/>
    </xf>
    <xf numFmtId="4" fontId="6" fillId="0" borderId="1" xfId="0" applyNumberFormat="1" applyFont="1" applyBorder="1" applyAlignment="1">
      <alignment vertical="center" wrapText="1"/>
    </xf>
    <xf numFmtId="0" fontId="7" fillId="0" borderId="0" xfId="0" applyFont="1" applyAlignment="1">
      <alignment vertical="center"/>
    </xf>
    <xf numFmtId="0" fontId="7" fillId="0" borderId="0" xfId="0" applyFont="1" applyAlignment="1">
      <alignment vertical="center" wrapText="1"/>
    </xf>
    <xf numFmtId="0" fontId="7" fillId="0" borderId="0" xfId="0" applyFont="1" applyAlignment="1">
      <alignment vertical="center" wrapText="1" readingOrder="1"/>
    </xf>
    <xf numFmtId="0" fontId="6" fillId="0" borderId="0" xfId="0" applyFont="1" applyAlignment="1">
      <alignment vertical="center" wrapText="1" readingOrder="1"/>
    </xf>
    <xf numFmtId="0" fontId="7" fillId="0" borderId="0" xfId="0" applyFont="1" applyFill="1" applyAlignment="1">
      <alignment horizontal="center" vertical="top"/>
    </xf>
    <xf numFmtId="0" fontId="39" fillId="0" borderId="0" xfId="0" applyFont="1" applyAlignment="1">
      <alignment horizontal="center" vertical="top" wrapText="1"/>
    </xf>
    <xf numFmtId="0" fontId="26" fillId="0" borderId="0" xfId="30" applyFont="1" applyFill="1" applyBorder="1" applyAlignment="1">
      <alignment horizontal="center" vertical="center" wrapText="1"/>
    </xf>
    <xf numFmtId="0" fontId="6" fillId="0" borderId="1" xfId="27" applyFont="1" applyFill="1" applyBorder="1" applyAlignment="1">
      <alignment vertical="center" wrapText="1" readingOrder="1"/>
    </xf>
    <xf numFmtId="0" fontId="26" fillId="0" borderId="1" xfId="28" applyFont="1" applyFill="1" applyBorder="1" applyAlignment="1">
      <alignment vertical="center" wrapText="1"/>
    </xf>
    <xf numFmtId="41" fontId="26" fillId="0" borderId="1" xfId="29" applyNumberFormat="1" applyFont="1" applyFill="1" applyBorder="1" applyAlignment="1">
      <alignment vertical="center" wrapText="1"/>
    </xf>
    <xf numFmtId="0" fontId="26" fillId="0" borderId="1" xfId="28" applyFont="1" applyFill="1" applyBorder="1" applyAlignment="1">
      <alignment vertical="center"/>
    </xf>
    <xf numFmtId="0" fontId="6" fillId="0" borderId="1" xfId="0" applyFont="1" applyFill="1" applyBorder="1" applyAlignment="1">
      <alignment vertical="center"/>
    </xf>
    <xf numFmtId="0" fontId="26" fillId="0" borderId="1" xfId="30" applyFont="1" applyFill="1" applyBorder="1" applyAlignment="1">
      <alignment vertical="center"/>
    </xf>
    <xf numFmtId="0" fontId="6" fillId="0" borderId="1" xfId="27" applyNumberFormat="1" applyFont="1" applyFill="1" applyBorder="1" applyAlignment="1">
      <alignment vertical="center" wrapText="1" readingOrder="1"/>
    </xf>
    <xf numFmtId="0" fontId="7" fillId="0" borderId="1" xfId="27" applyNumberFormat="1" applyFont="1" applyFill="1" applyBorder="1" applyAlignment="1">
      <alignment horizontal="center" vertical="top" readingOrder="1"/>
    </xf>
    <xf numFmtId="41" fontId="29" fillId="0" borderId="1" xfId="1" applyFont="1" applyFill="1" applyBorder="1" applyAlignment="1">
      <alignment horizontal="center" vertical="top" wrapText="1" readingOrder="1"/>
    </xf>
    <xf numFmtId="0" fontId="7" fillId="0" borderId="0" xfId="27" applyNumberFormat="1" applyFont="1" applyFill="1" applyAlignment="1">
      <alignment horizontal="center" vertical="top" readingOrder="1"/>
    </xf>
    <xf numFmtId="0" fontId="7" fillId="0" borderId="1" xfId="0" applyFont="1" applyFill="1" applyBorder="1" applyAlignment="1">
      <alignment horizontal="right" vertical="top" wrapText="1"/>
    </xf>
    <xf numFmtId="41" fontId="7" fillId="0" borderId="2" xfId="0" applyNumberFormat="1" applyFont="1" applyFill="1" applyBorder="1">
      <alignment vertical="top"/>
    </xf>
    <xf numFmtId="0" fontId="26" fillId="0" borderId="0" xfId="0" applyFont="1" applyBorder="1" applyAlignment="1">
      <alignment horizontal="left"/>
    </xf>
    <xf numFmtId="0" fontId="39" fillId="0" borderId="0" xfId="0" applyFont="1" applyAlignment="1">
      <alignment horizontal="center" vertical="top"/>
    </xf>
    <xf numFmtId="41" fontId="31" fillId="0" borderId="0" xfId="55" applyFont="1" applyAlignment="1">
      <alignment horizontal="left" vertical="top" wrapText="1"/>
    </xf>
    <xf numFmtId="41" fontId="6" fillId="0" borderId="1" xfId="52" applyFont="1" applyFill="1" applyBorder="1" applyAlignment="1">
      <alignment vertical="top" wrapText="1"/>
    </xf>
    <xf numFmtId="41" fontId="28" fillId="0" borderId="1" xfId="52" applyFont="1" applyFill="1" applyBorder="1" applyAlignment="1">
      <alignment vertical="top" wrapText="1"/>
    </xf>
    <xf numFmtId="41" fontId="7" fillId="0" borderId="1" xfId="52" applyFont="1" applyFill="1" applyBorder="1" applyAlignment="1">
      <alignment vertical="top" wrapText="1"/>
    </xf>
    <xf numFmtId="41" fontId="25" fillId="0" borderId="1" xfId="52" applyFont="1" applyFill="1" applyBorder="1" applyAlignment="1">
      <alignment horizontal="center" vertical="top" wrapText="1"/>
    </xf>
    <xf numFmtId="41" fontId="6" fillId="0" borderId="1" xfId="0" applyNumberFormat="1" applyFont="1" applyFill="1" applyBorder="1" applyAlignment="1">
      <alignment vertical="top" wrapText="1"/>
    </xf>
    <xf numFmtId="0" fontId="45" fillId="0" borderId="1" xfId="0" applyFont="1" applyFill="1" applyBorder="1" applyAlignment="1">
      <alignment horizontal="left" vertical="top" wrapText="1"/>
    </xf>
    <xf numFmtId="0" fontId="27" fillId="0" borderId="1" xfId="0" applyFont="1" applyFill="1" applyBorder="1" applyAlignment="1">
      <alignment horizontal="center" vertical="top"/>
    </xf>
    <xf numFmtId="0" fontId="34" fillId="0" borderId="1" xfId="0" applyFont="1" applyFill="1" applyBorder="1" applyAlignment="1">
      <alignment vertical="top" wrapText="1"/>
    </xf>
    <xf numFmtId="3" fontId="34" fillId="0" borderId="1" xfId="0" applyNumberFormat="1" applyFont="1" applyFill="1" applyBorder="1" applyAlignment="1">
      <alignment vertical="top" wrapText="1"/>
    </xf>
    <xf numFmtId="49" fontId="31" fillId="0" borderId="1" xfId="0" applyNumberFormat="1" applyFont="1" applyFill="1" applyBorder="1" applyAlignment="1">
      <alignment horizontal="right" vertical="top"/>
    </xf>
    <xf numFmtId="3" fontId="31" fillId="0" borderId="1" xfId="13" applyNumberFormat="1" applyFont="1" applyFill="1" applyBorder="1" applyAlignment="1">
      <alignment horizontal="right" vertical="top"/>
    </xf>
    <xf numFmtId="9" fontId="31" fillId="0" borderId="1" xfId="0" applyNumberFormat="1" applyFont="1" applyFill="1" applyBorder="1" applyAlignment="1">
      <alignment vertical="top" wrapText="1"/>
    </xf>
    <xf numFmtId="0" fontId="28" fillId="0" borderId="1" xfId="0" applyFont="1" applyFill="1" applyBorder="1" applyAlignment="1">
      <alignment horizontal="center" vertical="top"/>
    </xf>
    <xf numFmtId="3" fontId="34" fillId="0" borderId="1" xfId="0" applyNumberFormat="1" applyFont="1" applyFill="1" applyBorder="1" applyAlignment="1">
      <alignment horizontal="right" vertical="top" wrapText="1"/>
    </xf>
    <xf numFmtId="49" fontId="31" fillId="0" borderId="1" xfId="0" applyNumberFormat="1" applyFont="1" applyFill="1" applyBorder="1" applyAlignment="1">
      <alignment horizontal="left" vertical="top"/>
    </xf>
    <xf numFmtId="0" fontId="31" fillId="0" borderId="0" xfId="0" applyFont="1">
      <alignment vertical="top"/>
    </xf>
    <xf numFmtId="0" fontId="50" fillId="0" borderId="0" xfId="0" applyFont="1">
      <alignment vertical="top"/>
    </xf>
    <xf numFmtId="41" fontId="31" fillId="0" borderId="1" xfId="1" applyFont="1" applyBorder="1" applyAlignment="1" applyProtection="1">
      <alignment horizontal="right" vertical="top"/>
      <protection locked="0"/>
    </xf>
    <xf numFmtId="0" fontId="51" fillId="0" borderId="0" xfId="0" applyFont="1">
      <alignment vertical="top"/>
    </xf>
    <xf numFmtId="41" fontId="39" fillId="0" borderId="0" xfId="0" applyNumberFormat="1" applyFont="1" applyAlignment="1">
      <alignment horizontal="left" vertical="top" wrapText="1"/>
    </xf>
    <xf numFmtId="0" fontId="25" fillId="0" borderId="0" xfId="0" applyFont="1" applyAlignment="1"/>
    <xf numFmtId="0" fontId="7" fillId="0" borderId="1" xfId="0" applyFont="1" applyBorder="1" applyAlignment="1">
      <alignment horizontal="left" vertical="top" wrapText="1"/>
    </xf>
    <xf numFmtId="0" fontId="6" fillId="0" borderId="0" xfId="0" applyFont="1" applyAlignment="1">
      <alignment horizontal="left" vertical="top" wrapText="1"/>
    </xf>
    <xf numFmtId="0" fontId="25" fillId="0" borderId="1" xfId="0" applyFont="1" applyBorder="1" applyAlignment="1">
      <alignment vertical="top" wrapText="1"/>
    </xf>
    <xf numFmtId="0" fontId="25" fillId="0" borderId="0" xfId="0" applyFont="1" applyFill="1" applyAlignment="1">
      <alignment vertical="top"/>
    </xf>
    <xf numFmtId="0" fontId="26" fillId="0" borderId="0" xfId="0" applyFont="1" applyFill="1" applyAlignment="1">
      <alignment vertical="top"/>
    </xf>
    <xf numFmtId="39" fontId="7" fillId="0" borderId="0" xfId="0" applyNumberFormat="1" applyFont="1" applyFill="1" applyAlignment="1">
      <alignment vertical="top"/>
    </xf>
    <xf numFmtId="0" fontId="26" fillId="0" borderId="1" xfId="0" applyFont="1" applyFill="1" applyBorder="1" applyAlignment="1">
      <alignment vertical="top"/>
    </xf>
    <xf numFmtId="41" fontId="26" fillId="0" borderId="1" xfId="0" applyNumberFormat="1" applyFont="1" applyFill="1" applyBorder="1" applyAlignment="1">
      <alignment vertical="top"/>
    </xf>
    <xf numFmtId="0" fontId="26" fillId="0" borderId="1" xfId="0" applyFont="1" applyFill="1" applyBorder="1" applyAlignment="1">
      <alignment horizontal="center" vertical="top"/>
    </xf>
    <xf numFmtId="41" fontId="25" fillId="0" borderId="1" xfId="0" applyNumberFormat="1" applyFont="1" applyFill="1" applyBorder="1" applyAlignment="1">
      <alignment vertical="top"/>
    </xf>
    <xf numFmtId="41" fontId="7" fillId="0" borderId="1" xfId="0" applyNumberFormat="1" applyFont="1" applyFill="1" applyBorder="1" applyAlignment="1">
      <alignment vertical="top" wrapText="1"/>
    </xf>
    <xf numFmtId="39" fontId="7" fillId="0" borderId="1" xfId="0" applyNumberFormat="1" applyFont="1" applyFill="1" applyBorder="1" applyAlignment="1">
      <alignment vertical="top"/>
    </xf>
    <xf numFmtId="0" fontId="26" fillId="0" borderId="1" xfId="0" applyFont="1" applyFill="1" applyBorder="1" applyAlignment="1">
      <alignment horizontal="center" vertical="center"/>
    </xf>
    <xf numFmtId="0" fontId="25" fillId="0" borderId="2" xfId="0" applyFont="1" applyFill="1" applyBorder="1" applyAlignment="1">
      <alignment vertical="top"/>
    </xf>
    <xf numFmtId="0" fontId="25" fillId="0" borderId="0" xfId="0" applyFont="1" applyAlignment="1"/>
    <xf numFmtId="0" fontId="26" fillId="0" borderId="1" xfId="0" applyFont="1" applyBorder="1" applyAlignment="1">
      <alignment horizontal="center" vertical="top"/>
    </xf>
    <xf numFmtId="0" fontId="6" fillId="0" borderId="0" xfId="0" applyFont="1" applyBorder="1" applyAlignment="1">
      <alignment vertical="top"/>
    </xf>
    <xf numFmtId="41" fontId="6" fillId="0" borderId="1" xfId="52" applyFont="1" applyBorder="1" applyAlignment="1">
      <alignment horizontal="center" vertical="center" wrapText="1" readingOrder="1"/>
    </xf>
    <xf numFmtId="0" fontId="6" fillId="0" borderId="1" xfId="0" applyFont="1" applyBorder="1" applyAlignment="1">
      <alignment horizontal="left" vertical="top" wrapText="1" readingOrder="1"/>
    </xf>
    <xf numFmtId="0" fontId="6" fillId="0" borderId="0" xfId="0" applyFont="1" applyBorder="1" applyAlignment="1">
      <alignment vertical="top" wrapText="1"/>
    </xf>
    <xf numFmtId="0" fontId="6" fillId="0" borderId="1" xfId="9" applyFont="1" applyBorder="1" applyAlignment="1">
      <alignment horizontal="center" vertical="top" wrapText="1"/>
    </xf>
    <xf numFmtId="0" fontId="6" fillId="0" borderId="1" xfId="9" applyFont="1" applyBorder="1" applyAlignment="1">
      <alignment horizontal="center" vertical="top" wrapText="1" readingOrder="1"/>
    </xf>
    <xf numFmtId="0" fontId="6" fillId="0" borderId="1" xfId="5" applyFont="1" applyBorder="1" applyAlignment="1">
      <alignment horizontal="center" vertical="top" wrapText="1" readingOrder="1"/>
    </xf>
    <xf numFmtId="0" fontId="6" fillId="0" borderId="1" xfId="5" applyFont="1" applyBorder="1" applyAlignment="1">
      <alignment horizontal="left" vertical="top" wrapText="1" readingOrder="1"/>
    </xf>
    <xf numFmtId="0" fontId="7" fillId="0" borderId="0" xfId="0" applyFont="1" applyAlignment="1">
      <alignment horizontal="left" vertical="top" wrapText="1"/>
    </xf>
    <xf numFmtId="0" fontId="29" fillId="0" borderId="0" xfId="0" applyFont="1" applyAlignment="1">
      <alignment horizontal="left" vertical="top" wrapText="1" readingOrder="1"/>
    </xf>
    <xf numFmtId="0" fontId="7" fillId="0" borderId="0" xfId="0" applyFont="1" applyAlignment="1">
      <alignment horizontal="left" vertical="top" wrapText="1" readingOrder="1"/>
    </xf>
    <xf numFmtId="0" fontId="6" fillId="0" borderId="2" xfId="0" applyFont="1" applyBorder="1" applyAlignment="1">
      <alignment horizontal="center" vertical="top"/>
    </xf>
    <xf numFmtId="0" fontId="6" fillId="0" borderId="0" xfId="27" applyFont="1" applyFill="1" applyAlignment="1">
      <alignment vertical="top"/>
    </xf>
    <xf numFmtId="0" fontId="7" fillId="0" borderId="0" xfId="27" applyFont="1" applyFill="1" applyAlignment="1">
      <alignment vertical="top"/>
    </xf>
    <xf numFmtId="0" fontId="31" fillId="0" borderId="0" xfId="16" applyFont="1" applyFill="1" applyBorder="1" applyAlignment="1">
      <alignment vertical="center"/>
    </xf>
    <xf numFmtId="0" fontId="39" fillId="0" borderId="1" xfId="15" applyFont="1" applyFill="1" applyBorder="1" applyAlignment="1">
      <alignment vertical="center" wrapText="1"/>
    </xf>
    <xf numFmtId="0" fontId="6" fillId="0" borderId="1" xfId="27" applyFont="1" applyBorder="1">
      <alignment vertical="top"/>
    </xf>
    <xf numFmtId="0" fontId="6" fillId="0" borderId="0" xfId="27" applyFont="1">
      <alignment vertical="top"/>
    </xf>
    <xf numFmtId="0" fontId="6" fillId="0" borderId="1" xfId="27" applyFont="1" applyBorder="1" applyAlignment="1">
      <alignment vertical="top" wrapText="1"/>
    </xf>
    <xf numFmtId="0" fontId="6" fillId="0" borderId="0" xfId="27" applyFont="1" applyBorder="1">
      <alignment vertical="top"/>
    </xf>
    <xf numFmtId="0" fontId="28" fillId="0" borderId="1" xfId="27" applyFont="1" applyBorder="1" applyAlignment="1">
      <alignment horizontal="center" vertical="top"/>
    </xf>
    <xf numFmtId="0" fontId="7" fillId="0" borderId="1" xfId="27" applyFont="1" applyBorder="1" applyAlignment="1">
      <alignment horizontal="right" vertical="top"/>
    </xf>
    <xf numFmtId="0" fontId="7" fillId="0" borderId="0" xfId="27" applyFont="1" applyBorder="1" applyAlignment="1">
      <alignment vertical="top" wrapText="1"/>
    </xf>
    <xf numFmtId="0" fontId="7" fillId="0" borderId="0" xfId="27" applyFont="1">
      <alignment vertical="top"/>
    </xf>
    <xf numFmtId="0" fontId="7" fillId="0" borderId="1" xfId="27" applyFont="1" applyBorder="1">
      <alignment vertical="top"/>
    </xf>
    <xf numFmtId="0" fontId="6" fillId="0" borderId="0" xfId="27" applyFont="1" applyBorder="1" applyAlignment="1">
      <alignment vertical="top" wrapText="1"/>
    </xf>
    <xf numFmtId="0" fontId="7" fillId="0" borderId="1" xfId="27" applyFont="1" applyBorder="1" applyAlignment="1">
      <alignment horizontal="center" vertical="top"/>
    </xf>
    <xf numFmtId="41" fontId="7" fillId="0" borderId="0" xfId="27" applyNumberFormat="1" applyFont="1">
      <alignment vertical="top"/>
    </xf>
    <xf numFmtId="0" fontId="7" fillId="0" borderId="0" xfId="0" applyFont="1" applyFill="1" applyAlignment="1">
      <alignment horizontal="center" vertical="top" wrapText="1"/>
    </xf>
    <xf numFmtId="0" fontId="25" fillId="0" borderId="1" xfId="0" applyFont="1" applyBorder="1" applyAlignment="1">
      <alignment horizontal="center" wrapText="1"/>
    </xf>
    <xf numFmtId="0" fontId="25" fillId="0" borderId="1" xfId="0" applyFont="1" applyBorder="1" applyAlignment="1">
      <alignment horizontal="center" vertical="top"/>
    </xf>
    <xf numFmtId="0" fontId="6" fillId="0" borderId="1" xfId="0" applyFont="1" applyFill="1" applyBorder="1" applyAlignment="1">
      <alignment horizontal="left" vertical="top" wrapText="1" readingOrder="1"/>
    </xf>
    <xf numFmtId="0" fontId="25" fillId="0" borderId="1" xfId="0" applyFont="1" applyBorder="1" applyAlignment="1">
      <alignment horizontal="right" vertical="center"/>
    </xf>
    <xf numFmtId="0" fontId="28" fillId="0" borderId="1" xfId="0" applyFont="1" applyBorder="1" applyAlignment="1">
      <alignment vertical="top"/>
    </xf>
    <xf numFmtId="0" fontId="25" fillId="0" borderId="1" xfId="0" quotePrefix="1" applyFont="1" applyBorder="1" applyAlignment="1">
      <alignment horizontal="center" vertical="top"/>
    </xf>
    <xf numFmtId="0" fontId="31" fillId="0" borderId="1" xfId="0" quotePrefix="1" applyFont="1" applyBorder="1" applyAlignment="1">
      <alignment vertical="top" wrapText="1"/>
    </xf>
    <xf numFmtId="49" fontId="7" fillId="0" borderId="1" xfId="0" applyNumberFormat="1" applyFont="1" applyBorder="1" applyAlignment="1">
      <alignment horizontal="center" vertical="top" wrapText="1"/>
    </xf>
    <xf numFmtId="49" fontId="7" fillId="0" borderId="1" xfId="0" quotePrefix="1" applyNumberFormat="1" applyFont="1" applyBorder="1" applyAlignment="1">
      <alignment horizontal="center" vertical="top" wrapText="1"/>
    </xf>
    <xf numFmtId="41" fontId="34" fillId="0" borderId="1" xfId="0" applyNumberFormat="1" applyFont="1" applyBorder="1" applyAlignment="1">
      <alignment horizontal="center" vertical="top" wrapText="1"/>
    </xf>
    <xf numFmtId="0" fontId="34" fillId="0" borderId="1" xfId="0" quotePrefix="1" applyFont="1" applyBorder="1" applyAlignment="1">
      <alignment horizontal="center" vertical="top" wrapText="1"/>
    </xf>
    <xf numFmtId="0" fontId="34" fillId="2" borderId="1" xfId="5" applyFont="1" applyFill="1" applyBorder="1" applyAlignment="1">
      <alignment vertical="top" wrapText="1"/>
    </xf>
    <xf numFmtId="41" fontId="34" fillId="2" borderId="1" xfId="7" applyFont="1" applyFill="1" applyBorder="1" applyAlignment="1">
      <alignment horizontal="right" vertical="top" wrapText="1"/>
    </xf>
    <xf numFmtId="0" fontId="31" fillId="0" borderId="1" xfId="5" applyFont="1" applyFill="1" applyBorder="1" applyAlignment="1">
      <alignment vertical="top" wrapText="1"/>
    </xf>
    <xf numFmtId="164" fontId="31" fillId="0" borderId="1" xfId="13" applyNumberFormat="1" applyFont="1" applyFill="1" applyBorder="1" applyAlignment="1">
      <alignment vertical="top" wrapText="1"/>
    </xf>
    <xf numFmtId="41" fontId="34" fillId="2" borderId="1" xfId="7" applyFont="1" applyFill="1" applyBorder="1" applyAlignment="1">
      <alignment vertical="top" wrapText="1"/>
    </xf>
    <xf numFmtId="9" fontId="31" fillId="2" borderId="1" xfId="5" applyNumberFormat="1" applyFont="1" applyFill="1" applyBorder="1" applyAlignment="1">
      <alignment vertical="top" wrapText="1"/>
    </xf>
    <xf numFmtId="0" fontId="28" fillId="0" borderId="0" xfId="0" applyFont="1" applyBorder="1" applyAlignment="1">
      <alignment horizontal="center" vertical="top" wrapText="1"/>
    </xf>
    <xf numFmtId="0" fontId="26" fillId="0" borderId="0" xfId="22" applyFont="1" applyFill="1" applyBorder="1"/>
    <xf numFmtId="9" fontId="39" fillId="0" borderId="0" xfId="23" applyNumberFormat="1" applyFont="1" applyFill="1" applyBorder="1" applyAlignment="1">
      <alignment horizontal="left" vertical="top" wrapText="1"/>
    </xf>
    <xf numFmtId="49" fontId="7" fillId="0" borderId="0" xfId="0" applyNumberFormat="1" applyFont="1" applyBorder="1" applyAlignment="1">
      <alignment horizontal="right" vertical="top" wrapText="1"/>
    </xf>
    <xf numFmtId="41" fontId="7" fillId="0" borderId="0" xfId="24" applyFont="1" applyBorder="1" applyAlignment="1">
      <alignment horizontal="right" vertical="top"/>
    </xf>
    <xf numFmtId="0" fontId="25" fillId="0" borderId="0" xfId="0" applyFont="1" applyBorder="1" applyAlignment="1">
      <alignment horizontal="left" vertical="center" wrapText="1"/>
    </xf>
    <xf numFmtId="41" fontId="28" fillId="0" borderId="0" xfId="24" applyFont="1" applyBorder="1" applyAlignment="1">
      <alignment horizontal="right" vertical="top"/>
    </xf>
    <xf numFmtId="0" fontId="26" fillId="0" borderId="0" xfId="0" applyFont="1" applyBorder="1" applyAlignment="1">
      <alignment vertical="center" wrapText="1"/>
    </xf>
    <xf numFmtId="0" fontId="28" fillId="0" borderId="0" xfId="0" applyFont="1" applyBorder="1" applyAlignment="1">
      <alignment horizontal="left" vertical="top" wrapText="1"/>
    </xf>
    <xf numFmtId="0" fontId="31" fillId="0" borderId="0" xfId="16" applyFont="1" applyFill="1" applyBorder="1" applyAlignment="1"/>
    <xf numFmtId="0" fontId="25" fillId="0" borderId="0" xfId="22" applyFont="1" applyFill="1" applyBorder="1"/>
    <xf numFmtId="0" fontId="6" fillId="0" borderId="1" xfId="18" applyFont="1" applyFill="1" applyBorder="1" applyAlignment="1">
      <alignment horizontal="left" vertical="top" wrapText="1"/>
    </xf>
    <xf numFmtId="41" fontId="47" fillId="0" borderId="1" xfId="14" applyNumberFormat="1" applyFont="1" applyFill="1" applyBorder="1" applyAlignment="1">
      <alignment vertical="top" wrapText="1"/>
    </xf>
    <xf numFmtId="41" fontId="48" fillId="0" borderId="1" xfId="19" applyFont="1" applyFill="1" applyBorder="1" applyAlignment="1">
      <alignment vertical="top" wrapText="1"/>
    </xf>
    <xf numFmtId="0" fontId="6" fillId="0" borderId="1" xfId="0" applyNumberFormat="1" applyFont="1" applyFill="1" applyBorder="1" applyAlignment="1">
      <alignment vertical="top" wrapText="1"/>
    </xf>
    <xf numFmtId="0" fontId="6" fillId="0" borderId="1" xfId="0" applyNumberFormat="1" applyFont="1" applyFill="1" applyBorder="1" applyAlignment="1"/>
    <xf numFmtId="0" fontId="6" fillId="0" borderId="1" xfId="0" applyNumberFormat="1" applyFont="1" applyFill="1" applyBorder="1" applyAlignment="1">
      <alignment horizontal="center" vertical="top" wrapText="1"/>
    </xf>
    <xf numFmtId="0" fontId="6" fillId="0" borderId="1" xfId="0" applyNumberFormat="1" applyFont="1" applyFill="1" applyBorder="1" applyAlignment="1">
      <alignment horizontal="left" vertical="top" wrapText="1"/>
    </xf>
    <xf numFmtId="0" fontId="7" fillId="0" borderId="1" xfId="0" applyNumberFormat="1" applyFont="1" applyFill="1" applyBorder="1" applyAlignment="1">
      <alignment vertical="top" wrapText="1"/>
    </xf>
    <xf numFmtId="0" fontId="7" fillId="0" borderId="1" xfId="0" applyNumberFormat="1" applyFont="1" applyFill="1" applyBorder="1" applyAlignment="1">
      <alignment horizontal="left" vertical="top" wrapText="1"/>
    </xf>
    <xf numFmtId="9" fontId="31" fillId="2" borderId="1" xfId="5" applyNumberFormat="1" applyFont="1" applyFill="1" applyBorder="1" applyAlignment="1">
      <alignment horizontal="left" vertical="top" wrapText="1"/>
    </xf>
    <xf numFmtId="41" fontId="29" fillId="0" borderId="1" xfId="1" applyFont="1" applyBorder="1" applyAlignment="1">
      <alignment vertical="top" wrapText="1"/>
    </xf>
    <xf numFmtId="164" fontId="6" fillId="0" borderId="1" xfId="13" applyNumberFormat="1" applyFont="1" applyBorder="1" applyAlignment="1">
      <alignment vertical="top"/>
    </xf>
    <xf numFmtId="41" fontId="6" fillId="0" borderId="1" xfId="8" applyFont="1" applyBorder="1">
      <alignment vertical="top"/>
    </xf>
    <xf numFmtId="41" fontId="6" fillId="0" borderId="1" xfId="8" applyFont="1" applyBorder="1" applyAlignment="1">
      <alignment vertical="top" wrapText="1" readingOrder="1"/>
    </xf>
    <xf numFmtId="164" fontId="7" fillId="0" borderId="1" xfId="13" applyNumberFormat="1" applyFont="1" applyBorder="1" applyAlignment="1">
      <alignment vertical="top"/>
    </xf>
    <xf numFmtId="0" fontId="6" fillId="0" borderId="1" xfId="27" applyFont="1" applyFill="1" applyBorder="1" applyAlignment="1">
      <alignment vertical="top" wrapText="1" readingOrder="1"/>
    </xf>
    <xf numFmtId="0" fontId="39" fillId="0" borderId="1" xfId="0" applyNumberFormat="1" applyFont="1" applyFill="1" applyBorder="1" applyAlignment="1">
      <alignment vertical="top" wrapText="1"/>
    </xf>
    <xf numFmtId="0" fontId="31" fillId="0" borderId="1" xfId="0" applyNumberFormat="1" applyFont="1" applyFill="1" applyBorder="1" applyAlignment="1">
      <alignment vertical="top" wrapText="1"/>
    </xf>
    <xf numFmtId="0" fontId="25" fillId="0" borderId="1" xfId="0" applyNumberFormat="1" applyFont="1" applyFill="1" applyBorder="1" applyAlignment="1">
      <alignment horizontal="left" vertical="top" wrapText="1"/>
    </xf>
    <xf numFmtId="167" fontId="6" fillId="0" borderId="1" xfId="1" applyNumberFormat="1" applyFont="1" applyFill="1" applyBorder="1" applyAlignment="1">
      <alignment vertical="top" wrapText="1"/>
    </xf>
    <xf numFmtId="0" fontId="39" fillId="0" borderId="1" xfId="0" applyFont="1" applyFill="1" applyBorder="1" applyAlignment="1">
      <alignment horizontal="center" vertical="top" wrapText="1"/>
    </xf>
    <xf numFmtId="0" fontId="39" fillId="0" borderId="1" xfId="0" applyNumberFormat="1" applyFont="1" applyFill="1" applyBorder="1" applyAlignment="1">
      <alignment horizontal="center" vertical="top" wrapText="1"/>
    </xf>
    <xf numFmtId="0" fontId="39" fillId="0" borderId="1" xfId="0" applyFont="1" applyFill="1" applyBorder="1" applyAlignment="1">
      <alignment horizontal="left" vertical="top" wrapText="1"/>
    </xf>
    <xf numFmtId="41" fontId="39" fillId="0" borderId="1" xfId="55" applyNumberFormat="1" applyFont="1" applyFill="1" applyBorder="1" applyAlignment="1">
      <alignment horizontal="center" vertical="top" wrapText="1"/>
    </xf>
    <xf numFmtId="41" fontId="39" fillId="0" borderId="1" xfId="0" applyNumberFormat="1" applyFont="1" applyFill="1" applyBorder="1" applyAlignment="1">
      <alignment horizontal="center" vertical="top" wrapText="1"/>
    </xf>
    <xf numFmtId="0" fontId="44" fillId="0" borderId="1" xfId="0" applyFont="1" applyFill="1" applyBorder="1" applyAlignment="1">
      <alignment vertical="top" wrapText="1"/>
    </xf>
    <xf numFmtId="0" fontId="7" fillId="0" borderId="1" xfId="27" applyNumberFormat="1" applyFont="1" applyFill="1" applyBorder="1" applyAlignment="1">
      <alignment horizontal="center" vertical="top" wrapText="1"/>
    </xf>
    <xf numFmtId="41" fontId="7" fillId="0" borderId="1" xfId="52" applyFont="1" applyFill="1" applyBorder="1" applyAlignment="1">
      <alignment horizontal="center" vertical="top" wrapText="1"/>
    </xf>
    <xf numFmtId="9" fontId="7" fillId="0" borderId="1" xfId="0" applyNumberFormat="1" applyFont="1" applyFill="1" applyBorder="1" applyAlignment="1">
      <alignment vertical="top" wrapText="1"/>
    </xf>
    <xf numFmtId="0" fontId="6" fillId="0" borderId="1" xfId="0" applyFont="1" applyFill="1" applyBorder="1" applyAlignment="1">
      <alignment horizontal="right" vertical="top" wrapText="1"/>
    </xf>
    <xf numFmtId="41" fontId="31" fillId="0" borderId="1" xfId="52" applyFont="1" applyFill="1" applyBorder="1" applyAlignment="1">
      <alignment vertical="top" wrapText="1"/>
    </xf>
    <xf numFmtId="0" fontId="31" fillId="0" borderId="1" xfId="0" applyFont="1" applyFill="1" applyBorder="1" applyAlignment="1">
      <alignment horizontal="center" vertical="top" wrapText="1"/>
    </xf>
    <xf numFmtId="0" fontId="31" fillId="0" borderId="1" xfId="0" applyFont="1" applyFill="1" applyBorder="1" applyAlignment="1">
      <alignment horizontal="right" vertical="top" wrapText="1"/>
    </xf>
    <xf numFmtId="0" fontId="26" fillId="0" borderId="1" xfId="0" applyFont="1" applyFill="1" applyBorder="1" applyAlignment="1">
      <alignment vertical="top" wrapText="1"/>
    </xf>
    <xf numFmtId="41" fontId="25" fillId="0" borderId="1" xfId="52" applyFont="1" applyFill="1" applyBorder="1" applyAlignment="1">
      <alignment vertical="top" wrapText="1"/>
    </xf>
    <xf numFmtId="0" fontId="27" fillId="0" borderId="1" xfId="0" applyFont="1" applyFill="1" applyBorder="1" applyAlignment="1">
      <alignment vertical="top" wrapText="1"/>
    </xf>
    <xf numFmtId="41" fontId="27" fillId="0" borderId="1" xfId="52" applyFont="1" applyFill="1" applyBorder="1" applyAlignment="1">
      <alignment vertical="top" wrapText="1"/>
    </xf>
    <xf numFmtId="0" fontId="49" fillId="0" borderId="1" xfId="0" applyFont="1" applyFill="1" applyBorder="1" applyAlignment="1">
      <alignment vertical="top" wrapText="1"/>
    </xf>
    <xf numFmtId="41" fontId="27" fillId="0" borderId="1" xfId="52" applyFont="1" applyFill="1" applyBorder="1" applyAlignment="1">
      <alignment horizontal="center" vertical="top" wrapText="1"/>
    </xf>
    <xf numFmtId="41" fontId="26" fillId="0" borderId="1" xfId="0" applyNumberFormat="1" applyFont="1" applyFill="1" applyBorder="1" applyAlignment="1">
      <alignment vertical="top" wrapText="1"/>
    </xf>
    <xf numFmtId="41" fontId="6" fillId="0" borderId="1" xfId="7" applyFont="1" applyFill="1" applyBorder="1" applyAlignment="1">
      <alignment horizontal="right" vertical="top" wrapText="1"/>
    </xf>
    <xf numFmtId="49" fontId="27" fillId="0" borderId="1" xfId="0" applyNumberFormat="1" applyFont="1" applyFill="1" applyBorder="1" applyAlignment="1">
      <alignment horizontal="center" vertical="top" wrapText="1"/>
    </xf>
    <xf numFmtId="0" fontId="27" fillId="0" borderId="1" xfId="0" applyFont="1" applyFill="1" applyBorder="1" applyAlignment="1">
      <alignment horizontal="left" vertical="top" wrapText="1"/>
    </xf>
    <xf numFmtId="41" fontId="27" fillId="0" borderId="1" xfId="0" applyNumberFormat="1" applyFont="1" applyFill="1" applyBorder="1" applyAlignment="1">
      <alignment vertical="top" wrapText="1"/>
    </xf>
    <xf numFmtId="0" fontId="26" fillId="0" borderId="1" xfId="0" applyNumberFormat="1" applyFont="1" applyFill="1" applyBorder="1" applyAlignment="1">
      <alignment horizontal="left" vertical="top" wrapText="1"/>
    </xf>
    <xf numFmtId="0" fontId="26" fillId="0" borderId="1" xfId="0" applyFont="1" applyFill="1" applyBorder="1" applyAlignment="1">
      <alignment horizontal="left" vertical="top" wrapText="1"/>
    </xf>
    <xf numFmtId="49" fontId="25" fillId="0" borderId="1" xfId="0" applyNumberFormat="1" applyFont="1" applyFill="1" applyBorder="1" applyAlignment="1">
      <alignment horizontal="right" vertical="top" wrapText="1"/>
    </xf>
    <xf numFmtId="41" fontId="25" fillId="0" borderId="1" xfId="7" applyFont="1" applyFill="1" applyBorder="1" applyAlignment="1">
      <alignment horizontal="right" vertical="top" wrapText="1"/>
    </xf>
    <xf numFmtId="0" fontId="25" fillId="0" borderId="1" xfId="0" applyFont="1" applyFill="1" applyBorder="1" applyAlignment="1">
      <alignment horizontal="left" vertical="top" wrapText="1" readingOrder="1"/>
    </xf>
    <xf numFmtId="41" fontId="27" fillId="0" borderId="1" xfId="7" applyFont="1" applyFill="1" applyBorder="1" applyAlignment="1">
      <alignment horizontal="right" vertical="top" wrapText="1"/>
    </xf>
    <xf numFmtId="0" fontId="29" fillId="0" borderId="1" xfId="27" applyFont="1" applyFill="1" applyBorder="1" applyAlignment="1">
      <alignment vertical="top" wrapText="1" readingOrder="1"/>
    </xf>
    <xf numFmtId="167" fontId="7" fillId="0" borderId="1" xfId="1" applyNumberFormat="1" applyFont="1" applyFill="1" applyBorder="1" applyAlignment="1">
      <alignment vertical="top" wrapText="1"/>
    </xf>
    <xf numFmtId="41" fontId="26" fillId="0" borderId="1" xfId="52" applyFont="1" applyFill="1" applyBorder="1" applyAlignment="1">
      <alignment vertical="top" wrapText="1"/>
    </xf>
    <xf numFmtId="41" fontId="25" fillId="0" borderId="1" xfId="1" applyNumberFormat="1" applyFont="1" applyFill="1" applyBorder="1" applyAlignment="1">
      <alignment vertical="center" wrapText="1"/>
    </xf>
    <xf numFmtId="0" fontId="25" fillId="0" borderId="1" xfId="0" applyFont="1" applyFill="1" applyBorder="1" applyAlignment="1">
      <alignment wrapText="1"/>
    </xf>
    <xf numFmtId="41" fontId="25" fillId="0" borderId="1" xfId="52" applyFont="1" applyFill="1" applyBorder="1" applyAlignment="1">
      <alignment horizontal="left" vertical="top" wrapText="1"/>
    </xf>
    <xf numFmtId="0" fontId="26" fillId="0" borderId="1" xfId="0" applyFont="1" applyFill="1" applyBorder="1" applyAlignment="1">
      <alignment horizontal="center" vertical="top" wrapText="1"/>
    </xf>
    <xf numFmtId="166" fontId="39" fillId="0" borderId="1" xfId="0" quotePrefix="1" applyNumberFormat="1" applyFont="1" applyFill="1" applyBorder="1" applyAlignment="1">
      <alignment horizontal="center" vertical="top" wrapText="1"/>
    </xf>
    <xf numFmtId="164" fontId="39" fillId="0" borderId="1" xfId="13" applyNumberFormat="1" applyFont="1" applyFill="1" applyBorder="1" applyAlignment="1">
      <alignment horizontal="center" vertical="top" wrapText="1"/>
    </xf>
    <xf numFmtId="0" fontId="39" fillId="0" borderId="1" xfId="52" applyNumberFormat="1" applyFont="1" applyFill="1" applyBorder="1" applyAlignment="1">
      <alignment horizontal="left" vertical="top" wrapText="1"/>
    </xf>
    <xf numFmtId="166" fontId="39" fillId="0" borderId="1" xfId="0" applyNumberFormat="1" applyFont="1" applyFill="1" applyBorder="1" applyAlignment="1">
      <alignment horizontal="center" vertical="top" wrapText="1"/>
    </xf>
    <xf numFmtId="41" fontId="26" fillId="0" borderId="1" xfId="0" applyNumberFormat="1" applyFont="1" applyFill="1" applyBorder="1" applyAlignment="1">
      <alignment horizontal="center" vertical="top" wrapText="1"/>
    </xf>
    <xf numFmtId="0" fontId="25" fillId="0" borderId="1" xfId="0" applyFont="1" applyFill="1" applyBorder="1" applyAlignment="1">
      <alignment horizontal="justify" vertical="top" wrapText="1"/>
    </xf>
    <xf numFmtId="41" fontId="25" fillId="0" borderId="1" xfId="52" applyFont="1" applyFill="1" applyBorder="1" applyAlignment="1">
      <alignment horizontal="right" vertical="top" wrapText="1"/>
    </xf>
    <xf numFmtId="41" fontId="27" fillId="0" borderId="1" xfId="52" applyFont="1" applyFill="1" applyBorder="1" applyAlignment="1">
      <alignment horizontal="right" vertical="top" wrapText="1"/>
    </xf>
    <xf numFmtId="0" fontId="26" fillId="0" borderId="1" xfId="0" applyFont="1" applyFill="1" applyBorder="1" applyAlignment="1">
      <alignment horizontal="left" vertical="top"/>
    </xf>
    <xf numFmtId="3" fontId="26" fillId="0" borderId="1" xfId="0" applyNumberFormat="1" applyFont="1" applyFill="1" applyBorder="1" applyAlignment="1">
      <alignment horizontal="right" vertical="top" wrapText="1"/>
    </xf>
    <xf numFmtId="0" fontId="26" fillId="0" borderId="1" xfId="0" applyNumberFormat="1" applyFont="1" applyFill="1" applyBorder="1" applyAlignment="1">
      <alignment horizontal="center" vertical="top"/>
    </xf>
    <xf numFmtId="0" fontId="25" fillId="0" borderId="1" xfId="0" applyNumberFormat="1" applyFont="1" applyFill="1" applyBorder="1" applyAlignment="1">
      <alignment vertical="top"/>
    </xf>
    <xf numFmtId="3" fontId="27" fillId="0" borderId="1" xfId="0" applyNumberFormat="1" applyFont="1" applyFill="1" applyBorder="1" applyAlignment="1">
      <alignment vertical="top" wrapText="1"/>
    </xf>
    <xf numFmtId="0" fontId="25" fillId="0" borderId="1" xfId="0" applyNumberFormat="1" applyFont="1" applyFill="1" applyBorder="1" applyAlignment="1">
      <alignment vertical="top" wrapText="1"/>
    </xf>
    <xf numFmtId="3" fontId="25" fillId="0" borderId="1" xfId="0" applyNumberFormat="1" applyFont="1" applyFill="1" applyBorder="1" applyAlignment="1">
      <alignment vertical="top" wrapText="1"/>
    </xf>
    <xf numFmtId="41" fontId="36" fillId="0" borderId="1" xfId="0" applyNumberFormat="1" applyFont="1" applyFill="1" applyBorder="1" applyAlignment="1">
      <alignment vertical="top" wrapText="1"/>
    </xf>
    <xf numFmtId="41" fontId="45" fillId="0" borderId="1" xfId="0" applyNumberFormat="1" applyFont="1" applyFill="1" applyBorder="1" applyAlignment="1">
      <alignment vertical="top" wrapText="1"/>
    </xf>
    <xf numFmtId="0" fontId="45" fillId="0" borderId="1" xfId="0" applyNumberFormat="1" applyFont="1" applyFill="1" applyBorder="1" applyAlignment="1">
      <alignment horizontal="left" vertical="top" wrapText="1"/>
    </xf>
    <xf numFmtId="41" fontId="25" fillId="0" borderId="1" xfId="0" applyNumberFormat="1" applyFont="1" applyFill="1" applyBorder="1" applyAlignment="1">
      <alignment vertical="top" wrapText="1"/>
    </xf>
    <xf numFmtId="0" fontId="7" fillId="0" borderId="1" xfId="0" applyNumberFormat="1" applyFont="1" applyFill="1" applyBorder="1" applyAlignment="1">
      <alignment horizontal="center" vertical="top"/>
    </xf>
    <xf numFmtId="0" fontId="6" fillId="0" borderId="1" xfId="27" applyFont="1" applyFill="1" applyBorder="1" applyAlignment="1">
      <alignment horizontal="left" vertical="top" wrapText="1"/>
    </xf>
    <xf numFmtId="0" fontId="28" fillId="0" borderId="1" xfId="0" applyFont="1" applyFill="1" applyBorder="1" applyAlignment="1">
      <alignment vertical="top"/>
    </xf>
    <xf numFmtId="167" fontId="7" fillId="0" borderId="1" xfId="0" applyNumberFormat="1" applyFont="1" applyFill="1" applyBorder="1" applyAlignment="1">
      <alignment vertical="top"/>
    </xf>
    <xf numFmtId="0" fontId="25" fillId="0" borderId="0" xfId="0" applyFont="1" applyAlignment="1"/>
    <xf numFmtId="0" fontId="26" fillId="0" borderId="0" xfId="0" applyFont="1" applyAlignment="1">
      <alignment horizontal="center"/>
    </xf>
    <xf numFmtId="0" fontId="25" fillId="0" borderId="1" xfId="0" applyFont="1" applyBorder="1" applyAlignment="1">
      <alignment vertical="top" wrapText="1"/>
    </xf>
    <xf numFmtId="164" fontId="6" fillId="0" borderId="1" xfId="13" applyNumberFormat="1" applyFont="1" applyFill="1" applyBorder="1" applyAlignment="1">
      <alignment vertical="top" wrapText="1"/>
    </xf>
    <xf numFmtId="39" fontId="7" fillId="0" borderId="1" xfId="0" applyNumberFormat="1" applyFont="1" applyBorder="1" applyAlignment="1">
      <alignment vertical="top"/>
    </xf>
    <xf numFmtId="39" fontId="6" fillId="0" borderId="1" xfId="0" applyNumberFormat="1" applyFont="1" applyBorder="1" applyAlignment="1">
      <alignment vertical="top"/>
    </xf>
    <xf numFmtId="37" fontId="6" fillId="0" borderId="1" xfId="0" applyNumberFormat="1" applyFont="1" applyBorder="1" applyAlignment="1">
      <alignment vertical="top"/>
    </xf>
    <xf numFmtId="37" fontId="7" fillId="0" borderId="1" xfId="0" applyNumberFormat="1" applyFont="1" applyBorder="1" applyAlignment="1">
      <alignment vertical="top"/>
    </xf>
    <xf numFmtId="37" fontId="7" fillId="0" borderId="1" xfId="0" applyNumberFormat="1" applyFont="1" applyBorder="1">
      <alignment vertical="top"/>
    </xf>
    <xf numFmtId="0" fontId="25" fillId="0" borderId="2" xfId="0" applyFont="1" applyBorder="1" applyAlignment="1">
      <alignment vertical="top"/>
    </xf>
    <xf numFmtId="0" fontId="27" fillId="0" borderId="2" xfId="0" applyFont="1" applyBorder="1" applyAlignment="1">
      <alignment horizontal="center" vertical="top"/>
    </xf>
    <xf numFmtId="37" fontId="7" fillId="0" borderId="1" xfId="0" applyNumberFormat="1" applyFont="1" applyBorder="1" applyAlignment="1">
      <alignment vertical="top" wrapText="1" readingOrder="1"/>
    </xf>
    <xf numFmtId="0" fontId="25" fillId="0" borderId="2" xfId="0" applyFont="1" applyBorder="1" applyAlignment="1"/>
    <xf numFmtId="39" fontId="28" fillId="0" borderId="1" xfId="0" applyNumberFormat="1" applyFont="1" applyBorder="1" applyAlignment="1">
      <alignment vertical="top"/>
    </xf>
    <xf numFmtId="0" fontId="27" fillId="0" borderId="1" xfId="0" applyFont="1" applyBorder="1" applyAlignment="1">
      <alignment horizontal="center"/>
    </xf>
    <xf numFmtId="0" fontId="6" fillId="0" borderId="0" xfId="0" applyFont="1" applyBorder="1" applyAlignment="1">
      <alignment horizontal="left" vertical="top" wrapText="1"/>
    </xf>
    <xf numFmtId="0" fontId="54" fillId="0" borderId="1" xfId="0" applyFont="1" applyBorder="1" applyAlignment="1">
      <alignment vertical="top" wrapText="1"/>
    </xf>
    <xf numFmtId="0" fontId="54" fillId="0" borderId="1" xfId="0" applyFont="1" applyBorder="1" applyAlignment="1">
      <alignment vertical="top" wrapText="1" readingOrder="1"/>
    </xf>
    <xf numFmtId="0" fontId="55" fillId="0" borderId="1" xfId="0" applyFont="1" applyBorder="1" applyAlignment="1">
      <alignment vertical="top" wrapText="1"/>
    </xf>
    <xf numFmtId="37" fontId="55" fillId="0" borderId="1" xfId="0" applyNumberFormat="1" applyFont="1" applyBorder="1" applyAlignment="1">
      <alignment vertical="top"/>
    </xf>
    <xf numFmtId="37" fontId="54" fillId="0" borderId="1" xfId="0" applyNumberFormat="1" applyFont="1" applyBorder="1" applyAlignment="1">
      <alignment vertical="top"/>
    </xf>
    <xf numFmtId="0" fontId="26" fillId="0" borderId="2" xfId="0" applyFont="1" applyBorder="1" applyAlignment="1">
      <alignment horizontal="center" vertical="top"/>
    </xf>
    <xf numFmtId="0" fontId="25" fillId="0" borderId="3" xfId="0" applyFont="1" applyBorder="1" applyAlignment="1">
      <alignment vertical="top"/>
    </xf>
    <xf numFmtId="0" fontId="27" fillId="0" borderId="2" xfId="0" applyFont="1" applyBorder="1" applyAlignment="1">
      <alignment vertical="top"/>
    </xf>
    <xf numFmtId="0" fontId="27" fillId="0" borderId="1" xfId="0" applyFont="1" applyBorder="1" applyAlignment="1">
      <alignment vertical="top"/>
    </xf>
    <xf numFmtId="39" fontId="34" fillId="0" borderId="1" xfId="0" applyNumberFormat="1" applyFont="1" applyBorder="1" applyAlignment="1">
      <alignment vertical="top"/>
    </xf>
    <xf numFmtId="0" fontId="26" fillId="0" borderId="3" xfId="0" applyFont="1" applyBorder="1" applyAlignment="1">
      <alignment vertical="top"/>
    </xf>
    <xf numFmtId="0" fontId="34" fillId="0" borderId="1" xfId="0" applyFont="1" applyBorder="1" applyAlignment="1">
      <alignment horizontal="center" vertical="center" wrapText="1" readingOrder="1"/>
    </xf>
    <xf numFmtId="0" fontId="39" fillId="0" borderId="1" xfId="0" applyFont="1" applyBorder="1" applyAlignment="1">
      <alignment horizontal="left" vertical="center" wrapText="1" readingOrder="1"/>
    </xf>
    <xf numFmtId="0" fontId="34" fillId="0" borderId="1" xfId="0" applyFont="1" applyBorder="1" applyAlignment="1">
      <alignment horizontal="left" vertical="center" wrapText="1" readingOrder="1"/>
    </xf>
    <xf numFmtId="0" fontId="34" fillId="0" borderId="1" xfId="0" quotePrefix="1" applyFont="1" applyBorder="1" applyAlignment="1">
      <alignment horizontal="center" vertical="center" wrapText="1" readingOrder="1"/>
    </xf>
    <xf numFmtId="0" fontId="34" fillId="2" borderId="1" xfId="5" applyFont="1" applyFill="1" applyBorder="1" applyAlignment="1">
      <alignment vertical="center" wrapText="1" readingOrder="1"/>
    </xf>
    <xf numFmtId="0" fontId="34" fillId="0" borderId="1" xfId="0" applyFont="1" applyBorder="1" applyAlignment="1">
      <alignment vertical="center" wrapText="1" readingOrder="1"/>
    </xf>
    <xf numFmtId="0" fontId="31" fillId="0" borderId="1" xfId="0" applyFont="1" applyBorder="1" applyAlignment="1">
      <alignment horizontal="right" vertical="center" wrapText="1" readingOrder="1"/>
    </xf>
    <xf numFmtId="0" fontId="31" fillId="0" borderId="1" xfId="0" applyFont="1" applyBorder="1" applyAlignment="1">
      <alignment vertical="center" wrapText="1" readingOrder="1"/>
    </xf>
    <xf numFmtId="0" fontId="31" fillId="2" borderId="1" xfId="5" applyFont="1" applyFill="1" applyBorder="1" applyAlignment="1">
      <alignment vertical="center" wrapText="1" readingOrder="1"/>
    </xf>
    <xf numFmtId="0" fontId="31" fillId="0" borderId="1" xfId="0" applyFont="1" applyBorder="1" applyAlignment="1">
      <alignment horizontal="center" vertical="center" wrapText="1" readingOrder="1"/>
    </xf>
    <xf numFmtId="0" fontId="31" fillId="0" borderId="1" xfId="0" applyFont="1" applyBorder="1" applyAlignment="1">
      <alignment horizontal="left" vertical="center" wrapText="1" readingOrder="1"/>
    </xf>
    <xf numFmtId="0" fontId="37" fillId="0" borderId="1" xfId="0" applyFont="1" applyBorder="1" applyAlignment="1">
      <alignment horizontal="center" vertical="center" wrapText="1" readingOrder="1"/>
    </xf>
    <xf numFmtId="0" fontId="37" fillId="2" borderId="1" xfId="5" applyFont="1" applyFill="1" applyBorder="1" applyAlignment="1">
      <alignment vertical="center" wrapText="1" readingOrder="1"/>
    </xf>
    <xf numFmtId="0" fontId="37" fillId="2" borderId="1" xfId="5" applyFont="1" applyFill="1" applyBorder="1" applyAlignment="1">
      <alignment horizontal="center" vertical="center" wrapText="1" readingOrder="1"/>
    </xf>
    <xf numFmtId="0" fontId="37" fillId="0" borderId="1" xfId="0" applyFont="1" applyBorder="1" applyAlignment="1">
      <alignment horizontal="left" vertical="center" wrapText="1" readingOrder="1"/>
    </xf>
    <xf numFmtId="0" fontId="37" fillId="0" borderId="1" xfId="5" applyFont="1" applyFill="1" applyBorder="1" applyAlignment="1">
      <alignment vertical="center" wrapText="1" readingOrder="1"/>
    </xf>
    <xf numFmtId="0" fontId="37" fillId="0" borderId="1" xfId="0" applyFont="1" applyBorder="1" applyAlignment="1">
      <alignment vertical="center" wrapText="1" readingOrder="1"/>
    </xf>
    <xf numFmtId="0" fontId="56" fillId="0" borderId="1" xfId="0" applyFont="1" applyBorder="1" applyAlignment="1">
      <alignment vertical="center" wrapText="1" readingOrder="1"/>
    </xf>
    <xf numFmtId="0" fontId="56" fillId="0" borderId="1" xfId="0" applyFont="1" applyBorder="1" applyAlignment="1">
      <alignment horizontal="center" vertical="center" wrapText="1" readingOrder="1"/>
    </xf>
    <xf numFmtId="0" fontId="56" fillId="0" borderId="1" xfId="0" applyFont="1" applyBorder="1" applyAlignment="1">
      <alignment horizontal="left" vertical="center" wrapText="1" readingOrder="1"/>
    </xf>
    <xf numFmtId="0" fontId="37" fillId="0" borderId="1" xfId="0" applyFont="1" applyBorder="1" applyAlignment="1">
      <alignment horizontal="right" vertical="center" wrapText="1" readingOrder="1"/>
    </xf>
    <xf numFmtId="9" fontId="37" fillId="2" borderId="1" xfId="5" applyNumberFormat="1" applyFont="1" applyFill="1" applyBorder="1" applyAlignment="1">
      <alignment horizontal="center" vertical="center" wrapText="1" readingOrder="1"/>
    </xf>
    <xf numFmtId="0" fontId="25" fillId="0" borderId="1" xfId="0" applyFont="1" applyBorder="1" applyAlignment="1">
      <alignment horizontal="center" vertical="center" wrapText="1" readingOrder="1"/>
    </xf>
    <xf numFmtId="0" fontId="7" fillId="2" borderId="1" xfId="5" applyFont="1" applyFill="1" applyBorder="1" applyAlignment="1">
      <alignment vertical="center" wrapText="1" readingOrder="1"/>
    </xf>
    <xf numFmtId="0" fontId="7" fillId="2" borderId="1" xfId="5" applyFont="1" applyFill="1" applyBorder="1" applyAlignment="1">
      <alignment horizontal="center" vertical="center" wrapText="1" readingOrder="1"/>
    </xf>
    <xf numFmtId="0" fontId="25" fillId="0" borderId="1" xfId="0" applyFont="1" applyBorder="1" applyAlignment="1">
      <alignment horizontal="left" vertical="center" wrapText="1" readingOrder="1"/>
    </xf>
    <xf numFmtId="0" fontId="6" fillId="0" borderId="1" xfId="0" applyFont="1" applyBorder="1" applyAlignment="1">
      <alignment vertical="center" wrapText="1" readingOrder="1"/>
    </xf>
    <xf numFmtId="0" fontId="25" fillId="0" borderId="1" xfId="0" applyFont="1" applyBorder="1" applyAlignment="1">
      <alignment vertical="center" wrapText="1" readingOrder="1"/>
    </xf>
    <xf numFmtId="0" fontId="7" fillId="0" borderId="1" xfId="0" applyFont="1" applyBorder="1" applyAlignment="1">
      <alignment horizontal="center" vertical="center" wrapText="1" readingOrder="1"/>
    </xf>
    <xf numFmtId="0" fontId="7" fillId="0" borderId="1" xfId="0" applyFont="1" applyBorder="1" applyAlignment="1">
      <alignment vertical="center" wrapText="1" readingOrder="1"/>
    </xf>
    <xf numFmtId="0" fontId="7" fillId="0" borderId="1" xfId="0" applyFont="1" applyBorder="1" applyAlignment="1">
      <alignment horizontal="left" vertical="center" wrapText="1" readingOrder="1"/>
    </xf>
    <xf numFmtId="0" fontId="45" fillId="0" borderId="1" xfId="0" applyFont="1" applyBorder="1" applyAlignment="1">
      <alignment horizontal="left" vertical="top" wrapText="1"/>
    </xf>
    <xf numFmtId="0" fontId="45" fillId="0" borderId="1" xfId="0" applyFont="1" applyBorder="1">
      <alignment vertical="top"/>
    </xf>
    <xf numFmtId="0" fontId="34" fillId="0" borderId="1" xfId="0" applyFont="1" applyBorder="1" applyAlignment="1">
      <alignment horizontal="right" vertical="top" wrapText="1"/>
    </xf>
    <xf numFmtId="0" fontId="31" fillId="2" borderId="1" xfId="5" applyNumberFormat="1" applyFont="1" applyFill="1" applyBorder="1" applyAlignment="1">
      <alignment vertical="top" wrapText="1"/>
    </xf>
    <xf numFmtId="41" fontId="34" fillId="2" borderId="1" xfId="7" applyNumberFormat="1" applyFont="1" applyFill="1" applyBorder="1" applyAlignment="1">
      <alignment horizontal="right" vertical="top" wrapText="1"/>
    </xf>
    <xf numFmtId="41" fontId="31" fillId="2" borderId="1" xfId="7" applyNumberFormat="1" applyFont="1" applyFill="1" applyBorder="1" applyAlignment="1">
      <alignment vertical="top" wrapText="1"/>
    </xf>
    <xf numFmtId="41" fontId="34" fillId="2" borderId="1" xfId="7" applyNumberFormat="1" applyFont="1" applyFill="1" applyBorder="1" applyAlignment="1">
      <alignment vertical="top" wrapText="1"/>
    </xf>
    <xf numFmtId="41" fontId="31" fillId="0" borderId="1" xfId="1" applyFont="1" applyFill="1" applyBorder="1" applyAlignment="1">
      <alignment horizontal="right" vertical="top"/>
    </xf>
    <xf numFmtId="37" fontId="28" fillId="0" borderId="1" xfId="0" applyNumberFormat="1" applyFont="1" applyBorder="1" applyAlignment="1">
      <alignment vertical="top"/>
    </xf>
    <xf numFmtId="0" fontId="25" fillId="0" borderId="2" xfId="0" applyFont="1" applyBorder="1" applyAlignment="1">
      <alignment horizontal="center" vertical="top"/>
    </xf>
    <xf numFmtId="0" fontId="6" fillId="0" borderId="2" xfId="0" applyFont="1" applyBorder="1" applyAlignment="1">
      <alignment horizontal="center" vertical="top" wrapText="1" readingOrder="1"/>
    </xf>
    <xf numFmtId="0" fontId="25" fillId="0" borderId="0" xfId="0" applyFont="1" applyAlignment="1"/>
    <xf numFmtId="0" fontId="26" fillId="0" borderId="1" xfId="0" applyFont="1" applyBorder="1" applyAlignment="1">
      <alignment horizontal="center"/>
    </xf>
    <xf numFmtId="164" fontId="7" fillId="0" borderId="1" xfId="13" applyNumberFormat="1" applyFont="1" applyFill="1" applyBorder="1" applyAlignment="1">
      <alignment vertical="top" wrapText="1"/>
    </xf>
    <xf numFmtId="164" fontId="28" fillId="0" borderId="1" xfId="13" applyNumberFormat="1" applyFont="1" applyFill="1" applyBorder="1" applyAlignment="1">
      <alignment vertical="top" wrapText="1"/>
    </xf>
    <xf numFmtId="0" fontId="7" fillId="0" borderId="0" xfId="0" applyFont="1" applyFill="1" applyBorder="1" applyAlignment="1">
      <alignment vertical="top" wrapText="1"/>
    </xf>
    <xf numFmtId="0" fontId="27" fillId="0" borderId="1" xfId="0" applyFont="1" applyBorder="1" applyAlignment="1">
      <alignment horizontal="center" vertical="top" wrapText="1"/>
    </xf>
    <xf numFmtId="41" fontId="27" fillId="0" borderId="1" xfId="0" applyNumberFormat="1" applyFont="1" applyBorder="1" applyAlignment="1">
      <alignment horizontal="center" vertical="top" wrapText="1"/>
    </xf>
    <xf numFmtId="0" fontId="25" fillId="0" borderId="1" xfId="0" applyFont="1" applyBorder="1" applyAlignment="1">
      <alignment vertical="top" wrapText="1"/>
    </xf>
    <xf numFmtId="0" fontId="25" fillId="0" borderId="1" xfId="0" applyFont="1" applyBorder="1" applyAlignment="1">
      <alignment vertical="top" wrapText="1" readingOrder="1"/>
    </xf>
    <xf numFmtId="0" fontId="7" fillId="0" borderId="13" xfId="0" applyFont="1" applyBorder="1" applyAlignment="1">
      <alignment vertical="top" wrapText="1" readingOrder="1"/>
    </xf>
    <xf numFmtId="4" fontId="7" fillId="0" borderId="1" xfId="0" applyNumberFormat="1" applyFont="1" applyBorder="1" applyAlignment="1">
      <alignment vertical="top" wrapText="1" readingOrder="1"/>
    </xf>
    <xf numFmtId="0" fontId="27" fillId="0" borderId="1" xfId="0" applyFont="1" applyBorder="1" applyAlignment="1">
      <alignment horizontal="center" vertical="top" wrapText="1" readingOrder="1"/>
    </xf>
    <xf numFmtId="0" fontId="25" fillId="0" borderId="1" xfId="0" applyFont="1" applyBorder="1" applyAlignment="1">
      <alignment horizontal="left" vertical="top" wrapText="1" readingOrder="1"/>
    </xf>
    <xf numFmtId="0" fontId="7" fillId="0" borderId="3" xfId="0" applyFont="1" applyBorder="1" applyAlignment="1">
      <alignment vertical="top" wrapText="1" readingOrder="1"/>
    </xf>
    <xf numFmtId="0" fontId="26" fillId="0" borderId="1" xfId="0" applyFont="1" applyBorder="1" applyAlignment="1">
      <alignment horizontal="center" vertical="center" wrapText="1" readingOrder="1"/>
    </xf>
    <xf numFmtId="0" fontId="26" fillId="0" borderId="1" xfId="0" applyFont="1" applyBorder="1" applyAlignment="1">
      <alignment vertical="center" wrapText="1" readingOrder="1"/>
    </xf>
    <xf numFmtId="0" fontId="6" fillId="0" borderId="13" xfId="0" applyFont="1" applyBorder="1" applyAlignment="1">
      <alignment vertical="top" wrapText="1" readingOrder="1"/>
    </xf>
    <xf numFmtId="4" fontId="6" fillId="0" borderId="1" xfId="0" applyNumberFormat="1" applyFont="1" applyBorder="1" applyAlignment="1">
      <alignment vertical="top" wrapText="1" readingOrder="1"/>
    </xf>
    <xf numFmtId="0" fontId="7" fillId="0" borderId="2" xfId="0" applyFont="1" applyBorder="1" applyAlignment="1">
      <alignment vertical="top" wrapText="1" readingOrder="1"/>
    </xf>
    <xf numFmtId="0" fontId="25" fillId="0" borderId="1" xfId="0" applyFont="1" applyBorder="1" applyAlignment="1">
      <alignment horizontal="right" vertical="center" wrapText="1" readingOrder="1"/>
    </xf>
    <xf numFmtId="0" fontId="27" fillId="0" borderId="1" xfId="0" applyFont="1" applyBorder="1" applyAlignment="1">
      <alignment horizontal="center" vertical="top" wrapText="1"/>
    </xf>
    <xf numFmtId="0" fontId="27" fillId="0" borderId="1" xfId="0" quotePrefix="1" applyFont="1" applyBorder="1" applyAlignment="1">
      <alignment horizontal="center" vertical="top" wrapText="1"/>
    </xf>
    <xf numFmtId="0" fontId="27" fillId="2" borderId="1" xfId="5" applyFont="1" applyFill="1" applyBorder="1" applyAlignment="1">
      <alignment vertical="top" wrapText="1"/>
    </xf>
    <xf numFmtId="41" fontId="27" fillId="2" borderId="1" xfId="7" applyFont="1" applyFill="1" applyBorder="1" applyAlignment="1">
      <alignment horizontal="right" vertical="top" wrapText="1"/>
    </xf>
    <xf numFmtId="0" fontId="25" fillId="2" borderId="1" xfId="5" applyFont="1" applyFill="1" applyBorder="1" applyAlignment="1">
      <alignment vertical="top" wrapText="1"/>
    </xf>
    <xf numFmtId="41" fontId="25" fillId="2" borderId="1" xfId="7" applyFont="1" applyFill="1" applyBorder="1" applyAlignment="1">
      <alignment vertical="top" wrapText="1"/>
    </xf>
    <xf numFmtId="0" fontId="25" fillId="0" borderId="1" xfId="5" applyFont="1" applyFill="1" applyBorder="1" applyAlignment="1">
      <alignment vertical="top" wrapText="1"/>
    </xf>
    <xf numFmtId="164" fontId="25" fillId="0" borderId="1" xfId="13" applyNumberFormat="1" applyFont="1" applyFill="1" applyBorder="1" applyAlignment="1">
      <alignment vertical="top" wrapText="1"/>
    </xf>
    <xf numFmtId="41" fontId="27" fillId="2" borderId="1" xfId="7" applyFont="1" applyFill="1" applyBorder="1" applyAlignment="1">
      <alignment vertical="top" wrapText="1"/>
    </xf>
    <xf numFmtId="9" fontId="25" fillId="2" borderId="1" xfId="5" applyNumberFormat="1" applyFont="1" applyFill="1" applyBorder="1" applyAlignment="1">
      <alignment vertical="top" wrapText="1"/>
    </xf>
    <xf numFmtId="0" fontId="49" fillId="0" borderId="1" xfId="0" applyFont="1" applyBorder="1" applyAlignment="1">
      <alignment horizontal="left" vertical="top" wrapText="1"/>
    </xf>
    <xf numFmtId="164" fontId="26" fillId="0" borderId="1" xfId="13" applyNumberFormat="1" applyFont="1" applyBorder="1" applyAlignment="1">
      <alignment horizontal="right" vertical="top" wrapText="1"/>
    </xf>
    <xf numFmtId="164" fontId="26" fillId="0" borderId="1" xfId="13" applyNumberFormat="1" applyFont="1" applyBorder="1" applyAlignment="1">
      <alignment horizontal="center" vertical="top" wrapText="1"/>
    </xf>
    <xf numFmtId="164" fontId="26" fillId="0" borderId="1" xfId="13" applyNumberFormat="1" applyFont="1" applyBorder="1" applyAlignment="1">
      <alignment vertical="top"/>
    </xf>
    <xf numFmtId="0" fontId="7" fillId="0" borderId="3" xfId="0" applyFont="1" applyBorder="1" applyAlignment="1">
      <alignment vertical="top" wrapText="1"/>
    </xf>
    <xf numFmtId="0" fontId="7" fillId="2" borderId="1" xfId="0" applyFont="1" applyFill="1" applyBorder="1" applyAlignment="1" applyProtection="1">
      <alignment vertical="top" wrapText="1"/>
    </xf>
    <xf numFmtId="168" fontId="7" fillId="2" borderId="1" xfId="52" applyNumberFormat="1" applyFont="1" applyFill="1" applyBorder="1" applyAlignment="1">
      <alignment vertical="top" wrapText="1"/>
    </xf>
    <xf numFmtId="0" fontId="6" fillId="0" borderId="22" xfId="0" applyFont="1" applyBorder="1" applyAlignment="1">
      <alignment vertical="top" wrapText="1"/>
    </xf>
    <xf numFmtId="0" fontId="6" fillId="0" borderId="2" xfId="0" applyFont="1" applyBorder="1" applyAlignment="1">
      <alignment vertical="top" wrapText="1"/>
    </xf>
    <xf numFmtId="3" fontId="6" fillId="0" borderId="1" xfId="0" applyNumberFormat="1" applyFont="1" applyBorder="1" applyAlignment="1">
      <alignment vertical="top" wrapText="1"/>
    </xf>
    <xf numFmtId="0" fontId="6" fillId="0" borderId="1" xfId="0" applyFont="1" applyBorder="1" applyAlignment="1">
      <alignment horizontal="center" vertical="center" readingOrder="1"/>
    </xf>
    <xf numFmtId="0" fontId="7" fillId="0" borderId="1" xfId="0" applyFont="1" applyBorder="1" applyAlignment="1">
      <alignment horizontal="left" vertical="top" wrapText="1"/>
    </xf>
    <xf numFmtId="164" fontId="34" fillId="0" borderId="1" xfId="13" applyNumberFormat="1" applyFont="1" applyBorder="1" applyAlignment="1">
      <alignment horizontal="center" vertical="top" wrapText="1"/>
    </xf>
    <xf numFmtId="164" fontId="34" fillId="2" borderId="1" xfId="13" applyNumberFormat="1" applyFont="1" applyFill="1" applyBorder="1" applyAlignment="1">
      <alignment horizontal="right" vertical="top" wrapText="1"/>
    </xf>
    <xf numFmtId="164" fontId="31" fillId="2" borderId="1" xfId="13" applyNumberFormat="1" applyFont="1" applyFill="1" applyBorder="1" applyAlignment="1">
      <alignment vertical="top" wrapText="1"/>
    </xf>
    <xf numFmtId="164" fontId="34" fillId="2" borderId="1" xfId="13" applyNumberFormat="1" applyFont="1" applyFill="1" applyBorder="1" applyAlignment="1">
      <alignment vertical="top" wrapText="1"/>
    </xf>
    <xf numFmtId="41" fontId="6" fillId="0" borderId="1" xfId="52" quotePrefix="1" applyFont="1" applyFill="1" applyBorder="1" applyAlignment="1">
      <alignment horizontal="center" vertical="top" wrapText="1" readingOrder="1"/>
    </xf>
    <xf numFmtId="164" fontId="39" fillId="0" borderId="1" xfId="13" applyNumberFormat="1" applyFont="1" applyBorder="1" applyAlignment="1">
      <alignment horizontal="center" vertical="top" wrapText="1"/>
    </xf>
    <xf numFmtId="0" fontId="57" fillId="0" borderId="1" xfId="5" applyFont="1" applyFill="1" applyBorder="1" applyAlignment="1">
      <alignment horizontal="center" vertical="center" wrapText="1"/>
    </xf>
    <xf numFmtId="0" fontId="57" fillId="0" borderId="1" xfId="5" applyFont="1" applyFill="1" applyBorder="1" applyAlignment="1">
      <alignment vertical="center" wrapText="1"/>
    </xf>
    <xf numFmtId="41" fontId="57" fillId="0" borderId="1" xfId="7" applyFont="1" applyFill="1" applyBorder="1" applyAlignment="1">
      <alignment vertical="center"/>
    </xf>
    <xf numFmtId="0" fontId="57" fillId="0" borderId="1" xfId="5" applyFont="1" applyFill="1" applyBorder="1" applyAlignment="1">
      <alignment vertical="center"/>
    </xf>
    <xf numFmtId="0" fontId="57" fillId="0" borderId="1" xfId="5" applyFont="1" applyFill="1" applyBorder="1" applyAlignment="1">
      <alignment horizontal="center" vertical="top" wrapText="1"/>
    </xf>
    <xf numFmtId="0" fontId="57" fillId="0" borderId="1" xfId="5" applyFont="1" applyFill="1" applyBorder="1" applyAlignment="1">
      <alignment vertical="top" wrapText="1"/>
    </xf>
    <xf numFmtId="41" fontId="57" fillId="0" borderId="1" xfId="7" applyFont="1" applyFill="1" applyBorder="1" applyAlignment="1">
      <alignment vertical="top"/>
    </xf>
    <xf numFmtId="0" fontId="57" fillId="0" borderId="1" xfId="5" applyFont="1" applyFill="1" applyBorder="1">
      <alignment vertical="top"/>
    </xf>
    <xf numFmtId="0" fontId="57" fillId="0" borderId="1" xfId="5" applyFont="1" applyFill="1" applyBorder="1" applyAlignment="1">
      <alignment vertical="top" wrapText="1" readingOrder="1"/>
    </xf>
    <xf numFmtId="0" fontId="58" fillId="0" borderId="1" xfId="5" applyFont="1" applyFill="1" applyBorder="1" applyAlignment="1">
      <alignment vertical="top" wrapText="1"/>
    </xf>
    <xf numFmtId="49" fontId="53" fillId="0" borderId="1" xfId="5" applyNumberFormat="1" applyFont="1" applyFill="1" applyBorder="1" applyAlignment="1">
      <alignment horizontal="center" vertical="top" wrapText="1"/>
    </xf>
    <xf numFmtId="0" fontId="53" fillId="0" borderId="14" xfId="0" applyFont="1" applyFill="1" applyBorder="1" applyAlignment="1" applyProtection="1">
      <alignment vertical="top" wrapText="1"/>
    </xf>
    <xf numFmtId="41" fontId="53" fillId="0" borderId="1" xfId="7" applyFont="1" applyFill="1" applyBorder="1" applyAlignment="1">
      <alignment vertical="top"/>
    </xf>
    <xf numFmtId="0" fontId="53" fillId="0" borderId="1" xfId="5" applyFont="1" applyFill="1" applyBorder="1" applyAlignment="1">
      <alignment vertical="top" wrapText="1"/>
    </xf>
    <xf numFmtId="9" fontId="53" fillId="0" borderId="1" xfId="5" applyNumberFormat="1" applyFont="1" applyFill="1" applyBorder="1" applyAlignment="1">
      <alignment horizontal="left" vertical="top" wrapText="1"/>
    </xf>
    <xf numFmtId="0" fontId="58" fillId="0" borderId="1" xfId="5" applyFont="1" applyFill="1" applyBorder="1" applyAlignment="1">
      <alignment vertical="top" wrapText="1" readingOrder="1"/>
    </xf>
    <xf numFmtId="0" fontId="53" fillId="2" borderId="1" xfId="5" applyFont="1" applyFill="1" applyBorder="1" applyAlignment="1">
      <alignment vertical="top" wrapText="1"/>
    </xf>
    <xf numFmtId="0" fontId="59" fillId="0" borderId="1" xfId="5" applyFont="1" applyFill="1" applyBorder="1" applyAlignment="1">
      <alignment vertical="top" wrapText="1"/>
    </xf>
    <xf numFmtId="0" fontId="53" fillId="0" borderId="1" xfId="5" applyFont="1" applyFill="1" applyBorder="1" applyAlignment="1">
      <alignment vertical="top" wrapText="1" readingOrder="1"/>
    </xf>
    <xf numFmtId="0" fontId="60" fillId="0" borderId="1" xfId="0" applyFont="1" applyFill="1" applyBorder="1" applyAlignment="1">
      <alignment vertical="top" wrapText="1"/>
    </xf>
    <xf numFmtId="9" fontId="60" fillId="0" borderId="1" xfId="0" applyNumberFormat="1" applyFont="1" applyFill="1" applyBorder="1" applyAlignment="1">
      <alignment horizontal="left" vertical="top" wrapText="1"/>
    </xf>
    <xf numFmtId="0" fontId="61" fillId="0" borderId="1" xfId="0" applyFont="1" applyBorder="1" applyAlignment="1">
      <alignment vertical="top" wrapText="1"/>
    </xf>
    <xf numFmtId="41" fontId="61" fillId="0" borderId="1" xfId="54" applyFont="1" applyBorder="1" applyAlignment="1">
      <alignment horizontal="left" vertical="top"/>
    </xf>
    <xf numFmtId="0" fontId="62" fillId="0" borderId="1" xfId="0" applyFont="1" applyBorder="1" applyAlignment="1">
      <alignment vertical="top" wrapText="1"/>
    </xf>
    <xf numFmtId="3" fontId="62" fillId="0" borderId="1" xfId="0" applyNumberFormat="1" applyFont="1" applyBorder="1">
      <alignment vertical="top"/>
    </xf>
    <xf numFmtId="0" fontId="62" fillId="0" borderId="1" xfId="0" applyFont="1" applyBorder="1">
      <alignment vertical="top"/>
    </xf>
    <xf numFmtId="0" fontId="63" fillId="0" borderId="1" xfId="0" applyFont="1" applyBorder="1" applyAlignment="1">
      <alignment vertical="top" wrapText="1"/>
    </xf>
    <xf numFmtId="3" fontId="64" fillId="0" borderId="1" xfId="0" applyNumberFormat="1" applyFont="1" applyBorder="1">
      <alignment vertical="top"/>
    </xf>
    <xf numFmtId="39" fontId="62" fillId="0" borderId="1" xfId="0" applyNumberFormat="1" applyFont="1" applyBorder="1" applyAlignment="1">
      <alignment horizontal="left" vertical="top" wrapText="1"/>
    </xf>
    <xf numFmtId="41" fontId="62" fillId="0" borderId="1" xfId="54" applyFont="1" applyBorder="1" applyAlignment="1">
      <alignment horizontal="left" vertical="top"/>
    </xf>
    <xf numFmtId="41" fontId="62" fillId="0" borderId="1" xfId="54" applyFont="1" applyBorder="1" applyAlignment="1">
      <alignment vertical="top"/>
    </xf>
    <xf numFmtId="0" fontId="64" fillId="0" borderId="1" xfId="0" applyFont="1" applyBorder="1" applyAlignment="1">
      <alignment vertical="top" wrapText="1"/>
    </xf>
    <xf numFmtId="3" fontId="62" fillId="0" borderId="1" xfId="0" quotePrefix="1" applyNumberFormat="1" applyFont="1" applyBorder="1" applyAlignment="1">
      <alignment horizontal="right" vertical="top"/>
    </xf>
    <xf numFmtId="0" fontId="62" fillId="0" borderId="1" xfId="0" applyFont="1" applyFill="1" applyBorder="1" applyAlignment="1">
      <alignment vertical="top" wrapText="1"/>
    </xf>
    <xf numFmtId="0" fontId="64" fillId="2" borderId="1" xfId="23" applyFont="1" applyFill="1" applyBorder="1" applyAlignment="1">
      <alignment vertical="top" wrapText="1"/>
    </xf>
    <xf numFmtId="39" fontId="62" fillId="0" borderId="1" xfId="0" applyNumberFormat="1" applyFont="1" applyBorder="1" applyAlignment="1">
      <alignment vertical="top" wrapText="1"/>
    </xf>
    <xf numFmtId="41" fontId="62" fillId="0" borderId="1" xfId="54" quotePrefix="1" applyFont="1" applyBorder="1" applyAlignment="1">
      <alignment vertical="top"/>
    </xf>
    <xf numFmtId="3" fontId="64" fillId="0" borderId="1" xfId="0" applyNumberFormat="1" applyFont="1" applyBorder="1" applyAlignment="1">
      <alignment horizontal="right" vertical="top" wrapText="1"/>
    </xf>
    <xf numFmtId="3" fontId="64" fillId="0" borderId="1" xfId="0" applyNumberFormat="1" applyFont="1" applyBorder="1" applyAlignment="1">
      <alignment vertical="top" wrapText="1"/>
    </xf>
    <xf numFmtId="3" fontId="61" fillId="0" borderId="1" xfId="0" applyNumberFormat="1" applyFont="1" applyBorder="1">
      <alignment vertical="top"/>
    </xf>
    <xf numFmtId="0" fontId="62" fillId="0" borderId="1" xfId="27" applyFont="1" applyFill="1" applyBorder="1" applyAlignment="1" applyProtection="1">
      <alignment vertical="top" wrapText="1"/>
    </xf>
    <xf numFmtId="0" fontId="61" fillId="0" borderId="1" xfId="5" applyFont="1" applyFill="1" applyBorder="1" applyAlignment="1" applyProtection="1">
      <alignment vertical="top" wrapText="1"/>
    </xf>
    <xf numFmtId="0" fontId="62" fillId="0" borderId="1" xfId="27" applyFont="1" applyBorder="1" applyAlignment="1">
      <alignment vertical="top" wrapText="1"/>
    </xf>
    <xf numFmtId="41" fontId="62" fillId="0" borderId="1" xfId="54" applyFont="1" applyBorder="1" applyAlignment="1">
      <alignment horizontal="right" vertical="top" wrapText="1"/>
    </xf>
    <xf numFmtId="0" fontId="61" fillId="0" borderId="1" xfId="27" applyFont="1" applyBorder="1" applyAlignment="1">
      <alignment vertical="top" wrapText="1"/>
    </xf>
    <xf numFmtId="41" fontId="61" fillId="0" borderId="1" xfId="54" quotePrefix="1" applyFont="1" applyBorder="1" applyAlignment="1">
      <alignment horizontal="right" vertical="top" wrapText="1"/>
    </xf>
    <xf numFmtId="0" fontId="62" fillId="0" borderId="1" xfId="0" applyFont="1" applyFill="1" applyBorder="1" applyAlignment="1" applyProtection="1">
      <alignment vertical="top" wrapText="1"/>
    </xf>
    <xf numFmtId="41" fontId="62" fillId="0" borderId="1" xfId="54" quotePrefix="1" applyFont="1" applyBorder="1" applyAlignment="1">
      <alignment horizontal="right" vertical="top"/>
    </xf>
    <xf numFmtId="0" fontId="0" fillId="0" borderId="1" xfId="0" applyBorder="1">
      <alignment vertical="top"/>
    </xf>
    <xf numFmtId="0" fontId="7" fillId="0" borderId="5" xfId="0" applyFont="1" applyBorder="1" applyAlignment="1">
      <alignment vertical="top" wrapText="1"/>
    </xf>
    <xf numFmtId="0" fontId="7" fillId="0" borderId="12" xfId="0" applyFont="1" applyBorder="1" applyAlignment="1">
      <alignment vertical="top" wrapText="1"/>
    </xf>
    <xf numFmtId="0" fontId="7" fillId="0" borderId="6" xfId="0" applyFont="1" applyBorder="1" applyAlignment="1">
      <alignment vertical="top" wrapText="1"/>
    </xf>
    <xf numFmtId="0" fontId="31" fillId="0" borderId="1" xfId="0" applyFont="1" applyFill="1" applyBorder="1" applyAlignment="1">
      <alignment horizontal="center" vertical="top" wrapText="1"/>
    </xf>
    <xf numFmtId="0" fontId="7" fillId="0" borderId="18" xfId="0" applyFont="1" applyBorder="1" applyAlignment="1">
      <alignment vertical="top" wrapText="1"/>
    </xf>
    <xf numFmtId="41" fontId="7" fillId="0" borderId="18" xfId="1" applyFont="1" applyBorder="1" applyAlignment="1">
      <alignment horizontal="right" vertical="top"/>
    </xf>
    <xf numFmtId="0" fontId="7" fillId="0" borderId="23" xfId="0" applyFont="1" applyBorder="1">
      <alignment vertical="top"/>
    </xf>
    <xf numFmtId="0" fontId="7" fillId="0" borderId="18" xfId="0" applyFont="1" applyBorder="1">
      <alignment vertical="top"/>
    </xf>
    <xf numFmtId="0" fontId="7" fillId="0" borderId="19" xfId="0" applyFont="1" applyBorder="1" applyAlignment="1">
      <alignment horizontal="left" vertical="top" wrapText="1"/>
    </xf>
    <xf numFmtId="0" fontId="7" fillId="0" borderId="11" xfId="0" applyFont="1" applyBorder="1" applyAlignment="1">
      <alignment vertical="top" wrapText="1"/>
    </xf>
    <xf numFmtId="41" fontId="7" fillId="0" borderId="11" xfId="1" applyFont="1" applyBorder="1" applyAlignment="1">
      <alignment horizontal="right" vertical="top"/>
    </xf>
    <xf numFmtId="0" fontId="7" fillId="0" borderId="24" xfId="0" applyFont="1" applyBorder="1">
      <alignment vertical="top"/>
    </xf>
    <xf numFmtId="0" fontId="7" fillId="0" borderId="11" xfId="0" applyFont="1" applyBorder="1">
      <alignment vertical="top"/>
    </xf>
    <xf numFmtId="0" fontId="7" fillId="0" borderId="20" xfId="0" applyFont="1" applyBorder="1" applyAlignment="1">
      <alignment vertical="top" wrapText="1"/>
    </xf>
    <xf numFmtId="41" fontId="7" fillId="0" borderId="20" xfId="1" applyFont="1" applyBorder="1" applyAlignment="1">
      <alignment horizontal="right" vertical="top"/>
    </xf>
    <xf numFmtId="0" fontId="7" fillId="0" borderId="20" xfId="0" applyFont="1" applyBorder="1">
      <alignment vertical="top"/>
    </xf>
    <xf numFmtId="0" fontId="7" fillId="0" borderId="19" xfId="0" applyFont="1" applyBorder="1">
      <alignment vertical="top"/>
    </xf>
    <xf numFmtId="0" fontId="7" fillId="0" borderId="19" xfId="0" applyFont="1" applyBorder="1" applyAlignment="1">
      <alignment vertical="top" wrapText="1"/>
    </xf>
    <xf numFmtId="41" fontId="7" fillId="0" borderId="12" xfId="1" applyFont="1" applyBorder="1" applyAlignment="1">
      <alignment horizontal="right" vertical="top"/>
    </xf>
    <xf numFmtId="41" fontId="7" fillId="0" borderId="21" xfId="1" applyFont="1" applyBorder="1" applyAlignment="1">
      <alignment horizontal="right" vertical="top"/>
    </xf>
    <xf numFmtId="4" fontId="7" fillId="0" borderId="23" xfId="0" applyNumberFormat="1" applyFont="1" applyBorder="1">
      <alignment vertical="top"/>
    </xf>
    <xf numFmtId="3" fontId="7" fillId="0" borderId="23" xfId="0" applyNumberFormat="1" applyFont="1" applyBorder="1">
      <alignment vertical="top"/>
    </xf>
    <xf numFmtId="0" fontId="7" fillId="0" borderId="10" xfId="0" applyFont="1" applyBorder="1">
      <alignment vertical="top"/>
    </xf>
    <xf numFmtId="41" fontId="7" fillId="0" borderId="24" xfId="1" applyFont="1" applyBorder="1" applyAlignment="1">
      <alignment vertical="top"/>
    </xf>
    <xf numFmtId="0" fontId="7" fillId="0" borderId="25" xfId="0" applyFont="1" applyBorder="1">
      <alignment vertical="top"/>
    </xf>
    <xf numFmtId="0" fontId="7" fillId="0" borderId="21" xfId="0" applyFont="1" applyBorder="1">
      <alignment vertical="top"/>
    </xf>
    <xf numFmtId="0" fontId="7" fillId="0" borderId="26" xfId="0" applyFont="1" applyBorder="1" applyAlignment="1">
      <alignment vertical="top" wrapText="1"/>
    </xf>
    <xf numFmtId="41" fontId="7" fillId="0" borderId="26" xfId="1" applyFont="1" applyBorder="1" applyAlignment="1">
      <alignment horizontal="right" vertical="top"/>
    </xf>
    <xf numFmtId="0" fontId="7" fillId="0" borderId="27" xfId="0" applyFont="1" applyBorder="1">
      <alignment vertical="top"/>
    </xf>
    <xf numFmtId="0" fontId="7" fillId="0" borderId="26" xfId="0" applyFont="1" applyBorder="1">
      <alignment vertical="top"/>
    </xf>
    <xf numFmtId="49" fontId="7" fillId="0" borderId="18" xfId="0" applyNumberFormat="1" applyFont="1" applyBorder="1" applyAlignment="1">
      <alignment horizontal="right" vertical="top" wrapText="1"/>
    </xf>
    <xf numFmtId="49" fontId="7" fillId="0" borderId="11" xfId="0" applyNumberFormat="1" applyFont="1" applyBorder="1" applyAlignment="1">
      <alignment horizontal="right" vertical="top" wrapText="1"/>
    </xf>
    <xf numFmtId="49" fontId="7" fillId="0" borderId="20" xfId="0" applyNumberFormat="1" applyFont="1" applyBorder="1" applyAlignment="1">
      <alignment horizontal="right" vertical="top" wrapText="1"/>
    </xf>
    <xf numFmtId="49" fontId="7" fillId="0" borderId="12" xfId="0" applyNumberFormat="1" applyFont="1" applyBorder="1" applyAlignment="1">
      <alignment horizontal="right" vertical="top" wrapText="1"/>
    </xf>
    <xf numFmtId="49" fontId="7" fillId="0" borderId="26" xfId="0" applyNumberFormat="1" applyFont="1" applyBorder="1" applyAlignment="1">
      <alignment horizontal="right" vertical="top" wrapText="1"/>
    </xf>
    <xf numFmtId="41" fontId="7" fillId="0" borderId="1" xfId="1" applyFont="1" applyBorder="1" applyAlignment="1">
      <alignment horizontal="right" vertical="top"/>
    </xf>
    <xf numFmtId="41" fontId="7" fillId="0" borderId="5" xfId="1" applyFont="1" applyBorder="1" applyAlignment="1">
      <alignment horizontal="right" vertical="top"/>
    </xf>
    <xf numFmtId="0" fontId="7" fillId="0" borderId="28" xfId="0" applyFont="1" applyBorder="1" applyAlignment="1">
      <alignment horizontal="left" vertical="top" wrapText="1"/>
    </xf>
    <xf numFmtId="0" fontId="7" fillId="0" borderId="29" xfId="0" applyFont="1" applyBorder="1">
      <alignment vertical="top"/>
    </xf>
    <xf numFmtId="41" fontId="7" fillId="0" borderId="6" xfId="1" applyFont="1" applyBorder="1" applyAlignment="1">
      <alignment horizontal="right" vertical="top"/>
    </xf>
    <xf numFmtId="0" fontId="7" fillId="0" borderId="30" xfId="0" applyFont="1" applyBorder="1" applyAlignment="1">
      <alignment horizontal="left" vertical="top" wrapText="1"/>
    </xf>
    <xf numFmtId="0" fontId="7" fillId="0" borderId="28" xfId="0" applyFont="1" applyBorder="1" applyAlignment="1">
      <alignment vertical="top" wrapText="1"/>
    </xf>
    <xf numFmtId="0" fontId="7" fillId="0" borderId="31" xfId="0" applyFont="1" applyBorder="1">
      <alignment vertical="top"/>
    </xf>
    <xf numFmtId="0" fontId="7" fillId="0" borderId="32" xfId="0" applyFont="1" applyBorder="1">
      <alignment vertical="top"/>
    </xf>
    <xf numFmtId="0" fontId="7" fillId="0" borderId="28" xfId="0" applyFont="1" applyBorder="1">
      <alignment vertical="top"/>
    </xf>
    <xf numFmtId="49" fontId="7" fillId="0" borderId="6" xfId="0" applyNumberFormat="1" applyFont="1" applyBorder="1" applyAlignment="1">
      <alignment horizontal="right" vertical="top" wrapText="1"/>
    </xf>
    <xf numFmtId="0" fontId="7" fillId="0" borderId="30" xfId="0" applyFont="1" applyBorder="1">
      <alignment vertical="top"/>
    </xf>
    <xf numFmtId="41" fontId="7" fillId="0" borderId="33" xfId="1" applyFont="1" applyBorder="1" applyAlignment="1">
      <alignment horizontal="right" vertical="top"/>
    </xf>
    <xf numFmtId="0" fontId="7" fillId="0" borderId="12" xfId="0" applyFont="1" applyBorder="1">
      <alignment vertical="top"/>
    </xf>
    <xf numFmtId="49" fontId="7" fillId="0" borderId="5" xfId="0" quotePrefix="1" applyNumberFormat="1" applyFont="1" applyBorder="1" applyAlignment="1">
      <alignment horizontal="right" vertical="top" wrapText="1"/>
    </xf>
    <xf numFmtId="41" fontId="7" fillId="0" borderId="34" xfId="1" applyFont="1" applyBorder="1" applyAlignment="1">
      <alignment horizontal="right" vertical="top"/>
    </xf>
    <xf numFmtId="0" fontId="7" fillId="0" borderId="6" xfId="0" applyFont="1" applyBorder="1">
      <alignment vertical="top"/>
    </xf>
    <xf numFmtId="49" fontId="7" fillId="0" borderId="5" xfId="0" applyNumberFormat="1" applyFont="1" applyBorder="1" applyAlignment="1">
      <alignment horizontal="right" vertical="top" wrapText="1"/>
    </xf>
    <xf numFmtId="41" fontId="7" fillId="0" borderId="33" xfId="1" quotePrefix="1" applyFont="1" applyBorder="1" applyAlignment="1">
      <alignment horizontal="right" vertical="top"/>
    </xf>
    <xf numFmtId="41" fontId="7" fillId="0" borderId="35" xfId="1" applyFont="1" applyBorder="1" applyAlignment="1">
      <alignment horizontal="right" vertical="top"/>
    </xf>
    <xf numFmtId="0" fontId="7" fillId="0" borderId="36" xfId="0" applyFont="1" applyBorder="1" applyAlignment="1">
      <alignment horizontal="left" vertical="top" wrapText="1"/>
    </xf>
    <xf numFmtId="3" fontId="7" fillId="0" borderId="29" xfId="0" applyNumberFormat="1" applyFont="1" applyBorder="1">
      <alignment vertical="top"/>
    </xf>
    <xf numFmtId="41" fontId="7" fillId="0" borderId="34" xfId="1" quotePrefix="1" applyFont="1" applyBorder="1" applyAlignment="1">
      <alignment horizontal="right" vertical="top"/>
    </xf>
    <xf numFmtId="3" fontId="7" fillId="0" borderId="27" xfId="0" applyNumberFormat="1" applyFont="1" applyBorder="1">
      <alignment vertical="top"/>
    </xf>
    <xf numFmtId="49" fontId="7" fillId="0" borderId="35" xfId="0" applyNumberFormat="1" applyFont="1" applyBorder="1" applyAlignment="1">
      <alignment horizontal="right" vertical="top" wrapText="1"/>
    </xf>
    <xf numFmtId="0" fontId="7" fillId="0" borderId="35" xfId="0" applyFont="1" applyBorder="1" applyAlignment="1">
      <alignment vertical="top" wrapText="1"/>
    </xf>
    <xf numFmtId="41" fontId="7" fillId="0" borderId="29" xfId="1" applyFont="1" applyBorder="1" applyAlignment="1">
      <alignment vertical="top" wrapText="1"/>
    </xf>
    <xf numFmtId="0" fontId="7" fillId="0" borderId="35" xfId="0" applyFont="1" applyBorder="1">
      <alignment vertical="top"/>
    </xf>
    <xf numFmtId="0" fontId="7" fillId="0" borderId="8" xfId="0" applyFont="1" applyBorder="1">
      <alignment vertical="top"/>
    </xf>
    <xf numFmtId="0" fontId="7" fillId="0" borderId="7" xfId="0" applyFont="1" applyBorder="1">
      <alignment vertical="top"/>
    </xf>
    <xf numFmtId="0" fontId="7" fillId="0" borderId="30" xfId="0" applyFont="1" applyBorder="1" applyAlignment="1">
      <alignment vertical="top" wrapText="1"/>
    </xf>
    <xf numFmtId="41" fontId="7" fillId="0" borderId="29" xfId="1" applyFont="1" applyBorder="1" applyAlignment="1">
      <alignment vertical="top"/>
    </xf>
    <xf numFmtId="41" fontId="7" fillId="0" borderId="25" xfId="1" quotePrefix="1" applyFont="1" applyBorder="1" applyAlignment="1">
      <alignment horizontal="right" vertical="top"/>
    </xf>
    <xf numFmtId="41" fontId="6" fillId="0" borderId="13" xfId="1" applyFont="1" applyBorder="1" applyAlignment="1">
      <alignment horizontal="right" vertical="top"/>
    </xf>
    <xf numFmtId="0" fontId="6" fillId="0" borderId="2" xfId="0" applyFont="1" applyBorder="1">
      <alignment vertical="top"/>
    </xf>
    <xf numFmtId="41" fontId="7" fillId="0" borderId="2" xfId="1" applyFont="1" applyBorder="1" applyAlignment="1">
      <alignment vertical="top" wrapText="1"/>
    </xf>
    <xf numFmtId="0" fontId="7" fillId="0" borderId="2" xfId="0" applyFont="1" applyBorder="1">
      <alignment vertical="top"/>
    </xf>
    <xf numFmtId="41" fontId="7" fillId="0" borderId="7" xfId="1" applyFont="1" applyBorder="1" applyAlignment="1">
      <alignment vertical="top" wrapText="1"/>
    </xf>
    <xf numFmtId="0" fontId="7" fillId="0" borderId="5" xfId="0" applyFont="1" applyBorder="1">
      <alignment vertical="top"/>
    </xf>
    <xf numFmtId="41" fontId="7" fillId="0" borderId="32" xfId="1" applyFont="1" applyBorder="1" applyAlignment="1">
      <alignment vertical="top" wrapText="1"/>
    </xf>
    <xf numFmtId="41" fontId="7" fillId="0" borderId="32" xfId="1" applyFont="1" applyBorder="1" applyAlignment="1">
      <alignment horizontal="right" vertical="top"/>
    </xf>
    <xf numFmtId="41" fontId="7" fillId="0" borderId="28" xfId="1" applyFont="1" applyBorder="1" applyAlignment="1">
      <alignment vertical="top" wrapText="1"/>
    </xf>
    <xf numFmtId="41" fontId="7" fillId="0" borderId="30" xfId="1" applyFont="1" applyBorder="1" applyAlignment="1">
      <alignment vertical="top" wrapText="1"/>
    </xf>
    <xf numFmtId="164" fontId="45" fillId="0" borderId="1" xfId="13" applyNumberFormat="1" applyFont="1" applyFill="1" applyBorder="1" applyAlignment="1">
      <alignment horizontal="left" vertical="top" wrapText="1"/>
    </xf>
    <xf numFmtId="164" fontId="6" fillId="0" borderId="1" xfId="13" applyNumberFormat="1" applyFont="1" applyFill="1" applyBorder="1" applyAlignment="1">
      <alignment horizontal="right" vertical="top" wrapText="1"/>
    </xf>
    <xf numFmtId="164" fontId="26" fillId="0" borderId="1" xfId="13" applyNumberFormat="1" applyFont="1" applyFill="1" applyBorder="1" applyAlignment="1">
      <alignment vertical="top" wrapText="1"/>
    </xf>
    <xf numFmtId="0" fontId="45" fillId="0" borderId="1" xfId="0" applyFont="1" applyFill="1" applyBorder="1" applyAlignment="1">
      <alignment vertical="top" wrapText="1"/>
    </xf>
    <xf numFmtId="0" fontId="37" fillId="0" borderId="1" xfId="0" applyFont="1" applyFill="1" applyBorder="1" applyAlignment="1">
      <alignment vertical="top" wrapText="1"/>
    </xf>
    <xf numFmtId="0" fontId="48" fillId="0" borderId="1" xfId="0" applyFont="1" applyFill="1" applyBorder="1" applyAlignment="1">
      <alignment vertical="top" wrapText="1"/>
    </xf>
    <xf numFmtId="39" fontId="25" fillId="0" borderId="1" xfId="0" applyNumberFormat="1" applyFont="1" applyFill="1" applyBorder="1" applyAlignment="1">
      <alignment vertical="top" wrapText="1"/>
    </xf>
    <xf numFmtId="0" fontId="31" fillId="0" borderId="3" xfId="0" applyFont="1" applyFill="1" applyBorder="1" applyAlignment="1">
      <alignment horizontal="center" vertical="top" wrapText="1"/>
    </xf>
    <xf numFmtId="0" fontId="25" fillId="0" borderId="5" xfId="0" applyFont="1" applyBorder="1" applyAlignment="1">
      <alignment horizontal="center" vertical="top" wrapText="1"/>
    </xf>
    <xf numFmtId="0" fontId="25" fillId="0" borderId="0" xfId="0" applyFont="1" applyAlignment="1"/>
    <xf numFmtId="0" fontId="41" fillId="0" borderId="0" xfId="0" applyFont="1" applyAlignment="1">
      <alignment horizontal="center"/>
    </xf>
    <xf numFmtId="0" fontId="25" fillId="0" borderId="0" xfId="0" applyFont="1" applyAlignment="1">
      <alignment horizontal="center"/>
    </xf>
    <xf numFmtId="0" fontId="25" fillId="0" borderId="1" xfId="0" applyFont="1" applyBorder="1" applyAlignment="1">
      <alignment vertical="top" wrapText="1"/>
    </xf>
    <xf numFmtId="41" fontId="39" fillId="0" borderId="1" xfId="52" applyFont="1" applyFill="1" applyBorder="1" applyAlignment="1">
      <alignment horizontal="center" vertical="top" wrapText="1"/>
    </xf>
    <xf numFmtId="4" fontId="6" fillId="0" borderId="1" xfId="0" applyNumberFormat="1" applyFont="1" applyFill="1" applyBorder="1">
      <alignment vertical="top"/>
    </xf>
    <xf numFmtId="39" fontId="6" fillId="0" borderId="1" xfId="0" applyNumberFormat="1" applyFont="1" applyFill="1" applyBorder="1" applyAlignment="1">
      <alignment vertical="top" wrapText="1"/>
    </xf>
    <xf numFmtId="4" fontId="7" fillId="0" borderId="1" xfId="0" applyNumberFormat="1" applyFont="1" applyFill="1" applyBorder="1">
      <alignment vertical="top"/>
    </xf>
    <xf numFmtId="39" fontId="7" fillId="0" borderId="1" xfId="0" applyNumberFormat="1" applyFont="1" applyFill="1" applyBorder="1" applyAlignment="1">
      <alignment vertical="top" wrapText="1"/>
    </xf>
    <xf numFmtId="0" fontId="28" fillId="0" borderId="1" xfId="0" applyFont="1" applyFill="1" applyBorder="1" applyAlignment="1">
      <alignment horizontal="center" vertical="center" wrapText="1"/>
    </xf>
    <xf numFmtId="167" fontId="7" fillId="0" borderId="1" xfId="1" applyNumberFormat="1" applyFont="1" applyBorder="1" applyAlignment="1">
      <alignment vertical="top" wrapText="1"/>
    </xf>
    <xf numFmtId="167" fontId="6" fillId="0" borderId="1" xfId="1" applyNumberFormat="1" applyFont="1" applyBorder="1" applyAlignment="1">
      <alignment vertical="top" wrapText="1"/>
    </xf>
    <xf numFmtId="0" fontId="27" fillId="0" borderId="1" xfId="0" applyFont="1" applyBorder="1" applyAlignment="1">
      <alignment horizontal="center" vertical="top" wrapText="1"/>
    </xf>
    <xf numFmtId="0" fontId="39" fillId="0" borderId="1" xfId="58" applyFont="1" applyFill="1" applyBorder="1" applyAlignment="1" applyProtection="1">
      <alignment horizontal="right" vertical="top" wrapText="1"/>
      <protection locked="0"/>
    </xf>
    <xf numFmtId="49" fontId="39" fillId="0" borderId="1" xfId="58" applyNumberFormat="1" applyFont="1" applyFill="1" applyBorder="1" applyAlignment="1" applyProtection="1">
      <alignment horizontal="right" vertical="top" wrapText="1"/>
      <protection locked="0"/>
    </xf>
    <xf numFmtId="0" fontId="31" fillId="0" borderId="1" xfId="58" applyFont="1" applyFill="1" applyBorder="1" applyAlignment="1" applyProtection="1">
      <alignment horizontal="right" vertical="top" wrapText="1"/>
      <protection locked="0"/>
    </xf>
    <xf numFmtId="49" fontId="31" fillId="0" borderId="1" xfId="58" applyNumberFormat="1" applyFont="1" applyFill="1" applyBorder="1" applyAlignment="1" applyProtection="1">
      <alignment horizontal="right" vertical="top" wrapText="1"/>
      <protection locked="0"/>
    </xf>
    <xf numFmtId="0" fontId="6" fillId="0" borderId="1" xfId="58" applyFont="1" applyFill="1" applyBorder="1" applyAlignment="1" applyProtection="1">
      <alignment vertical="top" wrapText="1"/>
      <protection locked="0"/>
    </xf>
    <xf numFmtId="3" fontId="6" fillId="0" borderId="1" xfId="58" applyNumberFormat="1" applyFont="1" applyFill="1" applyBorder="1" applyAlignment="1" applyProtection="1">
      <alignment horizontal="center" vertical="top"/>
      <protection locked="0"/>
    </xf>
    <xf numFmtId="3" fontId="6" fillId="0" borderId="1" xfId="1" applyNumberFormat="1" applyFont="1" applyFill="1" applyBorder="1" applyAlignment="1" applyProtection="1">
      <alignment horizontal="center" vertical="top"/>
      <protection locked="0"/>
    </xf>
    <xf numFmtId="0" fontId="48" fillId="0" borderId="1" xfId="58" applyFont="1" applyFill="1" applyBorder="1" applyProtection="1">
      <alignment vertical="top"/>
      <protection locked="0"/>
    </xf>
    <xf numFmtId="0" fontId="39" fillId="0" borderId="1" xfId="58" applyFont="1" applyFill="1" applyBorder="1" applyAlignment="1" applyProtection="1">
      <alignment vertical="top" wrapText="1"/>
      <protection locked="0"/>
    </xf>
    <xf numFmtId="0" fontId="34" fillId="0" borderId="1" xfId="58" applyFont="1" applyFill="1" applyBorder="1" applyAlignment="1" applyProtection="1">
      <alignment vertical="top" wrapText="1"/>
      <protection locked="0"/>
    </xf>
    <xf numFmtId="3" fontId="39" fillId="0" borderId="1" xfId="1" applyNumberFormat="1" applyFont="1" applyFill="1" applyBorder="1" applyAlignment="1" applyProtection="1">
      <alignment horizontal="center" vertical="top"/>
      <protection locked="0"/>
    </xf>
    <xf numFmtId="0" fontId="31" fillId="0" borderId="1" xfId="58" applyFont="1" applyFill="1" applyBorder="1" applyAlignment="1" applyProtection="1">
      <alignment vertical="top" wrapText="1"/>
      <protection locked="0"/>
    </xf>
    <xf numFmtId="3" fontId="31" fillId="0" borderId="1" xfId="1" applyNumberFormat="1" applyFont="1" applyFill="1" applyBorder="1" applyAlignment="1" applyProtection="1">
      <alignment horizontal="center" vertical="top" wrapText="1"/>
      <protection locked="0"/>
    </xf>
    <xf numFmtId="0" fontId="34" fillId="0" borderId="1" xfId="58" applyFont="1" applyFill="1" applyBorder="1" applyAlignment="1" applyProtection="1">
      <alignment vertical="top" wrapText="1" readingOrder="1"/>
      <protection locked="0"/>
    </xf>
    <xf numFmtId="3" fontId="39" fillId="0" borderId="1" xfId="1" applyNumberFormat="1" applyFont="1" applyFill="1" applyBorder="1" applyAlignment="1" applyProtection="1">
      <alignment horizontal="center" vertical="top" wrapText="1"/>
      <protection locked="0"/>
    </xf>
    <xf numFmtId="0" fontId="48" fillId="0" borderId="1" xfId="58" applyFont="1" applyFill="1" applyBorder="1" applyAlignment="1" applyProtection="1">
      <alignment vertical="top" wrapText="1"/>
      <protection locked="0"/>
    </xf>
    <xf numFmtId="0" fontId="39" fillId="0" borderId="1" xfId="58" applyFont="1" applyFill="1" applyBorder="1" applyAlignment="1" applyProtection="1">
      <alignment vertical="top" wrapText="1" readingOrder="1"/>
      <protection locked="0"/>
    </xf>
    <xf numFmtId="3" fontId="31" fillId="0" borderId="2" xfId="1" applyNumberFormat="1" applyFont="1" applyFill="1" applyBorder="1" applyAlignment="1" applyProtection="1">
      <alignment horizontal="center" vertical="top" wrapText="1"/>
      <protection locked="0"/>
    </xf>
    <xf numFmtId="3" fontId="39" fillId="0" borderId="2" xfId="1" applyNumberFormat="1" applyFont="1" applyFill="1" applyBorder="1" applyAlignment="1" applyProtection="1">
      <alignment horizontal="center" vertical="top"/>
      <protection locked="0"/>
    </xf>
    <xf numFmtId="0" fontId="14" fillId="0" borderId="1" xfId="58" applyFont="1" applyFill="1" applyBorder="1" applyProtection="1">
      <alignment vertical="top"/>
      <protection locked="0"/>
    </xf>
    <xf numFmtId="3" fontId="67" fillId="0" borderId="1" xfId="1" applyNumberFormat="1" applyFont="1" applyFill="1" applyBorder="1" applyAlignment="1" applyProtection="1">
      <alignment horizontal="center" vertical="top"/>
      <protection locked="0"/>
    </xf>
    <xf numFmtId="0" fontId="68" fillId="0" borderId="1" xfId="58" applyFont="1" applyFill="1" applyBorder="1" applyAlignment="1" applyProtection="1">
      <alignment vertical="top" wrapText="1"/>
      <protection locked="0"/>
    </xf>
    <xf numFmtId="3" fontId="67" fillId="0" borderId="1" xfId="1" applyNumberFormat="1" applyFont="1" applyFill="1" applyBorder="1" applyAlignment="1" applyProtection="1">
      <alignment horizontal="center" vertical="top" wrapText="1"/>
      <protection locked="0"/>
    </xf>
    <xf numFmtId="0" fontId="67" fillId="0" borderId="1" xfId="58" applyFont="1" applyFill="1" applyBorder="1" applyAlignment="1" applyProtection="1">
      <alignment vertical="top" wrapText="1"/>
      <protection locked="0"/>
    </xf>
    <xf numFmtId="3" fontId="67" fillId="0" borderId="2" xfId="1" applyNumberFormat="1" applyFont="1" applyFill="1" applyBorder="1" applyAlignment="1" applyProtection="1">
      <alignment horizontal="center" vertical="top"/>
      <protection locked="0"/>
    </xf>
    <xf numFmtId="0" fontId="69" fillId="0" borderId="1" xfId="58" applyFont="1" applyBorder="1" applyAlignment="1">
      <alignment horizontal="left" vertical="top" wrapText="1"/>
    </xf>
    <xf numFmtId="0" fontId="27" fillId="0" borderId="1" xfId="0" applyFont="1" applyBorder="1" applyAlignment="1">
      <alignment horizontal="center" vertical="top" wrapText="1"/>
    </xf>
    <xf numFmtId="41" fontId="31" fillId="0" borderId="1" xfId="0" applyNumberFormat="1" applyFont="1" applyBorder="1" applyAlignment="1">
      <alignment vertical="top" wrapText="1"/>
    </xf>
    <xf numFmtId="41" fontId="31" fillId="0" borderId="12" xfId="0" applyNumberFormat="1" applyFont="1" applyBorder="1" applyAlignment="1">
      <alignment vertical="top" wrapText="1"/>
    </xf>
    <xf numFmtId="0" fontId="27" fillId="0" borderId="1" xfId="0" applyFont="1" applyBorder="1" applyAlignment="1">
      <alignment horizontal="center" wrapText="1"/>
    </xf>
    <xf numFmtId="41" fontId="27" fillId="0" borderId="1" xfId="0" applyNumberFormat="1" applyFont="1" applyBorder="1" applyAlignment="1"/>
    <xf numFmtId="164" fontId="26" fillId="0" borderId="1" xfId="13" applyNumberFormat="1" applyFont="1" applyBorder="1"/>
    <xf numFmtId="0" fontId="39" fillId="0" borderId="1" xfId="0" applyFont="1" applyBorder="1" applyAlignment="1">
      <alignment vertical="top" wrapText="1"/>
    </xf>
    <xf numFmtId="0" fontId="7" fillId="0" borderId="1" xfId="0" applyFont="1" applyBorder="1" applyAlignment="1">
      <alignment horizontal="center" vertical="center" wrapText="1"/>
    </xf>
    <xf numFmtId="0" fontId="7" fillId="0" borderId="1" xfId="0" applyFont="1" applyBorder="1" applyAlignment="1">
      <alignment vertical="center" wrapText="1"/>
    </xf>
    <xf numFmtId="9" fontId="7" fillId="0" borderId="1" xfId="0" applyNumberFormat="1" applyFont="1" applyBorder="1" applyAlignment="1">
      <alignment horizontal="center" vertical="center" wrapText="1"/>
    </xf>
    <xf numFmtId="0" fontId="7" fillId="0" borderId="1" xfId="0" applyFont="1" applyBorder="1" applyAlignment="1">
      <alignment wrapText="1"/>
    </xf>
    <xf numFmtId="0" fontId="7" fillId="0" borderId="1" xfId="0" applyFont="1" applyFill="1" applyBorder="1" applyAlignment="1">
      <alignment vertical="center" wrapText="1"/>
    </xf>
    <xf numFmtId="164" fontId="26" fillId="0" borderId="1" xfId="13" applyNumberFormat="1" applyFont="1" applyBorder="1" applyAlignment="1">
      <alignment horizontal="right" vertical="center" wrapText="1"/>
    </xf>
    <xf numFmtId="164" fontId="7" fillId="0" borderId="1" xfId="13" applyNumberFormat="1" applyFont="1" applyBorder="1" applyAlignment="1">
      <alignment horizontal="right" vertical="center" wrapText="1"/>
    </xf>
    <xf numFmtId="0" fontId="25" fillId="0" borderId="1" xfId="13" applyNumberFormat="1" applyFont="1" applyBorder="1" applyAlignment="1">
      <alignment vertical="center" wrapText="1"/>
    </xf>
    <xf numFmtId="0" fontId="7" fillId="0" borderId="1" xfId="13" applyNumberFormat="1" applyFont="1" applyBorder="1" applyAlignment="1">
      <alignment horizontal="right" vertical="center" wrapText="1"/>
    </xf>
    <xf numFmtId="43" fontId="25" fillId="0" borderId="0" xfId="13" applyFont="1" applyAlignment="1"/>
    <xf numFmtId="0" fontId="6" fillId="0" borderId="1" xfId="45" quotePrefix="1" applyFont="1" applyFill="1" applyBorder="1" applyAlignment="1">
      <alignment horizontal="left" vertical="top"/>
    </xf>
    <xf numFmtId="0" fontId="6" fillId="0" borderId="1" xfId="45" quotePrefix="1" applyFont="1" applyFill="1" applyBorder="1" applyAlignment="1">
      <alignment horizontal="left" vertical="top" wrapText="1"/>
    </xf>
    <xf numFmtId="0" fontId="7" fillId="0" borderId="1" xfId="86" applyFont="1" applyBorder="1" applyAlignment="1">
      <alignment vertical="top" wrapText="1"/>
    </xf>
    <xf numFmtId="41" fontId="25" fillId="0" borderId="1" xfId="70" applyFont="1" applyBorder="1" applyAlignment="1">
      <alignment vertical="top" wrapText="1"/>
    </xf>
    <xf numFmtId="0" fontId="25" fillId="0" borderId="1" xfId="86" applyFont="1" applyBorder="1" applyAlignment="1">
      <alignment vertical="top" wrapText="1"/>
    </xf>
    <xf numFmtId="0" fontId="25" fillId="0" borderId="1" xfId="86" applyFont="1" applyBorder="1"/>
    <xf numFmtId="0" fontId="26" fillId="0" borderId="1" xfId="86" applyFont="1" applyBorder="1" applyAlignment="1">
      <alignment vertical="top" wrapText="1"/>
    </xf>
    <xf numFmtId="41" fontId="26" fillId="0" borderId="1" xfId="70" applyFont="1" applyBorder="1" applyAlignment="1">
      <alignment vertical="top" wrapText="1"/>
    </xf>
    <xf numFmtId="0" fontId="25" fillId="2" borderId="1" xfId="86" applyFont="1" applyFill="1" applyBorder="1" applyAlignment="1">
      <alignment vertical="top" wrapText="1"/>
    </xf>
    <xf numFmtId="41" fontId="25" fillId="2" borderId="1" xfId="70" applyFont="1" applyFill="1" applyBorder="1" applyAlignment="1">
      <alignment vertical="top" wrapText="1"/>
    </xf>
    <xf numFmtId="0" fontId="6" fillId="0" borderId="1" xfId="86" applyFont="1" applyBorder="1" applyAlignment="1">
      <alignment vertical="top" wrapText="1"/>
    </xf>
    <xf numFmtId="0" fontId="7" fillId="2" borderId="1" xfId="86" applyFont="1" applyFill="1" applyBorder="1" applyAlignment="1">
      <alignment vertical="top" wrapText="1"/>
    </xf>
    <xf numFmtId="0" fontId="7" fillId="0" borderId="1" xfId="86" applyFont="1" applyFill="1" applyBorder="1" applyAlignment="1" applyProtection="1">
      <alignment vertical="top" wrapText="1"/>
    </xf>
    <xf numFmtId="0" fontId="25" fillId="0" borderId="1" xfId="86" applyFont="1" applyFill="1" applyBorder="1" applyAlignment="1">
      <alignment vertical="top" wrapText="1"/>
    </xf>
    <xf numFmtId="41" fontId="25" fillId="0" borderId="1" xfId="70" applyFont="1" applyFill="1" applyBorder="1" applyAlignment="1">
      <alignment vertical="top" wrapText="1"/>
    </xf>
    <xf numFmtId="0" fontId="25" fillId="0" borderId="1" xfId="86" applyFont="1" applyFill="1" applyBorder="1"/>
    <xf numFmtId="0" fontId="26" fillId="0" borderId="1" xfId="86" applyFont="1" applyFill="1" applyBorder="1" applyAlignment="1">
      <alignment vertical="top" wrapText="1"/>
    </xf>
    <xf numFmtId="41" fontId="26" fillId="0" borderId="1" xfId="70" applyFont="1" applyFill="1" applyBorder="1" applyAlignment="1">
      <alignment vertical="top" wrapText="1"/>
    </xf>
    <xf numFmtId="0" fontId="25" fillId="0" borderId="1" xfId="86" quotePrefix="1" applyFont="1" applyFill="1" applyBorder="1" applyAlignment="1">
      <alignment vertical="top" wrapText="1"/>
    </xf>
    <xf numFmtId="41" fontId="25" fillId="0" borderId="1" xfId="70" applyFont="1" applyFill="1" applyBorder="1" applyAlignment="1">
      <alignment horizontal="center" vertical="top" wrapText="1"/>
    </xf>
    <xf numFmtId="0" fontId="26" fillId="0" borderId="1" xfId="86" applyFont="1" applyFill="1" applyBorder="1" applyAlignment="1">
      <alignment vertical="center" wrapText="1"/>
    </xf>
    <xf numFmtId="41" fontId="26" fillId="0" borderId="1" xfId="86" applyNumberFormat="1" applyFont="1" applyFill="1" applyBorder="1" applyAlignment="1">
      <alignment horizontal="center" vertical="center" wrapText="1"/>
    </xf>
    <xf numFmtId="0" fontId="25" fillId="0" borderId="1" xfId="86" applyFont="1" applyFill="1" applyBorder="1" applyAlignment="1">
      <alignment vertical="center" wrapText="1"/>
    </xf>
    <xf numFmtId="0" fontId="26" fillId="0" borderId="1" xfId="86" applyFont="1" applyFill="1" applyBorder="1" applyAlignment="1">
      <alignment vertical="center"/>
    </xf>
    <xf numFmtId="41" fontId="26" fillId="0" borderId="1" xfId="86" applyNumberFormat="1" applyFont="1" applyFill="1" applyBorder="1" applyAlignment="1">
      <alignment vertical="top" wrapText="1"/>
    </xf>
    <xf numFmtId="0" fontId="26" fillId="0" borderId="1" xfId="0" applyFont="1" applyFill="1" applyBorder="1" applyAlignment="1">
      <alignment horizontal="center" vertical="center" wrapText="1"/>
    </xf>
    <xf numFmtId="0" fontId="25" fillId="0" borderId="1" xfId="0" applyFont="1" applyFill="1" applyBorder="1" applyAlignment="1">
      <alignment horizontal="center" vertical="center" wrapText="1"/>
    </xf>
    <xf numFmtId="0" fontId="26" fillId="0" borderId="1" xfId="86" applyFont="1" applyFill="1" applyBorder="1" applyAlignment="1">
      <alignment horizontal="left" vertical="center" wrapText="1"/>
    </xf>
    <xf numFmtId="0" fontId="6" fillId="0" borderId="1" xfId="86" applyFont="1" applyFill="1" applyBorder="1" applyAlignment="1">
      <alignment horizontal="left" vertical="center" wrapText="1"/>
    </xf>
    <xf numFmtId="37" fontId="26" fillId="0" borderId="1" xfId="86" applyNumberFormat="1" applyFont="1" applyFill="1" applyBorder="1" applyAlignment="1">
      <alignment vertical="center" wrapText="1"/>
    </xf>
    <xf numFmtId="164" fontId="26" fillId="0" borderId="1" xfId="13" applyNumberFormat="1" applyFont="1" applyBorder="1" applyAlignment="1">
      <alignment vertical="center" wrapText="1"/>
    </xf>
    <xf numFmtId="41" fontId="6" fillId="0" borderId="1" xfId="5" applyNumberFormat="1" applyFont="1" applyBorder="1" applyAlignment="1">
      <alignment horizontal="center" vertical="top"/>
    </xf>
    <xf numFmtId="0" fontId="6" fillId="0" borderId="0" xfId="0" applyFont="1" applyFill="1" applyAlignment="1">
      <alignment vertical="top" wrapText="1"/>
    </xf>
    <xf numFmtId="41" fontId="7" fillId="0" borderId="0" xfId="1" applyFont="1" applyFill="1" applyAlignment="1">
      <alignment vertical="top" wrapText="1"/>
    </xf>
    <xf numFmtId="0" fontId="7" fillId="0" borderId="0" xfId="27" applyFont="1" applyFill="1" applyAlignment="1">
      <alignment vertical="top" wrapText="1"/>
    </xf>
    <xf numFmtId="41" fontId="6" fillId="0" borderId="1" xfId="1" applyFont="1" applyFill="1" applyBorder="1" applyAlignment="1">
      <alignment vertical="top" wrapText="1"/>
    </xf>
    <xf numFmtId="41" fontId="6" fillId="0" borderId="0" xfId="0" applyNumberFormat="1" applyFont="1" applyFill="1" applyAlignment="1">
      <alignment vertical="top" wrapText="1"/>
    </xf>
    <xf numFmtId="41" fontId="7" fillId="0" borderId="0" xfId="0" applyNumberFormat="1" applyFont="1" applyFill="1" applyBorder="1" applyAlignment="1">
      <alignment vertical="top" wrapText="1"/>
    </xf>
    <xf numFmtId="41" fontId="7" fillId="0" borderId="0" xfId="0" applyNumberFormat="1" applyFont="1" applyFill="1" applyAlignment="1">
      <alignment vertical="top" wrapText="1"/>
    </xf>
    <xf numFmtId="41" fontId="6" fillId="0" borderId="2" xfId="1" applyFont="1" applyFill="1" applyBorder="1" applyAlignment="1">
      <alignment horizontal="right" vertical="top" wrapText="1"/>
    </xf>
    <xf numFmtId="41" fontId="6" fillId="0" borderId="1" xfId="1" applyFont="1" applyBorder="1" applyAlignment="1">
      <alignment horizontal="center" vertical="top" wrapText="1"/>
    </xf>
    <xf numFmtId="0" fontId="26" fillId="0" borderId="1" xfId="30" applyFont="1" applyFill="1" applyBorder="1" applyAlignment="1">
      <alignment horizontal="center" vertical="top" wrapText="1"/>
    </xf>
    <xf numFmtId="41" fontId="26" fillId="0" borderId="1" xfId="1" applyFont="1" applyFill="1" applyBorder="1" applyAlignment="1">
      <alignment horizontal="center" vertical="top" wrapText="1"/>
    </xf>
    <xf numFmtId="0" fontId="6" fillId="2" borderId="1" xfId="27" applyFont="1" applyFill="1" applyBorder="1" applyAlignment="1">
      <alignment horizontal="center" vertical="top" wrapText="1"/>
    </xf>
    <xf numFmtId="0" fontId="26" fillId="2" borderId="1" xfId="28" applyFont="1" applyFill="1" applyBorder="1" applyAlignment="1">
      <alignment horizontal="center" vertical="top" wrapText="1"/>
    </xf>
    <xf numFmtId="43" fontId="25" fillId="0" borderId="1" xfId="13" applyFont="1" applyFill="1" applyBorder="1" applyAlignment="1">
      <alignment vertical="top" wrapText="1"/>
    </xf>
    <xf numFmtId="164" fontId="26" fillId="0" borderId="1" xfId="0" applyNumberFormat="1" applyFont="1" applyFill="1" applyBorder="1" applyAlignment="1">
      <alignment vertical="top" wrapText="1"/>
    </xf>
    <xf numFmtId="164" fontId="25" fillId="0" borderId="1" xfId="0" applyNumberFormat="1" applyFont="1" applyFill="1" applyBorder="1" applyAlignment="1">
      <alignment vertical="top" wrapText="1"/>
    </xf>
    <xf numFmtId="164" fontId="49" fillId="0" borderId="1" xfId="0" applyNumberFormat="1" applyFont="1" applyFill="1" applyBorder="1" applyAlignment="1">
      <alignment vertical="top" wrapText="1"/>
    </xf>
    <xf numFmtId="4" fontId="6" fillId="0" borderId="1" xfId="0" applyNumberFormat="1" applyFont="1" applyBorder="1" applyAlignment="1">
      <alignment horizontal="right" vertical="top" wrapText="1" readingOrder="1"/>
    </xf>
    <xf numFmtId="0" fontId="6" fillId="0" borderId="1" xfId="0" applyFont="1" applyBorder="1" applyAlignment="1">
      <alignment horizontal="right" vertical="top" wrapText="1" readingOrder="1"/>
    </xf>
    <xf numFmtId="0" fontId="7" fillId="0" borderId="1" xfId="0" applyFont="1" applyBorder="1" applyAlignment="1">
      <alignment horizontal="left" vertical="top"/>
    </xf>
    <xf numFmtId="0" fontId="70" fillId="0" borderId="1" xfId="0" applyFont="1" applyBorder="1" applyAlignment="1">
      <alignment horizontal="left" vertical="top" wrapText="1" readingOrder="1"/>
    </xf>
    <xf numFmtId="164" fontId="6" fillId="0" borderId="1" xfId="79" applyNumberFormat="1" applyFont="1" applyBorder="1" applyAlignment="1">
      <alignment horizontal="center" vertical="top" wrapText="1" readingOrder="1"/>
    </xf>
    <xf numFmtId="164" fontId="7" fillId="0" borderId="1" xfId="79" applyNumberFormat="1" applyFont="1" applyBorder="1" applyAlignment="1">
      <alignment horizontal="left" vertical="center"/>
    </xf>
    <xf numFmtId="4" fontId="7" fillId="0" borderId="1" xfId="0" applyNumberFormat="1" applyFont="1" applyBorder="1" applyAlignment="1">
      <alignment horizontal="center" vertical="top"/>
    </xf>
    <xf numFmtId="0" fontId="7" fillId="0" borderId="1" xfId="0" applyFont="1" applyBorder="1" applyAlignment="1">
      <alignment horizontal="center" vertical="top" wrapText="1" readingOrder="1"/>
    </xf>
    <xf numFmtId="164" fontId="6" fillId="0" borderId="1" xfId="79" applyNumberFormat="1" applyFont="1" applyBorder="1" applyAlignment="1">
      <alignment vertical="top" wrapText="1" readingOrder="1"/>
    </xf>
    <xf numFmtId="164" fontId="6" fillId="0" borderId="1" xfId="79" applyNumberFormat="1" applyFont="1" applyBorder="1" applyAlignment="1">
      <alignment horizontal="left" vertical="center"/>
    </xf>
    <xf numFmtId="3" fontId="7" fillId="0" borderId="1" xfId="0" applyNumberFormat="1" applyFont="1" applyBorder="1" applyAlignment="1">
      <alignment vertical="top"/>
    </xf>
    <xf numFmtId="4" fontId="7" fillId="0" borderId="1" xfId="0" applyNumberFormat="1" applyFont="1" applyBorder="1" applyAlignment="1">
      <alignment vertical="top"/>
    </xf>
    <xf numFmtId="3" fontId="6" fillId="0" borderId="1" xfId="0" applyNumberFormat="1" applyFont="1" applyBorder="1" applyAlignment="1">
      <alignment vertical="top"/>
    </xf>
    <xf numFmtId="164" fontId="6" fillId="0" borderId="1" xfId="79" applyNumberFormat="1" applyFont="1" applyBorder="1" applyAlignment="1">
      <alignment vertical="top" wrapText="1"/>
    </xf>
    <xf numFmtId="164" fontId="7" fillId="0" borderId="1" xfId="79" applyNumberFormat="1" applyFont="1" applyBorder="1" applyAlignment="1">
      <alignment vertical="top" wrapText="1"/>
    </xf>
    <xf numFmtId="41" fontId="26" fillId="0" borderId="0" xfId="0" applyNumberFormat="1" applyFont="1" applyAlignment="1">
      <alignment vertical="top"/>
    </xf>
    <xf numFmtId="164" fontId="25" fillId="0" borderId="0" xfId="13" applyNumberFormat="1" applyFont="1" applyAlignment="1">
      <alignment vertical="top"/>
    </xf>
    <xf numFmtId="3" fontId="6" fillId="0" borderId="0" xfId="0" applyNumberFormat="1" applyFont="1" applyAlignment="1">
      <alignment horizontal="right" vertical="top" wrapText="1"/>
    </xf>
    <xf numFmtId="0" fontId="26" fillId="0" borderId="1" xfId="0" applyFont="1" applyBorder="1" applyAlignment="1">
      <alignment horizontal="left" wrapText="1"/>
    </xf>
    <xf numFmtId="164" fontId="6" fillId="0" borderId="1" xfId="13" applyNumberFormat="1" applyFont="1" applyBorder="1" applyAlignment="1">
      <alignment horizontal="center" vertical="top" wrapText="1"/>
    </xf>
    <xf numFmtId="164" fontId="6" fillId="0" borderId="1" xfId="13" applyNumberFormat="1" applyFont="1" applyBorder="1" applyAlignment="1">
      <alignment vertical="top" wrapText="1"/>
    </xf>
    <xf numFmtId="164" fontId="7" fillId="0" borderId="1" xfId="13" applyNumberFormat="1" applyFont="1" applyBorder="1" applyAlignment="1">
      <alignment vertical="top" wrapText="1"/>
    </xf>
    <xf numFmtId="164" fontId="28" fillId="0" borderId="1" xfId="13" applyNumberFormat="1" applyFont="1" applyBorder="1" applyAlignment="1">
      <alignment vertical="top" wrapText="1"/>
    </xf>
    <xf numFmtId="41" fontId="7" fillId="0" borderId="1" xfId="70" applyFont="1" applyBorder="1" applyAlignment="1">
      <alignment vertical="top" wrapText="1"/>
    </xf>
    <xf numFmtId="41" fontId="27" fillId="0" borderId="1" xfId="70" applyFont="1" applyBorder="1" applyAlignment="1">
      <alignment vertical="top" wrapText="1"/>
    </xf>
    <xf numFmtId="0" fontId="27" fillId="0" borderId="5" xfId="0" applyFont="1" applyBorder="1" applyAlignment="1">
      <alignment vertical="top" wrapText="1"/>
    </xf>
    <xf numFmtId="41" fontId="28" fillId="0" borderId="5" xfId="70" applyFont="1" applyBorder="1" applyAlignment="1">
      <alignment vertical="top" wrapText="1"/>
    </xf>
    <xf numFmtId="4" fontId="7" fillId="0" borderId="5" xfId="0" applyNumberFormat="1" applyFont="1" applyBorder="1" applyAlignment="1">
      <alignment vertical="top" wrapText="1"/>
    </xf>
    <xf numFmtId="0" fontId="25" fillId="0" borderId="1" xfId="0" applyFont="1" applyBorder="1" applyAlignment="1">
      <alignment horizontal="center" wrapText="1"/>
    </xf>
    <xf numFmtId="0" fontId="27" fillId="0" borderId="1" xfId="0" applyFont="1" applyBorder="1" applyAlignment="1">
      <alignment horizontal="center" vertical="top" wrapText="1"/>
    </xf>
    <xf numFmtId="0" fontId="27" fillId="0" borderId="5" xfId="0" applyFont="1" applyBorder="1" applyAlignment="1">
      <alignment horizontal="center" vertical="top" wrapText="1"/>
    </xf>
    <xf numFmtId="41" fontId="26" fillId="0" borderId="1" xfId="0" applyNumberFormat="1" applyFont="1" applyBorder="1" applyAlignment="1">
      <alignment wrapText="1"/>
    </xf>
    <xf numFmtId="164" fontId="6" fillId="0" borderId="1" xfId="79" applyNumberFormat="1" applyFont="1" applyBorder="1" applyAlignment="1">
      <alignment horizontal="right" vertical="top"/>
    </xf>
    <xf numFmtId="164" fontId="25" fillId="0" borderId="1" xfId="79" applyNumberFormat="1" applyFont="1" applyBorder="1" applyAlignment="1">
      <alignment horizontal="right" vertical="top"/>
    </xf>
    <xf numFmtId="164" fontId="26" fillId="0" borderId="1" xfId="79" applyNumberFormat="1" applyFont="1" applyBorder="1" applyAlignment="1">
      <alignment horizontal="right" vertical="top"/>
    </xf>
    <xf numFmtId="164" fontId="7" fillId="0" borderId="1" xfId="79" applyNumberFormat="1" applyFont="1" applyBorder="1" applyAlignment="1">
      <alignment horizontal="right" vertical="top"/>
    </xf>
    <xf numFmtId="164" fontId="7" fillId="0" borderId="1" xfId="79" quotePrefix="1" applyNumberFormat="1" applyFont="1" applyBorder="1" applyAlignment="1">
      <alignment horizontal="right" vertical="top"/>
    </xf>
    <xf numFmtId="164" fontId="7" fillId="0" borderId="1" xfId="79" applyNumberFormat="1" applyFont="1" applyBorder="1" applyAlignment="1">
      <alignment horizontal="right" vertical="top" wrapText="1"/>
    </xf>
    <xf numFmtId="0" fontId="25" fillId="0" borderId="1" xfId="0" applyFont="1" applyFill="1" applyBorder="1" applyAlignment="1"/>
    <xf numFmtId="0" fontId="7" fillId="0" borderId="1" xfId="0" quotePrefix="1" applyFont="1" applyFill="1" applyBorder="1" applyAlignment="1">
      <alignment vertical="top" wrapText="1"/>
    </xf>
    <xf numFmtId="0" fontId="31" fillId="0" borderId="1" xfId="45" applyFont="1" applyFill="1" applyBorder="1" applyAlignment="1">
      <alignment horizontal="left" vertical="top" wrapText="1"/>
    </xf>
    <xf numFmtId="41" fontId="33" fillId="0" borderId="1" xfId="52" applyNumberFormat="1" applyFont="1" applyFill="1" applyBorder="1" applyAlignment="1">
      <alignment horizontal="right" vertical="top"/>
    </xf>
    <xf numFmtId="0" fontId="33" fillId="0" borderId="1" xfId="0" applyFont="1" applyFill="1" applyBorder="1" applyAlignment="1">
      <alignment vertical="top" wrapText="1"/>
    </xf>
    <xf numFmtId="41" fontId="33" fillId="0" borderId="1" xfId="52" applyNumberFormat="1" applyFont="1" applyFill="1" applyBorder="1" applyAlignment="1" applyProtection="1">
      <alignment vertical="top"/>
    </xf>
    <xf numFmtId="0" fontId="33" fillId="0" borderId="1" xfId="0" applyFont="1" applyBorder="1" applyAlignment="1">
      <alignment vertical="top" wrapText="1"/>
    </xf>
    <xf numFmtId="41" fontId="33" fillId="0" borderId="1" xfId="52" applyNumberFormat="1" applyFont="1" applyBorder="1" applyAlignment="1" applyProtection="1">
      <alignment vertical="top"/>
    </xf>
    <xf numFmtId="0" fontId="33" fillId="0" borderId="1" xfId="45" applyFont="1" applyFill="1" applyBorder="1" applyAlignment="1">
      <alignment horizontal="left" vertical="top" wrapText="1"/>
    </xf>
    <xf numFmtId="41" fontId="31" fillId="0" borderId="1" xfId="52" applyNumberFormat="1" applyFont="1" applyFill="1" applyBorder="1" applyAlignment="1">
      <alignment horizontal="right" vertical="top"/>
    </xf>
    <xf numFmtId="41" fontId="31" fillId="2" borderId="1" xfId="7" applyNumberFormat="1" applyFont="1" applyFill="1" applyBorder="1" applyAlignment="1">
      <alignment horizontal="right" vertical="top" wrapText="1"/>
    </xf>
    <xf numFmtId="41" fontId="33" fillId="0" borderId="1" xfId="0" applyNumberFormat="1" applyFont="1" applyBorder="1" applyAlignment="1">
      <alignment vertical="top"/>
    </xf>
    <xf numFmtId="41" fontId="31" fillId="0" borderId="1" xfId="79" applyNumberFormat="1" applyFont="1" applyFill="1" applyBorder="1" applyAlignment="1">
      <alignment vertical="top" wrapText="1"/>
    </xf>
    <xf numFmtId="41" fontId="31" fillId="0" borderId="1" xfId="0" applyNumberFormat="1" applyFont="1" applyBorder="1" applyAlignment="1">
      <alignment vertical="top"/>
    </xf>
    <xf numFmtId="167" fontId="26" fillId="0" borderId="1" xfId="0" applyNumberFormat="1" applyFont="1" applyBorder="1" applyAlignment="1"/>
    <xf numFmtId="0" fontId="25" fillId="0" borderId="6" xfId="0" applyFont="1" applyFill="1" applyBorder="1" applyAlignment="1">
      <alignment vertical="top" wrapText="1"/>
    </xf>
    <xf numFmtId="167" fontId="25" fillId="0" borderId="1" xfId="0" applyNumberFormat="1" applyFont="1" applyBorder="1" applyAlignment="1">
      <alignment vertical="top" wrapText="1"/>
    </xf>
    <xf numFmtId="167" fontId="26" fillId="0" borderId="1" xfId="0" applyNumberFormat="1" applyFont="1" applyBorder="1" applyAlignment="1">
      <alignment vertical="top" wrapText="1"/>
    </xf>
    <xf numFmtId="0" fontId="25" fillId="0" borderId="6" xfId="0" applyFont="1" applyFill="1" applyBorder="1" applyAlignment="1">
      <alignment horizontal="right" vertical="top" wrapText="1"/>
    </xf>
    <xf numFmtId="167" fontId="25" fillId="0" borderId="6" xfId="0" applyNumberFormat="1" applyFont="1" applyBorder="1" applyAlignment="1">
      <alignment vertical="top" wrapText="1"/>
    </xf>
    <xf numFmtId="0" fontId="25" fillId="0" borderId="6" xfId="0" applyFont="1" applyBorder="1" applyAlignment="1">
      <alignment vertical="top" wrapText="1"/>
    </xf>
    <xf numFmtId="0" fontId="71" fillId="0" borderId="1" xfId="0" applyFont="1" applyBorder="1" applyAlignment="1">
      <alignment horizontal="center" vertical="top"/>
    </xf>
    <xf numFmtId="0" fontId="72" fillId="0" borderId="1" xfId="0" applyFont="1" applyBorder="1" applyAlignment="1">
      <alignment horizontal="center" vertical="top"/>
    </xf>
    <xf numFmtId="0" fontId="72" fillId="0" borderId="8" xfId="0" applyFont="1" applyBorder="1" applyAlignment="1">
      <alignment horizontal="center" vertical="top"/>
    </xf>
    <xf numFmtId="41" fontId="26" fillId="0" borderId="1" xfId="0" applyNumberFormat="1" applyFont="1" applyBorder="1" applyAlignment="1">
      <alignment horizontal="center" vertical="top"/>
    </xf>
    <xf numFmtId="0" fontId="7" fillId="0" borderId="1" xfId="5" applyFont="1" applyBorder="1" applyAlignment="1">
      <alignment vertical="top" wrapText="1"/>
    </xf>
    <xf numFmtId="41" fontId="7" fillId="0" borderId="1" xfId="70" applyFont="1" applyBorder="1" applyAlignment="1">
      <alignment horizontal="center" vertical="top" wrapText="1"/>
    </xf>
    <xf numFmtId="0" fontId="6" fillId="0" borderId="1" xfId="5" applyFont="1" applyBorder="1" applyAlignment="1">
      <alignment vertical="top" wrapText="1"/>
    </xf>
    <xf numFmtId="41" fontId="6" fillId="0" borderId="1" xfId="5" applyNumberFormat="1" applyFont="1" applyBorder="1" applyAlignment="1">
      <alignment horizontal="center" vertical="top" wrapText="1"/>
    </xf>
    <xf numFmtId="0" fontId="7" fillId="0" borderId="1" xfId="5" applyFont="1" applyBorder="1" applyAlignment="1">
      <alignment horizontal="left" vertical="top" wrapText="1"/>
    </xf>
    <xf numFmtId="170" fontId="7" fillId="0" borderId="1" xfId="70" applyNumberFormat="1" applyFont="1" applyBorder="1" applyAlignment="1">
      <alignment horizontal="center" vertical="top" wrapText="1"/>
    </xf>
    <xf numFmtId="0" fontId="7" fillId="0" borderId="1" xfId="5" applyFont="1" applyBorder="1" applyAlignment="1">
      <alignment horizontal="right" vertical="top" wrapText="1"/>
    </xf>
    <xf numFmtId="41" fontId="26" fillId="0" borderId="1" xfId="0" applyNumberFormat="1" applyFont="1" applyBorder="1" applyAlignment="1">
      <alignment horizontal="center" vertical="top" wrapText="1"/>
    </xf>
    <xf numFmtId="9" fontId="7" fillId="0" borderId="1" xfId="5" applyNumberFormat="1" applyFont="1" applyBorder="1" applyAlignment="1">
      <alignment horizontal="left" vertical="top" wrapText="1"/>
    </xf>
    <xf numFmtId="164" fontId="7" fillId="0" borderId="1" xfId="13" applyNumberFormat="1" applyFont="1" applyBorder="1" applyAlignment="1">
      <alignment horizontal="center" vertical="top" wrapText="1"/>
    </xf>
    <xf numFmtId="164" fontId="6" fillId="0" borderId="0" xfId="0" applyNumberFormat="1" applyFont="1" applyAlignment="1">
      <alignment horizontal="center" vertical="top" wrapText="1"/>
    </xf>
    <xf numFmtId="0" fontId="26" fillId="0" borderId="5" xfId="11" applyFont="1" applyBorder="1" applyAlignment="1">
      <alignment vertical="top" wrapText="1"/>
    </xf>
    <xf numFmtId="0" fontId="28" fillId="2" borderId="1" xfId="0" applyNumberFormat="1" applyFont="1" applyFill="1" applyBorder="1" applyAlignment="1">
      <alignment vertical="center" wrapText="1"/>
    </xf>
    <xf numFmtId="41" fontId="28" fillId="2" borderId="1" xfId="0" applyNumberFormat="1" applyFont="1" applyFill="1" applyBorder="1" applyAlignment="1">
      <alignment vertical="center" wrapText="1"/>
    </xf>
    <xf numFmtId="0" fontId="27" fillId="2" borderId="1" xfId="28" applyFont="1" applyFill="1" applyBorder="1" applyAlignment="1">
      <alignment horizontal="center" vertical="center" wrapText="1"/>
    </xf>
    <xf numFmtId="0" fontId="28" fillId="2" borderId="1" xfId="0" applyNumberFormat="1" applyFont="1" applyFill="1" applyBorder="1" applyAlignment="1">
      <alignment horizontal="center" vertical="center" wrapText="1"/>
    </xf>
    <xf numFmtId="0" fontId="28" fillId="2" borderId="1" xfId="0" applyNumberFormat="1" applyFont="1" applyFill="1" applyBorder="1" applyAlignment="1">
      <alignment horizontal="left" vertical="center" wrapText="1"/>
    </xf>
    <xf numFmtId="0" fontId="28" fillId="2" borderId="1" xfId="0" applyFont="1" applyFill="1" applyBorder="1" applyAlignment="1">
      <alignment vertical="top" wrapText="1"/>
    </xf>
    <xf numFmtId="0" fontId="6" fillId="2" borderId="1" xfId="0" applyFont="1" applyFill="1" applyBorder="1" applyAlignment="1">
      <alignment vertical="top" wrapText="1"/>
    </xf>
    <xf numFmtId="41" fontId="7" fillId="2" borderId="1" xfId="1" quotePrefix="1" applyFont="1" applyFill="1" applyBorder="1" applyAlignment="1">
      <alignment horizontal="right" vertical="top" wrapText="1"/>
    </xf>
    <xf numFmtId="0" fontId="7" fillId="2" borderId="1" xfId="0" applyFont="1" applyFill="1" applyBorder="1" applyAlignment="1">
      <alignment horizontal="left" vertical="top" wrapText="1"/>
    </xf>
    <xf numFmtId="41" fontId="6" fillId="2" borderId="1" xfId="0" applyNumberFormat="1" applyFont="1" applyFill="1" applyBorder="1" applyAlignment="1">
      <alignment vertical="center" wrapText="1"/>
    </xf>
    <xf numFmtId="0" fontId="6" fillId="2" borderId="1" xfId="0" applyNumberFormat="1" applyFont="1" applyFill="1" applyBorder="1" applyAlignment="1">
      <alignment vertical="center" wrapText="1"/>
    </xf>
    <xf numFmtId="41" fontId="28" fillId="2" borderId="1" xfId="1" applyFont="1" applyFill="1" applyBorder="1" applyAlignment="1">
      <alignment horizontal="center" vertical="top" wrapText="1"/>
    </xf>
    <xf numFmtId="9" fontId="6" fillId="2" borderId="1" xfId="0" applyNumberFormat="1" applyFont="1" applyFill="1" applyBorder="1" applyAlignment="1">
      <alignment horizontal="center" vertical="top" wrapText="1"/>
    </xf>
    <xf numFmtId="41" fontId="28" fillId="2" borderId="1" xfId="1" applyFont="1" applyFill="1" applyBorder="1" applyAlignment="1">
      <alignment horizontal="right" vertical="top" wrapText="1"/>
    </xf>
    <xf numFmtId="0" fontId="7" fillId="2" borderId="1" xfId="0" applyFont="1" applyFill="1" applyBorder="1" applyAlignment="1">
      <alignment horizontal="right" vertical="top" wrapText="1"/>
    </xf>
    <xf numFmtId="41" fontId="7" fillId="2" borderId="1" xfId="1" applyFont="1" applyFill="1" applyBorder="1" applyAlignment="1">
      <alignment horizontal="right" vertical="top" wrapText="1"/>
    </xf>
    <xf numFmtId="41" fontId="28" fillId="2" borderId="1" xfId="1" applyFont="1" applyFill="1" applyBorder="1" applyAlignment="1">
      <alignment horizontal="left" vertical="top" wrapText="1"/>
    </xf>
    <xf numFmtId="41" fontId="6" fillId="2" borderId="1" xfId="1" applyFont="1" applyFill="1" applyBorder="1" applyAlignment="1">
      <alignment horizontal="left" vertical="top" wrapText="1"/>
    </xf>
    <xf numFmtId="164" fontId="39" fillId="0" borderId="1" xfId="79" applyNumberFormat="1" applyFont="1" applyBorder="1" applyAlignment="1">
      <alignment horizontal="center" vertical="center" wrapText="1" readingOrder="1"/>
    </xf>
    <xf numFmtId="164" fontId="34" fillId="0" borderId="1" xfId="79" applyNumberFormat="1" applyFont="1" applyBorder="1" applyAlignment="1">
      <alignment horizontal="center" vertical="center" wrapText="1" readingOrder="1"/>
    </xf>
    <xf numFmtId="164" fontId="34" fillId="2" borderId="1" xfId="79" applyNumberFormat="1" applyFont="1" applyFill="1" applyBorder="1" applyAlignment="1">
      <alignment horizontal="right" vertical="center" wrapText="1" readingOrder="1"/>
    </xf>
    <xf numFmtId="164" fontId="31" fillId="0" borderId="1" xfId="79" applyNumberFormat="1" applyFont="1" applyBorder="1" applyAlignment="1">
      <alignment vertical="center" wrapText="1" readingOrder="1"/>
    </xf>
    <xf numFmtId="164" fontId="37" fillId="2" borderId="1" xfId="79" applyNumberFormat="1" applyFont="1" applyFill="1" applyBorder="1" applyAlignment="1">
      <alignment vertical="center" wrapText="1" readingOrder="1"/>
    </xf>
    <xf numFmtId="164" fontId="37" fillId="0" borderId="1" xfId="79" applyNumberFormat="1" applyFont="1" applyFill="1" applyBorder="1" applyAlignment="1">
      <alignment vertical="center" wrapText="1" readingOrder="1"/>
    </xf>
    <xf numFmtId="164" fontId="56" fillId="2" borderId="1" xfId="79" applyNumberFormat="1" applyFont="1" applyFill="1" applyBorder="1" applyAlignment="1">
      <alignment vertical="center" wrapText="1" readingOrder="1"/>
    </xf>
    <xf numFmtId="164" fontId="34" fillId="2" borderId="1" xfId="79" applyNumberFormat="1" applyFont="1" applyFill="1" applyBorder="1" applyAlignment="1">
      <alignment vertical="center" wrapText="1" readingOrder="1"/>
    </xf>
    <xf numFmtId="164" fontId="7" fillId="2" borderId="1" xfId="79" applyNumberFormat="1" applyFont="1" applyFill="1" applyBorder="1" applyAlignment="1">
      <alignment vertical="center" wrapText="1" readingOrder="1"/>
    </xf>
    <xf numFmtId="164" fontId="7" fillId="0" borderId="1" xfId="79" applyNumberFormat="1" applyFont="1" applyBorder="1" applyAlignment="1">
      <alignment vertical="center" wrapText="1" readingOrder="1"/>
    </xf>
    <xf numFmtId="164" fontId="25" fillId="0" borderId="1" xfId="79" applyNumberFormat="1" applyFont="1" applyBorder="1" applyAlignment="1">
      <alignment vertical="center" wrapText="1" readingOrder="1"/>
    </xf>
    <xf numFmtId="164" fontId="39" fillId="2" borderId="1" xfId="79" applyNumberFormat="1" applyFont="1" applyFill="1" applyBorder="1" applyAlignment="1">
      <alignment vertical="center" wrapText="1" readingOrder="1"/>
    </xf>
    <xf numFmtId="164" fontId="31" fillId="2" borderId="1" xfId="79" applyNumberFormat="1" applyFont="1" applyFill="1" applyBorder="1" applyAlignment="1">
      <alignment vertical="center" wrapText="1" readingOrder="1"/>
    </xf>
    <xf numFmtId="164" fontId="33" fillId="2" borderId="1" xfId="79" applyNumberFormat="1" applyFont="1" applyFill="1" applyBorder="1" applyAlignment="1">
      <alignment vertical="center" wrapText="1" readingOrder="1"/>
    </xf>
    <xf numFmtId="164" fontId="26" fillId="0" borderId="1" xfId="79" applyNumberFormat="1" applyFont="1" applyBorder="1" applyAlignment="1">
      <alignment vertical="center" wrapText="1" readingOrder="1"/>
    </xf>
    <xf numFmtId="164" fontId="6" fillId="0" borderId="1" xfId="79" applyNumberFormat="1" applyFont="1" applyBorder="1" applyAlignment="1">
      <alignment vertical="center" wrapText="1" readingOrder="1"/>
    </xf>
    <xf numFmtId="164" fontId="28" fillId="0" borderId="1" xfId="79" applyNumberFormat="1" applyFont="1" applyBorder="1" applyAlignment="1">
      <alignment vertical="top" wrapText="1" readingOrder="1"/>
    </xf>
    <xf numFmtId="164" fontId="7" fillId="0" borderId="1" xfId="79" applyNumberFormat="1" applyFont="1" applyBorder="1" applyAlignment="1">
      <alignment vertical="top" wrapText="1" readingOrder="1"/>
    </xf>
    <xf numFmtId="164" fontId="25" fillId="0" borderId="1" xfId="79" applyNumberFormat="1" applyFont="1" applyBorder="1" applyAlignment="1">
      <alignment vertical="top" wrapText="1" readingOrder="1"/>
    </xf>
    <xf numFmtId="0" fontId="45" fillId="0" borderId="1" xfId="0" applyFont="1" applyBorder="1" applyAlignment="1">
      <alignment horizontal="left" vertical="center" wrapText="1"/>
    </xf>
    <xf numFmtId="41" fontId="45" fillId="0" borderId="1" xfId="0" applyNumberFormat="1" applyFont="1" applyBorder="1" applyAlignment="1">
      <alignment horizontal="left" vertical="center" wrapText="1"/>
    </xf>
    <xf numFmtId="0" fontId="45" fillId="0" borderId="0" xfId="0" applyFont="1" applyAlignment="1">
      <alignment horizontal="left" vertical="center" wrapText="1"/>
    </xf>
    <xf numFmtId="164" fontId="25" fillId="0" borderId="0" xfId="0" applyNumberFormat="1" applyFont="1" applyAlignment="1">
      <alignment vertical="top"/>
    </xf>
    <xf numFmtId="164" fontId="26" fillId="0" borderId="0" xfId="13" applyNumberFormat="1" applyFont="1" applyAlignment="1">
      <alignment vertical="top"/>
    </xf>
    <xf numFmtId="164" fontId="26" fillId="0" borderId="0" xfId="0" applyNumberFormat="1" applyFont="1" applyAlignment="1">
      <alignment vertical="top"/>
    </xf>
    <xf numFmtId="0" fontId="27" fillId="0" borderId="1" xfId="0" applyFont="1" applyBorder="1" applyAlignment="1">
      <alignment horizontal="center" vertical="top" wrapText="1"/>
    </xf>
    <xf numFmtId="0" fontId="39" fillId="0" borderId="0" xfId="0" applyFont="1" applyAlignment="1">
      <alignment horizontal="center" vertical="top" wrapText="1"/>
    </xf>
    <xf numFmtId="0" fontId="31" fillId="0" borderId="0" xfId="0" applyFont="1" applyAlignment="1">
      <alignment horizontal="center" vertical="top" wrapText="1"/>
    </xf>
    <xf numFmtId="164" fontId="45" fillId="0" borderId="1" xfId="79" applyNumberFormat="1" applyFont="1" applyFill="1" applyBorder="1" applyAlignment="1">
      <alignment horizontal="right" vertical="top"/>
    </xf>
    <xf numFmtId="0" fontId="11" fillId="0" borderId="0" xfId="0" applyFont="1" applyAlignment="1">
      <alignment horizontal="center" vertical="top" wrapText="1" readingOrder="1"/>
    </xf>
    <xf numFmtId="0" fontId="15" fillId="0" borderId="0" xfId="0" applyFont="1" applyBorder="1" applyAlignment="1">
      <alignment horizontal="center" vertical="top"/>
    </xf>
    <xf numFmtId="0" fontId="15" fillId="0" borderId="0" xfId="0" applyFont="1" applyBorder="1" applyAlignment="1">
      <alignment horizontal="center" vertical="top" wrapText="1"/>
    </xf>
    <xf numFmtId="0" fontId="18" fillId="0" borderId="0" xfId="0" applyFont="1" applyAlignment="1">
      <alignment horizontal="center" vertical="top"/>
    </xf>
    <xf numFmtId="41" fontId="6" fillId="0" borderId="1" xfId="8" applyFont="1" applyBorder="1" applyAlignment="1">
      <alignment horizontal="center" vertical="top" wrapText="1"/>
    </xf>
    <xf numFmtId="41" fontId="6" fillId="0" borderId="1" xfId="8" applyFont="1" applyBorder="1" applyAlignment="1">
      <alignment horizontal="center" vertical="top"/>
    </xf>
    <xf numFmtId="0" fontId="11" fillId="0" borderId="0" xfId="0" applyNumberFormat="1" applyFont="1" applyAlignment="1">
      <alignment horizontal="center" vertical="top" wrapText="1" readingOrder="1"/>
    </xf>
    <xf numFmtId="0" fontId="6" fillId="0" borderId="2" xfId="0" applyFont="1" applyBorder="1" applyAlignment="1">
      <alignment horizontal="center" vertical="top" wrapText="1" readingOrder="1"/>
    </xf>
    <xf numFmtId="0" fontId="6" fillId="0" borderId="3" xfId="0" applyFont="1" applyBorder="1" applyAlignment="1">
      <alignment horizontal="center" vertical="top" wrapText="1" readingOrder="1"/>
    </xf>
    <xf numFmtId="0" fontId="5" fillId="0" borderId="0" xfId="0" applyFont="1" applyAlignment="1">
      <alignment vertical="top" wrapText="1" readingOrder="1"/>
    </xf>
    <xf numFmtId="0" fontId="26" fillId="0" borderId="2" xfId="0" applyFont="1" applyFill="1" applyBorder="1" applyAlignment="1">
      <alignment horizontal="center" vertical="top"/>
    </xf>
    <xf numFmtId="0" fontId="26" fillId="0" borderId="3" xfId="0" applyFont="1" applyFill="1" applyBorder="1" applyAlignment="1">
      <alignment horizontal="center" vertical="top"/>
    </xf>
    <xf numFmtId="0" fontId="52" fillId="0" borderId="0" xfId="0" applyFont="1" applyFill="1" applyAlignment="1">
      <alignment horizontal="center" vertical="top"/>
    </xf>
    <xf numFmtId="0" fontId="26" fillId="0" borderId="0" xfId="0" applyFont="1" applyFill="1" applyAlignment="1">
      <alignment horizontal="center" vertical="top"/>
    </xf>
    <xf numFmtId="0" fontId="7" fillId="0" borderId="0" xfId="0" applyFont="1" applyFill="1" applyAlignment="1">
      <alignment horizontal="center" vertical="top"/>
    </xf>
    <xf numFmtId="0" fontId="6" fillId="0" borderId="0" xfId="0" applyFont="1" applyFill="1" applyBorder="1" applyAlignment="1">
      <alignment horizontal="left" vertical="center" wrapText="1"/>
    </xf>
    <xf numFmtId="0" fontId="6" fillId="0" borderId="0" xfId="0" applyFont="1" applyFill="1" applyBorder="1" applyAlignment="1">
      <alignment horizontal="center" vertical="top"/>
    </xf>
    <xf numFmtId="0" fontId="26" fillId="0" borderId="0" xfId="0" applyFont="1" applyAlignment="1">
      <alignment horizontal="left" vertical="center" wrapText="1"/>
    </xf>
    <xf numFmtId="0" fontId="25" fillId="0" borderId="5" xfId="0" applyFont="1" applyBorder="1" applyAlignment="1">
      <alignment horizontal="center" vertical="top" wrapText="1"/>
    </xf>
    <xf numFmtId="0" fontId="25" fillId="0" borderId="6" xfId="0" applyFont="1" applyBorder="1" applyAlignment="1">
      <alignment horizontal="center" vertical="top" wrapText="1"/>
    </xf>
    <xf numFmtId="0" fontId="27" fillId="0" borderId="5" xfId="0" applyFont="1" applyBorder="1" applyAlignment="1">
      <alignment horizontal="center" vertical="top" wrapText="1"/>
    </xf>
    <xf numFmtId="0" fontId="27" fillId="0" borderId="6" xfId="0" applyFont="1" applyBorder="1" applyAlignment="1">
      <alignment horizontal="center" vertical="top" wrapText="1"/>
    </xf>
    <xf numFmtId="0" fontId="27" fillId="0" borderId="1" xfId="0" applyFont="1" applyBorder="1" applyAlignment="1">
      <alignment horizontal="left" vertical="top" wrapText="1"/>
    </xf>
    <xf numFmtId="41" fontId="27" fillId="0" borderId="5" xfId="0" applyNumberFormat="1" applyFont="1" applyBorder="1" applyAlignment="1">
      <alignment horizontal="center" vertical="top" wrapText="1"/>
    </xf>
    <xf numFmtId="41" fontId="27" fillId="0" borderId="6" xfId="0" applyNumberFormat="1" applyFont="1" applyBorder="1" applyAlignment="1">
      <alignment horizontal="center" vertical="top" wrapText="1"/>
    </xf>
    <xf numFmtId="0" fontId="25" fillId="0" borderId="5" xfId="0" applyFont="1" applyBorder="1" applyAlignment="1">
      <alignment horizontal="center" wrapText="1"/>
    </xf>
    <xf numFmtId="0" fontId="25" fillId="0" borderId="6" xfId="0" applyFont="1" applyBorder="1" applyAlignment="1">
      <alignment horizontal="center" wrapText="1"/>
    </xf>
    <xf numFmtId="0" fontId="27" fillId="0" borderId="5" xfId="0" applyFont="1" applyBorder="1" applyAlignment="1">
      <alignment horizontal="left" vertical="top" wrapText="1"/>
    </xf>
    <xf numFmtId="0" fontId="27" fillId="0" borderId="6" xfId="0" applyFont="1" applyBorder="1" applyAlignment="1">
      <alignment horizontal="left" vertical="top" wrapText="1"/>
    </xf>
    <xf numFmtId="0" fontId="25" fillId="0" borderId="1" xfId="0" applyFont="1" applyBorder="1" applyAlignment="1">
      <alignment horizontal="center" wrapText="1"/>
    </xf>
    <xf numFmtId="0" fontId="27" fillId="0" borderId="1" xfId="0" applyFont="1" applyBorder="1" applyAlignment="1">
      <alignment horizontal="center" vertical="top" wrapText="1"/>
    </xf>
    <xf numFmtId="41" fontId="27" fillId="0" borderId="1" xfId="0" applyNumberFormat="1" applyFont="1" applyBorder="1" applyAlignment="1">
      <alignment horizontal="center" vertical="top" wrapText="1"/>
    </xf>
    <xf numFmtId="0" fontId="26" fillId="0" borderId="1" xfId="30" applyFont="1" applyFill="1" applyBorder="1" applyAlignment="1">
      <alignment horizontal="center" vertical="center" wrapText="1"/>
    </xf>
    <xf numFmtId="41" fontId="26" fillId="0" borderId="1" xfId="1" applyFont="1" applyFill="1" applyBorder="1" applyAlignment="1">
      <alignment horizontal="center" vertical="center" wrapText="1"/>
    </xf>
    <xf numFmtId="49" fontId="7" fillId="0" borderId="5" xfId="0" applyNumberFormat="1" applyFont="1" applyBorder="1" applyAlignment="1">
      <alignment horizontal="right" vertical="top" wrapText="1"/>
    </xf>
    <xf numFmtId="49" fontId="7" fillId="0" borderId="12" xfId="0" applyNumberFormat="1" applyFont="1" applyBorder="1" applyAlignment="1">
      <alignment horizontal="right" vertical="top" wrapText="1"/>
    </xf>
    <xf numFmtId="49" fontId="7" fillId="0" borderId="6" xfId="0" applyNumberFormat="1" applyFont="1" applyBorder="1" applyAlignment="1">
      <alignment horizontal="right" vertical="top" wrapText="1"/>
    </xf>
    <xf numFmtId="0" fontId="7" fillId="0" borderId="5" xfId="0" applyFont="1" applyBorder="1" applyAlignment="1">
      <alignment horizontal="left" vertical="top" wrapText="1"/>
    </xf>
    <xf numFmtId="0" fontId="7" fillId="0" borderId="12" xfId="0" applyFont="1" applyBorder="1" applyAlignment="1">
      <alignment horizontal="left" vertical="top" wrapText="1"/>
    </xf>
    <xf numFmtId="0" fontId="7" fillId="0" borderId="6" xfId="0" applyFont="1" applyBorder="1" applyAlignment="1">
      <alignment horizontal="left" vertical="top" wrapText="1"/>
    </xf>
    <xf numFmtId="0" fontId="7" fillId="0" borderId="5" xfId="0" applyFont="1" applyBorder="1" applyAlignment="1">
      <alignment horizontal="left" vertical="top"/>
    </xf>
    <xf numFmtId="0" fontId="7" fillId="0" borderId="12" xfId="0" applyFont="1" applyBorder="1">
      <alignment vertical="top"/>
    </xf>
    <xf numFmtId="0" fontId="7" fillId="0" borderId="6" xfId="0" applyFont="1" applyBorder="1">
      <alignment vertical="top"/>
    </xf>
    <xf numFmtId="49" fontId="7" fillId="0" borderId="20" xfId="0" applyNumberFormat="1" applyFont="1" applyBorder="1" applyAlignment="1">
      <alignment horizontal="right" vertical="top" wrapText="1"/>
    </xf>
    <xf numFmtId="0" fontId="7" fillId="0" borderId="20" xfId="0" applyFont="1" applyBorder="1">
      <alignment vertical="top"/>
    </xf>
    <xf numFmtId="0" fontId="7" fillId="0" borderId="5" xfId="0" quotePrefix="1" applyFont="1" applyBorder="1" applyAlignment="1">
      <alignment horizontal="right" vertical="top" wrapText="1"/>
    </xf>
    <xf numFmtId="0" fontId="7" fillId="0" borderId="12" xfId="0" quotePrefix="1" applyFont="1" applyBorder="1" applyAlignment="1">
      <alignment horizontal="right" vertical="top" wrapText="1"/>
    </xf>
    <xf numFmtId="0" fontId="7" fillId="0" borderId="20" xfId="0" quotePrefix="1" applyFont="1" applyBorder="1" applyAlignment="1">
      <alignment horizontal="right" vertical="top" wrapText="1"/>
    </xf>
    <xf numFmtId="41" fontId="7" fillId="0" borderId="5" xfId="1" applyFont="1" applyBorder="1" applyAlignment="1">
      <alignment horizontal="left" vertical="top" wrapText="1"/>
    </xf>
    <xf numFmtId="41" fontId="7" fillId="0" borderId="12" xfId="1" applyFont="1" applyBorder="1" applyAlignment="1">
      <alignment horizontal="left" vertical="top" wrapText="1"/>
    </xf>
    <xf numFmtId="41" fontId="7" fillId="0" borderId="20" xfId="1" applyFont="1" applyBorder="1" applyAlignment="1">
      <alignment horizontal="left" vertical="top" wrapText="1"/>
    </xf>
    <xf numFmtId="41" fontId="7" fillId="0" borderId="5" xfId="1" applyFont="1" applyBorder="1" applyAlignment="1">
      <alignment horizontal="center" vertical="top"/>
    </xf>
    <xf numFmtId="41" fontId="7" fillId="0" borderId="6" xfId="1" applyFont="1" applyBorder="1" applyAlignment="1">
      <alignment horizontal="center" vertical="top"/>
    </xf>
    <xf numFmtId="0" fontId="7" fillId="0" borderId="7" xfId="0" applyFont="1" applyBorder="1" applyAlignment="1">
      <alignment horizontal="left" vertical="top"/>
    </xf>
    <xf numFmtId="0" fontId="7" fillId="0" borderId="32" xfId="0" applyFont="1" applyBorder="1" applyAlignment="1">
      <alignment horizontal="left" vertical="top"/>
    </xf>
    <xf numFmtId="41" fontId="7" fillId="0" borderId="12" xfId="1" applyFont="1" applyBorder="1" applyAlignment="1">
      <alignment horizontal="center" vertical="top"/>
    </xf>
    <xf numFmtId="0" fontId="7" fillId="0" borderId="5" xfId="0" applyFont="1" applyFill="1" applyBorder="1" applyAlignment="1">
      <alignment horizontal="left" vertical="top" wrapText="1"/>
    </xf>
    <xf numFmtId="0" fontId="7" fillId="0" borderId="5" xfId="0" applyFont="1" applyBorder="1" applyAlignment="1">
      <alignment horizontal="center" vertical="top" wrapText="1"/>
    </xf>
    <xf numFmtId="0" fontId="7" fillId="0" borderId="12" xfId="0" applyFont="1" applyBorder="1" applyAlignment="1">
      <alignment horizontal="center" vertical="top" wrapText="1"/>
    </xf>
    <xf numFmtId="0" fontId="7" fillId="0" borderId="6" xfId="0" applyFont="1" applyBorder="1" applyAlignment="1">
      <alignment horizontal="center" vertical="top" wrapText="1"/>
    </xf>
    <xf numFmtId="0" fontId="6" fillId="0" borderId="0" xfId="0" applyFont="1" applyAlignment="1">
      <alignment horizontal="left" vertical="top" wrapText="1" readingOrder="1"/>
    </xf>
    <xf numFmtId="0" fontId="6" fillId="0" borderId="0" xfId="0" applyFont="1" applyAlignment="1">
      <alignment horizontal="left" vertical="top" wrapText="1"/>
    </xf>
    <xf numFmtId="0" fontId="26" fillId="0" borderId="0" xfId="0" applyFont="1" applyAlignment="1">
      <alignment horizontal="left" vertical="top" wrapText="1"/>
    </xf>
    <xf numFmtId="0" fontId="39" fillId="0" borderId="4" xfId="0" applyFont="1" applyBorder="1" applyAlignment="1">
      <alignment horizontal="left" vertical="top" wrapText="1"/>
    </xf>
    <xf numFmtId="0" fontId="31" fillId="0" borderId="1" xfId="0" applyFont="1" applyFill="1" applyBorder="1" applyAlignment="1">
      <alignment horizontal="left" vertical="center" wrapText="1"/>
    </xf>
    <xf numFmtId="0" fontId="31" fillId="0" borderId="1" xfId="0" applyFont="1" applyFill="1" applyBorder="1" applyAlignment="1">
      <alignment horizontal="center" vertical="center" wrapText="1"/>
    </xf>
    <xf numFmtId="0" fontId="25" fillId="0" borderId="1" xfId="0" applyFont="1" applyFill="1" applyBorder="1" applyAlignment="1">
      <alignment horizontal="left" vertical="center" wrapText="1"/>
    </xf>
    <xf numFmtId="0" fontId="31" fillId="0" borderId="1" xfId="0" applyFont="1" applyFill="1" applyBorder="1" applyAlignment="1">
      <alignment horizontal="center" vertical="top" wrapText="1"/>
    </xf>
    <xf numFmtId="0" fontId="7" fillId="0" borderId="0" xfId="0" applyFont="1" applyFill="1" applyBorder="1" applyAlignment="1">
      <alignment horizontal="center" vertical="top"/>
    </xf>
    <xf numFmtId="0" fontId="38" fillId="0" borderId="0" xfId="0" applyFont="1" applyFill="1" applyAlignment="1">
      <alignment horizontal="center" vertical="top"/>
    </xf>
    <xf numFmtId="0" fontId="7" fillId="0" borderId="0" xfId="0" applyFont="1" applyFill="1" applyAlignment="1">
      <alignment horizontal="center" vertical="center"/>
    </xf>
    <xf numFmtId="0" fontId="7" fillId="0" borderId="0" xfId="0" applyFont="1" applyFill="1" applyAlignment="1">
      <alignment horizontal="center" vertical="top" wrapText="1"/>
    </xf>
    <xf numFmtId="0" fontId="31" fillId="0" borderId="0" xfId="0" applyFont="1" applyAlignment="1">
      <alignment horizontal="center" vertical="top"/>
    </xf>
    <xf numFmtId="0" fontId="6" fillId="0" borderId="0" xfId="0" applyFont="1" applyAlignment="1">
      <alignment horizontal="center" vertical="top"/>
    </xf>
    <xf numFmtId="0" fontId="25" fillId="0" borderId="0" xfId="0" applyFont="1" applyAlignment="1">
      <alignment horizontal="center"/>
    </xf>
    <xf numFmtId="0" fontId="46" fillId="0" borderId="0" xfId="0" applyFont="1" applyAlignment="1">
      <alignment horizontal="center"/>
    </xf>
    <xf numFmtId="0" fontId="28" fillId="0" borderId="5" xfId="49" applyFont="1" applyBorder="1" applyAlignment="1">
      <alignment horizontal="left" vertical="top" wrapText="1" readingOrder="1"/>
    </xf>
    <xf numFmtId="0" fontId="28" fillId="0" borderId="6" xfId="49" applyFont="1" applyBorder="1" applyAlignment="1">
      <alignment horizontal="left" vertical="top" wrapText="1" readingOrder="1"/>
    </xf>
    <xf numFmtId="41" fontId="28" fillId="0" borderId="5" xfId="49" applyNumberFormat="1" applyFont="1" applyBorder="1" applyAlignment="1">
      <alignment horizontal="right" vertical="top" wrapText="1" readingOrder="1"/>
    </xf>
    <xf numFmtId="41" fontId="28" fillId="0" borderId="6" xfId="49" applyNumberFormat="1" applyFont="1" applyBorder="1" applyAlignment="1">
      <alignment horizontal="right" vertical="top" wrapText="1" readingOrder="1"/>
    </xf>
    <xf numFmtId="0" fontId="6" fillId="0" borderId="5" xfId="49" applyFont="1" applyBorder="1" applyAlignment="1">
      <alignment horizontal="center" vertical="top" wrapText="1" readingOrder="1"/>
    </xf>
    <xf numFmtId="0" fontId="6" fillId="0" borderId="6" xfId="49" applyFont="1" applyBorder="1" applyAlignment="1">
      <alignment horizontal="center" vertical="top" wrapText="1" readingOrder="1"/>
    </xf>
    <xf numFmtId="0" fontId="7" fillId="0" borderId="5" xfId="11" applyFont="1" applyBorder="1" applyAlignment="1">
      <alignment horizontal="center" vertical="top" wrapText="1"/>
    </xf>
    <xf numFmtId="0" fontId="7" fillId="0" borderId="6" xfId="11" applyFont="1" applyBorder="1" applyAlignment="1">
      <alignment horizontal="center" vertical="top" wrapText="1"/>
    </xf>
    <xf numFmtId="0" fontId="7" fillId="0" borderId="5" xfId="11" applyFont="1" applyBorder="1" applyAlignment="1">
      <alignment horizontal="left" vertical="top" wrapText="1"/>
    </xf>
    <xf numFmtId="0" fontId="7" fillId="0" borderId="6" xfId="11" applyFont="1" applyBorder="1" applyAlignment="1">
      <alignment horizontal="left" vertical="top" wrapText="1"/>
    </xf>
    <xf numFmtId="0" fontId="28" fillId="0" borderId="5" xfId="47" applyFont="1" applyBorder="1" applyAlignment="1">
      <alignment horizontal="left" vertical="top" wrapText="1" readingOrder="1"/>
    </xf>
    <xf numFmtId="0" fontId="28" fillId="0" borderId="6" xfId="47" applyFont="1" applyBorder="1" applyAlignment="1">
      <alignment horizontal="left" vertical="top" wrapText="1" readingOrder="1"/>
    </xf>
    <xf numFmtId="41" fontId="28" fillId="0" borderId="5" xfId="47" applyNumberFormat="1" applyFont="1" applyBorder="1" applyAlignment="1">
      <alignment horizontal="right" vertical="top" wrapText="1" readingOrder="1"/>
    </xf>
    <xf numFmtId="41" fontId="28" fillId="0" borderId="6" xfId="47" applyNumberFormat="1" applyFont="1" applyBorder="1" applyAlignment="1">
      <alignment horizontal="right" vertical="top" wrapText="1" readingOrder="1"/>
    </xf>
    <xf numFmtId="0" fontId="6" fillId="0" borderId="5" xfId="47" applyFont="1" applyBorder="1" applyAlignment="1">
      <alignment horizontal="center" vertical="top" wrapText="1" readingOrder="1"/>
    </xf>
    <xf numFmtId="0" fontId="6" fillId="0" borderId="6" xfId="47" applyFont="1" applyBorder="1" applyAlignment="1">
      <alignment horizontal="center" vertical="top" wrapText="1" readingOrder="1"/>
    </xf>
    <xf numFmtId="0" fontId="25" fillId="0" borderId="5" xfId="0" applyFont="1" applyBorder="1" applyAlignment="1">
      <alignment horizontal="right" vertical="top" wrapText="1"/>
    </xf>
    <xf numFmtId="0" fontId="25" fillId="0" borderId="6" xfId="0" applyFont="1" applyBorder="1" applyAlignment="1">
      <alignment horizontal="right" vertical="top" wrapText="1"/>
    </xf>
    <xf numFmtId="0" fontId="7" fillId="0" borderId="5" xfId="48" applyFont="1" applyBorder="1" applyAlignment="1">
      <alignment horizontal="left" vertical="top" wrapText="1" readingOrder="1"/>
    </xf>
    <xf numFmtId="0" fontId="7" fillId="0" borderId="6" xfId="48" applyFont="1" applyBorder="1" applyAlignment="1">
      <alignment horizontal="left" vertical="top" wrapText="1" readingOrder="1"/>
    </xf>
    <xf numFmtId="41" fontId="7" fillId="0" borderId="5" xfId="48" applyNumberFormat="1" applyFont="1" applyBorder="1" applyAlignment="1">
      <alignment horizontal="left" vertical="top" wrapText="1" readingOrder="1"/>
    </xf>
    <xf numFmtId="41" fontId="7" fillId="0" borderId="6" xfId="48" applyNumberFormat="1" applyFont="1" applyBorder="1" applyAlignment="1">
      <alignment horizontal="left" vertical="top" wrapText="1" readingOrder="1"/>
    </xf>
    <xf numFmtId="0" fontId="28" fillId="0" borderId="5" xfId="45" applyFont="1" applyBorder="1" applyAlignment="1">
      <alignment horizontal="left" vertical="top" wrapText="1" readingOrder="1"/>
    </xf>
    <xf numFmtId="0" fontId="28" fillId="0" borderId="6" xfId="45" applyFont="1" applyBorder="1" applyAlignment="1">
      <alignment horizontal="left" vertical="top" wrapText="1" readingOrder="1"/>
    </xf>
    <xf numFmtId="41" fontId="28" fillId="0" borderId="5" xfId="45" applyNumberFormat="1" applyFont="1" applyBorder="1" applyAlignment="1">
      <alignment horizontal="right" vertical="top" wrapText="1" readingOrder="1"/>
    </xf>
    <xf numFmtId="41" fontId="28" fillId="0" borderId="6" xfId="45" applyNumberFormat="1" applyFont="1" applyBorder="1" applyAlignment="1">
      <alignment horizontal="right" vertical="top" wrapText="1" readingOrder="1"/>
    </xf>
    <xf numFmtId="0" fontId="6" fillId="0" borderId="5" xfId="45" applyFont="1" applyBorder="1" applyAlignment="1">
      <alignment horizontal="center" vertical="top" wrapText="1" readingOrder="1"/>
    </xf>
    <xf numFmtId="0" fontId="6" fillId="0" borderId="6" xfId="45" applyFont="1" applyBorder="1" applyAlignment="1">
      <alignment horizontal="center" vertical="top" wrapText="1" readingOrder="1"/>
    </xf>
    <xf numFmtId="0" fontId="25" fillId="0" borderId="0" xfId="0" applyFont="1" applyBorder="1" applyAlignment="1">
      <alignment horizontal="center"/>
    </xf>
    <xf numFmtId="0" fontId="41" fillId="0" borderId="0" xfId="0" applyFont="1" applyBorder="1" applyAlignment="1">
      <alignment horizontal="center"/>
    </xf>
    <xf numFmtId="0" fontId="6" fillId="0" borderId="1" xfId="5" applyFont="1" applyBorder="1" applyAlignment="1">
      <alignment horizontal="center" vertical="center" wrapText="1"/>
    </xf>
    <xf numFmtId="0" fontId="7" fillId="0" borderId="1" xfId="0" applyFont="1" applyBorder="1" applyAlignment="1">
      <alignment horizontal="right" vertical="top"/>
    </xf>
    <xf numFmtId="0" fontId="31" fillId="0" borderId="1" xfId="57" applyFont="1" applyBorder="1" applyAlignment="1">
      <alignment vertical="top" wrapText="1"/>
    </xf>
    <xf numFmtId="41" fontId="39" fillId="0" borderId="1" xfId="1" applyNumberFormat="1" applyFont="1" applyBorder="1" applyAlignment="1">
      <alignment horizontal="center" vertical="top" wrapText="1"/>
    </xf>
    <xf numFmtId="41" fontId="31" fillId="0" borderId="1" xfId="1" applyNumberFormat="1" applyFont="1" applyBorder="1" applyAlignment="1">
      <alignment vertical="top" wrapText="1"/>
    </xf>
    <xf numFmtId="41" fontId="39" fillId="0" borderId="1" xfId="1" applyNumberFormat="1" applyFont="1" applyBorder="1" applyAlignment="1">
      <alignment horizontal="left" vertical="top" wrapText="1"/>
    </xf>
    <xf numFmtId="0" fontId="39" fillId="0" borderId="1" xfId="57" applyFont="1" applyFill="1" applyBorder="1" applyAlignment="1">
      <alignment vertical="top" wrapText="1"/>
    </xf>
    <xf numFmtId="41" fontId="39" fillId="0" borderId="1" xfId="1" applyNumberFormat="1" applyFont="1" applyFill="1" applyBorder="1" applyAlignment="1">
      <alignment horizontal="center" vertical="top" wrapText="1"/>
    </xf>
    <xf numFmtId="41" fontId="39" fillId="0" borderId="1" xfId="1" applyNumberFormat="1" applyFont="1" applyFill="1" applyBorder="1" applyAlignment="1">
      <alignment vertical="top" wrapText="1"/>
    </xf>
    <xf numFmtId="0" fontId="39" fillId="0" borderId="1" xfId="1" quotePrefix="1" applyNumberFormat="1" applyFont="1" applyFill="1" applyBorder="1" applyAlignment="1">
      <alignment horizontal="left" vertical="center" wrapText="1"/>
    </xf>
    <xf numFmtId="41" fontId="39" fillId="0" borderId="1" xfId="1" applyFont="1" applyFill="1" applyBorder="1" applyAlignment="1">
      <alignment horizontal="center" vertical="top" wrapText="1"/>
    </xf>
    <xf numFmtId="0" fontId="31" fillId="0" borderId="1" xfId="57" applyFont="1" applyFill="1" applyBorder="1" applyAlignment="1">
      <alignment horizontal="left" vertical="center" wrapText="1"/>
    </xf>
    <xf numFmtId="0" fontId="31" fillId="0" borderId="1" xfId="57" applyFont="1" applyBorder="1" applyAlignment="1">
      <alignment horizontal="left" vertical="top" wrapText="1"/>
    </xf>
    <xf numFmtId="41" fontId="31" fillId="0" borderId="1" xfId="1" applyFont="1" applyBorder="1" applyAlignment="1">
      <alignment horizontal="center" vertical="top" wrapText="1"/>
    </xf>
    <xf numFmtId="41" fontId="31" fillId="0" borderId="1" xfId="1" applyNumberFormat="1" applyFont="1" applyBorder="1" applyAlignment="1">
      <alignment horizontal="left" vertical="center" wrapText="1"/>
    </xf>
    <xf numFmtId="41" fontId="31" fillId="0" borderId="1" xfId="1" applyNumberFormat="1" applyFont="1" applyBorder="1" applyAlignment="1">
      <alignment horizontal="left" vertical="top" wrapText="1"/>
    </xf>
    <xf numFmtId="41" fontId="39" fillId="0" borderId="1" xfId="1" applyNumberFormat="1" applyFont="1" applyFill="1" applyBorder="1" applyAlignment="1">
      <alignment horizontal="left" vertical="top" wrapText="1"/>
    </xf>
    <xf numFmtId="0" fontId="31" fillId="0" borderId="1" xfId="57" applyFont="1" applyFill="1" applyBorder="1" applyAlignment="1">
      <alignment vertical="top" wrapText="1"/>
    </xf>
    <xf numFmtId="0" fontId="31" fillId="0" borderId="1" xfId="1" applyNumberFormat="1" applyFont="1" applyFill="1" applyBorder="1" applyAlignment="1">
      <alignment horizontal="left" vertical="center" wrapText="1"/>
    </xf>
    <xf numFmtId="41" fontId="31" fillId="0" borderId="1" xfId="1" applyNumberFormat="1" applyFont="1" applyFill="1" applyBorder="1" applyAlignment="1">
      <alignment horizontal="left" vertical="top" wrapText="1"/>
    </xf>
    <xf numFmtId="41" fontId="31" fillId="0" borderId="1" xfId="1" applyNumberFormat="1" applyFont="1" applyFill="1" applyBorder="1" applyAlignment="1">
      <alignment vertical="top" wrapText="1"/>
    </xf>
    <xf numFmtId="41" fontId="31" fillId="5" borderId="1" xfId="1" applyNumberFormat="1" applyFont="1" applyFill="1" applyBorder="1" applyAlignment="1">
      <alignment horizontal="left" vertical="center" wrapText="1"/>
    </xf>
    <xf numFmtId="0" fontId="39" fillId="0" borderId="1" xfId="1" quotePrefix="1" applyNumberFormat="1" applyFont="1" applyFill="1" applyBorder="1" applyAlignment="1">
      <alignment horizontal="left" vertical="top" wrapText="1"/>
    </xf>
    <xf numFmtId="0" fontId="39" fillId="0" borderId="1" xfId="57" applyFont="1" applyBorder="1" applyAlignment="1">
      <alignment vertical="top" wrapText="1"/>
    </xf>
    <xf numFmtId="3" fontId="7" fillId="0" borderId="1" xfId="0" applyNumberFormat="1" applyFont="1" applyFill="1" applyBorder="1" applyAlignment="1">
      <alignment vertical="top"/>
    </xf>
    <xf numFmtId="0" fontId="31" fillId="0" borderId="1" xfId="57" applyFont="1" applyFill="1" applyBorder="1"/>
    <xf numFmtId="0" fontId="31" fillId="0" borderId="1" xfId="57" applyFont="1" applyFill="1" applyBorder="1" applyAlignment="1">
      <alignment horizontal="left" vertical="top"/>
    </xf>
    <xf numFmtId="0" fontId="31" fillId="0" borderId="1" xfId="57" applyFont="1" applyFill="1" applyBorder="1" applyAlignment="1">
      <alignment horizontal="left"/>
    </xf>
    <xf numFmtId="0" fontId="31" fillId="0" borderId="1" xfId="57" applyFont="1" applyFill="1" applyBorder="1" applyAlignment="1">
      <alignment horizontal="center"/>
    </xf>
    <xf numFmtId="0" fontId="31" fillId="5" borderId="1" xfId="57" applyFont="1" applyFill="1" applyBorder="1" applyAlignment="1">
      <alignment horizontal="left" vertical="top"/>
    </xf>
    <xf numFmtId="41" fontId="31" fillId="5" borderId="1" xfId="1" applyNumberFormat="1" applyFont="1" applyFill="1" applyBorder="1" applyAlignment="1">
      <alignment horizontal="left" vertical="top" wrapText="1"/>
    </xf>
    <xf numFmtId="0" fontId="31" fillId="0" borderId="1" xfId="57" applyFont="1" applyBorder="1" applyAlignment="1">
      <alignment horizontal="left"/>
    </xf>
    <xf numFmtId="41" fontId="31" fillId="0" borderId="1" xfId="1" applyNumberFormat="1" applyFont="1" applyFill="1" applyBorder="1" applyAlignment="1">
      <alignment horizontal="center" vertical="top" wrapText="1"/>
    </xf>
    <xf numFmtId="0" fontId="39" fillId="0" borderId="5" xfId="57" applyFont="1" applyFill="1" applyBorder="1" applyAlignment="1">
      <alignment vertical="top" wrapText="1"/>
    </xf>
    <xf numFmtId="41" fontId="39" fillId="0" borderId="5" xfId="1" applyNumberFormat="1" applyFont="1" applyFill="1" applyBorder="1" applyAlignment="1">
      <alignment vertical="top" wrapText="1"/>
    </xf>
    <xf numFmtId="41" fontId="31" fillId="0" borderId="5" xfId="1" applyNumberFormat="1" applyFont="1" applyFill="1" applyBorder="1" applyAlignment="1">
      <alignment vertical="top" wrapText="1"/>
    </xf>
    <xf numFmtId="0" fontId="39" fillId="0" borderId="5" xfId="1" quotePrefix="1" applyNumberFormat="1" applyFont="1" applyFill="1" applyBorder="1" applyAlignment="1">
      <alignment vertical="top" wrapText="1"/>
    </xf>
    <xf numFmtId="41" fontId="39" fillId="0" borderId="5" xfId="1" applyFont="1" applyFill="1" applyBorder="1" applyAlignment="1">
      <alignment vertical="top" wrapText="1"/>
    </xf>
    <xf numFmtId="41" fontId="6" fillId="0" borderId="5" xfId="0" applyNumberFormat="1" applyFont="1" applyFill="1" applyBorder="1" applyAlignment="1">
      <alignment vertical="top"/>
    </xf>
    <xf numFmtId="0" fontId="31" fillId="0" borderId="5" xfId="57" applyFont="1" applyFill="1" applyBorder="1" applyAlignment="1">
      <alignment vertical="top"/>
    </xf>
    <xf numFmtId="41" fontId="6" fillId="0" borderId="5" xfId="1" applyFont="1" applyFill="1" applyBorder="1" applyAlignment="1">
      <alignment vertical="top"/>
    </xf>
    <xf numFmtId="41" fontId="31" fillId="5" borderId="5" xfId="1" applyNumberFormat="1" applyFont="1" applyFill="1" applyBorder="1" applyAlignment="1">
      <alignment vertical="top" wrapText="1"/>
    </xf>
    <xf numFmtId="0" fontId="31" fillId="0" borderId="5" xfId="57" applyFont="1" applyBorder="1" applyAlignment="1">
      <alignment vertical="top" wrapText="1"/>
    </xf>
    <xf numFmtId="41" fontId="7" fillId="0" borderId="5" xfId="1" applyFont="1" applyFill="1" applyBorder="1" applyAlignment="1">
      <alignment vertical="top"/>
    </xf>
    <xf numFmtId="41" fontId="31" fillId="0" borderId="5" xfId="1" applyNumberFormat="1" applyFont="1" applyBorder="1" applyAlignment="1">
      <alignment vertical="center" wrapText="1"/>
    </xf>
    <xf numFmtId="41" fontId="31" fillId="0" borderId="5" xfId="1" applyFont="1" applyBorder="1" applyAlignment="1">
      <alignment vertical="top" wrapText="1"/>
    </xf>
    <xf numFmtId="41" fontId="7" fillId="0" borderId="5" xfId="1" applyFont="1" applyFill="1" applyBorder="1" applyAlignment="1">
      <alignment horizontal="right" vertical="top"/>
    </xf>
    <xf numFmtId="41" fontId="31" fillId="0" borderId="5" xfId="1" applyNumberFormat="1" applyFont="1" applyFill="1" applyBorder="1" applyAlignment="1">
      <alignment horizontal="left" vertical="top" wrapText="1"/>
    </xf>
    <xf numFmtId="0" fontId="31" fillId="0" borderId="5" xfId="57" applyFont="1" applyBorder="1" applyAlignment="1">
      <alignment horizontal="left" vertical="top" wrapText="1"/>
    </xf>
    <xf numFmtId="41" fontId="31" fillId="0" borderId="5" xfId="1" applyFont="1" applyBorder="1" applyAlignment="1">
      <alignment horizontal="center" vertical="top" wrapText="1"/>
    </xf>
    <xf numFmtId="0" fontId="31" fillId="0" borderId="5" xfId="57" applyFont="1" applyFill="1" applyBorder="1"/>
    <xf numFmtId="0" fontId="31" fillId="0" borderId="5" xfId="57" applyFont="1" applyFill="1" applyBorder="1" applyAlignment="1">
      <alignment horizontal="left" vertical="top"/>
    </xf>
    <xf numFmtId="0" fontId="31" fillId="0" borderId="5" xfId="57" applyFont="1" applyFill="1" applyBorder="1" applyAlignment="1">
      <alignment horizontal="left"/>
    </xf>
    <xf numFmtId="0" fontId="31" fillId="5" borderId="5" xfId="57" applyFont="1" applyFill="1" applyBorder="1" applyAlignment="1">
      <alignment horizontal="left" vertical="top"/>
    </xf>
    <xf numFmtId="41" fontId="31" fillId="5" borderId="5" xfId="1" applyNumberFormat="1" applyFont="1" applyFill="1" applyBorder="1" applyAlignment="1">
      <alignment horizontal="left" vertical="top" wrapText="1"/>
    </xf>
    <xf numFmtId="0" fontId="39" fillId="0" borderId="4" xfId="0" applyFont="1" applyBorder="1" applyAlignment="1">
      <alignment vertical="top" wrapText="1"/>
    </xf>
    <xf numFmtId="164" fontId="25" fillId="0" borderId="1" xfId="13" applyNumberFormat="1" applyFont="1" applyBorder="1" applyAlignment="1">
      <alignment vertical="top" wrapText="1"/>
    </xf>
    <xf numFmtId="164" fontId="26" fillId="0" borderId="1" xfId="13" applyNumberFormat="1" applyFont="1" applyBorder="1" applyAlignment="1">
      <alignment vertical="top" wrapText="1"/>
    </xf>
    <xf numFmtId="4" fontId="7" fillId="0" borderId="1" xfId="0" applyNumberFormat="1" applyFont="1" applyBorder="1" applyAlignment="1">
      <alignment horizontal="right" vertical="top" wrapText="1" readingOrder="1"/>
    </xf>
    <xf numFmtId="0" fontId="7" fillId="0" borderId="0" xfId="27" applyFont="1" applyAlignment="1">
      <alignment vertical="top" wrapText="1" readingOrder="1"/>
    </xf>
    <xf numFmtId="0" fontId="27" fillId="0" borderId="1" xfId="0" applyFont="1" applyBorder="1" applyAlignment="1">
      <alignment vertical="top" wrapText="1" readingOrder="1"/>
    </xf>
    <xf numFmtId="0" fontId="27" fillId="0" borderId="1" xfId="0" applyFont="1" applyBorder="1" applyAlignment="1">
      <alignment horizontal="left" vertical="top" wrapText="1" readingOrder="1"/>
    </xf>
    <xf numFmtId="0" fontId="7" fillId="2" borderId="1" xfId="5" applyFont="1" applyFill="1" applyBorder="1" applyAlignment="1">
      <alignment vertical="top" wrapText="1" readingOrder="1"/>
    </xf>
    <xf numFmtId="4" fontId="70" fillId="0" borderId="1" xfId="0" applyNumberFormat="1" applyFont="1" applyBorder="1" applyAlignment="1">
      <alignment horizontal="right" vertical="top" wrapText="1" readingOrder="1"/>
    </xf>
    <xf numFmtId="0" fontId="70" fillId="0" borderId="1" xfId="0" applyFont="1" applyBorder="1" applyAlignment="1">
      <alignment vertical="top" wrapText="1" readingOrder="1"/>
    </xf>
    <xf numFmtId="4" fontId="7" fillId="0" borderId="1" xfId="0" applyNumberFormat="1" applyFont="1" applyBorder="1" applyAlignment="1">
      <alignment horizontal="left" vertical="top" wrapText="1"/>
    </xf>
    <xf numFmtId="164" fontId="25" fillId="0" borderId="1" xfId="13" applyNumberFormat="1" applyFont="1" applyBorder="1" applyAlignment="1">
      <alignment horizontal="right" vertical="top" wrapText="1"/>
    </xf>
  </cellXfs>
  <cellStyles count="103">
    <cellStyle name="Comma" xfId="13" builtinId="3"/>
    <cellStyle name="Comma [0]" xfId="1" builtinId="6"/>
    <cellStyle name="Comma [0] 10" xfId="55"/>
    <cellStyle name="Comma [0] 11 3" xfId="59"/>
    <cellStyle name="Comma [0] 11 3 2" xfId="60"/>
    <cellStyle name="Comma [0] 12" xfId="24"/>
    <cellStyle name="Comma [0] 2" xfId="8"/>
    <cellStyle name="Comma [0] 2 2" xfId="4"/>
    <cellStyle name="Comma [0] 2 2 2" xfId="7"/>
    <cellStyle name="Comma [0] 2 2 2 2" xfId="63"/>
    <cellStyle name="Comma [0] 2 2 3" xfId="62"/>
    <cellStyle name="Comma [0] 2 2 3 2" xfId="64"/>
    <cellStyle name="Comma [0] 2 3" xfId="52"/>
    <cellStyle name="Comma [0] 2 3 2" xfId="65"/>
    <cellStyle name="Comma [0] 2 30 2" xfId="66"/>
    <cellStyle name="Comma [0] 2 30 2 2" xfId="67"/>
    <cellStyle name="Comma [0] 2 4" xfId="61"/>
    <cellStyle name="Comma [0] 20 3" xfId="19"/>
    <cellStyle name="Comma [0] 3" xfId="10"/>
    <cellStyle name="Comma [0] 3 2" xfId="21"/>
    <cellStyle name="Comma [0] 3 2 2" xfId="69"/>
    <cellStyle name="Comma [0] 3 3" xfId="68"/>
    <cellStyle name="Comma [0] 3 3 28 2" xfId="70"/>
    <cellStyle name="Comma [0] 3 3 28 2 2" xfId="71"/>
    <cellStyle name="Comma [0] 4" xfId="12"/>
    <cellStyle name="Comma [0] 46" xfId="72"/>
    <cellStyle name="Comma [0] 46 2" xfId="73"/>
    <cellStyle name="Comma [0] 5" xfId="74"/>
    <cellStyle name="Comma [0] 5 2" xfId="75"/>
    <cellStyle name="Comma [0] 50" xfId="32"/>
    <cellStyle name="Comma [0] 50 2" xfId="76"/>
    <cellStyle name="Comma [0] 50 2 2" xfId="77"/>
    <cellStyle name="Comma [0] 54" xfId="54"/>
    <cellStyle name="Comma [0] 54 2" xfId="78"/>
    <cellStyle name="Comma 12" xfId="26"/>
    <cellStyle name="Comma 14" xfId="79"/>
    <cellStyle name="Comma 14 2" xfId="80"/>
    <cellStyle name="Comma 15" xfId="53"/>
    <cellStyle name="Comma 15 2" xfId="81"/>
    <cellStyle name="Comma 15 2 2" xfId="82"/>
    <cellStyle name="Comma 2" xfId="50"/>
    <cellStyle name="Comma 3 2" xfId="31"/>
    <cellStyle name="Comma 4" xfId="83"/>
    <cellStyle name="Comma 4 2" xfId="84"/>
    <cellStyle name="Excel Built-in Comma [0]" xfId="56"/>
    <cellStyle name="Normal" xfId="0" builtinId="0"/>
    <cellStyle name="Normal 10" xfId="40"/>
    <cellStyle name="Normal 10 2" xfId="85"/>
    <cellStyle name="Normal 100 2 2" xfId="86"/>
    <cellStyle name="Normal 11" xfId="41"/>
    <cellStyle name="Normal 12" xfId="42"/>
    <cellStyle name="Normal 13" xfId="43"/>
    <cellStyle name="Normal 14" xfId="44"/>
    <cellStyle name="Normal 15" xfId="45"/>
    <cellStyle name="Normal 16" xfId="46"/>
    <cellStyle name="Normal 17" xfId="47"/>
    <cellStyle name="Normal 18" xfId="48"/>
    <cellStyle name="Normal 19" xfId="49"/>
    <cellStyle name="Normal 19 2" xfId="87"/>
    <cellStyle name="Normal 2" xfId="5"/>
    <cellStyle name="Normal 2 10" xfId="15"/>
    <cellStyle name="Normal 2 2" xfId="23"/>
    <cellStyle name="Normal 2 2 10" xfId="33"/>
    <cellStyle name="Normal 2 2 29" xfId="2"/>
    <cellStyle name="Normal 2 2 29 2" xfId="6"/>
    <cellStyle name="Normal 2 2 29 3" xfId="88"/>
    <cellStyle name="Normal 2 29" xfId="27"/>
    <cellStyle name="Normal 2 3 2" xfId="16"/>
    <cellStyle name="Normal 2 31" xfId="89"/>
    <cellStyle name="Normal 2 32" xfId="90"/>
    <cellStyle name="Normal 2 32 2" xfId="91"/>
    <cellStyle name="Normal 2 34" xfId="3"/>
    <cellStyle name="Normal 2 34 2" xfId="51"/>
    <cellStyle name="Normal 2 34 3" xfId="92"/>
    <cellStyle name="Normal 20" xfId="34"/>
    <cellStyle name="Normal 21" xfId="58"/>
    <cellStyle name="Normal 22 2" xfId="14"/>
    <cellStyle name="Normal 3" xfId="9"/>
    <cellStyle name="Normal 3 2" xfId="57"/>
    <cellStyle name="Normal 4" xfId="11"/>
    <cellStyle name="Normal 4 2" xfId="93"/>
    <cellStyle name="Normal 4 2 30" xfId="22"/>
    <cellStyle name="Normal 5" xfId="35"/>
    <cellStyle name="Normal 57" xfId="28"/>
    <cellStyle name="Normal 57 2" xfId="94"/>
    <cellStyle name="Normal 57 3" xfId="95"/>
    <cellStyle name="Normal 58" xfId="96"/>
    <cellStyle name="Normal 6" xfId="36"/>
    <cellStyle name="Normal 61" xfId="97"/>
    <cellStyle name="Normal 62" xfId="98"/>
    <cellStyle name="Normal 62 2" xfId="99"/>
    <cellStyle name="Normal 67" xfId="100"/>
    <cellStyle name="Normal 67 2" xfId="101"/>
    <cellStyle name="Normal 7" xfId="37"/>
    <cellStyle name="Normal 8" xfId="38"/>
    <cellStyle name="Normal 9" xfId="39"/>
    <cellStyle name="Percent 2" xfId="102"/>
    <cellStyle name="S16" xfId="20"/>
    <cellStyle name="S19" xfId="25"/>
    <cellStyle name="S4" xfId="18"/>
    <cellStyle name="S4 2 2" xfId="30"/>
    <cellStyle name="S5 2 2" xfId="29"/>
    <cellStyle name="S7" xfId="17"/>
  </cellStyles>
  <dxfs count="21">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calcChain" Target="calcChain.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61" Type="http://schemas.openxmlformats.org/officeDocument/2006/relationships/worksheet" Target="worksheets/sheet6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sharedStrings" Target="sharedStrings.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outlinePr summaryBelow="0" summaryRight="0"/>
    <pageSetUpPr autoPageBreaks="0"/>
  </sheetPr>
  <dimension ref="A1:C73"/>
  <sheetViews>
    <sheetView showGridLines="0" showOutlineSymbols="0" view="pageBreakPreview" zoomScale="70" zoomScaleNormal="70" zoomScaleSheetLayoutView="70" workbookViewId="0">
      <selection activeCell="B39" sqref="B39"/>
    </sheetView>
  </sheetViews>
  <sheetFormatPr defaultColWidth="8" defaultRowHeight="12.75" customHeight="1"/>
  <cols>
    <col min="1" max="1" width="10.7109375" style="1" customWidth="1"/>
    <col min="2" max="2" width="90.7109375" style="1" customWidth="1"/>
    <col min="3" max="3" width="10.7109375" style="12" customWidth="1"/>
    <col min="4" max="238" width="6.85546875" style="1" customWidth="1"/>
    <col min="239" max="16384" width="8" style="1"/>
  </cols>
  <sheetData>
    <row r="1" spans="1:3" ht="23.25">
      <c r="A1" s="1130" t="s">
        <v>122</v>
      </c>
      <c r="B1" s="1130"/>
      <c r="C1" s="1130"/>
    </row>
    <row r="2" spans="1:3" ht="15.75">
      <c r="A2" s="17"/>
      <c r="B2" s="17"/>
      <c r="C2" s="17"/>
    </row>
    <row r="3" spans="1:3" ht="15">
      <c r="A3" s="24" t="s">
        <v>112</v>
      </c>
      <c r="B3" s="24" t="s">
        <v>120</v>
      </c>
      <c r="C3" s="24" t="s">
        <v>119</v>
      </c>
    </row>
    <row r="4" spans="1:3" ht="15">
      <c r="A4" s="25" t="s">
        <v>1</v>
      </c>
      <c r="B4" s="25" t="s">
        <v>3</v>
      </c>
      <c r="C4" s="25">
        <v>3</v>
      </c>
    </row>
    <row r="5" spans="1:3" s="21" customFormat="1">
      <c r="A5" s="20"/>
      <c r="B5" s="20"/>
      <c r="C5" s="22"/>
    </row>
    <row r="6" spans="1:3" s="12" customFormat="1" ht="15">
      <c r="A6" s="26"/>
      <c r="B6" s="26" t="s">
        <v>133</v>
      </c>
      <c r="C6" s="27" t="s">
        <v>126</v>
      </c>
    </row>
    <row r="7" spans="1:3" s="12" customFormat="1" ht="15">
      <c r="A7" s="26"/>
      <c r="B7" s="26" t="s">
        <v>129</v>
      </c>
      <c r="C7" s="27" t="s">
        <v>136</v>
      </c>
    </row>
    <row r="8" spans="1:3" s="12" customFormat="1" ht="15">
      <c r="A8" s="26"/>
      <c r="B8" s="26" t="s">
        <v>134</v>
      </c>
      <c r="C8" s="27" t="s">
        <v>127</v>
      </c>
    </row>
    <row r="9" spans="1:3" s="12" customFormat="1" ht="15">
      <c r="A9" s="26"/>
      <c r="B9" s="26" t="s">
        <v>135</v>
      </c>
      <c r="C9" s="27" t="s">
        <v>137</v>
      </c>
    </row>
    <row r="10" spans="1:3" s="12" customFormat="1" ht="15">
      <c r="A10" s="26"/>
      <c r="B10" s="26" t="s">
        <v>524</v>
      </c>
      <c r="C10" s="27" t="s">
        <v>138</v>
      </c>
    </row>
    <row r="11" spans="1:3" s="12" customFormat="1" ht="15">
      <c r="A11" s="26"/>
      <c r="B11" s="26" t="s">
        <v>306</v>
      </c>
      <c r="C11" s="27" t="s">
        <v>139</v>
      </c>
    </row>
    <row r="12" spans="1:3" s="21" customFormat="1">
      <c r="A12" s="20"/>
      <c r="B12" s="20"/>
      <c r="C12" s="22"/>
    </row>
    <row r="13" spans="1:3" s="9" customFormat="1" ht="15">
      <c r="A13" s="28">
        <v>1</v>
      </c>
      <c r="B13" s="28" t="s">
        <v>66</v>
      </c>
      <c r="C13" s="29"/>
    </row>
    <row r="14" spans="1:3" s="9" customFormat="1" ht="15">
      <c r="A14" s="28">
        <v>2</v>
      </c>
      <c r="B14" s="28" t="s">
        <v>67</v>
      </c>
      <c r="C14" s="29"/>
    </row>
    <row r="15" spans="1:3" s="9" customFormat="1" ht="15">
      <c r="A15" s="28">
        <v>3</v>
      </c>
      <c r="B15" s="28" t="s">
        <v>68</v>
      </c>
      <c r="C15" s="29"/>
    </row>
    <row r="16" spans="1:3" s="9" customFormat="1" ht="15">
      <c r="A16" s="28">
        <v>4</v>
      </c>
      <c r="B16" s="28" t="s">
        <v>69</v>
      </c>
      <c r="C16" s="29"/>
    </row>
    <row r="17" spans="1:3" s="9" customFormat="1" ht="15">
      <c r="A17" s="28">
        <v>5</v>
      </c>
      <c r="B17" s="28" t="s">
        <v>70</v>
      </c>
      <c r="C17" s="29"/>
    </row>
    <row r="18" spans="1:3" s="9" customFormat="1" ht="15">
      <c r="A18" s="28">
        <v>6</v>
      </c>
      <c r="B18" s="28" t="s">
        <v>71</v>
      </c>
      <c r="C18" s="29"/>
    </row>
    <row r="19" spans="1:3" s="9" customFormat="1" ht="15">
      <c r="A19" s="28">
        <v>7</v>
      </c>
      <c r="B19" s="28" t="s">
        <v>72</v>
      </c>
      <c r="C19" s="29"/>
    </row>
    <row r="20" spans="1:3" s="9" customFormat="1" ht="15">
      <c r="A20" s="28">
        <v>8</v>
      </c>
      <c r="B20" s="28" t="s">
        <v>73</v>
      </c>
      <c r="C20" s="29"/>
    </row>
    <row r="21" spans="1:3" s="9" customFormat="1" ht="30">
      <c r="A21" s="28">
        <v>9</v>
      </c>
      <c r="B21" s="28" t="s">
        <v>74</v>
      </c>
      <c r="C21" s="29"/>
    </row>
    <row r="22" spans="1:3" s="9" customFormat="1" ht="15">
      <c r="A22" s="28">
        <v>10</v>
      </c>
      <c r="B22" s="28" t="s">
        <v>75</v>
      </c>
      <c r="C22" s="29"/>
    </row>
    <row r="23" spans="1:3" s="9" customFormat="1" ht="15">
      <c r="A23" s="28">
        <v>11</v>
      </c>
      <c r="B23" s="28" t="s">
        <v>76</v>
      </c>
      <c r="C23" s="29"/>
    </row>
    <row r="24" spans="1:3" s="9" customFormat="1" ht="15">
      <c r="A24" s="28">
        <v>12</v>
      </c>
      <c r="B24" s="28" t="s">
        <v>77</v>
      </c>
      <c r="C24" s="29"/>
    </row>
    <row r="25" spans="1:3" s="9" customFormat="1" ht="15">
      <c r="A25" s="28">
        <v>13</v>
      </c>
      <c r="B25" s="28" t="s">
        <v>78</v>
      </c>
      <c r="C25" s="29"/>
    </row>
    <row r="26" spans="1:3" s="9" customFormat="1" ht="15">
      <c r="A26" s="28">
        <v>14</v>
      </c>
      <c r="B26" s="28" t="s">
        <v>79</v>
      </c>
      <c r="C26" s="29"/>
    </row>
    <row r="27" spans="1:3" s="9" customFormat="1" ht="15">
      <c r="A27" s="28">
        <v>15</v>
      </c>
      <c r="B27" s="28" t="s">
        <v>80</v>
      </c>
      <c r="C27" s="29"/>
    </row>
    <row r="28" spans="1:3" s="9" customFormat="1" ht="15">
      <c r="A28" s="28">
        <v>16</v>
      </c>
      <c r="B28" s="28" t="s">
        <v>81</v>
      </c>
      <c r="C28" s="29"/>
    </row>
    <row r="29" spans="1:3" s="9" customFormat="1" ht="15">
      <c r="A29" s="28">
        <v>17</v>
      </c>
      <c r="B29" s="28" t="s">
        <v>82</v>
      </c>
      <c r="C29" s="29"/>
    </row>
    <row r="30" spans="1:3" s="9" customFormat="1" ht="15">
      <c r="A30" s="28">
        <v>18</v>
      </c>
      <c r="B30" s="28" t="s">
        <v>83</v>
      </c>
      <c r="C30" s="29"/>
    </row>
    <row r="31" spans="1:3" s="9" customFormat="1" ht="15">
      <c r="A31" s="28">
        <v>19</v>
      </c>
      <c r="B31" s="28" t="s">
        <v>84</v>
      </c>
      <c r="C31" s="29"/>
    </row>
    <row r="32" spans="1:3" s="9" customFormat="1" ht="15">
      <c r="A32" s="28">
        <v>20</v>
      </c>
      <c r="B32" s="28" t="s">
        <v>85</v>
      </c>
      <c r="C32" s="29"/>
    </row>
    <row r="33" spans="1:3" s="9" customFormat="1" ht="15">
      <c r="A33" s="28">
        <v>21</v>
      </c>
      <c r="B33" s="28" t="s">
        <v>86</v>
      </c>
      <c r="C33" s="29"/>
    </row>
    <row r="34" spans="1:3" s="9" customFormat="1" ht="15">
      <c r="A34" s="28">
        <v>22</v>
      </c>
      <c r="B34" s="28" t="s">
        <v>87</v>
      </c>
      <c r="C34" s="29"/>
    </row>
    <row r="35" spans="1:3" s="9" customFormat="1" ht="15">
      <c r="A35" s="28">
        <v>23</v>
      </c>
      <c r="B35" s="28" t="s">
        <v>88</v>
      </c>
      <c r="C35" s="29"/>
    </row>
    <row r="36" spans="1:3" s="9" customFormat="1" ht="15">
      <c r="A36" s="28">
        <v>24</v>
      </c>
      <c r="B36" s="28" t="s">
        <v>89</v>
      </c>
      <c r="C36" s="29"/>
    </row>
    <row r="37" spans="1:3" s="9" customFormat="1" ht="15">
      <c r="A37" s="28">
        <v>25</v>
      </c>
      <c r="B37" s="28" t="s">
        <v>90</v>
      </c>
      <c r="C37" s="29"/>
    </row>
    <row r="38" spans="1:3" s="9" customFormat="1" ht="15">
      <c r="A38" s="28">
        <v>26</v>
      </c>
      <c r="B38" s="28" t="s">
        <v>91</v>
      </c>
      <c r="C38" s="29"/>
    </row>
    <row r="39" spans="1:3" s="9" customFormat="1" ht="15">
      <c r="A39" s="28">
        <v>27</v>
      </c>
      <c r="B39" s="28" t="s">
        <v>92</v>
      </c>
      <c r="C39" s="29"/>
    </row>
    <row r="40" spans="1:3" s="9" customFormat="1" ht="15">
      <c r="A40" s="28">
        <v>28</v>
      </c>
      <c r="B40" s="28" t="s">
        <v>93</v>
      </c>
      <c r="C40" s="29"/>
    </row>
    <row r="41" spans="1:3" s="9" customFormat="1" ht="15">
      <c r="A41" s="28">
        <v>29</v>
      </c>
      <c r="B41" s="28" t="s">
        <v>94</v>
      </c>
      <c r="C41" s="29"/>
    </row>
    <row r="42" spans="1:3" s="9" customFormat="1" ht="15">
      <c r="A42" s="28">
        <v>30</v>
      </c>
      <c r="B42" s="28" t="s">
        <v>95</v>
      </c>
      <c r="C42" s="29"/>
    </row>
    <row r="43" spans="1:3" s="9" customFormat="1" ht="15">
      <c r="A43" s="28">
        <v>31</v>
      </c>
      <c r="B43" s="28" t="s">
        <v>12</v>
      </c>
      <c r="C43" s="29"/>
    </row>
    <row r="44" spans="1:3" s="9" customFormat="1" ht="15">
      <c r="A44" s="28">
        <v>32</v>
      </c>
      <c r="B44" s="28" t="s">
        <v>96</v>
      </c>
      <c r="C44" s="29"/>
    </row>
    <row r="45" spans="1:3" s="9" customFormat="1" ht="15">
      <c r="A45" s="28">
        <v>33</v>
      </c>
      <c r="B45" s="28" t="s">
        <v>97</v>
      </c>
      <c r="C45" s="29"/>
    </row>
    <row r="46" spans="1:3" s="9" customFormat="1" ht="15">
      <c r="A46" s="28">
        <v>34</v>
      </c>
      <c r="B46" s="28" t="s">
        <v>98</v>
      </c>
      <c r="C46" s="29"/>
    </row>
    <row r="47" spans="1:3" s="9" customFormat="1" ht="15">
      <c r="A47" s="28">
        <v>35</v>
      </c>
      <c r="B47" s="28" t="s">
        <v>99</v>
      </c>
      <c r="C47" s="29"/>
    </row>
    <row r="48" spans="1:3" s="9" customFormat="1" ht="15">
      <c r="A48" s="28">
        <v>36</v>
      </c>
      <c r="B48" s="28" t="s">
        <v>100</v>
      </c>
      <c r="C48" s="29"/>
    </row>
    <row r="49" spans="1:3" s="9" customFormat="1" ht="15">
      <c r="A49" s="28">
        <v>37</v>
      </c>
      <c r="B49" s="28" t="s">
        <v>101</v>
      </c>
      <c r="C49" s="29"/>
    </row>
    <row r="50" spans="1:3" s="9" customFormat="1" ht="15">
      <c r="A50" s="28">
        <v>38</v>
      </c>
      <c r="B50" s="28" t="s">
        <v>102</v>
      </c>
      <c r="C50" s="29"/>
    </row>
    <row r="51" spans="1:3" s="9" customFormat="1" ht="15">
      <c r="A51" s="28">
        <v>39</v>
      </c>
      <c r="B51" s="28" t="s">
        <v>103</v>
      </c>
      <c r="C51" s="29"/>
    </row>
    <row r="52" spans="1:3" s="9" customFormat="1" ht="15">
      <c r="A52" s="28">
        <v>40</v>
      </c>
      <c r="B52" s="28" t="s">
        <v>104</v>
      </c>
      <c r="C52" s="29"/>
    </row>
    <row r="53" spans="1:3" s="9" customFormat="1" ht="15">
      <c r="A53" s="28">
        <v>41</v>
      </c>
      <c r="B53" s="28" t="s">
        <v>105</v>
      </c>
      <c r="C53" s="29"/>
    </row>
    <row r="54" spans="1:3" s="9" customFormat="1" ht="15">
      <c r="A54" s="28">
        <v>42</v>
      </c>
      <c r="B54" s="28" t="s">
        <v>106</v>
      </c>
      <c r="C54" s="29"/>
    </row>
    <row r="55" spans="1:3" s="9" customFormat="1" ht="15">
      <c r="A55" s="28">
        <v>43</v>
      </c>
      <c r="B55" s="28" t="s">
        <v>107</v>
      </c>
      <c r="C55" s="29"/>
    </row>
    <row r="56" spans="1:3" s="21" customFormat="1" ht="11.25">
      <c r="A56" s="34"/>
      <c r="B56" s="34"/>
      <c r="C56" s="34"/>
    </row>
    <row r="57" spans="1:3" ht="15">
      <c r="A57" s="32"/>
      <c r="B57" s="33" t="s">
        <v>306</v>
      </c>
      <c r="C57" s="32"/>
    </row>
    <row r="58" spans="1:3" s="12" customFormat="1" ht="15">
      <c r="A58" s="28">
        <v>1</v>
      </c>
      <c r="B58" s="28" t="s">
        <v>508</v>
      </c>
      <c r="C58" s="31"/>
    </row>
    <row r="59" spans="1:3" s="12" customFormat="1" ht="15">
      <c r="A59" s="28">
        <v>2</v>
      </c>
      <c r="B59" s="28" t="s">
        <v>509</v>
      </c>
      <c r="C59" s="31"/>
    </row>
    <row r="60" spans="1:3" s="12" customFormat="1" ht="15">
      <c r="A60" s="28">
        <v>3</v>
      </c>
      <c r="B60" s="28" t="s">
        <v>510</v>
      </c>
      <c r="C60" s="31"/>
    </row>
    <row r="61" spans="1:3" s="12" customFormat="1" ht="15">
      <c r="A61" s="28">
        <v>4</v>
      </c>
      <c r="B61" s="28" t="s">
        <v>511</v>
      </c>
      <c r="C61" s="31"/>
    </row>
    <row r="62" spans="1:3" s="12" customFormat="1" ht="15">
      <c r="A62" s="28">
        <v>5</v>
      </c>
      <c r="B62" s="28" t="s">
        <v>512</v>
      </c>
      <c r="C62" s="31"/>
    </row>
    <row r="63" spans="1:3" s="12" customFormat="1" ht="15">
      <c r="A63" s="28">
        <v>6</v>
      </c>
      <c r="B63" s="28" t="s">
        <v>513</v>
      </c>
      <c r="C63" s="31"/>
    </row>
    <row r="64" spans="1:3" s="12" customFormat="1" ht="15">
      <c r="A64" s="28">
        <v>7</v>
      </c>
      <c r="B64" s="28" t="s">
        <v>514</v>
      </c>
      <c r="C64" s="31"/>
    </row>
    <row r="65" spans="1:3" s="12" customFormat="1" ht="15">
      <c r="A65" s="28">
        <v>8</v>
      </c>
      <c r="B65" s="28" t="s">
        <v>423</v>
      </c>
      <c r="C65" s="31"/>
    </row>
    <row r="66" spans="1:3" s="12" customFormat="1" ht="15">
      <c r="A66" s="28">
        <v>9</v>
      </c>
      <c r="B66" s="28" t="s">
        <v>515</v>
      </c>
      <c r="C66" s="31"/>
    </row>
    <row r="67" spans="1:3" s="12" customFormat="1" ht="15">
      <c r="A67" s="28">
        <v>10</v>
      </c>
      <c r="B67" s="28" t="s">
        <v>516</v>
      </c>
      <c r="C67" s="31"/>
    </row>
    <row r="68" spans="1:3" s="12" customFormat="1" ht="15">
      <c r="A68" s="28">
        <v>11</v>
      </c>
      <c r="B68" s="28" t="s">
        <v>424</v>
      </c>
      <c r="C68" s="31"/>
    </row>
    <row r="69" spans="1:3" s="12" customFormat="1" ht="15">
      <c r="A69" s="28">
        <v>12</v>
      </c>
      <c r="B69" s="28" t="s">
        <v>517</v>
      </c>
      <c r="C69" s="31"/>
    </row>
    <row r="70" spans="1:3" s="12" customFormat="1" ht="15">
      <c r="A70" s="28">
        <v>13</v>
      </c>
      <c r="B70" s="28" t="s">
        <v>518</v>
      </c>
      <c r="C70" s="31"/>
    </row>
    <row r="71" spans="1:3" s="12" customFormat="1" ht="15">
      <c r="A71" s="28">
        <v>14</v>
      </c>
      <c r="B71" s="28" t="s">
        <v>519</v>
      </c>
      <c r="C71" s="31"/>
    </row>
    <row r="72" spans="1:3" s="12" customFormat="1" ht="15">
      <c r="A72" s="28">
        <v>15</v>
      </c>
      <c r="B72" s="28" t="s">
        <v>425</v>
      </c>
      <c r="C72" s="31"/>
    </row>
    <row r="73" spans="1:3" s="12" customFormat="1" ht="15">
      <c r="A73" s="28">
        <v>16</v>
      </c>
      <c r="B73" s="28" t="s">
        <v>520</v>
      </c>
      <c r="C73" s="31"/>
    </row>
  </sheetData>
  <autoFilter ref="A5:A57"/>
  <mergeCells count="1">
    <mergeCell ref="A1:C1"/>
  </mergeCells>
  <conditionalFormatting sqref="B13:C55">
    <cfRule type="expression" dxfId="20" priority="13">
      <formula>#REF!&lt;&gt;0</formula>
    </cfRule>
  </conditionalFormatting>
  <conditionalFormatting sqref="B58:B73">
    <cfRule type="expression" dxfId="19" priority="1">
      <formula>#REF!&lt;&gt;0</formula>
    </cfRule>
  </conditionalFormatting>
  <pageMargins left="0.39370078740157483" right="0.19685039370078741" top="0.19685039370078741" bottom="0.19685039370078741" header="0.31496062992125984" footer="0.31496062992125984"/>
  <pageSetup paperSize="11" scale="88" fitToHeight="0" orientation="landscape" horizontalDpi="300" verticalDpi="4294967293" r:id="rId1"/>
</worksheet>
</file>

<file path=xl/worksheets/sheet10.xml><?xml version="1.0" encoding="utf-8"?>
<worksheet xmlns="http://schemas.openxmlformats.org/spreadsheetml/2006/main" xmlns:r="http://schemas.openxmlformats.org/officeDocument/2006/relationships">
  <dimension ref="A1:F74"/>
  <sheetViews>
    <sheetView zoomScale="70" zoomScaleNormal="70" workbookViewId="0">
      <selection activeCell="C12" sqref="C12"/>
    </sheetView>
  </sheetViews>
  <sheetFormatPr defaultColWidth="9.140625" defaultRowHeight="15.75"/>
  <cols>
    <col min="1" max="1" width="7.7109375" style="3" customWidth="1"/>
    <col min="2" max="2" width="55.7109375" style="3" customWidth="1"/>
    <col min="3" max="3" width="23.7109375" style="3" customWidth="1"/>
    <col min="4" max="4" width="45.7109375" style="3" customWidth="1"/>
    <col min="5" max="6" width="24.7109375" style="3" customWidth="1"/>
    <col min="7" max="16384" width="9.140625" style="3"/>
  </cols>
  <sheetData>
    <row r="1" spans="1:6">
      <c r="B1" s="71" t="s">
        <v>411</v>
      </c>
      <c r="C1" s="71" t="s">
        <v>70</v>
      </c>
      <c r="D1" s="71"/>
    </row>
    <row r="3" spans="1:6" ht="31.5">
      <c r="A3" s="11" t="s">
        <v>112</v>
      </c>
      <c r="B3" s="11" t="s">
        <v>262</v>
      </c>
      <c r="C3" s="91" t="s">
        <v>3115</v>
      </c>
      <c r="D3" s="11" t="s">
        <v>263</v>
      </c>
      <c r="E3" s="759" t="s">
        <v>258</v>
      </c>
      <c r="F3" s="759" t="s">
        <v>259</v>
      </c>
    </row>
    <row r="4" spans="1:6">
      <c r="A4" s="543">
        <v>1</v>
      </c>
      <c r="B4" s="336">
        <v>2</v>
      </c>
      <c r="C4" s="155">
        <v>3</v>
      </c>
      <c r="D4" s="336">
        <v>4</v>
      </c>
      <c r="E4" s="542">
        <v>5</v>
      </c>
      <c r="F4" s="336">
        <v>6</v>
      </c>
    </row>
    <row r="5" spans="1:6">
      <c r="A5" s="543"/>
      <c r="B5" s="544" t="s">
        <v>2368</v>
      </c>
      <c r="C5" s="545"/>
      <c r="D5" s="269"/>
      <c r="E5" s="261"/>
      <c r="F5" s="269"/>
    </row>
    <row r="6" spans="1:6" ht="47.25">
      <c r="A6" s="543"/>
      <c r="B6" s="4" t="s">
        <v>2369</v>
      </c>
      <c r="C6" s="55"/>
      <c r="D6" s="269"/>
      <c r="E6" s="261"/>
      <c r="F6" s="269"/>
    </row>
    <row r="7" spans="1:6">
      <c r="A7" s="543"/>
      <c r="B7" s="4" t="s">
        <v>70</v>
      </c>
      <c r="C7" s="1040">
        <v>10930000000</v>
      </c>
      <c r="D7" s="269"/>
      <c r="E7" s="261"/>
      <c r="F7" s="269"/>
    </row>
    <row r="8" spans="1:6" ht="31.5">
      <c r="A8" s="543"/>
      <c r="B8" s="68" t="s">
        <v>2370</v>
      </c>
      <c r="C8" s="1041"/>
      <c r="D8" s="269"/>
      <c r="E8" s="261"/>
      <c r="F8" s="546"/>
    </row>
    <row r="9" spans="1:6">
      <c r="A9" s="543"/>
      <c r="B9" s="4" t="s">
        <v>438</v>
      </c>
      <c r="C9" s="1042">
        <v>10930000000</v>
      </c>
      <c r="D9" s="269"/>
      <c r="E9" s="261"/>
      <c r="F9" s="269"/>
    </row>
    <row r="10" spans="1:6" ht="31.5">
      <c r="A10" s="512" t="s">
        <v>234</v>
      </c>
      <c r="B10" s="68" t="s">
        <v>235</v>
      </c>
      <c r="C10" s="1042">
        <v>536170000</v>
      </c>
      <c r="D10" s="269"/>
      <c r="E10" s="261"/>
      <c r="F10" s="269"/>
    </row>
    <row r="11" spans="1:6" ht="31.5">
      <c r="A11" s="547">
        <v>1</v>
      </c>
      <c r="B11" s="5" t="s">
        <v>265</v>
      </c>
      <c r="C11" s="1043">
        <v>5000000</v>
      </c>
      <c r="D11" s="5" t="s">
        <v>2371</v>
      </c>
      <c r="E11" s="5" t="s">
        <v>446</v>
      </c>
      <c r="F11" s="86" t="s">
        <v>447</v>
      </c>
    </row>
    <row r="12" spans="1:6" ht="31.5">
      <c r="A12" s="547">
        <v>2</v>
      </c>
      <c r="B12" s="5" t="s">
        <v>267</v>
      </c>
      <c r="C12" s="1043">
        <v>114000000</v>
      </c>
      <c r="D12" s="5" t="s">
        <v>2372</v>
      </c>
      <c r="E12" s="5" t="s">
        <v>256</v>
      </c>
      <c r="F12" s="86" t="s">
        <v>447</v>
      </c>
    </row>
    <row r="13" spans="1:6" ht="47.25">
      <c r="A13" s="547">
        <v>3</v>
      </c>
      <c r="B13" s="5" t="s">
        <v>416</v>
      </c>
      <c r="C13" s="1043">
        <v>249170000</v>
      </c>
      <c r="D13" s="5" t="s">
        <v>448</v>
      </c>
      <c r="E13" s="548" t="s">
        <v>8317</v>
      </c>
      <c r="F13" s="86" t="s">
        <v>447</v>
      </c>
    </row>
    <row r="14" spans="1:6" ht="47.25">
      <c r="A14" s="547">
        <v>4</v>
      </c>
      <c r="B14" s="5" t="s">
        <v>268</v>
      </c>
      <c r="C14" s="1043">
        <v>36000000</v>
      </c>
      <c r="D14" s="144" t="s">
        <v>449</v>
      </c>
      <c r="E14" s="144" t="s">
        <v>8318</v>
      </c>
      <c r="F14" s="171" t="s">
        <v>447</v>
      </c>
    </row>
    <row r="15" spans="1:6">
      <c r="A15" s="547">
        <v>5</v>
      </c>
      <c r="B15" s="5" t="s">
        <v>236</v>
      </c>
      <c r="C15" s="1043">
        <v>17900000</v>
      </c>
      <c r="D15" s="171" t="s">
        <v>310</v>
      </c>
      <c r="E15" s="144" t="s">
        <v>450</v>
      </c>
      <c r="F15" s="171" t="s">
        <v>447</v>
      </c>
    </row>
    <row r="16" spans="1:6" ht="31.5">
      <c r="A16" s="547">
        <v>6</v>
      </c>
      <c r="B16" s="5" t="s">
        <v>272</v>
      </c>
      <c r="C16" s="1043">
        <v>9100000</v>
      </c>
      <c r="D16" s="144" t="s">
        <v>311</v>
      </c>
      <c r="E16" s="144" t="s">
        <v>436</v>
      </c>
      <c r="F16" s="171" t="s">
        <v>447</v>
      </c>
    </row>
    <row r="17" spans="1:6" ht="31.5">
      <c r="A17" s="547">
        <v>7</v>
      </c>
      <c r="B17" s="5" t="s">
        <v>288</v>
      </c>
      <c r="C17" s="1043">
        <v>5000000</v>
      </c>
      <c r="D17" s="171" t="s">
        <v>313</v>
      </c>
      <c r="E17" s="144" t="s">
        <v>308</v>
      </c>
      <c r="F17" s="171" t="s">
        <v>447</v>
      </c>
    </row>
    <row r="18" spans="1:6" ht="31.5">
      <c r="A18" s="547">
        <v>8</v>
      </c>
      <c r="B18" s="5" t="s">
        <v>289</v>
      </c>
      <c r="C18" s="1043">
        <v>100000000</v>
      </c>
      <c r="D18" s="144" t="s">
        <v>8319</v>
      </c>
      <c r="E18" s="144" t="s">
        <v>256</v>
      </c>
      <c r="F18" s="171" t="s">
        <v>447</v>
      </c>
    </row>
    <row r="19" spans="1:6" ht="31.5">
      <c r="A19" s="512" t="s">
        <v>240</v>
      </c>
      <c r="B19" s="68" t="s">
        <v>241</v>
      </c>
      <c r="C19" s="1042">
        <v>26000000</v>
      </c>
      <c r="D19" s="624"/>
      <c r="E19" s="624"/>
      <c r="F19" s="1046"/>
    </row>
    <row r="20" spans="1:6" ht="47.25">
      <c r="A20" s="549" t="s">
        <v>1</v>
      </c>
      <c r="B20" s="5" t="s">
        <v>361</v>
      </c>
      <c r="C20" s="1043">
        <v>26000000</v>
      </c>
      <c r="D20" s="144" t="s">
        <v>2373</v>
      </c>
      <c r="E20" s="144" t="s">
        <v>2374</v>
      </c>
      <c r="F20" s="1046" t="s">
        <v>447</v>
      </c>
    </row>
    <row r="21" spans="1:6">
      <c r="A21" s="512" t="s">
        <v>244</v>
      </c>
      <c r="B21" s="68" t="s">
        <v>365</v>
      </c>
      <c r="C21" s="1042">
        <v>195000000</v>
      </c>
      <c r="D21" s="1046"/>
      <c r="E21" s="624"/>
      <c r="F21" s="1046"/>
    </row>
    <row r="22" spans="1:6" ht="31.5">
      <c r="A22" s="549" t="s">
        <v>1</v>
      </c>
      <c r="B22" s="5" t="s">
        <v>2375</v>
      </c>
      <c r="C22" s="1041">
        <v>195000000</v>
      </c>
      <c r="D22" s="144" t="s">
        <v>2376</v>
      </c>
      <c r="E22" s="144" t="s">
        <v>2377</v>
      </c>
      <c r="F22" s="1046" t="s">
        <v>447</v>
      </c>
    </row>
    <row r="23" spans="1:6" ht="31.5">
      <c r="A23" s="512" t="s">
        <v>245</v>
      </c>
      <c r="B23" s="68" t="s">
        <v>367</v>
      </c>
      <c r="C23" s="1042">
        <v>75000000</v>
      </c>
      <c r="D23" s="172"/>
      <c r="E23" s="138"/>
      <c r="F23" s="1046"/>
    </row>
    <row r="24" spans="1:6" ht="31.5">
      <c r="A24" s="547">
        <v>1</v>
      </c>
      <c r="B24" s="5" t="s">
        <v>445</v>
      </c>
      <c r="C24" s="1041">
        <v>75000000</v>
      </c>
      <c r="D24" s="144" t="s">
        <v>2378</v>
      </c>
      <c r="E24" s="144" t="s">
        <v>8320</v>
      </c>
      <c r="F24" s="1046" t="s">
        <v>447</v>
      </c>
    </row>
    <row r="25" spans="1:6" ht="47.25">
      <c r="A25" s="512" t="s">
        <v>246</v>
      </c>
      <c r="B25" s="75" t="s">
        <v>279</v>
      </c>
      <c r="C25" s="1042">
        <v>40000000</v>
      </c>
      <c r="D25" s="172"/>
      <c r="E25" s="138"/>
      <c r="F25" s="1046"/>
    </row>
    <row r="26" spans="1:6">
      <c r="A26" s="549" t="s">
        <v>1</v>
      </c>
      <c r="B26" s="5" t="s">
        <v>2379</v>
      </c>
      <c r="C26" s="1044">
        <v>40000000</v>
      </c>
      <c r="D26" s="171" t="s">
        <v>8321</v>
      </c>
      <c r="E26" s="144" t="s">
        <v>385</v>
      </c>
      <c r="F26" s="171" t="s">
        <v>447</v>
      </c>
    </row>
    <row r="27" spans="1:6" ht="31.5">
      <c r="A27" s="282" t="s">
        <v>247</v>
      </c>
      <c r="B27" s="68" t="s">
        <v>292</v>
      </c>
      <c r="C27" s="1040">
        <f>SUM(C28:C31)</f>
        <v>6902298000</v>
      </c>
      <c r="D27" s="172"/>
      <c r="E27" s="138"/>
      <c r="F27" s="172"/>
    </row>
    <row r="28" spans="1:6" ht="47.25">
      <c r="A28" s="549" t="s">
        <v>1</v>
      </c>
      <c r="B28" s="5" t="s">
        <v>451</v>
      </c>
      <c r="C28" s="1043">
        <v>6349000000</v>
      </c>
      <c r="D28" s="144" t="s">
        <v>2380</v>
      </c>
      <c r="E28" s="144" t="s">
        <v>8322</v>
      </c>
      <c r="F28" s="171" t="s">
        <v>266</v>
      </c>
    </row>
    <row r="29" spans="1:6" ht="31.5">
      <c r="A29" s="549" t="s">
        <v>3</v>
      </c>
      <c r="B29" s="5" t="s">
        <v>452</v>
      </c>
      <c r="C29" s="1045">
        <v>151390000</v>
      </c>
      <c r="D29" s="144" t="s">
        <v>2381</v>
      </c>
      <c r="E29" s="144" t="s">
        <v>453</v>
      </c>
      <c r="F29" s="144" t="s">
        <v>442</v>
      </c>
    </row>
    <row r="30" spans="1:6" ht="47.25">
      <c r="A30" s="549" t="s">
        <v>4</v>
      </c>
      <c r="B30" s="5" t="s">
        <v>454</v>
      </c>
      <c r="C30" s="1043">
        <v>150440000</v>
      </c>
      <c r="D30" s="144" t="s">
        <v>2382</v>
      </c>
      <c r="E30" s="144" t="s">
        <v>377</v>
      </c>
      <c r="F30" s="171" t="s">
        <v>266</v>
      </c>
    </row>
    <row r="31" spans="1:6" ht="63">
      <c r="A31" s="549" t="s">
        <v>269</v>
      </c>
      <c r="B31" s="5" t="s">
        <v>455</v>
      </c>
      <c r="C31" s="1043">
        <v>251468000</v>
      </c>
      <c r="D31" s="144" t="s">
        <v>2383</v>
      </c>
      <c r="E31" s="144" t="s">
        <v>2384</v>
      </c>
      <c r="F31" s="171" t="s">
        <v>8323</v>
      </c>
    </row>
    <row r="32" spans="1:6" ht="31.5">
      <c r="A32" s="282" t="s">
        <v>249</v>
      </c>
      <c r="B32" s="68" t="s">
        <v>456</v>
      </c>
      <c r="C32" s="1040">
        <f>SUM(C33:C40)</f>
        <v>2677000000</v>
      </c>
      <c r="D32" s="172"/>
      <c r="E32" s="138"/>
      <c r="F32" s="172"/>
    </row>
    <row r="33" spans="1:6" ht="31.5">
      <c r="A33" s="549" t="s">
        <v>1</v>
      </c>
      <c r="B33" s="5" t="s">
        <v>457</v>
      </c>
      <c r="C33" s="1043">
        <v>150000000</v>
      </c>
      <c r="D33" s="144" t="s">
        <v>458</v>
      </c>
      <c r="E33" s="144" t="s">
        <v>377</v>
      </c>
      <c r="F33" s="171" t="s">
        <v>266</v>
      </c>
    </row>
    <row r="34" spans="1:6" ht="31.5">
      <c r="A34" s="549" t="s">
        <v>3</v>
      </c>
      <c r="B34" s="5" t="s">
        <v>459</v>
      </c>
      <c r="C34" s="1043">
        <v>75000000</v>
      </c>
      <c r="D34" s="144" t="s">
        <v>2385</v>
      </c>
      <c r="E34" s="144" t="s">
        <v>460</v>
      </c>
      <c r="F34" s="171" t="s">
        <v>8323</v>
      </c>
    </row>
    <row r="35" spans="1:6" ht="31.5">
      <c r="A35" s="549" t="s">
        <v>4</v>
      </c>
      <c r="B35" s="5" t="s">
        <v>464</v>
      </c>
      <c r="C35" s="1043">
        <v>50000000</v>
      </c>
      <c r="D35" s="144" t="s">
        <v>2386</v>
      </c>
      <c r="E35" s="144" t="s">
        <v>377</v>
      </c>
      <c r="F35" s="171" t="s">
        <v>8323</v>
      </c>
    </row>
    <row r="36" spans="1:6">
      <c r="A36" s="549" t="s">
        <v>269</v>
      </c>
      <c r="B36" s="5" t="s">
        <v>2387</v>
      </c>
      <c r="C36" s="1043">
        <v>500000000</v>
      </c>
      <c r="D36" s="144" t="s">
        <v>465</v>
      </c>
      <c r="E36" s="1047" t="s">
        <v>2388</v>
      </c>
      <c r="F36" s="171" t="s">
        <v>266</v>
      </c>
    </row>
    <row r="37" spans="1:6">
      <c r="A37" s="549" t="s">
        <v>270</v>
      </c>
      <c r="B37" s="5" t="s">
        <v>461</v>
      </c>
      <c r="C37" s="1043">
        <v>150000000</v>
      </c>
      <c r="D37" s="171" t="s">
        <v>8324</v>
      </c>
      <c r="E37" s="144" t="s">
        <v>2389</v>
      </c>
      <c r="F37" s="171" t="s">
        <v>8323</v>
      </c>
    </row>
    <row r="38" spans="1:6" ht="31.5">
      <c r="A38" s="550" t="s">
        <v>271</v>
      </c>
      <c r="B38" s="5" t="s">
        <v>2390</v>
      </c>
      <c r="C38" s="1044">
        <v>1600000000</v>
      </c>
      <c r="D38" s="144" t="s">
        <v>2391</v>
      </c>
      <c r="E38" s="144" t="s">
        <v>2392</v>
      </c>
      <c r="F38" s="171" t="s">
        <v>8323</v>
      </c>
    </row>
    <row r="39" spans="1:6" ht="31.5">
      <c r="A39" s="550" t="s">
        <v>273</v>
      </c>
      <c r="B39" s="5" t="s">
        <v>462</v>
      </c>
      <c r="C39" s="1043">
        <v>100000000</v>
      </c>
      <c r="D39" s="144" t="s">
        <v>463</v>
      </c>
      <c r="E39" s="144" t="s">
        <v>377</v>
      </c>
      <c r="F39" s="171" t="s">
        <v>8323</v>
      </c>
    </row>
    <row r="40" spans="1:6" ht="31.5">
      <c r="A40" s="550" t="s">
        <v>274</v>
      </c>
      <c r="B40" s="5" t="s">
        <v>2393</v>
      </c>
      <c r="C40" s="1043">
        <v>52000000</v>
      </c>
      <c r="D40" s="171" t="s">
        <v>8325</v>
      </c>
      <c r="E40" s="144" t="s">
        <v>2394</v>
      </c>
      <c r="F40" s="171" t="s">
        <v>266</v>
      </c>
    </row>
    <row r="41" spans="1:6" ht="31.5">
      <c r="A41" s="282" t="s">
        <v>251</v>
      </c>
      <c r="B41" s="75" t="s">
        <v>440</v>
      </c>
      <c r="C41" s="1040">
        <f>SUM(C42:C43)</f>
        <v>130000000</v>
      </c>
      <c r="D41" s="172"/>
      <c r="E41" s="138"/>
      <c r="F41" s="172"/>
    </row>
    <row r="42" spans="1:6" ht="31.5">
      <c r="A42" s="549" t="s">
        <v>1</v>
      </c>
      <c r="B42" s="5" t="s">
        <v>466</v>
      </c>
      <c r="C42" s="1043">
        <v>125000000</v>
      </c>
      <c r="D42" s="144" t="s">
        <v>2395</v>
      </c>
      <c r="E42" s="144" t="s">
        <v>323</v>
      </c>
      <c r="F42" s="171" t="s">
        <v>8323</v>
      </c>
    </row>
    <row r="43" spans="1:6" ht="31.5">
      <c r="A43" s="549" t="s">
        <v>3</v>
      </c>
      <c r="B43" s="5" t="s">
        <v>2396</v>
      </c>
      <c r="C43" s="1043">
        <v>5000000</v>
      </c>
      <c r="D43" s="144" t="s">
        <v>2397</v>
      </c>
      <c r="E43" s="144" t="s">
        <v>323</v>
      </c>
      <c r="F43" s="171" t="s">
        <v>447</v>
      </c>
    </row>
    <row r="44" spans="1:6" ht="31.5">
      <c r="A44" s="282" t="s">
        <v>123</v>
      </c>
      <c r="B44" s="68" t="s">
        <v>2398</v>
      </c>
      <c r="C44" s="1040">
        <f>SUM(C45:C46)</f>
        <v>348532000</v>
      </c>
      <c r="D44" s="172"/>
      <c r="E44" s="179"/>
      <c r="F44" s="172"/>
    </row>
    <row r="45" spans="1:6" ht="63">
      <c r="A45" s="550" t="s">
        <v>1</v>
      </c>
      <c r="B45" s="5" t="s">
        <v>467</v>
      </c>
      <c r="C45" s="1043">
        <v>333532000</v>
      </c>
      <c r="D45" s="144" t="s">
        <v>8326</v>
      </c>
      <c r="E45" s="144" t="s">
        <v>7140</v>
      </c>
      <c r="F45" s="144" t="s">
        <v>8327</v>
      </c>
    </row>
    <row r="46" spans="1:6" ht="63">
      <c r="A46" s="550" t="s">
        <v>3</v>
      </c>
      <c r="B46" s="5" t="s">
        <v>468</v>
      </c>
      <c r="C46" s="1044">
        <v>15000000</v>
      </c>
      <c r="D46" s="144" t="s">
        <v>8328</v>
      </c>
      <c r="E46" s="144" t="s">
        <v>439</v>
      </c>
      <c r="F46" s="171" t="s">
        <v>8323</v>
      </c>
    </row>
    <row r="65" spans="1:6">
      <c r="A65" s="101"/>
      <c r="B65" s="101"/>
      <c r="C65" s="101"/>
      <c r="D65" s="101"/>
      <c r="E65" s="101"/>
      <c r="F65" s="101"/>
    </row>
    <row r="66" spans="1:6">
      <c r="A66" s="101"/>
      <c r="B66" s="101"/>
      <c r="C66" s="101"/>
      <c r="D66" s="101"/>
      <c r="E66" s="102"/>
      <c r="F66" s="101"/>
    </row>
    <row r="67" spans="1:6">
      <c r="A67" s="101"/>
      <c r="B67" s="101"/>
      <c r="C67" s="101"/>
      <c r="D67" s="101"/>
      <c r="E67" s="102"/>
      <c r="F67" s="101"/>
    </row>
    <row r="68" spans="1:6">
      <c r="A68" s="101"/>
      <c r="B68" s="101"/>
      <c r="C68" s="101"/>
      <c r="D68" s="101"/>
      <c r="E68" s="102"/>
      <c r="F68" s="101"/>
    </row>
    <row r="69" spans="1:6">
      <c r="A69" s="101"/>
      <c r="B69" s="101"/>
      <c r="C69" s="101"/>
      <c r="D69" s="101"/>
      <c r="E69" s="103"/>
      <c r="F69" s="101"/>
    </row>
    <row r="70" spans="1:6">
      <c r="A70" s="101"/>
      <c r="B70" s="101"/>
      <c r="C70" s="101"/>
      <c r="D70" s="101"/>
      <c r="E70" s="103"/>
      <c r="F70" s="101"/>
    </row>
    <row r="71" spans="1:6">
      <c r="A71" s="101"/>
      <c r="B71" s="101"/>
      <c r="C71" s="101"/>
      <c r="D71" s="101"/>
      <c r="E71" s="104"/>
      <c r="F71" s="101"/>
    </row>
    <row r="72" spans="1:6">
      <c r="A72" s="101"/>
      <c r="B72" s="101"/>
      <c r="C72" s="101"/>
      <c r="D72" s="101"/>
      <c r="E72" s="105"/>
      <c r="F72" s="101"/>
    </row>
    <row r="73" spans="1:6">
      <c r="A73" s="101"/>
      <c r="B73" s="101"/>
      <c r="C73" s="101"/>
      <c r="D73" s="101"/>
      <c r="E73" s="106"/>
      <c r="F73" s="101"/>
    </row>
    <row r="74" spans="1:6">
      <c r="E74" s="106"/>
    </row>
  </sheetData>
  <pageMargins left="0.31496062992125984" right="0.19685039370078741" top="0.35433070866141736" bottom="0.31496062992125984" header="0.31496062992125984" footer="0.31496062992125984"/>
  <pageSetup paperSize="11" scale="55" orientation="landscape" horizontalDpi="0" verticalDpi="0" r:id="rId1"/>
</worksheet>
</file>

<file path=xl/worksheets/sheet11.xml><?xml version="1.0" encoding="utf-8"?>
<worksheet xmlns="http://schemas.openxmlformats.org/spreadsheetml/2006/main" xmlns:r="http://schemas.openxmlformats.org/officeDocument/2006/relationships">
  <dimension ref="A1:H63"/>
  <sheetViews>
    <sheetView zoomScale="70" zoomScaleNormal="70" workbookViewId="0">
      <selection activeCell="C57" sqref="C57"/>
    </sheetView>
  </sheetViews>
  <sheetFormatPr defaultColWidth="8" defaultRowHeight="15.75"/>
  <cols>
    <col min="1" max="1" width="7.7109375" style="78" customWidth="1"/>
    <col min="2" max="2" width="55.7109375" style="3" customWidth="1"/>
    <col min="3" max="3" width="23.7109375" style="3" customWidth="1"/>
    <col min="4" max="4" width="45.7109375" style="3" customWidth="1"/>
    <col min="5" max="6" width="24.7109375" style="3" customWidth="1"/>
    <col min="7" max="231" width="6.85546875" style="3" customWidth="1"/>
    <col min="232" max="16384" width="8" style="3"/>
  </cols>
  <sheetData>
    <row r="1" spans="1:6" s="61" customFormat="1">
      <c r="A1" s="132"/>
      <c r="B1" s="45" t="s">
        <v>411</v>
      </c>
      <c r="C1" s="154" t="s">
        <v>438</v>
      </c>
      <c r="D1" s="132"/>
      <c r="E1" s="132"/>
      <c r="F1" s="132"/>
    </row>
    <row r="2" spans="1:6" s="60" customFormat="1">
      <c r="A2" s="133"/>
    </row>
    <row r="3" spans="1:6" s="134" customFormat="1" ht="31.5">
      <c r="A3" s="11" t="s">
        <v>112</v>
      </c>
      <c r="B3" s="11" t="s">
        <v>262</v>
      </c>
      <c r="C3" s="91" t="s">
        <v>3115</v>
      </c>
      <c r="D3" s="81" t="s">
        <v>263</v>
      </c>
      <c r="E3" s="82" t="s">
        <v>258</v>
      </c>
      <c r="F3" s="76" t="s">
        <v>259</v>
      </c>
    </row>
    <row r="4" spans="1:6" s="134" customFormat="1">
      <c r="A4" s="107">
        <v>1</v>
      </c>
      <c r="B4" s="108">
        <v>2</v>
      </c>
      <c r="C4" s="109">
        <v>3</v>
      </c>
      <c r="D4" s="110">
        <v>4</v>
      </c>
      <c r="E4" s="110">
        <v>5</v>
      </c>
      <c r="F4" s="109">
        <v>6</v>
      </c>
    </row>
    <row r="5" spans="1:6" s="134" customFormat="1">
      <c r="A5" s="135"/>
      <c r="B5" s="135"/>
      <c r="C5" s="135"/>
      <c r="D5" s="136"/>
      <c r="E5" s="136"/>
      <c r="F5" s="136"/>
    </row>
    <row r="6" spans="1:6" s="71" customFormat="1">
      <c r="A6" s="137"/>
      <c r="B6" s="138" t="s">
        <v>108</v>
      </c>
      <c r="C6" s="139"/>
      <c r="D6" s="136"/>
      <c r="E6" s="136"/>
      <c r="F6" s="136"/>
    </row>
    <row r="7" spans="1:6" s="71" customFormat="1">
      <c r="A7" s="362"/>
      <c r="B7" s="307" t="s">
        <v>6652</v>
      </c>
      <c r="C7" s="551">
        <f>SUM(C9,C21,C27,C31,C39,C44,C48)</f>
        <v>1606000000</v>
      </c>
      <c r="D7" s="362"/>
      <c r="E7" s="362"/>
      <c r="F7" s="362"/>
    </row>
    <row r="8" spans="1:6" s="71" customFormat="1">
      <c r="A8" s="362"/>
      <c r="B8" s="362"/>
      <c r="C8" s="362"/>
      <c r="D8" s="362"/>
      <c r="E8" s="362"/>
      <c r="F8" s="362"/>
    </row>
    <row r="9" spans="1:6" s="71" customFormat="1" ht="31.5">
      <c r="A9" s="552" t="s">
        <v>234</v>
      </c>
      <c r="B9" s="553" t="s">
        <v>235</v>
      </c>
      <c r="C9" s="554">
        <f>SUM(C10:C19)</f>
        <v>400996000</v>
      </c>
      <c r="D9" s="363"/>
      <c r="E9" s="363"/>
      <c r="F9" s="363"/>
    </row>
    <row r="10" spans="1:6" s="71" customFormat="1" ht="31.5">
      <c r="A10" s="354">
        <v>1</v>
      </c>
      <c r="B10" s="126" t="s">
        <v>265</v>
      </c>
      <c r="C10" s="127">
        <v>2000000</v>
      </c>
      <c r="D10" s="126" t="s">
        <v>6653</v>
      </c>
      <c r="E10" s="126" t="s">
        <v>6654</v>
      </c>
      <c r="F10" s="89" t="s">
        <v>6655</v>
      </c>
    </row>
    <row r="11" spans="1:6" ht="31.5">
      <c r="A11" s="354">
        <v>2</v>
      </c>
      <c r="B11" s="126" t="s">
        <v>267</v>
      </c>
      <c r="C11" s="127">
        <v>48000000</v>
      </c>
      <c r="D11" s="126" t="s">
        <v>475</v>
      </c>
      <c r="E11" s="126" t="s">
        <v>284</v>
      </c>
      <c r="F11" s="89" t="s">
        <v>6655</v>
      </c>
    </row>
    <row r="12" spans="1:6" ht="47.25">
      <c r="A12" s="354">
        <v>3</v>
      </c>
      <c r="B12" s="126" t="s">
        <v>6656</v>
      </c>
      <c r="C12" s="127">
        <v>6300000</v>
      </c>
      <c r="D12" s="126" t="s">
        <v>6657</v>
      </c>
      <c r="E12" s="126" t="s">
        <v>6658</v>
      </c>
      <c r="F12" s="89" t="s">
        <v>6655</v>
      </c>
    </row>
    <row r="13" spans="1:6" ht="31.5">
      <c r="A13" s="354">
        <v>4</v>
      </c>
      <c r="B13" s="126" t="s">
        <v>268</v>
      </c>
      <c r="C13" s="127">
        <v>113954000</v>
      </c>
      <c r="D13" s="126" t="s">
        <v>6659</v>
      </c>
      <c r="E13" s="126" t="s">
        <v>284</v>
      </c>
      <c r="F13" s="89" t="s">
        <v>6655</v>
      </c>
    </row>
    <row r="14" spans="1:6">
      <c r="A14" s="354">
        <v>5</v>
      </c>
      <c r="B14" s="126" t="s">
        <v>236</v>
      </c>
      <c r="C14" s="127">
        <v>17000000</v>
      </c>
      <c r="D14" s="126" t="s">
        <v>237</v>
      </c>
      <c r="E14" s="126" t="s">
        <v>6660</v>
      </c>
      <c r="F14" s="89" t="s">
        <v>6655</v>
      </c>
    </row>
    <row r="15" spans="1:6" ht="31.5">
      <c r="A15" s="354">
        <v>6</v>
      </c>
      <c r="B15" s="126" t="s">
        <v>272</v>
      </c>
      <c r="C15" s="127">
        <v>10395000</v>
      </c>
      <c r="D15" s="126" t="s">
        <v>342</v>
      </c>
      <c r="E15" s="126" t="s">
        <v>6661</v>
      </c>
      <c r="F15" s="89" t="s">
        <v>6655</v>
      </c>
    </row>
    <row r="16" spans="1:6" ht="31.5">
      <c r="A16" s="354">
        <v>7</v>
      </c>
      <c r="B16" s="126" t="s">
        <v>6662</v>
      </c>
      <c r="C16" s="127">
        <v>3777000</v>
      </c>
      <c r="D16" s="126" t="s">
        <v>6663</v>
      </c>
      <c r="E16" s="126" t="s">
        <v>6664</v>
      </c>
      <c r="F16" s="89" t="s">
        <v>6655</v>
      </c>
    </row>
    <row r="17" spans="1:6" ht="31.5">
      <c r="A17" s="354">
        <v>8</v>
      </c>
      <c r="B17" s="126" t="s">
        <v>6665</v>
      </c>
      <c r="C17" s="127">
        <v>3120000</v>
      </c>
      <c r="D17" s="126" t="s">
        <v>6666</v>
      </c>
      <c r="E17" s="126" t="s">
        <v>6667</v>
      </c>
      <c r="F17" s="89" t="s">
        <v>6655</v>
      </c>
    </row>
    <row r="18" spans="1:6">
      <c r="A18" s="354">
        <v>9</v>
      </c>
      <c r="B18" s="126" t="s">
        <v>275</v>
      </c>
      <c r="C18" s="127">
        <v>22800000</v>
      </c>
      <c r="D18" s="126" t="s">
        <v>477</v>
      </c>
      <c r="E18" s="126" t="s">
        <v>284</v>
      </c>
      <c r="F18" s="89" t="s">
        <v>6655</v>
      </c>
    </row>
    <row r="19" spans="1:6" ht="31.5">
      <c r="A19" s="354">
        <v>10</v>
      </c>
      <c r="B19" s="126" t="s">
        <v>316</v>
      </c>
      <c r="C19" s="127">
        <v>173650000</v>
      </c>
      <c r="D19" s="126" t="s">
        <v>478</v>
      </c>
      <c r="E19" s="126" t="s">
        <v>284</v>
      </c>
      <c r="F19" s="89" t="s">
        <v>6655</v>
      </c>
    </row>
    <row r="20" spans="1:6">
      <c r="A20" s="354"/>
      <c r="B20" s="126"/>
      <c r="C20" s="127"/>
      <c r="D20" s="126"/>
      <c r="E20" s="126"/>
      <c r="F20" s="89"/>
    </row>
    <row r="21" spans="1:6" ht="31.5">
      <c r="A21" s="362" t="s">
        <v>240</v>
      </c>
      <c r="B21" s="553" t="s">
        <v>241</v>
      </c>
      <c r="C21" s="554">
        <f>SUM(C22:C25)</f>
        <v>150444000</v>
      </c>
      <c r="D21" s="363"/>
      <c r="E21" s="363"/>
      <c r="F21" s="363"/>
    </row>
    <row r="22" spans="1:6" ht="47.25">
      <c r="A22" s="354">
        <v>1</v>
      </c>
      <c r="B22" s="126" t="s">
        <v>6668</v>
      </c>
      <c r="C22" s="127">
        <v>122114000</v>
      </c>
      <c r="D22" s="126" t="s">
        <v>6669</v>
      </c>
      <c r="E22" s="126" t="s">
        <v>6658</v>
      </c>
      <c r="F22" s="89" t="s">
        <v>6655</v>
      </c>
    </row>
    <row r="23" spans="1:6" s="71" customFormat="1" ht="31.5">
      <c r="A23" s="354">
        <v>2</v>
      </c>
      <c r="B23" s="126" t="s">
        <v>5940</v>
      </c>
      <c r="C23" s="127">
        <v>5550000</v>
      </c>
      <c r="D23" s="126" t="s">
        <v>6670</v>
      </c>
      <c r="E23" s="126" t="s">
        <v>6671</v>
      </c>
      <c r="F23" s="89" t="s">
        <v>6655</v>
      </c>
    </row>
    <row r="24" spans="1:6" s="71" customFormat="1">
      <c r="A24" s="354">
        <v>3</v>
      </c>
      <c r="B24" s="126" t="s">
        <v>6672</v>
      </c>
      <c r="C24" s="127">
        <v>19780000</v>
      </c>
      <c r="D24" s="126" t="s">
        <v>6673</v>
      </c>
      <c r="E24" s="126" t="s">
        <v>6674</v>
      </c>
      <c r="F24" s="89" t="s">
        <v>6655</v>
      </c>
    </row>
    <row r="25" spans="1:6" ht="31.5">
      <c r="A25" s="354">
        <v>4</v>
      </c>
      <c r="B25" s="126" t="s">
        <v>6675</v>
      </c>
      <c r="C25" s="127">
        <v>3000000</v>
      </c>
      <c r="D25" s="126" t="s">
        <v>6676</v>
      </c>
      <c r="E25" s="126" t="s">
        <v>6677</v>
      </c>
      <c r="F25" s="89" t="s">
        <v>6655</v>
      </c>
    </row>
    <row r="26" spans="1:6">
      <c r="A26" s="354"/>
      <c r="B26" s="555"/>
      <c r="C26" s="556"/>
      <c r="D26" s="89"/>
      <c r="E26" s="89"/>
      <c r="F26" s="89"/>
    </row>
    <row r="27" spans="1:6" ht="47.25">
      <c r="A27" s="362" t="s">
        <v>244</v>
      </c>
      <c r="B27" s="553" t="s">
        <v>345</v>
      </c>
      <c r="C27" s="554">
        <f>SUM(C28:C29)</f>
        <v>54560000</v>
      </c>
      <c r="D27" s="363"/>
      <c r="E27" s="363"/>
      <c r="F27" s="363"/>
    </row>
    <row r="28" spans="1:6" ht="31.5">
      <c r="A28" s="354">
        <v>1</v>
      </c>
      <c r="B28" s="126" t="s">
        <v>6678</v>
      </c>
      <c r="C28" s="127">
        <v>14560000</v>
      </c>
      <c r="D28" s="126" t="s">
        <v>6679</v>
      </c>
      <c r="E28" s="126" t="s">
        <v>6680</v>
      </c>
      <c r="F28" s="89" t="s">
        <v>6655</v>
      </c>
    </row>
    <row r="29" spans="1:6" ht="31.5">
      <c r="A29" s="354">
        <v>2</v>
      </c>
      <c r="B29" s="126" t="s">
        <v>6681</v>
      </c>
      <c r="C29" s="127">
        <v>40000000</v>
      </c>
      <c r="D29" s="126" t="s">
        <v>6682</v>
      </c>
      <c r="E29" s="558">
        <v>1</v>
      </c>
      <c r="F29" s="89" t="s">
        <v>6655</v>
      </c>
    </row>
    <row r="30" spans="1:6">
      <c r="A30" s="354"/>
      <c r="B30" s="126"/>
      <c r="C30" s="127"/>
      <c r="D30" s="126"/>
      <c r="E30" s="126"/>
      <c r="F30" s="89"/>
    </row>
    <row r="31" spans="1:6" ht="31.5">
      <c r="A31" s="362" t="s">
        <v>245</v>
      </c>
      <c r="B31" s="553" t="s">
        <v>6683</v>
      </c>
      <c r="C31" s="554">
        <f>SUM(C32:C37)</f>
        <v>530000000</v>
      </c>
      <c r="D31" s="363"/>
      <c r="E31" s="363"/>
      <c r="F31" s="363"/>
    </row>
    <row r="32" spans="1:6" s="71" customFormat="1" ht="31.5">
      <c r="A32" s="354">
        <v>1</v>
      </c>
      <c r="B32" s="126" t="s">
        <v>6684</v>
      </c>
      <c r="C32" s="127">
        <v>20000000</v>
      </c>
      <c r="D32" s="126" t="s">
        <v>6685</v>
      </c>
      <c r="E32" s="126" t="s">
        <v>439</v>
      </c>
      <c r="F32" s="89" t="s">
        <v>375</v>
      </c>
    </row>
    <row r="33" spans="1:8" ht="31.5">
      <c r="A33" s="354">
        <v>2</v>
      </c>
      <c r="B33" s="126" t="s">
        <v>6686</v>
      </c>
      <c r="C33" s="127">
        <v>108000000</v>
      </c>
      <c r="D33" s="126" t="s">
        <v>6687</v>
      </c>
      <c r="E33" s="126" t="s">
        <v>439</v>
      </c>
      <c r="F33" s="89" t="s">
        <v>6655</v>
      </c>
    </row>
    <row r="34" spans="1:8" ht="31.5">
      <c r="A34" s="354">
        <v>3</v>
      </c>
      <c r="B34" s="126" t="s">
        <v>6688</v>
      </c>
      <c r="C34" s="127">
        <v>30000000</v>
      </c>
      <c r="D34" s="126" t="s">
        <v>6689</v>
      </c>
      <c r="E34" s="126" t="s">
        <v>439</v>
      </c>
      <c r="F34" s="89" t="s">
        <v>375</v>
      </c>
    </row>
    <row r="35" spans="1:8" s="71" customFormat="1" ht="31.5">
      <c r="A35" s="354">
        <v>4</v>
      </c>
      <c r="B35" s="126" t="s">
        <v>6690</v>
      </c>
      <c r="C35" s="127">
        <v>200000000</v>
      </c>
      <c r="D35" s="126" t="s">
        <v>6691</v>
      </c>
      <c r="E35" s="126" t="s">
        <v>6692</v>
      </c>
      <c r="F35" s="89" t="s">
        <v>375</v>
      </c>
      <c r="H35" s="147"/>
    </row>
    <row r="36" spans="1:8" ht="31.5">
      <c r="A36" s="354">
        <v>5</v>
      </c>
      <c r="B36" s="126" t="s">
        <v>6693</v>
      </c>
      <c r="C36" s="127">
        <v>126000000</v>
      </c>
      <c r="D36" s="126" t="s">
        <v>6694</v>
      </c>
      <c r="E36" s="126" t="s">
        <v>6695</v>
      </c>
      <c r="F36" s="89" t="s">
        <v>375</v>
      </c>
    </row>
    <row r="37" spans="1:8" ht="31.5">
      <c r="A37" s="354">
        <v>6</v>
      </c>
      <c r="B37" s="126" t="s">
        <v>6696</v>
      </c>
      <c r="C37" s="127">
        <v>46000000</v>
      </c>
      <c r="D37" s="126" t="s">
        <v>6697</v>
      </c>
      <c r="E37" s="126" t="s">
        <v>256</v>
      </c>
      <c r="F37" s="89" t="s">
        <v>375</v>
      </c>
    </row>
    <row r="38" spans="1:8">
      <c r="A38" s="354"/>
      <c r="B38" s="126"/>
      <c r="C38" s="127"/>
      <c r="D38" s="126"/>
      <c r="E38" s="126"/>
      <c r="F38" s="89"/>
    </row>
    <row r="39" spans="1:8" ht="31.5">
      <c r="A39" s="362" t="s">
        <v>246</v>
      </c>
      <c r="B39" s="553" t="s">
        <v>5673</v>
      </c>
      <c r="C39" s="557">
        <f>SUM(C40:C42)</f>
        <v>190000000</v>
      </c>
      <c r="D39" s="553"/>
      <c r="E39" s="553"/>
      <c r="F39" s="363"/>
    </row>
    <row r="40" spans="1:8" ht="78.75">
      <c r="A40" s="354">
        <v>1</v>
      </c>
      <c r="B40" s="126" t="s">
        <v>6698</v>
      </c>
      <c r="C40" s="127">
        <v>15000000</v>
      </c>
      <c r="D40" s="126" t="s">
        <v>6699</v>
      </c>
      <c r="E40" s="126" t="s">
        <v>6700</v>
      </c>
      <c r="F40" s="89" t="s">
        <v>6655</v>
      </c>
    </row>
    <row r="41" spans="1:8" ht="31.5">
      <c r="A41" s="354">
        <v>2</v>
      </c>
      <c r="B41" s="126" t="s">
        <v>6701</v>
      </c>
      <c r="C41" s="127">
        <v>75000000</v>
      </c>
      <c r="D41" s="126" t="s">
        <v>6702</v>
      </c>
      <c r="E41" s="126" t="s">
        <v>6700</v>
      </c>
      <c r="F41" s="89" t="s">
        <v>6655</v>
      </c>
    </row>
    <row r="42" spans="1:8" ht="47.25">
      <c r="A42" s="354">
        <v>3</v>
      </c>
      <c r="B42" s="126" t="s">
        <v>6703</v>
      </c>
      <c r="C42" s="127">
        <v>100000000</v>
      </c>
      <c r="D42" s="126" t="s">
        <v>6704</v>
      </c>
      <c r="E42" s="558">
        <v>1</v>
      </c>
      <c r="F42" s="89" t="s">
        <v>375</v>
      </c>
    </row>
    <row r="43" spans="1:8" s="79" customFormat="1">
      <c r="A43" s="354"/>
      <c r="B43" s="126"/>
      <c r="C43" s="127"/>
      <c r="D43" s="126"/>
      <c r="E43" s="126"/>
      <c r="F43" s="89"/>
    </row>
    <row r="44" spans="1:8" s="71" customFormat="1" ht="31.5">
      <c r="A44" s="362" t="s">
        <v>247</v>
      </c>
      <c r="B44" s="553" t="s">
        <v>6705</v>
      </c>
      <c r="C44" s="557">
        <f>SUM(C45:C46)</f>
        <v>80000000</v>
      </c>
      <c r="D44" s="553"/>
      <c r="E44" s="553"/>
      <c r="F44" s="363"/>
    </row>
    <row r="45" spans="1:8" ht="31.5">
      <c r="A45" s="354">
        <v>1</v>
      </c>
      <c r="B45" s="126" t="s">
        <v>6706</v>
      </c>
      <c r="C45" s="127">
        <v>30000000</v>
      </c>
      <c r="D45" s="126" t="s">
        <v>6707</v>
      </c>
      <c r="E45" s="126" t="s">
        <v>2782</v>
      </c>
      <c r="F45" s="89" t="s">
        <v>6655</v>
      </c>
    </row>
    <row r="46" spans="1:8" ht="31.5">
      <c r="A46" s="354">
        <v>2</v>
      </c>
      <c r="B46" s="126" t="s">
        <v>6708</v>
      </c>
      <c r="C46" s="127">
        <v>50000000</v>
      </c>
      <c r="D46" s="126" t="s">
        <v>6709</v>
      </c>
      <c r="E46" s="126" t="s">
        <v>2906</v>
      </c>
      <c r="F46" s="89" t="s">
        <v>375</v>
      </c>
    </row>
    <row r="47" spans="1:8">
      <c r="A47" s="354"/>
      <c r="B47" s="126"/>
      <c r="C47" s="127"/>
      <c r="D47" s="126"/>
      <c r="E47" s="126"/>
      <c r="F47" s="89"/>
    </row>
    <row r="48" spans="1:8" s="79" customFormat="1">
      <c r="A48" s="362" t="s">
        <v>249</v>
      </c>
      <c r="B48" s="553" t="s">
        <v>6710</v>
      </c>
      <c r="C48" s="557">
        <f>SUM(C49:C53)</f>
        <v>200000000</v>
      </c>
      <c r="D48" s="553"/>
      <c r="E48" s="553"/>
      <c r="F48" s="363"/>
    </row>
    <row r="49" spans="1:6" s="71" customFormat="1" ht="31.5">
      <c r="A49" s="354">
        <v>1</v>
      </c>
      <c r="B49" s="126" t="s">
        <v>6711</v>
      </c>
      <c r="C49" s="127">
        <v>15000000</v>
      </c>
      <c r="D49" s="126" t="s">
        <v>6712</v>
      </c>
      <c r="E49" s="126" t="s">
        <v>6713</v>
      </c>
      <c r="F49" s="89" t="s">
        <v>375</v>
      </c>
    </row>
    <row r="50" spans="1:6" ht="31.5">
      <c r="A50" s="354">
        <v>2</v>
      </c>
      <c r="B50" s="126" t="s">
        <v>6714</v>
      </c>
      <c r="C50" s="127">
        <v>25000000</v>
      </c>
      <c r="D50" s="126" t="s">
        <v>6715</v>
      </c>
      <c r="E50" s="126" t="s">
        <v>6716</v>
      </c>
      <c r="F50" s="89" t="s">
        <v>375</v>
      </c>
    </row>
    <row r="51" spans="1:6" ht="47.25">
      <c r="A51" s="354">
        <v>3</v>
      </c>
      <c r="B51" s="126" t="s">
        <v>6717</v>
      </c>
      <c r="C51" s="127">
        <v>15000000</v>
      </c>
      <c r="D51" s="126" t="s">
        <v>6718</v>
      </c>
      <c r="E51" s="126" t="s">
        <v>6719</v>
      </c>
      <c r="F51" s="89" t="s">
        <v>375</v>
      </c>
    </row>
    <row r="52" spans="1:6" s="79" customFormat="1" ht="31.5">
      <c r="A52" s="354">
        <v>4</v>
      </c>
      <c r="B52" s="126" t="s">
        <v>6720</v>
      </c>
      <c r="C52" s="127">
        <v>45000000</v>
      </c>
      <c r="D52" s="126" t="s">
        <v>6721</v>
      </c>
      <c r="E52" s="126" t="s">
        <v>6722</v>
      </c>
      <c r="F52" s="89" t="s">
        <v>375</v>
      </c>
    </row>
    <row r="53" spans="1:6" ht="47.25">
      <c r="A53" s="354">
        <v>5</v>
      </c>
      <c r="B53" s="126" t="s">
        <v>6723</v>
      </c>
      <c r="C53" s="127">
        <v>100000000</v>
      </c>
      <c r="D53" s="126" t="s">
        <v>6724</v>
      </c>
      <c r="E53" s="126" t="s">
        <v>6700</v>
      </c>
      <c r="F53" s="89" t="s">
        <v>375</v>
      </c>
    </row>
    <row r="54" spans="1:6">
      <c r="A54" s="153"/>
      <c r="B54" s="101"/>
      <c r="C54" s="101"/>
      <c r="D54" s="101"/>
      <c r="E54" s="101"/>
    </row>
    <row r="55" spans="1:6">
      <c r="A55" s="153"/>
      <c r="B55" s="101"/>
      <c r="C55" s="101"/>
      <c r="D55" s="101"/>
      <c r="E55" s="101"/>
    </row>
    <row r="56" spans="1:6">
      <c r="A56" s="153"/>
      <c r="B56" s="101"/>
      <c r="C56" s="101"/>
      <c r="D56" s="101"/>
      <c r="E56" s="101"/>
    </row>
    <row r="57" spans="1:6">
      <c r="A57" s="153"/>
      <c r="B57" s="101"/>
      <c r="C57" s="101"/>
      <c r="D57" s="101"/>
      <c r="E57" s="101"/>
    </row>
    <row r="58" spans="1:6">
      <c r="A58" s="153"/>
      <c r="B58" s="101"/>
      <c r="C58" s="101"/>
      <c r="D58" s="101"/>
      <c r="E58" s="101"/>
    </row>
    <row r="59" spans="1:6">
      <c r="A59" s="153"/>
      <c r="B59" s="101"/>
      <c r="C59" s="101"/>
      <c r="D59" s="101"/>
      <c r="E59" s="101"/>
    </row>
    <row r="60" spans="1:6">
      <c r="A60" s="153"/>
      <c r="B60" s="101"/>
      <c r="C60" s="101"/>
      <c r="D60" s="101"/>
      <c r="E60" s="101"/>
    </row>
    <row r="61" spans="1:6">
      <c r="A61" s="153"/>
      <c r="B61" s="101"/>
      <c r="C61" s="101"/>
      <c r="D61" s="101"/>
      <c r="E61" s="101"/>
    </row>
    <row r="62" spans="1:6">
      <c r="A62" s="153"/>
      <c r="B62" s="101"/>
      <c r="C62" s="101"/>
      <c r="D62" s="101"/>
    </row>
    <row r="63" spans="1:6">
      <c r="D63" s="101"/>
    </row>
  </sheetData>
  <pageMargins left="0.28999999999999998" right="0.17" top="0.32" bottom="0.33" header="0.31496062992125984" footer="0.31496062992125984"/>
  <pageSetup paperSize="11" scale="55" orientation="landscape" horizontalDpi="0" verticalDpi="0" r:id="rId1"/>
</worksheet>
</file>

<file path=xl/worksheets/sheet12.xml><?xml version="1.0" encoding="utf-8"?>
<worksheet xmlns="http://schemas.openxmlformats.org/spreadsheetml/2006/main" xmlns:r="http://schemas.openxmlformats.org/officeDocument/2006/relationships">
  <dimension ref="A1:F60"/>
  <sheetViews>
    <sheetView zoomScale="70" zoomScaleNormal="70" workbookViewId="0">
      <selection activeCell="C7" sqref="C7"/>
    </sheetView>
  </sheetViews>
  <sheetFormatPr defaultColWidth="9.140625" defaultRowHeight="15.75"/>
  <cols>
    <col min="1" max="1" width="7.7109375" style="44" customWidth="1"/>
    <col min="2" max="2" width="55.7109375" style="44" customWidth="1"/>
    <col min="3" max="3" width="23.7109375" style="44" customWidth="1"/>
    <col min="4" max="4" width="45.7109375" style="44" customWidth="1"/>
    <col min="5" max="6" width="24.7109375" style="44" customWidth="1"/>
    <col min="7" max="256" width="9.140625" style="44"/>
    <col min="257" max="257" width="7.5703125" style="44" customWidth="1"/>
    <col min="258" max="258" width="47.5703125" style="44" customWidth="1"/>
    <col min="259" max="259" width="20.28515625" style="44" customWidth="1"/>
    <col min="260" max="260" width="47.7109375" style="44" customWidth="1"/>
    <col min="261" max="261" width="21.28515625" style="44" customWidth="1"/>
    <col min="262" max="262" width="21.85546875" style="44" customWidth="1"/>
    <col min="263" max="512" width="9.140625" style="44"/>
    <col min="513" max="513" width="7.5703125" style="44" customWidth="1"/>
    <col min="514" max="514" width="47.5703125" style="44" customWidth="1"/>
    <col min="515" max="515" width="20.28515625" style="44" customWidth="1"/>
    <col min="516" max="516" width="47.7109375" style="44" customWidth="1"/>
    <col min="517" max="517" width="21.28515625" style="44" customWidth="1"/>
    <col min="518" max="518" width="21.85546875" style="44" customWidth="1"/>
    <col min="519" max="768" width="9.140625" style="44"/>
    <col min="769" max="769" width="7.5703125" style="44" customWidth="1"/>
    <col min="770" max="770" width="47.5703125" style="44" customWidth="1"/>
    <col min="771" max="771" width="20.28515625" style="44" customWidth="1"/>
    <col min="772" max="772" width="47.7109375" style="44" customWidth="1"/>
    <col min="773" max="773" width="21.28515625" style="44" customWidth="1"/>
    <col min="774" max="774" width="21.85546875" style="44" customWidth="1"/>
    <col min="775" max="1024" width="9.140625" style="44"/>
    <col min="1025" max="1025" width="7.5703125" style="44" customWidth="1"/>
    <col min="1026" max="1026" width="47.5703125" style="44" customWidth="1"/>
    <col min="1027" max="1027" width="20.28515625" style="44" customWidth="1"/>
    <col min="1028" max="1028" width="47.7109375" style="44" customWidth="1"/>
    <col min="1029" max="1029" width="21.28515625" style="44" customWidth="1"/>
    <col min="1030" max="1030" width="21.85546875" style="44" customWidth="1"/>
    <col min="1031" max="1280" width="9.140625" style="44"/>
    <col min="1281" max="1281" width="7.5703125" style="44" customWidth="1"/>
    <col min="1282" max="1282" width="47.5703125" style="44" customWidth="1"/>
    <col min="1283" max="1283" width="20.28515625" style="44" customWidth="1"/>
    <col min="1284" max="1284" width="47.7109375" style="44" customWidth="1"/>
    <col min="1285" max="1285" width="21.28515625" style="44" customWidth="1"/>
    <col min="1286" max="1286" width="21.85546875" style="44" customWidth="1"/>
    <col min="1287" max="1536" width="9.140625" style="44"/>
    <col min="1537" max="1537" width="7.5703125" style="44" customWidth="1"/>
    <col min="1538" max="1538" width="47.5703125" style="44" customWidth="1"/>
    <col min="1539" max="1539" width="20.28515625" style="44" customWidth="1"/>
    <col min="1540" max="1540" width="47.7109375" style="44" customWidth="1"/>
    <col min="1541" max="1541" width="21.28515625" style="44" customWidth="1"/>
    <col min="1542" max="1542" width="21.85546875" style="44" customWidth="1"/>
    <col min="1543" max="1792" width="9.140625" style="44"/>
    <col min="1793" max="1793" width="7.5703125" style="44" customWidth="1"/>
    <col min="1794" max="1794" width="47.5703125" style="44" customWidth="1"/>
    <col min="1795" max="1795" width="20.28515625" style="44" customWidth="1"/>
    <col min="1796" max="1796" width="47.7109375" style="44" customWidth="1"/>
    <col min="1797" max="1797" width="21.28515625" style="44" customWidth="1"/>
    <col min="1798" max="1798" width="21.85546875" style="44" customWidth="1"/>
    <col min="1799" max="2048" width="9.140625" style="44"/>
    <col min="2049" max="2049" width="7.5703125" style="44" customWidth="1"/>
    <col min="2050" max="2050" width="47.5703125" style="44" customWidth="1"/>
    <col min="2051" max="2051" width="20.28515625" style="44" customWidth="1"/>
    <col min="2052" max="2052" width="47.7109375" style="44" customWidth="1"/>
    <col min="2053" max="2053" width="21.28515625" style="44" customWidth="1"/>
    <col min="2054" max="2054" width="21.85546875" style="44" customWidth="1"/>
    <col min="2055" max="2304" width="9.140625" style="44"/>
    <col min="2305" max="2305" width="7.5703125" style="44" customWidth="1"/>
    <col min="2306" max="2306" width="47.5703125" style="44" customWidth="1"/>
    <col min="2307" max="2307" width="20.28515625" style="44" customWidth="1"/>
    <col min="2308" max="2308" width="47.7109375" style="44" customWidth="1"/>
    <col min="2309" max="2309" width="21.28515625" style="44" customWidth="1"/>
    <col min="2310" max="2310" width="21.85546875" style="44" customWidth="1"/>
    <col min="2311" max="2560" width="9.140625" style="44"/>
    <col min="2561" max="2561" width="7.5703125" style="44" customWidth="1"/>
    <col min="2562" max="2562" width="47.5703125" style="44" customWidth="1"/>
    <col min="2563" max="2563" width="20.28515625" style="44" customWidth="1"/>
    <col min="2564" max="2564" width="47.7109375" style="44" customWidth="1"/>
    <col min="2565" max="2565" width="21.28515625" style="44" customWidth="1"/>
    <col min="2566" max="2566" width="21.85546875" style="44" customWidth="1"/>
    <col min="2567" max="2816" width="9.140625" style="44"/>
    <col min="2817" max="2817" width="7.5703125" style="44" customWidth="1"/>
    <col min="2818" max="2818" width="47.5703125" style="44" customWidth="1"/>
    <col min="2819" max="2819" width="20.28515625" style="44" customWidth="1"/>
    <col min="2820" max="2820" width="47.7109375" style="44" customWidth="1"/>
    <col min="2821" max="2821" width="21.28515625" style="44" customWidth="1"/>
    <col min="2822" max="2822" width="21.85546875" style="44" customWidth="1"/>
    <col min="2823" max="3072" width="9.140625" style="44"/>
    <col min="3073" max="3073" width="7.5703125" style="44" customWidth="1"/>
    <col min="3074" max="3074" width="47.5703125" style="44" customWidth="1"/>
    <col min="3075" max="3075" width="20.28515625" style="44" customWidth="1"/>
    <col min="3076" max="3076" width="47.7109375" style="44" customWidth="1"/>
    <col min="3077" max="3077" width="21.28515625" style="44" customWidth="1"/>
    <col min="3078" max="3078" width="21.85546875" style="44" customWidth="1"/>
    <col min="3079" max="3328" width="9.140625" style="44"/>
    <col min="3329" max="3329" width="7.5703125" style="44" customWidth="1"/>
    <col min="3330" max="3330" width="47.5703125" style="44" customWidth="1"/>
    <col min="3331" max="3331" width="20.28515625" style="44" customWidth="1"/>
    <col min="3332" max="3332" width="47.7109375" style="44" customWidth="1"/>
    <col min="3333" max="3333" width="21.28515625" style="44" customWidth="1"/>
    <col min="3334" max="3334" width="21.85546875" style="44" customWidth="1"/>
    <col min="3335" max="3584" width="9.140625" style="44"/>
    <col min="3585" max="3585" width="7.5703125" style="44" customWidth="1"/>
    <col min="3586" max="3586" width="47.5703125" style="44" customWidth="1"/>
    <col min="3587" max="3587" width="20.28515625" style="44" customWidth="1"/>
    <col min="3588" max="3588" width="47.7109375" style="44" customWidth="1"/>
    <col min="3589" max="3589" width="21.28515625" style="44" customWidth="1"/>
    <col min="3590" max="3590" width="21.85546875" style="44" customWidth="1"/>
    <col min="3591" max="3840" width="9.140625" style="44"/>
    <col min="3841" max="3841" width="7.5703125" style="44" customWidth="1"/>
    <col min="3842" max="3842" width="47.5703125" style="44" customWidth="1"/>
    <col min="3843" max="3843" width="20.28515625" style="44" customWidth="1"/>
    <col min="3844" max="3844" width="47.7109375" style="44" customWidth="1"/>
    <col min="3845" max="3845" width="21.28515625" style="44" customWidth="1"/>
    <col min="3846" max="3846" width="21.85546875" style="44" customWidth="1"/>
    <col min="3847" max="4096" width="9.140625" style="44"/>
    <col min="4097" max="4097" width="7.5703125" style="44" customWidth="1"/>
    <col min="4098" max="4098" width="47.5703125" style="44" customWidth="1"/>
    <col min="4099" max="4099" width="20.28515625" style="44" customWidth="1"/>
    <col min="4100" max="4100" width="47.7109375" style="44" customWidth="1"/>
    <col min="4101" max="4101" width="21.28515625" style="44" customWidth="1"/>
    <col min="4102" max="4102" width="21.85546875" style="44" customWidth="1"/>
    <col min="4103" max="4352" width="9.140625" style="44"/>
    <col min="4353" max="4353" width="7.5703125" style="44" customWidth="1"/>
    <col min="4354" max="4354" width="47.5703125" style="44" customWidth="1"/>
    <col min="4355" max="4355" width="20.28515625" style="44" customWidth="1"/>
    <col min="4356" max="4356" width="47.7109375" style="44" customWidth="1"/>
    <col min="4357" max="4357" width="21.28515625" style="44" customWidth="1"/>
    <col min="4358" max="4358" width="21.85546875" style="44" customWidth="1"/>
    <col min="4359" max="4608" width="9.140625" style="44"/>
    <col min="4609" max="4609" width="7.5703125" style="44" customWidth="1"/>
    <col min="4610" max="4610" width="47.5703125" style="44" customWidth="1"/>
    <col min="4611" max="4611" width="20.28515625" style="44" customWidth="1"/>
    <col min="4612" max="4612" width="47.7109375" style="44" customWidth="1"/>
    <col min="4613" max="4613" width="21.28515625" style="44" customWidth="1"/>
    <col min="4614" max="4614" width="21.85546875" style="44" customWidth="1"/>
    <col min="4615" max="4864" width="9.140625" style="44"/>
    <col min="4865" max="4865" width="7.5703125" style="44" customWidth="1"/>
    <col min="4866" max="4866" width="47.5703125" style="44" customWidth="1"/>
    <col min="4867" max="4867" width="20.28515625" style="44" customWidth="1"/>
    <col min="4868" max="4868" width="47.7109375" style="44" customWidth="1"/>
    <col min="4869" max="4869" width="21.28515625" style="44" customWidth="1"/>
    <col min="4870" max="4870" width="21.85546875" style="44" customWidth="1"/>
    <col min="4871" max="5120" width="9.140625" style="44"/>
    <col min="5121" max="5121" width="7.5703125" style="44" customWidth="1"/>
    <col min="5122" max="5122" width="47.5703125" style="44" customWidth="1"/>
    <col min="5123" max="5123" width="20.28515625" style="44" customWidth="1"/>
    <col min="5124" max="5124" width="47.7109375" style="44" customWidth="1"/>
    <col min="5125" max="5125" width="21.28515625" style="44" customWidth="1"/>
    <col min="5126" max="5126" width="21.85546875" style="44" customWidth="1"/>
    <col min="5127" max="5376" width="9.140625" style="44"/>
    <col min="5377" max="5377" width="7.5703125" style="44" customWidth="1"/>
    <col min="5378" max="5378" width="47.5703125" style="44" customWidth="1"/>
    <col min="5379" max="5379" width="20.28515625" style="44" customWidth="1"/>
    <col min="5380" max="5380" width="47.7109375" style="44" customWidth="1"/>
    <col min="5381" max="5381" width="21.28515625" style="44" customWidth="1"/>
    <col min="5382" max="5382" width="21.85546875" style="44" customWidth="1"/>
    <col min="5383" max="5632" width="9.140625" style="44"/>
    <col min="5633" max="5633" width="7.5703125" style="44" customWidth="1"/>
    <col min="5634" max="5634" width="47.5703125" style="44" customWidth="1"/>
    <col min="5635" max="5635" width="20.28515625" style="44" customWidth="1"/>
    <col min="5636" max="5636" width="47.7109375" style="44" customWidth="1"/>
    <col min="5637" max="5637" width="21.28515625" style="44" customWidth="1"/>
    <col min="5638" max="5638" width="21.85546875" style="44" customWidth="1"/>
    <col min="5639" max="5888" width="9.140625" style="44"/>
    <col min="5889" max="5889" width="7.5703125" style="44" customWidth="1"/>
    <col min="5890" max="5890" width="47.5703125" style="44" customWidth="1"/>
    <col min="5891" max="5891" width="20.28515625" style="44" customWidth="1"/>
    <col min="5892" max="5892" width="47.7109375" style="44" customWidth="1"/>
    <col min="5893" max="5893" width="21.28515625" style="44" customWidth="1"/>
    <col min="5894" max="5894" width="21.85546875" style="44" customWidth="1"/>
    <col min="5895" max="6144" width="9.140625" style="44"/>
    <col min="6145" max="6145" width="7.5703125" style="44" customWidth="1"/>
    <col min="6146" max="6146" width="47.5703125" style="44" customWidth="1"/>
    <col min="6147" max="6147" width="20.28515625" style="44" customWidth="1"/>
    <col min="6148" max="6148" width="47.7109375" style="44" customWidth="1"/>
    <col min="6149" max="6149" width="21.28515625" style="44" customWidth="1"/>
    <col min="6150" max="6150" width="21.85546875" style="44" customWidth="1"/>
    <col min="6151" max="6400" width="9.140625" style="44"/>
    <col min="6401" max="6401" width="7.5703125" style="44" customWidth="1"/>
    <col min="6402" max="6402" width="47.5703125" style="44" customWidth="1"/>
    <col min="6403" max="6403" width="20.28515625" style="44" customWidth="1"/>
    <col min="6404" max="6404" width="47.7109375" style="44" customWidth="1"/>
    <col min="6405" max="6405" width="21.28515625" style="44" customWidth="1"/>
    <col min="6406" max="6406" width="21.85546875" style="44" customWidth="1"/>
    <col min="6407" max="6656" width="9.140625" style="44"/>
    <col min="6657" max="6657" width="7.5703125" style="44" customWidth="1"/>
    <col min="6658" max="6658" width="47.5703125" style="44" customWidth="1"/>
    <col min="6659" max="6659" width="20.28515625" style="44" customWidth="1"/>
    <col min="6660" max="6660" width="47.7109375" style="44" customWidth="1"/>
    <col min="6661" max="6661" width="21.28515625" style="44" customWidth="1"/>
    <col min="6662" max="6662" width="21.85546875" style="44" customWidth="1"/>
    <col min="6663" max="6912" width="9.140625" style="44"/>
    <col min="6913" max="6913" width="7.5703125" style="44" customWidth="1"/>
    <col min="6914" max="6914" width="47.5703125" style="44" customWidth="1"/>
    <col min="6915" max="6915" width="20.28515625" style="44" customWidth="1"/>
    <col min="6916" max="6916" width="47.7109375" style="44" customWidth="1"/>
    <col min="6917" max="6917" width="21.28515625" style="44" customWidth="1"/>
    <col min="6918" max="6918" width="21.85546875" style="44" customWidth="1"/>
    <col min="6919" max="7168" width="9.140625" style="44"/>
    <col min="7169" max="7169" width="7.5703125" style="44" customWidth="1"/>
    <col min="7170" max="7170" width="47.5703125" style="44" customWidth="1"/>
    <col min="7171" max="7171" width="20.28515625" style="44" customWidth="1"/>
    <col min="7172" max="7172" width="47.7109375" style="44" customWidth="1"/>
    <col min="7173" max="7173" width="21.28515625" style="44" customWidth="1"/>
    <col min="7174" max="7174" width="21.85546875" style="44" customWidth="1"/>
    <col min="7175" max="7424" width="9.140625" style="44"/>
    <col min="7425" max="7425" width="7.5703125" style="44" customWidth="1"/>
    <col min="7426" max="7426" width="47.5703125" style="44" customWidth="1"/>
    <col min="7427" max="7427" width="20.28515625" style="44" customWidth="1"/>
    <col min="7428" max="7428" width="47.7109375" style="44" customWidth="1"/>
    <col min="7429" max="7429" width="21.28515625" style="44" customWidth="1"/>
    <col min="7430" max="7430" width="21.85546875" style="44" customWidth="1"/>
    <col min="7431" max="7680" width="9.140625" style="44"/>
    <col min="7681" max="7681" width="7.5703125" style="44" customWidth="1"/>
    <col min="7682" max="7682" width="47.5703125" style="44" customWidth="1"/>
    <col min="7683" max="7683" width="20.28515625" style="44" customWidth="1"/>
    <col min="7684" max="7684" width="47.7109375" style="44" customWidth="1"/>
    <col min="7685" max="7685" width="21.28515625" style="44" customWidth="1"/>
    <col min="7686" max="7686" width="21.85546875" style="44" customWidth="1"/>
    <col min="7687" max="7936" width="9.140625" style="44"/>
    <col min="7937" max="7937" width="7.5703125" style="44" customWidth="1"/>
    <col min="7938" max="7938" width="47.5703125" style="44" customWidth="1"/>
    <col min="7939" max="7939" width="20.28515625" style="44" customWidth="1"/>
    <col min="7940" max="7940" width="47.7109375" style="44" customWidth="1"/>
    <col min="7941" max="7941" width="21.28515625" style="44" customWidth="1"/>
    <col min="7942" max="7942" width="21.85546875" style="44" customWidth="1"/>
    <col min="7943" max="8192" width="9.140625" style="44"/>
    <col min="8193" max="8193" width="7.5703125" style="44" customWidth="1"/>
    <col min="8194" max="8194" width="47.5703125" style="44" customWidth="1"/>
    <col min="8195" max="8195" width="20.28515625" style="44" customWidth="1"/>
    <col min="8196" max="8196" width="47.7109375" style="44" customWidth="1"/>
    <col min="8197" max="8197" width="21.28515625" style="44" customWidth="1"/>
    <col min="8198" max="8198" width="21.85546875" style="44" customWidth="1"/>
    <col min="8199" max="8448" width="9.140625" style="44"/>
    <col min="8449" max="8449" width="7.5703125" style="44" customWidth="1"/>
    <col min="8450" max="8450" width="47.5703125" style="44" customWidth="1"/>
    <col min="8451" max="8451" width="20.28515625" style="44" customWidth="1"/>
    <col min="8452" max="8452" width="47.7109375" style="44" customWidth="1"/>
    <col min="8453" max="8453" width="21.28515625" style="44" customWidth="1"/>
    <col min="8454" max="8454" width="21.85546875" style="44" customWidth="1"/>
    <col min="8455" max="8704" width="9.140625" style="44"/>
    <col min="8705" max="8705" width="7.5703125" style="44" customWidth="1"/>
    <col min="8706" max="8706" width="47.5703125" style="44" customWidth="1"/>
    <col min="8707" max="8707" width="20.28515625" style="44" customWidth="1"/>
    <col min="8708" max="8708" width="47.7109375" style="44" customWidth="1"/>
    <col min="8709" max="8709" width="21.28515625" style="44" customWidth="1"/>
    <col min="8710" max="8710" width="21.85546875" style="44" customWidth="1"/>
    <col min="8711" max="8960" width="9.140625" style="44"/>
    <col min="8961" max="8961" width="7.5703125" style="44" customWidth="1"/>
    <col min="8962" max="8962" width="47.5703125" style="44" customWidth="1"/>
    <col min="8963" max="8963" width="20.28515625" style="44" customWidth="1"/>
    <col min="8964" max="8964" width="47.7109375" style="44" customWidth="1"/>
    <col min="8965" max="8965" width="21.28515625" style="44" customWidth="1"/>
    <col min="8966" max="8966" width="21.85546875" style="44" customWidth="1"/>
    <col min="8967" max="9216" width="9.140625" style="44"/>
    <col min="9217" max="9217" width="7.5703125" style="44" customWidth="1"/>
    <col min="9218" max="9218" width="47.5703125" style="44" customWidth="1"/>
    <col min="9219" max="9219" width="20.28515625" style="44" customWidth="1"/>
    <col min="9220" max="9220" width="47.7109375" style="44" customWidth="1"/>
    <col min="9221" max="9221" width="21.28515625" style="44" customWidth="1"/>
    <col min="9222" max="9222" width="21.85546875" style="44" customWidth="1"/>
    <col min="9223" max="9472" width="9.140625" style="44"/>
    <col min="9473" max="9473" width="7.5703125" style="44" customWidth="1"/>
    <col min="9474" max="9474" width="47.5703125" style="44" customWidth="1"/>
    <col min="9475" max="9475" width="20.28515625" style="44" customWidth="1"/>
    <col min="9476" max="9476" width="47.7109375" style="44" customWidth="1"/>
    <col min="9477" max="9477" width="21.28515625" style="44" customWidth="1"/>
    <col min="9478" max="9478" width="21.85546875" style="44" customWidth="1"/>
    <col min="9479" max="9728" width="9.140625" style="44"/>
    <col min="9729" max="9729" width="7.5703125" style="44" customWidth="1"/>
    <col min="9730" max="9730" width="47.5703125" style="44" customWidth="1"/>
    <col min="9731" max="9731" width="20.28515625" style="44" customWidth="1"/>
    <col min="9732" max="9732" width="47.7109375" style="44" customWidth="1"/>
    <col min="9733" max="9733" width="21.28515625" style="44" customWidth="1"/>
    <col min="9734" max="9734" width="21.85546875" style="44" customWidth="1"/>
    <col min="9735" max="9984" width="9.140625" style="44"/>
    <col min="9985" max="9985" width="7.5703125" style="44" customWidth="1"/>
    <col min="9986" max="9986" width="47.5703125" style="44" customWidth="1"/>
    <col min="9987" max="9987" width="20.28515625" style="44" customWidth="1"/>
    <col min="9988" max="9988" width="47.7109375" style="44" customWidth="1"/>
    <col min="9989" max="9989" width="21.28515625" style="44" customWidth="1"/>
    <col min="9990" max="9990" width="21.85546875" style="44" customWidth="1"/>
    <col min="9991" max="10240" width="9.140625" style="44"/>
    <col min="10241" max="10241" width="7.5703125" style="44" customWidth="1"/>
    <col min="10242" max="10242" width="47.5703125" style="44" customWidth="1"/>
    <col min="10243" max="10243" width="20.28515625" style="44" customWidth="1"/>
    <col min="10244" max="10244" width="47.7109375" style="44" customWidth="1"/>
    <col min="10245" max="10245" width="21.28515625" style="44" customWidth="1"/>
    <col min="10246" max="10246" width="21.85546875" style="44" customWidth="1"/>
    <col min="10247" max="10496" width="9.140625" style="44"/>
    <col min="10497" max="10497" width="7.5703125" style="44" customWidth="1"/>
    <col min="10498" max="10498" width="47.5703125" style="44" customWidth="1"/>
    <col min="10499" max="10499" width="20.28515625" style="44" customWidth="1"/>
    <col min="10500" max="10500" width="47.7109375" style="44" customWidth="1"/>
    <col min="10501" max="10501" width="21.28515625" style="44" customWidth="1"/>
    <col min="10502" max="10502" width="21.85546875" style="44" customWidth="1"/>
    <col min="10503" max="10752" width="9.140625" style="44"/>
    <col min="10753" max="10753" width="7.5703125" style="44" customWidth="1"/>
    <col min="10754" max="10754" width="47.5703125" style="44" customWidth="1"/>
    <col min="10755" max="10755" width="20.28515625" style="44" customWidth="1"/>
    <col min="10756" max="10756" width="47.7109375" style="44" customWidth="1"/>
    <col min="10757" max="10757" width="21.28515625" style="44" customWidth="1"/>
    <col min="10758" max="10758" width="21.85546875" style="44" customWidth="1"/>
    <col min="10759" max="11008" width="9.140625" style="44"/>
    <col min="11009" max="11009" width="7.5703125" style="44" customWidth="1"/>
    <col min="11010" max="11010" width="47.5703125" style="44" customWidth="1"/>
    <col min="11011" max="11011" width="20.28515625" style="44" customWidth="1"/>
    <col min="11012" max="11012" width="47.7109375" style="44" customWidth="1"/>
    <col min="11013" max="11013" width="21.28515625" style="44" customWidth="1"/>
    <col min="11014" max="11014" width="21.85546875" style="44" customWidth="1"/>
    <col min="11015" max="11264" width="9.140625" style="44"/>
    <col min="11265" max="11265" width="7.5703125" style="44" customWidth="1"/>
    <col min="11266" max="11266" width="47.5703125" style="44" customWidth="1"/>
    <col min="11267" max="11267" width="20.28515625" style="44" customWidth="1"/>
    <col min="11268" max="11268" width="47.7109375" style="44" customWidth="1"/>
    <col min="11269" max="11269" width="21.28515625" style="44" customWidth="1"/>
    <col min="11270" max="11270" width="21.85546875" style="44" customWidth="1"/>
    <col min="11271" max="11520" width="9.140625" style="44"/>
    <col min="11521" max="11521" width="7.5703125" style="44" customWidth="1"/>
    <col min="11522" max="11522" width="47.5703125" style="44" customWidth="1"/>
    <col min="11523" max="11523" width="20.28515625" style="44" customWidth="1"/>
    <col min="11524" max="11524" width="47.7109375" style="44" customWidth="1"/>
    <col min="11525" max="11525" width="21.28515625" style="44" customWidth="1"/>
    <col min="11526" max="11526" width="21.85546875" style="44" customWidth="1"/>
    <col min="11527" max="11776" width="9.140625" style="44"/>
    <col min="11777" max="11777" width="7.5703125" style="44" customWidth="1"/>
    <col min="11778" max="11778" width="47.5703125" style="44" customWidth="1"/>
    <col min="11779" max="11779" width="20.28515625" style="44" customWidth="1"/>
    <col min="11780" max="11780" width="47.7109375" style="44" customWidth="1"/>
    <col min="11781" max="11781" width="21.28515625" style="44" customWidth="1"/>
    <col min="11782" max="11782" width="21.85546875" style="44" customWidth="1"/>
    <col min="11783" max="12032" width="9.140625" style="44"/>
    <col min="12033" max="12033" width="7.5703125" style="44" customWidth="1"/>
    <col min="12034" max="12034" width="47.5703125" style="44" customWidth="1"/>
    <col min="12035" max="12035" width="20.28515625" style="44" customWidth="1"/>
    <col min="12036" max="12036" width="47.7109375" style="44" customWidth="1"/>
    <col min="12037" max="12037" width="21.28515625" style="44" customWidth="1"/>
    <col min="12038" max="12038" width="21.85546875" style="44" customWidth="1"/>
    <col min="12039" max="12288" width="9.140625" style="44"/>
    <col min="12289" max="12289" width="7.5703125" style="44" customWidth="1"/>
    <col min="12290" max="12290" width="47.5703125" style="44" customWidth="1"/>
    <col min="12291" max="12291" width="20.28515625" style="44" customWidth="1"/>
    <col min="12292" max="12292" width="47.7109375" style="44" customWidth="1"/>
    <col min="12293" max="12293" width="21.28515625" style="44" customWidth="1"/>
    <col min="12294" max="12294" width="21.85546875" style="44" customWidth="1"/>
    <col min="12295" max="12544" width="9.140625" style="44"/>
    <col min="12545" max="12545" width="7.5703125" style="44" customWidth="1"/>
    <col min="12546" max="12546" width="47.5703125" style="44" customWidth="1"/>
    <col min="12547" max="12547" width="20.28515625" style="44" customWidth="1"/>
    <col min="12548" max="12548" width="47.7109375" style="44" customWidth="1"/>
    <col min="12549" max="12549" width="21.28515625" style="44" customWidth="1"/>
    <col min="12550" max="12550" width="21.85546875" style="44" customWidth="1"/>
    <col min="12551" max="12800" width="9.140625" style="44"/>
    <col min="12801" max="12801" width="7.5703125" style="44" customWidth="1"/>
    <col min="12802" max="12802" width="47.5703125" style="44" customWidth="1"/>
    <col min="12803" max="12803" width="20.28515625" style="44" customWidth="1"/>
    <col min="12804" max="12804" width="47.7109375" style="44" customWidth="1"/>
    <col min="12805" max="12805" width="21.28515625" style="44" customWidth="1"/>
    <col min="12806" max="12806" width="21.85546875" style="44" customWidth="1"/>
    <col min="12807" max="13056" width="9.140625" style="44"/>
    <col min="13057" max="13057" width="7.5703125" style="44" customWidth="1"/>
    <col min="13058" max="13058" width="47.5703125" style="44" customWidth="1"/>
    <col min="13059" max="13059" width="20.28515625" style="44" customWidth="1"/>
    <col min="13060" max="13060" width="47.7109375" style="44" customWidth="1"/>
    <col min="13061" max="13061" width="21.28515625" style="44" customWidth="1"/>
    <col min="13062" max="13062" width="21.85546875" style="44" customWidth="1"/>
    <col min="13063" max="13312" width="9.140625" style="44"/>
    <col min="13313" max="13313" width="7.5703125" style="44" customWidth="1"/>
    <col min="13314" max="13314" width="47.5703125" style="44" customWidth="1"/>
    <col min="13315" max="13315" width="20.28515625" style="44" customWidth="1"/>
    <col min="13316" max="13316" width="47.7109375" style="44" customWidth="1"/>
    <col min="13317" max="13317" width="21.28515625" style="44" customWidth="1"/>
    <col min="13318" max="13318" width="21.85546875" style="44" customWidth="1"/>
    <col min="13319" max="13568" width="9.140625" style="44"/>
    <col min="13569" max="13569" width="7.5703125" style="44" customWidth="1"/>
    <col min="13570" max="13570" width="47.5703125" style="44" customWidth="1"/>
    <col min="13571" max="13571" width="20.28515625" style="44" customWidth="1"/>
    <col min="13572" max="13572" width="47.7109375" style="44" customWidth="1"/>
    <col min="13573" max="13573" width="21.28515625" style="44" customWidth="1"/>
    <col min="13574" max="13574" width="21.85546875" style="44" customWidth="1"/>
    <col min="13575" max="13824" width="9.140625" style="44"/>
    <col min="13825" max="13825" width="7.5703125" style="44" customWidth="1"/>
    <col min="13826" max="13826" width="47.5703125" style="44" customWidth="1"/>
    <col min="13827" max="13827" width="20.28515625" style="44" customWidth="1"/>
    <col min="13828" max="13828" width="47.7109375" style="44" customWidth="1"/>
    <col min="13829" max="13829" width="21.28515625" style="44" customWidth="1"/>
    <col min="13830" max="13830" width="21.85546875" style="44" customWidth="1"/>
    <col min="13831" max="14080" width="9.140625" style="44"/>
    <col min="14081" max="14081" width="7.5703125" style="44" customWidth="1"/>
    <col min="14082" max="14082" width="47.5703125" style="44" customWidth="1"/>
    <col min="14083" max="14083" width="20.28515625" style="44" customWidth="1"/>
    <col min="14084" max="14084" width="47.7109375" style="44" customWidth="1"/>
    <col min="14085" max="14085" width="21.28515625" style="44" customWidth="1"/>
    <col min="14086" max="14086" width="21.85546875" style="44" customWidth="1"/>
    <col min="14087" max="14336" width="9.140625" style="44"/>
    <col min="14337" max="14337" width="7.5703125" style="44" customWidth="1"/>
    <col min="14338" max="14338" width="47.5703125" style="44" customWidth="1"/>
    <col min="14339" max="14339" width="20.28515625" style="44" customWidth="1"/>
    <col min="14340" max="14340" width="47.7109375" style="44" customWidth="1"/>
    <col min="14341" max="14341" width="21.28515625" style="44" customWidth="1"/>
    <col min="14342" max="14342" width="21.85546875" style="44" customWidth="1"/>
    <col min="14343" max="14592" width="9.140625" style="44"/>
    <col min="14593" max="14593" width="7.5703125" style="44" customWidth="1"/>
    <col min="14594" max="14594" width="47.5703125" style="44" customWidth="1"/>
    <col min="14595" max="14595" width="20.28515625" style="44" customWidth="1"/>
    <col min="14596" max="14596" width="47.7109375" style="44" customWidth="1"/>
    <col min="14597" max="14597" width="21.28515625" style="44" customWidth="1"/>
    <col min="14598" max="14598" width="21.85546875" style="44" customWidth="1"/>
    <col min="14599" max="14848" width="9.140625" style="44"/>
    <col min="14849" max="14849" width="7.5703125" style="44" customWidth="1"/>
    <col min="14850" max="14850" width="47.5703125" style="44" customWidth="1"/>
    <col min="14851" max="14851" width="20.28515625" style="44" customWidth="1"/>
    <col min="14852" max="14852" width="47.7109375" style="44" customWidth="1"/>
    <col min="14853" max="14853" width="21.28515625" style="44" customWidth="1"/>
    <col min="14854" max="14854" width="21.85546875" style="44" customWidth="1"/>
    <col min="14855" max="15104" width="9.140625" style="44"/>
    <col min="15105" max="15105" width="7.5703125" style="44" customWidth="1"/>
    <col min="15106" max="15106" width="47.5703125" style="44" customWidth="1"/>
    <col min="15107" max="15107" width="20.28515625" style="44" customWidth="1"/>
    <col min="15108" max="15108" width="47.7109375" style="44" customWidth="1"/>
    <col min="15109" max="15109" width="21.28515625" style="44" customWidth="1"/>
    <col min="15110" max="15110" width="21.85546875" style="44" customWidth="1"/>
    <col min="15111" max="15360" width="9.140625" style="44"/>
    <col min="15361" max="15361" width="7.5703125" style="44" customWidth="1"/>
    <col min="15362" max="15362" width="47.5703125" style="44" customWidth="1"/>
    <col min="15363" max="15363" width="20.28515625" style="44" customWidth="1"/>
    <col min="15364" max="15364" width="47.7109375" style="44" customWidth="1"/>
    <col min="15365" max="15365" width="21.28515625" style="44" customWidth="1"/>
    <col min="15366" max="15366" width="21.85546875" style="44" customWidth="1"/>
    <col min="15367" max="15616" width="9.140625" style="44"/>
    <col min="15617" max="15617" width="7.5703125" style="44" customWidth="1"/>
    <col min="15618" max="15618" width="47.5703125" style="44" customWidth="1"/>
    <col min="15619" max="15619" width="20.28515625" style="44" customWidth="1"/>
    <col min="15620" max="15620" width="47.7109375" style="44" customWidth="1"/>
    <col min="15621" max="15621" width="21.28515625" style="44" customWidth="1"/>
    <col min="15622" max="15622" width="21.85546875" style="44" customWidth="1"/>
    <col min="15623" max="15872" width="9.140625" style="44"/>
    <col min="15873" max="15873" width="7.5703125" style="44" customWidth="1"/>
    <col min="15874" max="15874" width="47.5703125" style="44" customWidth="1"/>
    <col min="15875" max="15875" width="20.28515625" style="44" customWidth="1"/>
    <col min="15876" max="15876" width="47.7109375" style="44" customWidth="1"/>
    <col min="15877" max="15877" width="21.28515625" style="44" customWidth="1"/>
    <col min="15878" max="15878" width="21.85546875" style="44" customWidth="1"/>
    <col min="15879" max="16128" width="9.140625" style="44"/>
    <col min="16129" max="16129" width="7.5703125" style="44" customWidth="1"/>
    <col min="16130" max="16130" width="47.5703125" style="44" customWidth="1"/>
    <col min="16131" max="16131" width="20.28515625" style="44" customWidth="1"/>
    <col min="16132" max="16132" width="47.7109375" style="44" customWidth="1"/>
    <col min="16133" max="16133" width="21.28515625" style="44" customWidth="1"/>
    <col min="16134" max="16134" width="21.85546875" style="44" customWidth="1"/>
    <col min="16135" max="16384" width="9.140625" style="44"/>
  </cols>
  <sheetData>
    <row r="1" spans="1:6">
      <c r="A1" s="44" t="s">
        <v>404</v>
      </c>
    </row>
    <row r="3" spans="1:6" ht="31.5">
      <c r="A3" s="11" t="s">
        <v>112</v>
      </c>
      <c r="B3" s="11" t="s">
        <v>262</v>
      </c>
      <c r="C3" s="91" t="s">
        <v>3115</v>
      </c>
      <c r="D3" s="81" t="s">
        <v>263</v>
      </c>
      <c r="E3" s="82" t="s">
        <v>258</v>
      </c>
      <c r="F3" s="76" t="s">
        <v>259</v>
      </c>
    </row>
    <row r="4" spans="1:6">
      <c r="A4" s="6">
        <v>1</v>
      </c>
      <c r="B4" s="6" t="s">
        <v>3</v>
      </c>
      <c r="C4" s="6">
        <v>3</v>
      </c>
      <c r="D4" s="76">
        <v>4</v>
      </c>
      <c r="E4" s="76">
        <v>5</v>
      </c>
      <c r="F4" s="76">
        <v>6</v>
      </c>
    </row>
    <row r="5" spans="1:6">
      <c r="A5" s="155"/>
      <c r="B5" s="155"/>
      <c r="C5" s="155"/>
      <c r="D5" s="155"/>
      <c r="E5" s="155"/>
      <c r="F5" s="155"/>
    </row>
    <row r="6" spans="1:6" s="511" customFormat="1">
      <c r="A6" s="362"/>
      <c r="B6" s="307" t="s">
        <v>108</v>
      </c>
      <c r="C6" s="362"/>
      <c r="D6" s="362"/>
      <c r="E6" s="362"/>
      <c r="F6" s="362"/>
    </row>
    <row r="7" spans="1:6">
      <c r="A7" s="362"/>
      <c r="B7" s="307" t="s">
        <v>72</v>
      </c>
      <c r="C7" s="308">
        <f>SUM(C9,C22,C37,C39,C43,C48,C59)</f>
        <v>7796000000</v>
      </c>
      <c r="D7" s="362"/>
      <c r="E7" s="362"/>
      <c r="F7" s="362"/>
    </row>
    <row r="8" spans="1:6">
      <c r="A8" s="362"/>
      <c r="B8" s="362"/>
      <c r="C8" s="362"/>
      <c r="D8" s="362"/>
      <c r="E8" s="362"/>
      <c r="F8" s="362"/>
    </row>
    <row r="9" spans="1:6" ht="31.5">
      <c r="A9" s="552" t="s">
        <v>234</v>
      </c>
      <c r="B9" s="553" t="s">
        <v>235</v>
      </c>
      <c r="C9" s="554">
        <f>SUM(C10:C20)</f>
        <v>824900000</v>
      </c>
      <c r="D9" s="363"/>
      <c r="E9" s="363"/>
      <c r="F9" s="363"/>
    </row>
    <row r="10" spans="1:6" s="58" customFormat="1" ht="31.5">
      <c r="A10" s="354">
        <v>1</v>
      </c>
      <c r="B10" s="126" t="s">
        <v>265</v>
      </c>
      <c r="C10" s="127">
        <v>5000000</v>
      </c>
      <c r="D10" s="126" t="s">
        <v>474</v>
      </c>
      <c r="E10" s="126" t="s">
        <v>284</v>
      </c>
      <c r="F10" s="89" t="s">
        <v>405</v>
      </c>
    </row>
    <row r="11" spans="1:6" s="58" customFormat="1" ht="31.5">
      <c r="A11" s="354">
        <v>2</v>
      </c>
      <c r="B11" s="126" t="s">
        <v>267</v>
      </c>
      <c r="C11" s="127">
        <v>76000000</v>
      </c>
      <c r="D11" s="126" t="s">
        <v>475</v>
      </c>
      <c r="E11" s="126" t="s">
        <v>284</v>
      </c>
      <c r="F11" s="89" t="s">
        <v>405</v>
      </c>
    </row>
    <row r="12" spans="1:6" s="58" customFormat="1" ht="31.5">
      <c r="A12" s="354">
        <v>3</v>
      </c>
      <c r="B12" s="126" t="s">
        <v>268</v>
      </c>
      <c r="C12" s="127">
        <v>394600000</v>
      </c>
      <c r="D12" s="126" t="s">
        <v>476</v>
      </c>
      <c r="E12" s="126" t="s">
        <v>284</v>
      </c>
      <c r="F12" s="89" t="s">
        <v>405</v>
      </c>
    </row>
    <row r="13" spans="1:6" s="58" customFormat="1" ht="31.5">
      <c r="A13" s="354">
        <v>4</v>
      </c>
      <c r="B13" s="126" t="s">
        <v>236</v>
      </c>
      <c r="C13" s="127">
        <v>25000000</v>
      </c>
      <c r="D13" s="126" t="s">
        <v>237</v>
      </c>
      <c r="E13" s="126" t="s">
        <v>284</v>
      </c>
      <c r="F13" s="89" t="s">
        <v>405</v>
      </c>
    </row>
    <row r="14" spans="1:6" s="58" customFormat="1" ht="31.5">
      <c r="A14" s="354">
        <v>5</v>
      </c>
      <c r="B14" s="126" t="s">
        <v>272</v>
      </c>
      <c r="C14" s="127">
        <v>15000000</v>
      </c>
      <c r="D14" s="126" t="s">
        <v>342</v>
      </c>
      <c r="E14" s="126" t="s">
        <v>284</v>
      </c>
      <c r="F14" s="89" t="s">
        <v>405</v>
      </c>
    </row>
    <row r="15" spans="1:6" s="58" customFormat="1" ht="31.5">
      <c r="A15" s="354">
        <v>6</v>
      </c>
      <c r="B15" s="126" t="s">
        <v>239</v>
      </c>
      <c r="C15" s="127">
        <v>3000000</v>
      </c>
      <c r="D15" s="126" t="s">
        <v>2399</v>
      </c>
      <c r="E15" s="126" t="s">
        <v>284</v>
      </c>
      <c r="F15" s="89" t="s">
        <v>405</v>
      </c>
    </row>
    <row r="16" spans="1:6" s="58" customFormat="1" ht="31.5">
      <c r="A16" s="354">
        <v>7</v>
      </c>
      <c r="B16" s="126" t="s">
        <v>353</v>
      </c>
      <c r="C16" s="127">
        <v>2000000</v>
      </c>
      <c r="D16" s="126" t="s">
        <v>2400</v>
      </c>
      <c r="E16" s="126" t="s">
        <v>2401</v>
      </c>
      <c r="F16" s="89" t="s">
        <v>405</v>
      </c>
    </row>
    <row r="17" spans="1:6" s="58" customFormat="1" ht="78.75">
      <c r="A17" s="354">
        <v>8</v>
      </c>
      <c r="B17" s="126" t="s">
        <v>288</v>
      </c>
      <c r="C17" s="127">
        <v>3000000</v>
      </c>
      <c r="D17" s="126" t="s">
        <v>2402</v>
      </c>
      <c r="E17" s="126" t="s">
        <v>2403</v>
      </c>
      <c r="F17" s="89" t="s">
        <v>405</v>
      </c>
    </row>
    <row r="18" spans="1:6" s="58" customFormat="1" ht="31.5">
      <c r="A18" s="354">
        <v>9</v>
      </c>
      <c r="B18" s="126" t="s">
        <v>275</v>
      </c>
      <c r="C18" s="127">
        <v>56000000</v>
      </c>
      <c r="D18" s="126" t="s">
        <v>477</v>
      </c>
      <c r="E18" s="126" t="s">
        <v>284</v>
      </c>
      <c r="F18" s="89" t="s">
        <v>405</v>
      </c>
    </row>
    <row r="19" spans="1:6" s="58" customFormat="1" ht="31.5">
      <c r="A19" s="354">
        <v>10</v>
      </c>
      <c r="B19" s="126" t="s">
        <v>316</v>
      </c>
      <c r="C19" s="127">
        <v>245300000</v>
      </c>
      <c r="D19" s="126" t="s">
        <v>478</v>
      </c>
      <c r="E19" s="126" t="s">
        <v>284</v>
      </c>
      <c r="F19" s="89" t="s">
        <v>405</v>
      </c>
    </row>
    <row r="20" spans="1:6" s="58" customFormat="1">
      <c r="A20" s="354">
        <v>11</v>
      </c>
      <c r="B20" s="126" t="s">
        <v>261</v>
      </c>
      <c r="C20" s="127">
        <v>0</v>
      </c>
      <c r="D20" s="126" t="s">
        <v>479</v>
      </c>
      <c r="E20" s="126" t="s">
        <v>284</v>
      </c>
      <c r="F20" s="89" t="s">
        <v>2404</v>
      </c>
    </row>
    <row r="21" spans="1:6" s="58" customFormat="1">
      <c r="A21" s="354"/>
      <c r="B21" s="126"/>
      <c r="C21" s="127"/>
      <c r="D21" s="126"/>
      <c r="E21" s="126"/>
      <c r="F21" s="89"/>
    </row>
    <row r="22" spans="1:6" s="58" customFormat="1" ht="31.5">
      <c r="A22" s="362" t="s">
        <v>240</v>
      </c>
      <c r="B22" s="553" t="s">
        <v>241</v>
      </c>
      <c r="C22" s="554">
        <f>SUM(C23:C34)</f>
        <v>4552775000</v>
      </c>
      <c r="D22" s="363"/>
      <c r="E22" s="363"/>
      <c r="F22" s="363"/>
    </row>
    <row r="23" spans="1:6" s="58" customFormat="1" ht="31.5">
      <c r="A23" s="354">
        <v>1</v>
      </c>
      <c r="B23" s="126" t="s">
        <v>437</v>
      </c>
      <c r="C23" s="129">
        <v>4300000000</v>
      </c>
      <c r="D23" s="89" t="s">
        <v>2405</v>
      </c>
      <c r="E23" s="89" t="s">
        <v>2406</v>
      </c>
      <c r="F23" s="89" t="s">
        <v>405</v>
      </c>
    </row>
    <row r="24" spans="1:6" s="58" customFormat="1" ht="31.5">
      <c r="A24" s="354">
        <v>2</v>
      </c>
      <c r="B24" s="126" t="s">
        <v>473</v>
      </c>
      <c r="C24" s="129">
        <v>30000000</v>
      </c>
      <c r="D24" s="89" t="s">
        <v>2407</v>
      </c>
      <c r="E24" s="89" t="s">
        <v>430</v>
      </c>
      <c r="F24" s="89" t="s">
        <v>405</v>
      </c>
    </row>
    <row r="25" spans="1:6" s="58" customFormat="1" ht="31.5">
      <c r="A25" s="354">
        <v>3</v>
      </c>
      <c r="B25" s="126" t="s">
        <v>346</v>
      </c>
      <c r="C25" s="129">
        <v>126095000</v>
      </c>
      <c r="D25" s="89" t="s">
        <v>2408</v>
      </c>
      <c r="E25" s="89" t="s">
        <v>2409</v>
      </c>
      <c r="F25" s="89" t="s">
        <v>405</v>
      </c>
    </row>
    <row r="26" spans="1:6" s="58" customFormat="1" ht="31.5">
      <c r="A26" s="354">
        <v>4</v>
      </c>
      <c r="B26" s="126" t="s">
        <v>2410</v>
      </c>
      <c r="C26" s="129">
        <v>17880000</v>
      </c>
      <c r="D26" s="89" t="s">
        <v>2411</v>
      </c>
      <c r="E26" s="89" t="s">
        <v>2412</v>
      </c>
      <c r="F26" s="89" t="s">
        <v>405</v>
      </c>
    </row>
    <row r="27" spans="1:6" ht="31.5">
      <c r="A27" s="354">
        <v>5</v>
      </c>
      <c r="B27" s="126" t="s">
        <v>480</v>
      </c>
      <c r="C27" s="127">
        <v>5000000</v>
      </c>
      <c r="D27" s="126" t="s">
        <v>481</v>
      </c>
      <c r="E27" s="126" t="s">
        <v>482</v>
      </c>
      <c r="F27" s="89" t="s">
        <v>405</v>
      </c>
    </row>
    <row r="28" spans="1:6" ht="31.5">
      <c r="A28" s="354">
        <v>6</v>
      </c>
      <c r="B28" s="126" t="s">
        <v>361</v>
      </c>
      <c r="C28" s="127">
        <v>15000000</v>
      </c>
      <c r="D28" s="126" t="s">
        <v>2413</v>
      </c>
      <c r="E28" s="126" t="s">
        <v>2414</v>
      </c>
      <c r="F28" s="89" t="s">
        <v>405</v>
      </c>
    </row>
    <row r="29" spans="1:6" ht="31.5">
      <c r="A29" s="354">
        <v>7</v>
      </c>
      <c r="B29" s="126" t="s">
        <v>344</v>
      </c>
      <c r="C29" s="127">
        <v>15000000</v>
      </c>
      <c r="D29" s="126" t="s">
        <v>2415</v>
      </c>
      <c r="E29" s="126" t="s">
        <v>406</v>
      </c>
      <c r="F29" s="89" t="s">
        <v>405</v>
      </c>
    </row>
    <row r="30" spans="1:6" ht="31.5">
      <c r="A30" s="354">
        <v>8</v>
      </c>
      <c r="B30" s="126" t="s">
        <v>2416</v>
      </c>
      <c r="C30" s="127">
        <v>15000000</v>
      </c>
      <c r="D30" s="126" t="s">
        <v>2417</v>
      </c>
      <c r="E30" s="126" t="s">
        <v>407</v>
      </c>
      <c r="F30" s="89" t="s">
        <v>405</v>
      </c>
    </row>
    <row r="31" spans="1:6" ht="31.5">
      <c r="A31" s="354">
        <v>9</v>
      </c>
      <c r="B31" s="126" t="s">
        <v>2418</v>
      </c>
      <c r="C31" s="127">
        <v>28800000</v>
      </c>
      <c r="D31" s="126" t="s">
        <v>2419</v>
      </c>
      <c r="E31" s="126" t="s">
        <v>2420</v>
      </c>
      <c r="F31" s="89" t="s">
        <v>405</v>
      </c>
    </row>
    <row r="32" spans="1:6" ht="31.5">
      <c r="A32" s="354">
        <v>10</v>
      </c>
      <c r="B32" s="126" t="s">
        <v>483</v>
      </c>
      <c r="C32" s="127">
        <v>0</v>
      </c>
      <c r="D32" s="126" t="s">
        <v>484</v>
      </c>
      <c r="E32" s="126" t="s">
        <v>485</v>
      </c>
      <c r="F32" s="89" t="s">
        <v>2404</v>
      </c>
    </row>
    <row r="33" spans="1:6" ht="31.5">
      <c r="A33" s="354">
        <v>11</v>
      </c>
      <c r="B33" s="126" t="s">
        <v>486</v>
      </c>
      <c r="C33" s="127">
        <v>0</v>
      </c>
      <c r="D33" s="126" t="s">
        <v>487</v>
      </c>
      <c r="E33" s="126" t="s">
        <v>281</v>
      </c>
      <c r="F33" s="89" t="s">
        <v>2404</v>
      </c>
    </row>
    <row r="34" spans="1:6" ht="31.5">
      <c r="A34" s="354">
        <v>12</v>
      </c>
      <c r="B34" s="126" t="s">
        <v>488</v>
      </c>
      <c r="C34" s="127">
        <v>0</v>
      </c>
      <c r="D34" s="126" t="s">
        <v>489</v>
      </c>
      <c r="E34" s="126" t="s">
        <v>281</v>
      </c>
      <c r="F34" s="89" t="s">
        <v>2404</v>
      </c>
    </row>
    <row r="35" spans="1:6">
      <c r="A35" s="354">
        <v>13</v>
      </c>
      <c r="B35" s="555" t="s">
        <v>490</v>
      </c>
      <c r="C35" s="556">
        <v>0</v>
      </c>
      <c r="D35" s="89"/>
      <c r="E35" s="89"/>
      <c r="F35" s="89" t="s">
        <v>2404</v>
      </c>
    </row>
    <row r="36" spans="1:6">
      <c r="A36" s="354"/>
      <c r="B36" s="555"/>
      <c r="C36" s="556"/>
      <c r="D36" s="89"/>
      <c r="E36" s="89"/>
      <c r="F36" s="89"/>
    </row>
    <row r="37" spans="1:6">
      <c r="A37" s="362" t="s">
        <v>244</v>
      </c>
      <c r="B37" s="553" t="s">
        <v>2421</v>
      </c>
      <c r="C37" s="557">
        <f>SUM(C38:C38)</f>
        <v>30000000</v>
      </c>
      <c r="D37" s="363"/>
      <c r="E37" s="363"/>
      <c r="F37" s="363"/>
    </row>
    <row r="38" spans="1:6" ht="31.5">
      <c r="A38" s="354"/>
      <c r="B38" s="555" t="s">
        <v>2422</v>
      </c>
      <c r="C38" s="556">
        <v>30000000</v>
      </c>
      <c r="D38" s="89" t="s">
        <v>2423</v>
      </c>
      <c r="E38" s="89" t="s">
        <v>2424</v>
      </c>
      <c r="F38" s="89" t="s">
        <v>405</v>
      </c>
    </row>
    <row r="39" spans="1:6" ht="31.5">
      <c r="A39" s="362" t="s">
        <v>245</v>
      </c>
      <c r="B39" s="553" t="s">
        <v>367</v>
      </c>
      <c r="C39" s="557">
        <f>SUM(C40:C41)</f>
        <v>75000000</v>
      </c>
      <c r="D39" s="363"/>
      <c r="E39" s="363"/>
      <c r="F39" s="363"/>
    </row>
    <row r="40" spans="1:6" ht="31.5">
      <c r="A40" s="354">
        <v>1</v>
      </c>
      <c r="B40" s="126" t="s">
        <v>278</v>
      </c>
      <c r="C40" s="127">
        <v>75000000</v>
      </c>
      <c r="D40" s="126" t="s">
        <v>491</v>
      </c>
      <c r="E40" s="558" t="s">
        <v>377</v>
      </c>
      <c r="F40" s="89" t="s">
        <v>405</v>
      </c>
    </row>
    <row r="41" spans="1:6" ht="78.75">
      <c r="A41" s="354">
        <v>2</v>
      </c>
      <c r="B41" s="126" t="s">
        <v>492</v>
      </c>
      <c r="C41" s="127">
        <v>0</v>
      </c>
      <c r="D41" s="126" t="s">
        <v>2425</v>
      </c>
      <c r="E41" s="126" t="s">
        <v>282</v>
      </c>
      <c r="F41" s="89" t="s">
        <v>2404</v>
      </c>
    </row>
    <row r="42" spans="1:6">
      <c r="A42" s="354"/>
      <c r="B42" s="126"/>
      <c r="C42" s="127"/>
      <c r="D42" s="126"/>
      <c r="E42" s="126"/>
      <c r="F42" s="89"/>
    </row>
    <row r="43" spans="1:6" ht="47.25">
      <c r="A43" s="362" t="s">
        <v>246</v>
      </c>
      <c r="B43" s="553" t="s">
        <v>345</v>
      </c>
      <c r="C43" s="554">
        <f>SUM(C44:C47)</f>
        <v>40000000</v>
      </c>
      <c r="D43" s="363"/>
      <c r="E43" s="363"/>
      <c r="F43" s="363"/>
    </row>
    <row r="44" spans="1:6" ht="31.5">
      <c r="A44" s="354">
        <v>1</v>
      </c>
      <c r="B44" s="126" t="s">
        <v>2379</v>
      </c>
      <c r="C44" s="129">
        <v>40000000</v>
      </c>
      <c r="D44" s="89" t="s">
        <v>2426</v>
      </c>
      <c r="E44" s="89" t="s">
        <v>422</v>
      </c>
      <c r="F44" s="89" t="s">
        <v>405</v>
      </c>
    </row>
    <row r="45" spans="1:6" ht="31.5">
      <c r="A45" s="354">
        <v>2</v>
      </c>
      <c r="B45" s="126" t="s">
        <v>280</v>
      </c>
      <c r="C45" s="127">
        <v>0</v>
      </c>
      <c r="D45" s="126" t="s">
        <v>493</v>
      </c>
      <c r="E45" s="126" t="s">
        <v>494</v>
      </c>
      <c r="F45" s="89" t="s">
        <v>2404</v>
      </c>
    </row>
    <row r="46" spans="1:6" ht="31.5">
      <c r="A46" s="354">
        <v>3</v>
      </c>
      <c r="B46" s="126" t="s">
        <v>495</v>
      </c>
      <c r="C46" s="127">
        <v>0</v>
      </c>
      <c r="D46" s="126" t="s">
        <v>496</v>
      </c>
      <c r="E46" s="126" t="s">
        <v>284</v>
      </c>
      <c r="F46" s="89" t="s">
        <v>2404</v>
      </c>
    </row>
    <row r="47" spans="1:6" ht="94.5">
      <c r="A47" s="354">
        <v>4</v>
      </c>
      <c r="B47" s="126" t="s">
        <v>497</v>
      </c>
      <c r="C47" s="127">
        <v>0</v>
      </c>
      <c r="D47" s="126" t="s">
        <v>498</v>
      </c>
      <c r="E47" s="126" t="s">
        <v>284</v>
      </c>
      <c r="F47" s="89" t="s">
        <v>2404</v>
      </c>
    </row>
    <row r="48" spans="1:6" ht="31.5">
      <c r="A48" s="362" t="s">
        <v>247</v>
      </c>
      <c r="B48" s="553" t="s">
        <v>2427</v>
      </c>
      <c r="C48" s="554">
        <f>SUM(C49:C58)</f>
        <v>2263325000</v>
      </c>
      <c r="D48" s="363"/>
      <c r="E48" s="363"/>
      <c r="F48" s="363"/>
    </row>
    <row r="49" spans="1:6" ht="47.25">
      <c r="A49" s="354">
        <v>1</v>
      </c>
      <c r="B49" s="126" t="s">
        <v>2428</v>
      </c>
      <c r="C49" s="129">
        <v>50000000</v>
      </c>
      <c r="D49" s="89" t="s">
        <v>2429</v>
      </c>
      <c r="E49" s="89" t="s">
        <v>377</v>
      </c>
      <c r="F49" s="89" t="s">
        <v>405</v>
      </c>
    </row>
    <row r="50" spans="1:6" ht="31.5">
      <c r="A50" s="354">
        <v>2</v>
      </c>
      <c r="B50" s="126" t="s">
        <v>2430</v>
      </c>
      <c r="C50" s="129">
        <v>50000000</v>
      </c>
      <c r="D50" s="89" t="s">
        <v>2431</v>
      </c>
      <c r="E50" s="89" t="s">
        <v>254</v>
      </c>
      <c r="F50" s="89" t="s">
        <v>405</v>
      </c>
    </row>
    <row r="51" spans="1:6" ht="31.5">
      <c r="A51" s="354">
        <v>3</v>
      </c>
      <c r="B51" s="126" t="s">
        <v>2432</v>
      </c>
      <c r="C51" s="129">
        <v>50000000</v>
      </c>
      <c r="D51" s="89" t="s">
        <v>2433</v>
      </c>
      <c r="E51" s="89" t="s">
        <v>254</v>
      </c>
      <c r="F51" s="89" t="s">
        <v>405</v>
      </c>
    </row>
    <row r="52" spans="1:6" ht="31.5">
      <c r="A52" s="354">
        <v>4</v>
      </c>
      <c r="B52" s="126" t="s">
        <v>408</v>
      </c>
      <c r="C52" s="129">
        <v>1787785000</v>
      </c>
      <c r="D52" s="89" t="s">
        <v>2434</v>
      </c>
      <c r="E52" s="89" t="s">
        <v>323</v>
      </c>
      <c r="F52" s="89" t="s">
        <v>405</v>
      </c>
    </row>
    <row r="53" spans="1:6" ht="31.5">
      <c r="A53" s="354">
        <v>5</v>
      </c>
      <c r="B53" s="126" t="s">
        <v>2435</v>
      </c>
      <c r="C53" s="129">
        <v>20000000</v>
      </c>
      <c r="D53" s="89" t="s">
        <v>2436</v>
      </c>
      <c r="E53" s="89" t="s">
        <v>377</v>
      </c>
      <c r="F53" s="89" t="s">
        <v>405</v>
      </c>
    </row>
    <row r="54" spans="1:6" ht="31.5">
      <c r="A54" s="354">
        <v>6</v>
      </c>
      <c r="B54" s="126" t="s">
        <v>2437</v>
      </c>
      <c r="C54" s="129">
        <v>125000000</v>
      </c>
      <c r="D54" s="89" t="s">
        <v>2438</v>
      </c>
      <c r="E54" s="89" t="s">
        <v>254</v>
      </c>
      <c r="F54" s="89" t="s">
        <v>405</v>
      </c>
    </row>
    <row r="55" spans="1:6" ht="47.25">
      <c r="A55" s="354">
        <v>7</v>
      </c>
      <c r="B55" s="126" t="s">
        <v>409</v>
      </c>
      <c r="C55" s="129">
        <v>10540000</v>
      </c>
      <c r="D55" s="89" t="s">
        <v>2439</v>
      </c>
      <c r="E55" s="89" t="s">
        <v>523</v>
      </c>
      <c r="F55" s="89" t="s">
        <v>405</v>
      </c>
    </row>
    <row r="56" spans="1:6" ht="31.5">
      <c r="A56" s="354">
        <v>8</v>
      </c>
      <c r="B56" s="126" t="s">
        <v>2440</v>
      </c>
      <c r="C56" s="127">
        <v>70000000</v>
      </c>
      <c r="D56" s="126" t="s">
        <v>2441</v>
      </c>
      <c r="E56" s="126" t="s">
        <v>333</v>
      </c>
      <c r="F56" s="89" t="s">
        <v>405</v>
      </c>
    </row>
    <row r="57" spans="1:6" ht="31.5">
      <c r="A57" s="354">
        <v>9</v>
      </c>
      <c r="B57" s="126" t="s">
        <v>2442</v>
      </c>
      <c r="C57" s="127">
        <v>50000000</v>
      </c>
      <c r="D57" s="126" t="s">
        <v>2443</v>
      </c>
      <c r="E57" s="126" t="s">
        <v>254</v>
      </c>
      <c r="F57" s="89" t="s">
        <v>405</v>
      </c>
    </row>
    <row r="58" spans="1:6" ht="47.25">
      <c r="A58" s="354">
        <v>10</v>
      </c>
      <c r="B58" s="126" t="s">
        <v>2444</v>
      </c>
      <c r="C58" s="127">
        <v>50000000</v>
      </c>
      <c r="D58" s="126" t="s">
        <v>2445</v>
      </c>
      <c r="E58" s="126" t="s">
        <v>254</v>
      </c>
      <c r="F58" s="89" t="s">
        <v>405</v>
      </c>
    </row>
    <row r="59" spans="1:6" ht="31.5">
      <c r="A59" s="362" t="s">
        <v>249</v>
      </c>
      <c r="B59" s="553" t="s">
        <v>410</v>
      </c>
      <c r="C59" s="554">
        <f>SUM(C60:C65)</f>
        <v>10000000</v>
      </c>
      <c r="D59" s="126"/>
      <c r="E59" s="126"/>
      <c r="F59" s="89"/>
    </row>
    <row r="60" spans="1:6" ht="31.5">
      <c r="A60" s="354"/>
      <c r="B60" s="126" t="s">
        <v>2446</v>
      </c>
      <c r="C60" s="127">
        <v>10000000</v>
      </c>
      <c r="D60" s="126" t="s">
        <v>2447</v>
      </c>
      <c r="E60" s="89" t="s">
        <v>377</v>
      </c>
      <c r="F60" s="89" t="s">
        <v>405</v>
      </c>
    </row>
  </sheetData>
  <pageMargins left="0.32" right="0.21" top="0.32" bottom="0.32" header="0.31496062992125984" footer="0.31496062992125984"/>
  <pageSetup paperSize="11" scale="55" orientation="landscape" horizontalDpi="0" verticalDpi="0" r:id="rId1"/>
</worksheet>
</file>

<file path=xl/worksheets/sheet13.xml><?xml version="1.0" encoding="utf-8"?>
<worksheet xmlns="http://schemas.openxmlformats.org/spreadsheetml/2006/main" xmlns:r="http://schemas.openxmlformats.org/officeDocument/2006/relationships">
  <dimension ref="A1:H85"/>
  <sheetViews>
    <sheetView zoomScale="70" zoomScaleNormal="70" workbookViewId="0">
      <selection activeCell="E16" sqref="E16"/>
    </sheetView>
  </sheetViews>
  <sheetFormatPr defaultColWidth="8" defaultRowHeight="15.75"/>
  <cols>
    <col min="1" max="1" width="7.7109375" style="153" customWidth="1"/>
    <col min="2" max="2" width="55.7109375" style="101" customWidth="1"/>
    <col min="3" max="3" width="23.7109375" style="101" customWidth="1"/>
    <col min="4" max="4" width="45.7109375" style="101" customWidth="1"/>
    <col min="5" max="5" width="24.7109375" style="153" customWidth="1"/>
    <col min="6" max="6" width="24.7109375" style="101" customWidth="1"/>
    <col min="7" max="237" width="6.85546875" style="101" customWidth="1"/>
    <col min="238" max="16384" width="8" style="101"/>
  </cols>
  <sheetData>
    <row r="1" spans="1:8">
      <c r="A1" s="183" t="s">
        <v>411</v>
      </c>
      <c r="B1" s="183"/>
      <c r="C1" s="184" t="s">
        <v>444</v>
      </c>
      <c r="D1" s="183"/>
      <c r="E1" s="184"/>
      <c r="F1" s="183"/>
    </row>
    <row r="2" spans="1:8">
      <c r="A2" s="1144"/>
      <c r="B2" s="1144"/>
      <c r="C2" s="1144"/>
      <c r="D2" s="1144"/>
      <c r="E2" s="1144"/>
      <c r="F2" s="1144"/>
    </row>
    <row r="3" spans="1:8" s="186" customFormat="1" ht="31.5">
      <c r="A3" s="11" t="s">
        <v>112</v>
      </c>
      <c r="B3" s="11" t="s">
        <v>262</v>
      </c>
      <c r="C3" s="91" t="s">
        <v>3115</v>
      </c>
      <c r="D3" s="81" t="s">
        <v>263</v>
      </c>
      <c r="E3" s="82" t="s">
        <v>258</v>
      </c>
      <c r="F3" s="82" t="s">
        <v>259</v>
      </c>
      <c r="G3" s="185"/>
      <c r="H3" s="185"/>
    </row>
    <row r="4" spans="1:8" s="186" customFormat="1">
      <c r="A4" s="107">
        <v>1</v>
      </c>
      <c r="B4" s="108">
        <v>2</v>
      </c>
      <c r="C4" s="109">
        <v>3</v>
      </c>
      <c r="D4" s="110">
        <v>4</v>
      </c>
      <c r="E4" s="110">
        <v>5</v>
      </c>
      <c r="F4" s="109">
        <v>6</v>
      </c>
      <c r="G4" s="185"/>
      <c r="H4" s="185"/>
    </row>
    <row r="5" spans="1:8" s="186" customFormat="1">
      <c r="A5" s="187"/>
      <c r="B5" s="187"/>
      <c r="C5" s="187"/>
      <c r="D5" s="187"/>
      <c r="E5" s="187"/>
      <c r="F5" s="187"/>
      <c r="G5" s="185"/>
      <c r="H5" s="185"/>
    </row>
    <row r="6" spans="1:8" s="191" customFormat="1">
      <c r="A6" s="188"/>
      <c r="B6" s="189" t="s">
        <v>108</v>
      </c>
      <c r="C6" s="190"/>
      <c r="D6" s="144"/>
      <c r="E6" s="167"/>
      <c r="F6" s="144"/>
    </row>
    <row r="7" spans="1:8" s="183" customFormat="1">
      <c r="A7" s="192"/>
      <c r="B7" s="189" t="s">
        <v>444</v>
      </c>
      <c r="C7" s="476">
        <f>SUM(C8:C9)</f>
        <v>12305650000</v>
      </c>
      <c r="D7" s="138"/>
      <c r="E7" s="138"/>
      <c r="F7" s="138"/>
    </row>
    <row r="8" spans="1:8" s="183" customFormat="1">
      <c r="A8" s="192"/>
      <c r="B8" s="189" t="s">
        <v>49</v>
      </c>
      <c r="C8" s="476">
        <f>SUM(C11,C34)</f>
        <v>7055650000</v>
      </c>
      <c r="D8" s="138"/>
      <c r="E8" s="480"/>
      <c r="F8" s="138"/>
    </row>
    <row r="9" spans="1:8" s="183" customFormat="1">
      <c r="A9" s="192"/>
      <c r="B9" s="189" t="s">
        <v>5961</v>
      </c>
      <c r="C9" s="476">
        <f>C69</f>
        <v>5250000000</v>
      </c>
      <c r="D9" s="138"/>
      <c r="E9" s="138"/>
      <c r="F9" s="138"/>
    </row>
    <row r="10" spans="1:8" s="183" customFormat="1">
      <c r="A10" s="192"/>
      <c r="B10" s="189"/>
      <c r="C10" s="476"/>
      <c r="D10" s="138"/>
      <c r="E10" s="138"/>
      <c r="F10" s="138"/>
    </row>
    <row r="11" spans="1:8" s="191" customFormat="1">
      <c r="A11" s="192"/>
      <c r="B11" s="189" t="s">
        <v>6545</v>
      </c>
      <c r="C11" s="476">
        <f>SUM(C12,C23,C30)</f>
        <v>5722420000</v>
      </c>
      <c r="D11" s="138"/>
      <c r="E11" s="138"/>
      <c r="F11" s="138"/>
    </row>
    <row r="12" spans="1:8" s="198" customFormat="1" ht="31.5">
      <c r="A12" s="192" t="s">
        <v>234</v>
      </c>
      <c r="B12" s="193" t="s">
        <v>235</v>
      </c>
      <c r="C12" s="476">
        <f>SUM(C13:C21)</f>
        <v>347420000</v>
      </c>
      <c r="D12" s="138"/>
      <c r="E12" s="138"/>
      <c r="F12" s="138"/>
    </row>
    <row r="13" spans="1:8" s="191" customFormat="1">
      <c r="A13" s="194" t="s">
        <v>1</v>
      </c>
      <c r="B13" s="195" t="s">
        <v>265</v>
      </c>
      <c r="C13" s="478">
        <v>11900000</v>
      </c>
      <c r="D13" s="169" t="s">
        <v>6546</v>
      </c>
      <c r="E13" s="169" t="s">
        <v>284</v>
      </c>
      <c r="F13" s="144" t="s">
        <v>73</v>
      </c>
    </row>
    <row r="14" spans="1:8" s="198" customFormat="1" ht="94.5">
      <c r="A14" s="196" t="s">
        <v>3</v>
      </c>
      <c r="B14" s="197" t="s">
        <v>267</v>
      </c>
      <c r="C14" s="600">
        <v>60000000</v>
      </c>
      <c r="D14" s="169" t="s">
        <v>6547</v>
      </c>
      <c r="E14" s="169" t="s">
        <v>6548</v>
      </c>
      <c r="F14" s="169" t="s">
        <v>73</v>
      </c>
    </row>
    <row r="15" spans="1:8" s="198" customFormat="1" ht="31.5">
      <c r="A15" s="194" t="s">
        <v>4</v>
      </c>
      <c r="B15" s="195" t="s">
        <v>2596</v>
      </c>
      <c r="C15" s="478">
        <v>18000000</v>
      </c>
      <c r="D15" s="169" t="s">
        <v>6549</v>
      </c>
      <c r="E15" s="169" t="s">
        <v>6550</v>
      </c>
      <c r="F15" s="144" t="s">
        <v>73</v>
      </c>
    </row>
    <row r="16" spans="1:8" s="191" customFormat="1" ht="78.75">
      <c r="A16" s="196" t="s">
        <v>269</v>
      </c>
      <c r="B16" s="197" t="s">
        <v>268</v>
      </c>
      <c r="C16" s="600">
        <v>98600000</v>
      </c>
      <c r="D16" s="169" t="s">
        <v>6551</v>
      </c>
      <c r="E16" s="169" t="s">
        <v>6552</v>
      </c>
      <c r="F16" s="169" t="s">
        <v>73</v>
      </c>
    </row>
    <row r="17" spans="1:6" s="191" customFormat="1">
      <c r="A17" s="196" t="s">
        <v>270</v>
      </c>
      <c r="B17" s="197" t="s">
        <v>236</v>
      </c>
      <c r="C17" s="600">
        <v>20000000</v>
      </c>
      <c r="D17" s="169" t="s">
        <v>6553</v>
      </c>
      <c r="E17" s="169" t="s">
        <v>6554</v>
      </c>
      <c r="F17" s="169" t="s">
        <v>73</v>
      </c>
    </row>
    <row r="18" spans="1:6" s="191" customFormat="1" ht="63">
      <c r="A18" s="194" t="s">
        <v>271</v>
      </c>
      <c r="B18" s="195" t="s">
        <v>272</v>
      </c>
      <c r="C18" s="478">
        <v>8000000</v>
      </c>
      <c r="D18" s="169" t="s">
        <v>6555</v>
      </c>
      <c r="E18" s="169" t="s">
        <v>6556</v>
      </c>
      <c r="F18" s="144" t="s">
        <v>73</v>
      </c>
    </row>
    <row r="19" spans="1:6" s="191" customFormat="1" ht="31.5">
      <c r="A19" s="194" t="s">
        <v>273</v>
      </c>
      <c r="B19" s="195" t="s">
        <v>239</v>
      </c>
      <c r="C19" s="478">
        <v>4000000</v>
      </c>
      <c r="D19" s="169" t="s">
        <v>6557</v>
      </c>
      <c r="E19" s="169" t="s">
        <v>6558</v>
      </c>
      <c r="F19" s="144" t="s">
        <v>73</v>
      </c>
    </row>
    <row r="20" spans="1:6" s="191" customFormat="1" ht="63">
      <c r="A20" s="194" t="s">
        <v>274</v>
      </c>
      <c r="B20" s="195" t="s">
        <v>275</v>
      </c>
      <c r="C20" s="478">
        <v>20960000</v>
      </c>
      <c r="D20" s="169" t="s">
        <v>6559</v>
      </c>
      <c r="E20" s="169" t="s">
        <v>6560</v>
      </c>
      <c r="F20" s="144" t="s">
        <v>73</v>
      </c>
    </row>
    <row r="21" spans="1:6" s="191" customFormat="1" ht="47.25">
      <c r="A21" s="194" t="s">
        <v>276</v>
      </c>
      <c r="B21" s="195" t="s">
        <v>289</v>
      </c>
      <c r="C21" s="478">
        <v>105960000</v>
      </c>
      <c r="D21" s="169" t="s">
        <v>6561</v>
      </c>
      <c r="E21" s="169" t="s">
        <v>6562</v>
      </c>
      <c r="F21" s="144" t="s">
        <v>73</v>
      </c>
    </row>
    <row r="22" spans="1:6" s="191" customFormat="1">
      <c r="A22" s="194"/>
      <c r="B22" s="195"/>
      <c r="C22" s="478"/>
      <c r="D22" s="898"/>
      <c r="E22" s="898"/>
      <c r="F22" s="144"/>
    </row>
    <row r="23" spans="1:6" s="191" customFormat="1" ht="31.5">
      <c r="A23" s="192" t="s">
        <v>240</v>
      </c>
      <c r="B23" s="193" t="s">
        <v>241</v>
      </c>
      <c r="C23" s="476">
        <f>SUM(C24:C27)</f>
        <v>5274000000</v>
      </c>
      <c r="D23" s="899"/>
      <c r="E23" s="899"/>
      <c r="F23" s="138"/>
    </row>
    <row r="24" spans="1:6" s="198" customFormat="1" ht="31.5">
      <c r="A24" s="194" t="s">
        <v>1</v>
      </c>
      <c r="B24" s="195" t="s">
        <v>437</v>
      </c>
      <c r="C24" s="478">
        <v>4700000000</v>
      </c>
      <c r="D24" s="169" t="s">
        <v>6563</v>
      </c>
      <c r="E24" s="169" t="s">
        <v>281</v>
      </c>
      <c r="F24" s="144" t="s">
        <v>73</v>
      </c>
    </row>
    <row r="25" spans="1:6" s="183" customFormat="1" ht="94.5">
      <c r="A25" s="194" t="s">
        <v>3</v>
      </c>
      <c r="B25" s="195" t="s">
        <v>6564</v>
      </c>
      <c r="C25" s="478">
        <v>504000000</v>
      </c>
      <c r="D25" s="169" t="s">
        <v>6565</v>
      </c>
      <c r="E25" s="169" t="s">
        <v>6566</v>
      </c>
      <c r="F25" s="144" t="s">
        <v>73</v>
      </c>
    </row>
    <row r="26" spans="1:6" s="191" customFormat="1" ht="63">
      <c r="A26" s="194" t="s">
        <v>4</v>
      </c>
      <c r="B26" s="195" t="s">
        <v>242</v>
      </c>
      <c r="C26" s="478">
        <v>8000000</v>
      </c>
      <c r="D26" s="169" t="s">
        <v>6567</v>
      </c>
      <c r="E26" s="169" t="s">
        <v>6568</v>
      </c>
      <c r="F26" s="144" t="s">
        <v>73</v>
      </c>
    </row>
    <row r="27" spans="1:6" s="183" customFormat="1" ht="31.5">
      <c r="A27" s="196" t="s">
        <v>269</v>
      </c>
      <c r="B27" s="197" t="s">
        <v>277</v>
      </c>
      <c r="C27" s="600">
        <v>62000000</v>
      </c>
      <c r="D27" s="169" t="s">
        <v>6569</v>
      </c>
      <c r="E27" s="169" t="s">
        <v>6570</v>
      </c>
      <c r="F27" s="169" t="s">
        <v>73</v>
      </c>
    </row>
    <row r="28" spans="1:6" s="183" customFormat="1">
      <c r="A28" s="194"/>
      <c r="B28" s="195"/>
      <c r="C28" s="478"/>
      <c r="D28" s="898"/>
      <c r="E28" s="898"/>
      <c r="F28" s="144"/>
    </row>
    <row r="29" spans="1:6" s="191" customFormat="1">
      <c r="A29" s="194"/>
      <c r="B29" s="195"/>
      <c r="C29" s="478"/>
      <c r="D29" s="898"/>
      <c r="E29" s="898"/>
      <c r="F29" s="144"/>
    </row>
    <row r="30" spans="1:6" s="183" customFormat="1" ht="47.25">
      <c r="A30" s="192" t="s">
        <v>244</v>
      </c>
      <c r="B30" s="193" t="s">
        <v>279</v>
      </c>
      <c r="C30" s="476">
        <f>SUM(C31:C32)</f>
        <v>101000000</v>
      </c>
      <c r="D30" s="899"/>
      <c r="E30" s="899"/>
      <c r="F30" s="138"/>
    </row>
    <row r="31" spans="1:6" s="198" customFormat="1" ht="94.5">
      <c r="A31" s="194" t="s">
        <v>1</v>
      </c>
      <c r="B31" s="195" t="s">
        <v>4836</v>
      </c>
      <c r="C31" s="478">
        <v>51000000</v>
      </c>
      <c r="D31" s="169" t="s">
        <v>6571</v>
      </c>
      <c r="E31" s="169" t="s">
        <v>6572</v>
      </c>
      <c r="F31" s="144" t="s">
        <v>73</v>
      </c>
    </row>
    <row r="32" spans="1:6" s="198" customFormat="1">
      <c r="A32" s="194" t="s">
        <v>3</v>
      </c>
      <c r="B32" s="195" t="s">
        <v>6573</v>
      </c>
      <c r="C32" s="478">
        <v>50000000</v>
      </c>
      <c r="D32" s="169" t="s">
        <v>6574</v>
      </c>
      <c r="E32" s="169" t="s">
        <v>385</v>
      </c>
      <c r="F32" s="144" t="s">
        <v>73</v>
      </c>
    </row>
    <row r="33" spans="1:6" s="198" customFormat="1">
      <c r="A33" s="194"/>
      <c r="B33" s="195"/>
      <c r="C33" s="478"/>
      <c r="D33" s="898"/>
      <c r="E33" s="898"/>
      <c r="F33" s="144"/>
    </row>
    <row r="34" spans="1:6" s="198" customFormat="1">
      <c r="A34" s="192"/>
      <c r="B34" s="189" t="s">
        <v>6575</v>
      </c>
      <c r="C34" s="476">
        <f>SUM(C35,C41,C50,C53,C56,C60)</f>
        <v>1333230000</v>
      </c>
      <c r="D34" s="899"/>
      <c r="E34" s="899"/>
      <c r="F34" s="138"/>
    </row>
    <row r="35" spans="1:6" s="198" customFormat="1" ht="63">
      <c r="A35" s="192" t="s">
        <v>245</v>
      </c>
      <c r="B35" s="193" t="s">
        <v>6576</v>
      </c>
      <c r="C35" s="476">
        <f>SUM(C36:C39)</f>
        <v>599530000</v>
      </c>
      <c r="D35" s="899"/>
      <c r="E35" s="899"/>
      <c r="F35" s="138"/>
    </row>
    <row r="36" spans="1:6" s="191" customFormat="1" ht="94.5">
      <c r="A36" s="196" t="s">
        <v>1</v>
      </c>
      <c r="B36" s="197" t="s">
        <v>6577</v>
      </c>
      <c r="C36" s="600">
        <v>496000000</v>
      </c>
      <c r="D36" s="169" t="s">
        <v>6578</v>
      </c>
      <c r="E36" s="169" t="s">
        <v>6579</v>
      </c>
      <c r="F36" s="169" t="s">
        <v>266</v>
      </c>
    </row>
    <row r="37" spans="1:6" s="198" customFormat="1" ht="78.75">
      <c r="A37" s="196" t="s">
        <v>3</v>
      </c>
      <c r="B37" s="197" t="s">
        <v>6580</v>
      </c>
      <c r="C37" s="600">
        <v>10000000</v>
      </c>
      <c r="D37" s="169" t="s">
        <v>6581</v>
      </c>
      <c r="E37" s="169" t="s">
        <v>6582</v>
      </c>
      <c r="F37" s="169" t="s">
        <v>266</v>
      </c>
    </row>
    <row r="38" spans="1:6" s="191" customFormat="1" ht="31.5">
      <c r="A38" s="196" t="s">
        <v>4</v>
      </c>
      <c r="B38" s="197" t="s">
        <v>6583</v>
      </c>
      <c r="C38" s="600">
        <v>50000000</v>
      </c>
      <c r="D38" s="169" t="s">
        <v>6584</v>
      </c>
      <c r="E38" s="169" t="s">
        <v>6585</v>
      </c>
      <c r="F38" s="169" t="s">
        <v>266</v>
      </c>
    </row>
    <row r="39" spans="1:6" s="201" customFormat="1" ht="31.5">
      <c r="A39" s="196" t="s">
        <v>269</v>
      </c>
      <c r="B39" s="197" t="s">
        <v>6586</v>
      </c>
      <c r="C39" s="600">
        <v>43530000</v>
      </c>
      <c r="D39" s="169" t="s">
        <v>6587</v>
      </c>
      <c r="E39" s="169" t="s">
        <v>3101</v>
      </c>
      <c r="F39" s="169" t="s">
        <v>266</v>
      </c>
    </row>
    <row r="40" spans="1:6" s="201" customFormat="1">
      <c r="A40" s="194"/>
      <c r="B40" s="195"/>
      <c r="C40" s="478"/>
      <c r="D40" s="898"/>
      <c r="E40" s="898"/>
      <c r="F40" s="144"/>
    </row>
    <row r="41" spans="1:6" s="201" customFormat="1" ht="31.5">
      <c r="A41" s="192" t="s">
        <v>246</v>
      </c>
      <c r="B41" s="193" t="s">
        <v>2725</v>
      </c>
      <c r="C41" s="476">
        <f>SUM(C42:C48)</f>
        <v>172700000</v>
      </c>
      <c r="D41" s="899"/>
      <c r="E41" s="899"/>
      <c r="F41" s="138"/>
    </row>
    <row r="42" spans="1:6" s="201" customFormat="1" ht="78.75">
      <c r="A42" s="196" t="s">
        <v>1</v>
      </c>
      <c r="B42" s="197" t="s">
        <v>6588</v>
      </c>
      <c r="C42" s="600">
        <v>25000000</v>
      </c>
      <c r="D42" s="169" t="s">
        <v>6589</v>
      </c>
      <c r="E42" s="169" t="s">
        <v>6590</v>
      </c>
      <c r="F42" s="169" t="s">
        <v>266</v>
      </c>
    </row>
    <row r="43" spans="1:6" s="191" customFormat="1" ht="31.5">
      <c r="A43" s="196" t="s">
        <v>3</v>
      </c>
      <c r="B43" s="197" t="s">
        <v>6591</v>
      </c>
      <c r="C43" s="600">
        <v>10000000</v>
      </c>
      <c r="D43" s="169" t="s">
        <v>6592</v>
      </c>
      <c r="E43" s="169" t="s">
        <v>250</v>
      </c>
      <c r="F43" s="169" t="s">
        <v>266</v>
      </c>
    </row>
    <row r="44" spans="1:6" s="198" customFormat="1" ht="31.5">
      <c r="A44" s="194" t="s">
        <v>4</v>
      </c>
      <c r="B44" s="195" t="s">
        <v>2802</v>
      </c>
      <c r="C44" s="478">
        <v>40000000</v>
      </c>
      <c r="D44" s="169" t="s">
        <v>6593</v>
      </c>
      <c r="E44" s="169" t="s">
        <v>6594</v>
      </c>
      <c r="F44" s="144" t="s">
        <v>266</v>
      </c>
    </row>
    <row r="45" spans="1:6" s="191" customFormat="1" ht="47.25">
      <c r="A45" s="196" t="s">
        <v>269</v>
      </c>
      <c r="B45" s="197" t="s">
        <v>6595</v>
      </c>
      <c r="C45" s="600">
        <v>65000000</v>
      </c>
      <c r="D45" s="169" t="s">
        <v>6596</v>
      </c>
      <c r="E45" s="169" t="s">
        <v>6597</v>
      </c>
      <c r="F45" s="169" t="s">
        <v>266</v>
      </c>
    </row>
    <row r="46" spans="1:6" s="198" customFormat="1" ht="31.5">
      <c r="A46" s="196" t="s">
        <v>270</v>
      </c>
      <c r="B46" s="197" t="s">
        <v>6598</v>
      </c>
      <c r="C46" s="600">
        <v>20200000</v>
      </c>
      <c r="D46" s="169" t="s">
        <v>6599</v>
      </c>
      <c r="E46" s="169" t="s">
        <v>6600</v>
      </c>
      <c r="F46" s="169" t="s">
        <v>266</v>
      </c>
    </row>
    <row r="47" spans="1:6" s="191" customFormat="1" ht="47.25">
      <c r="A47" s="196" t="s">
        <v>271</v>
      </c>
      <c r="B47" s="197" t="s">
        <v>6601</v>
      </c>
      <c r="C47" s="600">
        <v>2500000</v>
      </c>
      <c r="D47" s="169" t="s">
        <v>6602</v>
      </c>
      <c r="E47" s="169" t="s">
        <v>6603</v>
      </c>
      <c r="F47" s="169" t="s">
        <v>266</v>
      </c>
    </row>
    <row r="48" spans="1:6" s="198" customFormat="1" ht="31.5">
      <c r="A48" s="196" t="s">
        <v>273</v>
      </c>
      <c r="B48" s="197" t="s">
        <v>6604</v>
      </c>
      <c r="C48" s="600">
        <v>10000000</v>
      </c>
      <c r="D48" s="169" t="s">
        <v>6605</v>
      </c>
      <c r="E48" s="169" t="s">
        <v>6606</v>
      </c>
      <c r="F48" s="169" t="s">
        <v>266</v>
      </c>
    </row>
    <row r="49" spans="1:6" s="191" customFormat="1">
      <c r="A49" s="194"/>
      <c r="B49" s="195"/>
      <c r="C49" s="478"/>
      <c r="D49" s="898"/>
      <c r="E49" s="898"/>
      <c r="F49" s="144"/>
    </row>
    <row r="50" spans="1:6" s="191" customFormat="1" ht="31.5">
      <c r="A50" s="192" t="s">
        <v>247</v>
      </c>
      <c r="B50" s="193" t="s">
        <v>6607</v>
      </c>
      <c r="C50" s="476">
        <f>SUM(C51:C51)</f>
        <v>74050000</v>
      </c>
      <c r="D50" s="899"/>
      <c r="E50" s="899"/>
      <c r="F50" s="138"/>
    </row>
    <row r="51" spans="1:6" s="198" customFormat="1" ht="94.5">
      <c r="A51" s="196" t="s">
        <v>1</v>
      </c>
      <c r="B51" s="197" t="s">
        <v>6608</v>
      </c>
      <c r="C51" s="600">
        <v>74050000</v>
      </c>
      <c r="D51" s="169" t="s">
        <v>6609</v>
      </c>
      <c r="E51" s="169" t="s">
        <v>6610</v>
      </c>
      <c r="F51" s="169" t="s">
        <v>266</v>
      </c>
    </row>
    <row r="52" spans="1:6" s="198" customFormat="1">
      <c r="A52" s="194"/>
      <c r="B52" s="195"/>
      <c r="C52" s="478"/>
      <c r="D52" s="898"/>
      <c r="E52" s="898"/>
      <c r="F52" s="144"/>
    </row>
    <row r="53" spans="1:6" s="191" customFormat="1" ht="31.5">
      <c r="A53" s="192" t="s">
        <v>249</v>
      </c>
      <c r="B53" s="193" t="s">
        <v>6611</v>
      </c>
      <c r="C53" s="476">
        <f>SUM(C54:C54)</f>
        <v>10000000</v>
      </c>
      <c r="D53" s="899"/>
      <c r="E53" s="899"/>
      <c r="F53" s="138"/>
    </row>
    <row r="54" spans="1:6" s="198" customFormat="1" ht="47.25">
      <c r="A54" s="196" t="s">
        <v>1</v>
      </c>
      <c r="B54" s="197" t="s">
        <v>6612</v>
      </c>
      <c r="C54" s="600">
        <v>10000000</v>
      </c>
      <c r="D54" s="169" t="s">
        <v>6613</v>
      </c>
      <c r="E54" s="169" t="s">
        <v>6614</v>
      </c>
      <c r="F54" s="169" t="s">
        <v>266</v>
      </c>
    </row>
    <row r="55" spans="1:6" s="198" customFormat="1">
      <c r="A55" s="194"/>
      <c r="B55" s="195"/>
      <c r="C55" s="478"/>
      <c r="D55" s="898"/>
      <c r="E55" s="898"/>
      <c r="F55" s="144"/>
    </row>
    <row r="56" spans="1:6" s="198" customFormat="1" ht="47.25">
      <c r="A56" s="192" t="s">
        <v>123</v>
      </c>
      <c r="B56" s="193" t="s">
        <v>6615</v>
      </c>
      <c r="C56" s="476">
        <f>SUM(C57:C58)</f>
        <v>57900000</v>
      </c>
      <c r="D56" s="899"/>
      <c r="E56" s="899"/>
      <c r="F56" s="138"/>
    </row>
    <row r="57" spans="1:6" s="198" customFormat="1">
      <c r="A57" s="194" t="s">
        <v>1</v>
      </c>
      <c r="B57" s="195" t="s">
        <v>6616</v>
      </c>
      <c r="C57" s="478">
        <v>42900000</v>
      </c>
      <c r="D57" s="169" t="s">
        <v>6617</v>
      </c>
      <c r="E57" s="169" t="s">
        <v>6618</v>
      </c>
      <c r="F57" s="144" t="s">
        <v>266</v>
      </c>
    </row>
    <row r="58" spans="1:6" s="198" customFormat="1" ht="47.25">
      <c r="A58" s="196" t="s">
        <v>3</v>
      </c>
      <c r="B58" s="197" t="s">
        <v>6619</v>
      </c>
      <c r="C58" s="600">
        <v>15000000</v>
      </c>
      <c r="D58" s="169" t="s">
        <v>6620</v>
      </c>
      <c r="E58" s="169" t="s">
        <v>6015</v>
      </c>
      <c r="F58" s="169" t="s">
        <v>266</v>
      </c>
    </row>
    <row r="59" spans="1:6" s="198" customFormat="1">
      <c r="A59" s="194"/>
      <c r="B59" s="195"/>
      <c r="C59" s="478"/>
      <c r="D59" s="898"/>
      <c r="E59" s="898"/>
      <c r="F59" s="144"/>
    </row>
    <row r="60" spans="1:6" s="191" customFormat="1" ht="31.5">
      <c r="A60" s="192" t="s">
        <v>251</v>
      </c>
      <c r="B60" s="193" t="s">
        <v>6621</v>
      </c>
      <c r="C60" s="476">
        <f>SUM(C61:C67)</f>
        <v>419050000</v>
      </c>
      <c r="D60" s="899"/>
      <c r="E60" s="899"/>
      <c r="F60" s="138"/>
    </row>
    <row r="61" spans="1:6" s="198" customFormat="1" ht="31.5">
      <c r="A61" s="196" t="s">
        <v>1</v>
      </c>
      <c r="B61" s="197" t="s">
        <v>6622</v>
      </c>
      <c r="C61" s="600">
        <v>20000000</v>
      </c>
      <c r="D61" s="169" t="s">
        <v>6623</v>
      </c>
      <c r="E61" s="169" t="s">
        <v>6624</v>
      </c>
      <c r="F61" s="169" t="s">
        <v>266</v>
      </c>
    </row>
    <row r="62" spans="1:6" s="198" customFormat="1" ht="31.5">
      <c r="A62" s="196" t="s">
        <v>3</v>
      </c>
      <c r="B62" s="197" t="s">
        <v>6625</v>
      </c>
      <c r="C62" s="600">
        <v>312850000</v>
      </c>
      <c r="D62" s="169" t="s">
        <v>6626</v>
      </c>
      <c r="E62" s="169" t="s">
        <v>6627</v>
      </c>
      <c r="F62" s="169" t="s">
        <v>266</v>
      </c>
    </row>
    <row r="63" spans="1:6" s="198" customFormat="1" ht="31.5">
      <c r="A63" s="196" t="s">
        <v>269</v>
      </c>
      <c r="B63" s="197" t="s">
        <v>6628</v>
      </c>
      <c r="C63" s="600">
        <v>20000000</v>
      </c>
      <c r="D63" s="169" t="s">
        <v>6629</v>
      </c>
      <c r="E63" s="169" t="s">
        <v>5148</v>
      </c>
      <c r="F63" s="169" t="s">
        <v>266</v>
      </c>
    </row>
    <row r="64" spans="1:6" s="198" customFormat="1" ht="47.25">
      <c r="A64" s="196" t="s">
        <v>270</v>
      </c>
      <c r="B64" s="197" t="s">
        <v>6630</v>
      </c>
      <c r="C64" s="600">
        <v>26200000</v>
      </c>
      <c r="D64" s="169" t="s">
        <v>6631</v>
      </c>
      <c r="E64" s="169" t="s">
        <v>6603</v>
      </c>
      <c r="F64" s="169" t="s">
        <v>266</v>
      </c>
    </row>
    <row r="65" spans="1:6" s="198" customFormat="1" ht="31.5">
      <c r="A65" s="196" t="s">
        <v>271</v>
      </c>
      <c r="B65" s="197" t="s">
        <v>6632</v>
      </c>
      <c r="C65" s="600">
        <v>10000000</v>
      </c>
      <c r="D65" s="169" t="s">
        <v>6633</v>
      </c>
      <c r="E65" s="169" t="s">
        <v>6181</v>
      </c>
      <c r="F65" s="169" t="s">
        <v>266</v>
      </c>
    </row>
    <row r="66" spans="1:6" s="198" customFormat="1">
      <c r="A66" s="196"/>
      <c r="B66" s="197"/>
      <c r="C66" s="600"/>
      <c r="D66" s="898"/>
      <c r="E66" s="898"/>
      <c r="F66" s="169"/>
    </row>
    <row r="67" spans="1:6" s="198" customFormat="1" ht="47.25">
      <c r="A67" s="196" t="s">
        <v>273</v>
      </c>
      <c r="B67" s="197" t="s">
        <v>6634</v>
      </c>
      <c r="C67" s="600">
        <v>30000000</v>
      </c>
      <c r="D67" s="169" t="s">
        <v>6635</v>
      </c>
      <c r="E67" s="169" t="s">
        <v>2516</v>
      </c>
      <c r="F67" s="169" t="s">
        <v>266</v>
      </c>
    </row>
    <row r="68" spans="1:6" s="198" customFormat="1">
      <c r="A68" s="194"/>
      <c r="B68" s="195"/>
      <c r="C68" s="478"/>
      <c r="D68" s="898"/>
      <c r="E68" s="898"/>
      <c r="F68" s="144"/>
    </row>
    <row r="69" spans="1:6" s="198" customFormat="1">
      <c r="A69" s="590"/>
      <c r="B69" s="202" t="s">
        <v>0</v>
      </c>
      <c r="C69" s="622">
        <f>SUM(C70,C74)</f>
        <v>5250000000</v>
      </c>
      <c r="D69" s="603"/>
      <c r="E69" s="150"/>
      <c r="F69" s="150"/>
    </row>
    <row r="70" spans="1:6" s="198" customFormat="1">
      <c r="A70" s="590"/>
      <c r="B70" s="202" t="s">
        <v>6</v>
      </c>
      <c r="C70" s="622">
        <f>SUM(C71)</f>
        <v>0</v>
      </c>
      <c r="D70" s="603"/>
      <c r="E70" s="150"/>
      <c r="F70" s="150"/>
    </row>
    <row r="71" spans="1:6" s="198" customFormat="1" ht="31.5">
      <c r="A71" s="590"/>
      <c r="B71" s="202" t="s">
        <v>6636</v>
      </c>
      <c r="C71" s="622">
        <f>SUM(C72)</f>
        <v>0</v>
      </c>
      <c r="D71" s="603"/>
      <c r="E71" s="150"/>
      <c r="F71" s="150"/>
    </row>
    <row r="72" spans="1:6" s="198" customFormat="1">
      <c r="A72" s="819"/>
      <c r="B72" s="169" t="s">
        <v>6637</v>
      </c>
      <c r="C72" s="604">
        <v>0</v>
      </c>
      <c r="D72" s="900"/>
      <c r="E72" s="150"/>
      <c r="F72" s="150"/>
    </row>
    <row r="73" spans="1:6" s="198" customFormat="1">
      <c r="A73" s="901"/>
      <c r="B73" s="169"/>
      <c r="C73" s="604"/>
      <c r="D73" s="900"/>
      <c r="E73" s="150"/>
      <c r="F73" s="150"/>
    </row>
    <row r="74" spans="1:6" s="198" customFormat="1">
      <c r="A74" s="590"/>
      <c r="B74" s="202" t="s">
        <v>8</v>
      </c>
      <c r="C74" s="622">
        <f>SUM(C75)</f>
        <v>5250000000</v>
      </c>
      <c r="D74" s="603"/>
      <c r="E74" s="150"/>
      <c r="F74" s="150"/>
    </row>
    <row r="75" spans="1:6" s="198" customFormat="1" ht="31.5">
      <c r="A75" s="590"/>
      <c r="B75" s="202" t="s">
        <v>423</v>
      </c>
      <c r="C75" s="622">
        <f>SUM(C76:C85)</f>
        <v>5250000000</v>
      </c>
      <c r="D75" s="603"/>
      <c r="E75" s="150"/>
      <c r="F75" s="150"/>
    </row>
    <row r="76" spans="1:6" s="198" customFormat="1">
      <c r="A76" s="819"/>
      <c r="B76" s="169" t="s">
        <v>6638</v>
      </c>
      <c r="C76" s="604">
        <v>0</v>
      </c>
      <c r="D76" s="150"/>
      <c r="E76" s="150"/>
      <c r="F76" s="150"/>
    </row>
    <row r="77" spans="1:6" s="203" customFormat="1" ht="31.5">
      <c r="A77" s="819"/>
      <c r="B77" s="169" t="s">
        <v>6639</v>
      </c>
      <c r="C77" s="604">
        <v>3000000000</v>
      </c>
      <c r="D77" s="150" t="s">
        <v>6640</v>
      </c>
      <c r="E77" s="150" t="s">
        <v>6641</v>
      </c>
      <c r="F77" s="150" t="s">
        <v>266</v>
      </c>
    </row>
    <row r="78" spans="1:6" ht="31.5">
      <c r="A78" s="819"/>
      <c r="B78" s="169" t="s">
        <v>6642</v>
      </c>
      <c r="C78" s="604">
        <v>2000000000</v>
      </c>
      <c r="D78" s="150" t="s">
        <v>6643</v>
      </c>
      <c r="E78" s="150" t="s">
        <v>6644</v>
      </c>
      <c r="F78" s="150" t="s">
        <v>266</v>
      </c>
    </row>
    <row r="79" spans="1:6" ht="31.5">
      <c r="A79" s="819"/>
      <c r="B79" s="169" t="s">
        <v>6645</v>
      </c>
      <c r="C79" s="604">
        <v>0</v>
      </c>
      <c r="D79" s="150"/>
      <c r="E79" s="150"/>
      <c r="F79" s="150"/>
    </row>
    <row r="80" spans="1:6" ht="31.5">
      <c r="A80" s="819"/>
      <c r="B80" s="169" t="s">
        <v>6646</v>
      </c>
      <c r="C80" s="604">
        <v>0</v>
      </c>
      <c r="D80" s="150"/>
      <c r="E80" s="150"/>
      <c r="F80" s="150"/>
    </row>
    <row r="81" spans="1:6" ht="31.5">
      <c r="A81" s="819"/>
      <c r="B81" s="169" t="s">
        <v>6647</v>
      </c>
      <c r="C81" s="604">
        <v>0</v>
      </c>
      <c r="D81" s="150"/>
      <c r="E81" s="150"/>
      <c r="F81" s="150"/>
    </row>
    <row r="82" spans="1:6" ht="31.5">
      <c r="A82" s="819"/>
      <c r="B82" s="169" t="s">
        <v>6648</v>
      </c>
      <c r="C82" s="604">
        <v>0</v>
      </c>
      <c r="D82" s="150"/>
      <c r="E82" s="150"/>
      <c r="F82" s="150"/>
    </row>
    <row r="83" spans="1:6" ht="31.5">
      <c r="A83" s="819"/>
      <c r="B83" s="169" t="s">
        <v>6649</v>
      </c>
      <c r="C83" s="604">
        <v>0</v>
      </c>
      <c r="D83" s="150"/>
      <c r="E83" s="150"/>
      <c r="F83" s="150"/>
    </row>
    <row r="84" spans="1:6">
      <c r="A84" s="819"/>
      <c r="B84" s="169" t="s">
        <v>6650</v>
      </c>
      <c r="C84" s="604">
        <v>250000000</v>
      </c>
      <c r="D84" s="150"/>
      <c r="E84" s="150"/>
      <c r="F84" s="150"/>
    </row>
    <row r="85" spans="1:6" ht="31.5">
      <c r="A85" s="819"/>
      <c r="B85" s="169" t="s">
        <v>6651</v>
      </c>
      <c r="C85" s="604">
        <v>0</v>
      </c>
      <c r="D85" s="150"/>
      <c r="E85" s="150"/>
      <c r="F85" s="150"/>
    </row>
  </sheetData>
  <mergeCells count="1">
    <mergeCell ref="A2:F2"/>
  </mergeCells>
  <pageMargins left="0.28999999999999998" right="0.17" top="0.33" bottom="0.3" header="0.31496062992125984" footer="0.31496062992125984"/>
  <pageSetup paperSize="11" scale="55" orientation="landscape" horizontalDpi="0" verticalDpi="0" r:id="rId1"/>
</worksheet>
</file>

<file path=xl/worksheets/sheet14.xml><?xml version="1.0" encoding="utf-8"?>
<worksheet xmlns="http://schemas.openxmlformats.org/spreadsheetml/2006/main" xmlns:r="http://schemas.openxmlformats.org/officeDocument/2006/relationships">
  <dimension ref="A1:L66"/>
  <sheetViews>
    <sheetView topLeftCell="A40" zoomScale="80" zoomScaleNormal="80" workbookViewId="0">
      <selection activeCell="C82" sqref="C82"/>
    </sheetView>
  </sheetViews>
  <sheetFormatPr defaultRowHeight="15.75"/>
  <cols>
    <col min="1" max="1" width="7.7109375" style="3" customWidth="1"/>
    <col min="2" max="2" width="55.7109375" style="3" customWidth="1"/>
    <col min="3" max="3" width="23.7109375" style="3" customWidth="1"/>
    <col min="4" max="4" width="45.7109375" style="3" customWidth="1"/>
    <col min="5" max="6" width="24.7109375" style="3" customWidth="1"/>
    <col min="7" max="16384" width="9.140625" style="3"/>
  </cols>
  <sheetData>
    <row r="1" spans="1:12">
      <c r="A1" s="213" t="s">
        <v>257</v>
      </c>
      <c r="B1" s="204"/>
      <c r="C1" s="204"/>
      <c r="D1" s="204"/>
      <c r="E1" s="204"/>
      <c r="F1" s="204"/>
      <c r="G1" s="204"/>
      <c r="H1" s="204"/>
      <c r="I1" s="204"/>
      <c r="J1" s="204"/>
      <c r="K1" s="204"/>
      <c r="L1" s="204"/>
    </row>
    <row r="3" spans="1:12" ht="31.5">
      <c r="A3" s="11" t="s">
        <v>112</v>
      </c>
      <c r="B3" s="11" t="s">
        <v>262</v>
      </c>
      <c r="C3" s="91" t="s">
        <v>3115</v>
      </c>
      <c r="D3" s="81" t="s">
        <v>263</v>
      </c>
      <c r="E3" s="82" t="s">
        <v>258</v>
      </c>
      <c r="F3" s="82" t="s">
        <v>259</v>
      </c>
      <c r="G3" s="205"/>
      <c r="H3" s="205"/>
      <c r="I3" s="205"/>
      <c r="J3" s="205"/>
      <c r="K3" s="205"/>
      <c r="L3" s="205"/>
    </row>
    <row r="4" spans="1:12">
      <c r="A4" s="107">
        <v>1</v>
      </c>
      <c r="B4" s="108">
        <v>2</v>
      </c>
      <c r="C4" s="109">
        <v>3</v>
      </c>
      <c r="D4" s="110">
        <v>4</v>
      </c>
      <c r="E4" s="110">
        <v>5</v>
      </c>
      <c r="F4" s="109">
        <v>6</v>
      </c>
      <c r="G4" s="205"/>
      <c r="H4" s="205"/>
      <c r="I4" s="205"/>
      <c r="J4" s="205"/>
      <c r="K4" s="205"/>
      <c r="L4" s="205"/>
    </row>
    <row r="5" spans="1:12">
      <c r="A5" s="206"/>
      <c r="B5" s="207"/>
      <c r="C5" s="208"/>
      <c r="D5" s="207"/>
      <c r="E5" s="209"/>
      <c r="F5" s="207"/>
      <c r="G5" s="204"/>
      <c r="H5" s="204"/>
      <c r="I5" s="204"/>
      <c r="J5" s="204"/>
      <c r="K5" s="204"/>
      <c r="L5" s="204"/>
    </row>
    <row r="6" spans="1:12">
      <c r="A6" s="206"/>
      <c r="B6" s="212" t="s">
        <v>109</v>
      </c>
      <c r="C6" s="210"/>
      <c r="D6" s="206"/>
      <c r="E6" s="211"/>
      <c r="F6" s="206"/>
      <c r="G6" s="204"/>
      <c r="H6" s="204"/>
      <c r="I6" s="204"/>
      <c r="J6" s="204"/>
      <c r="K6" s="204"/>
      <c r="L6" s="204"/>
    </row>
    <row r="7" spans="1:12" ht="47.25">
      <c r="A7" s="206"/>
      <c r="B7" s="212" t="s">
        <v>260</v>
      </c>
      <c r="C7" s="921">
        <v>7405282000</v>
      </c>
      <c r="D7" s="206"/>
      <c r="E7" s="211"/>
      <c r="F7" s="206"/>
      <c r="G7" s="204"/>
      <c r="H7" s="204"/>
      <c r="I7" s="204"/>
      <c r="J7" s="204"/>
      <c r="K7" s="204"/>
      <c r="L7" s="204"/>
    </row>
    <row r="8" spans="1:12">
      <c r="A8" s="206"/>
      <c r="B8" s="206"/>
      <c r="C8" s="210"/>
      <c r="D8" s="206"/>
      <c r="E8" s="211"/>
      <c r="F8" s="206"/>
      <c r="G8" s="204"/>
      <c r="H8" s="204"/>
      <c r="I8" s="204"/>
      <c r="J8" s="204"/>
      <c r="K8" s="204"/>
      <c r="L8" s="204"/>
    </row>
    <row r="9" spans="1:12">
      <c r="A9" s="920"/>
      <c r="B9" s="920"/>
      <c r="C9" s="922"/>
      <c r="D9" s="935"/>
      <c r="E9" s="923"/>
      <c r="F9" s="920"/>
      <c r="G9" s="204"/>
      <c r="H9" s="204"/>
      <c r="I9" s="204"/>
      <c r="J9" s="204"/>
      <c r="K9" s="204"/>
      <c r="L9" s="204"/>
    </row>
    <row r="10" spans="1:12" ht="31.5">
      <c r="A10" s="920"/>
      <c r="B10" s="920" t="s">
        <v>7127</v>
      </c>
      <c r="C10" s="922"/>
      <c r="D10" s="935"/>
      <c r="E10" s="923"/>
      <c r="F10" s="920"/>
      <c r="G10" s="204"/>
      <c r="H10" s="204"/>
      <c r="I10" s="204"/>
      <c r="J10" s="204"/>
      <c r="K10" s="204"/>
      <c r="L10" s="204"/>
    </row>
    <row r="11" spans="1:12" ht="31.5">
      <c r="A11" s="924"/>
      <c r="B11" s="925" t="s">
        <v>235</v>
      </c>
      <c r="C11" s="926">
        <v>237886000</v>
      </c>
      <c r="D11" s="936"/>
      <c r="E11" s="926"/>
      <c r="F11" s="924"/>
      <c r="G11" s="204"/>
      <c r="H11" s="204"/>
      <c r="I11" s="204"/>
      <c r="J11" s="204"/>
      <c r="K11" s="204"/>
      <c r="L11" s="204"/>
    </row>
    <row r="12" spans="1:12" ht="31.5">
      <c r="A12" s="919" t="s">
        <v>5962</v>
      </c>
      <c r="B12" s="927" t="s">
        <v>265</v>
      </c>
      <c r="C12" s="928">
        <v>10000000</v>
      </c>
      <c r="D12" s="937" t="s">
        <v>7128</v>
      </c>
      <c r="E12" s="927" t="s">
        <v>7129</v>
      </c>
      <c r="F12" s="927" t="s">
        <v>375</v>
      </c>
    </row>
    <row r="13" spans="1:12" ht="31.5">
      <c r="A13" s="919" t="s">
        <v>5966</v>
      </c>
      <c r="B13" s="927" t="s">
        <v>267</v>
      </c>
      <c r="C13" s="928">
        <v>43600000</v>
      </c>
      <c r="D13" s="937" t="s">
        <v>7130</v>
      </c>
      <c r="E13" s="927" t="s">
        <v>7131</v>
      </c>
      <c r="F13" s="927" t="s">
        <v>375</v>
      </c>
    </row>
    <row r="14" spans="1:12" ht="31.5">
      <c r="A14" s="919" t="s">
        <v>5968</v>
      </c>
      <c r="B14" s="927" t="s">
        <v>268</v>
      </c>
      <c r="C14" s="928">
        <v>10000000</v>
      </c>
      <c r="D14" s="937" t="s">
        <v>7132</v>
      </c>
      <c r="E14" s="927" t="s">
        <v>3019</v>
      </c>
      <c r="F14" s="927" t="s">
        <v>375</v>
      </c>
    </row>
    <row r="15" spans="1:12" ht="31.5">
      <c r="A15" s="919" t="s">
        <v>5971</v>
      </c>
      <c r="B15" s="927" t="s">
        <v>236</v>
      </c>
      <c r="C15" s="928">
        <v>15000000</v>
      </c>
      <c r="D15" s="937" t="s">
        <v>237</v>
      </c>
      <c r="E15" s="927" t="s">
        <v>3019</v>
      </c>
      <c r="F15" s="927" t="s">
        <v>375</v>
      </c>
    </row>
    <row r="16" spans="1:12" ht="31.5">
      <c r="A16" s="919" t="s">
        <v>5974</v>
      </c>
      <c r="B16" s="927" t="s">
        <v>272</v>
      </c>
      <c r="C16" s="928">
        <v>10000000</v>
      </c>
      <c r="D16" s="937" t="s">
        <v>7133</v>
      </c>
      <c r="E16" s="927" t="s">
        <v>3019</v>
      </c>
      <c r="F16" s="927" t="s">
        <v>375</v>
      </c>
    </row>
    <row r="17" spans="1:6" ht="31.5">
      <c r="A17" s="919" t="s">
        <v>5977</v>
      </c>
      <c r="B17" s="927" t="s">
        <v>7134</v>
      </c>
      <c r="C17" s="928">
        <v>5000000</v>
      </c>
      <c r="D17" s="937" t="s">
        <v>7135</v>
      </c>
      <c r="E17" s="927" t="s">
        <v>7136</v>
      </c>
      <c r="F17" s="927" t="s">
        <v>375</v>
      </c>
    </row>
    <row r="18" spans="1:6" ht="31.5">
      <c r="A18" s="919" t="s">
        <v>7137</v>
      </c>
      <c r="B18" s="927" t="s">
        <v>7138</v>
      </c>
      <c r="C18" s="928">
        <v>13486000</v>
      </c>
      <c r="D18" s="937" t="s">
        <v>7139</v>
      </c>
      <c r="E18" s="927" t="s">
        <v>7140</v>
      </c>
      <c r="F18" s="927" t="s">
        <v>375</v>
      </c>
    </row>
    <row r="19" spans="1:6" ht="31.5">
      <c r="A19" s="919" t="s">
        <v>5985</v>
      </c>
      <c r="B19" s="927" t="s">
        <v>275</v>
      </c>
      <c r="C19" s="928">
        <v>15000000</v>
      </c>
      <c r="D19" s="937" t="s">
        <v>7141</v>
      </c>
      <c r="E19" s="927" t="s">
        <v>3019</v>
      </c>
      <c r="F19" s="927" t="s">
        <v>375</v>
      </c>
    </row>
    <row r="20" spans="1:6" ht="31.5">
      <c r="A20" s="919" t="s">
        <v>5988</v>
      </c>
      <c r="B20" s="927" t="s">
        <v>289</v>
      </c>
      <c r="C20" s="928">
        <v>61800000</v>
      </c>
      <c r="D20" s="937" t="s">
        <v>7142</v>
      </c>
      <c r="E20" s="927" t="s">
        <v>3019</v>
      </c>
      <c r="F20" s="927" t="s">
        <v>375</v>
      </c>
    </row>
    <row r="21" spans="1:6" ht="31.5">
      <c r="A21" s="919" t="s">
        <v>6046</v>
      </c>
      <c r="B21" s="927" t="s">
        <v>6246</v>
      </c>
      <c r="C21" s="928">
        <v>54000000</v>
      </c>
      <c r="D21" s="937" t="s">
        <v>7143</v>
      </c>
      <c r="E21" s="927" t="s">
        <v>3019</v>
      </c>
      <c r="F21" s="927" t="s">
        <v>375</v>
      </c>
    </row>
    <row r="22" spans="1:6" ht="31.5">
      <c r="A22" s="916"/>
      <c r="B22" s="925" t="s">
        <v>241</v>
      </c>
      <c r="C22" s="926">
        <v>81114000</v>
      </c>
      <c r="D22" s="936"/>
      <c r="E22" s="926"/>
      <c r="F22" s="924"/>
    </row>
    <row r="23" spans="1:6" ht="31.5">
      <c r="A23" s="918">
        <v>22</v>
      </c>
      <c r="B23" s="927" t="s">
        <v>5992</v>
      </c>
      <c r="C23" s="928">
        <v>5000000</v>
      </c>
      <c r="D23" s="937" t="s">
        <v>6250</v>
      </c>
      <c r="E23" s="927" t="s">
        <v>3019</v>
      </c>
      <c r="F23" s="927" t="s">
        <v>375</v>
      </c>
    </row>
    <row r="24" spans="1:6" ht="31.5">
      <c r="A24" s="919" t="s">
        <v>5994</v>
      </c>
      <c r="B24" s="927" t="s">
        <v>277</v>
      </c>
      <c r="C24" s="928">
        <v>71114000</v>
      </c>
      <c r="D24" s="937" t="s">
        <v>2643</v>
      </c>
      <c r="E24" s="927" t="s">
        <v>7144</v>
      </c>
      <c r="F24" s="927" t="s">
        <v>375</v>
      </c>
    </row>
    <row r="25" spans="1:6" ht="31.5">
      <c r="A25" s="919" t="s">
        <v>5998</v>
      </c>
      <c r="B25" s="927" t="s">
        <v>5999</v>
      </c>
      <c r="C25" s="928">
        <v>5000000</v>
      </c>
      <c r="D25" s="937" t="s">
        <v>2649</v>
      </c>
      <c r="E25" s="927" t="s">
        <v>3019</v>
      </c>
      <c r="F25" s="927" t="s">
        <v>375</v>
      </c>
    </row>
    <row r="26" spans="1:6" ht="47.25">
      <c r="A26" s="916"/>
      <c r="B26" s="929" t="s">
        <v>279</v>
      </c>
      <c r="C26" s="926">
        <v>60000000</v>
      </c>
      <c r="D26" s="936"/>
      <c r="E26" s="926"/>
      <c r="F26" s="924"/>
    </row>
    <row r="27" spans="1:6" ht="31.5">
      <c r="A27" s="919" t="s">
        <v>6544</v>
      </c>
      <c r="B27" s="927" t="s">
        <v>7145</v>
      </c>
      <c r="C27" s="928">
        <v>10000000</v>
      </c>
      <c r="D27" s="937" t="s">
        <v>7146</v>
      </c>
      <c r="E27" s="927" t="s">
        <v>3019</v>
      </c>
      <c r="F27" s="927" t="s">
        <v>375</v>
      </c>
    </row>
    <row r="28" spans="1:6" ht="45">
      <c r="A28" s="919" t="s">
        <v>5994</v>
      </c>
      <c r="B28" s="927" t="s">
        <v>5333</v>
      </c>
      <c r="C28" s="928">
        <v>50000000</v>
      </c>
      <c r="D28" s="937" t="s">
        <v>7147</v>
      </c>
      <c r="E28" s="927" t="s">
        <v>7140</v>
      </c>
      <c r="F28" s="927" t="s">
        <v>375</v>
      </c>
    </row>
    <row r="29" spans="1:6" ht="47.25">
      <c r="A29" s="916"/>
      <c r="B29" s="925" t="s">
        <v>7148</v>
      </c>
      <c r="C29" s="926">
        <v>35000000</v>
      </c>
      <c r="D29" s="936"/>
      <c r="E29" s="926"/>
      <c r="F29" s="924"/>
    </row>
    <row r="30" spans="1:6" ht="31.5">
      <c r="A30" s="919" t="s">
        <v>6407</v>
      </c>
      <c r="B30" s="927" t="s">
        <v>7149</v>
      </c>
      <c r="C30" s="928">
        <v>25000000</v>
      </c>
      <c r="D30" s="937" t="s">
        <v>7150</v>
      </c>
      <c r="E30" s="927" t="s">
        <v>7151</v>
      </c>
      <c r="F30" s="927" t="s">
        <v>375</v>
      </c>
    </row>
    <row r="31" spans="1:6" ht="45">
      <c r="A31" s="919" t="s">
        <v>5977</v>
      </c>
      <c r="B31" s="927" t="s">
        <v>7152</v>
      </c>
      <c r="C31" s="928">
        <v>10000000</v>
      </c>
      <c r="D31" s="937" t="s">
        <v>7153</v>
      </c>
      <c r="E31" s="927" t="s">
        <v>7154</v>
      </c>
      <c r="F31" s="927" t="s">
        <v>375</v>
      </c>
    </row>
    <row r="32" spans="1:6">
      <c r="A32" s="919"/>
      <c r="B32" s="927"/>
      <c r="C32" s="928"/>
      <c r="D32" s="937"/>
      <c r="E32" s="927"/>
      <c r="F32" s="927"/>
    </row>
    <row r="33" spans="1:6" ht="31.5">
      <c r="A33" s="917"/>
      <c r="B33" s="924" t="s">
        <v>7155</v>
      </c>
      <c r="C33" s="930">
        <v>15000000</v>
      </c>
      <c r="D33" s="938"/>
      <c r="E33" s="930"/>
      <c r="F33" s="927"/>
    </row>
    <row r="34" spans="1:6" ht="31.5">
      <c r="A34" s="919" t="s">
        <v>5966</v>
      </c>
      <c r="B34" s="927" t="s">
        <v>7156</v>
      </c>
      <c r="C34" s="928">
        <v>15000000</v>
      </c>
      <c r="D34" s="937" t="s">
        <v>7157</v>
      </c>
      <c r="E34" s="927" t="s">
        <v>7158</v>
      </c>
      <c r="F34" s="927" t="s">
        <v>375</v>
      </c>
    </row>
    <row r="35" spans="1:6">
      <c r="A35" s="919"/>
      <c r="B35" s="927"/>
      <c r="C35" s="928"/>
      <c r="D35" s="937"/>
      <c r="E35" s="927"/>
      <c r="F35" s="927"/>
    </row>
    <row r="36" spans="1:6" ht="31.5">
      <c r="A36" s="916"/>
      <c r="B36" s="925" t="s">
        <v>2517</v>
      </c>
      <c r="C36" s="926">
        <v>45000000</v>
      </c>
      <c r="D36" s="936"/>
      <c r="E36" s="926"/>
      <c r="F36" s="924"/>
    </row>
    <row r="37" spans="1:6" ht="31.5">
      <c r="A37" s="919" t="s">
        <v>5968</v>
      </c>
      <c r="B37" s="927" t="s">
        <v>7159</v>
      </c>
      <c r="C37" s="928">
        <v>15000000</v>
      </c>
      <c r="D37" s="937" t="s">
        <v>7160</v>
      </c>
      <c r="E37" s="927" t="s">
        <v>7161</v>
      </c>
      <c r="F37" s="927" t="s">
        <v>375</v>
      </c>
    </row>
    <row r="38" spans="1:6" ht="31.5">
      <c r="A38" s="919" t="s">
        <v>7137</v>
      </c>
      <c r="B38" s="927" t="s">
        <v>7162</v>
      </c>
      <c r="C38" s="928">
        <v>30000000</v>
      </c>
      <c r="D38" s="937" t="s">
        <v>7163</v>
      </c>
      <c r="E38" s="927" t="s">
        <v>7164</v>
      </c>
      <c r="F38" s="927" t="s">
        <v>375</v>
      </c>
    </row>
    <row r="39" spans="1:6" ht="31.5">
      <c r="A39" s="916"/>
      <c r="B39" s="929" t="s">
        <v>7165</v>
      </c>
      <c r="C39" s="926">
        <v>10000000</v>
      </c>
      <c r="D39" s="936"/>
      <c r="E39" s="926"/>
      <c r="F39" s="931"/>
    </row>
    <row r="40" spans="1:6" ht="31.5">
      <c r="A40" s="919" t="s">
        <v>5962</v>
      </c>
      <c r="B40" s="927" t="s">
        <v>7166</v>
      </c>
      <c r="C40" s="928">
        <v>10000000</v>
      </c>
      <c r="D40" s="937" t="s">
        <v>7167</v>
      </c>
      <c r="E40" s="927" t="s">
        <v>7168</v>
      </c>
      <c r="F40" s="927" t="s">
        <v>375</v>
      </c>
    </row>
    <row r="41" spans="1:6">
      <c r="A41" s="919"/>
      <c r="B41" s="927"/>
      <c r="C41" s="928"/>
      <c r="D41" s="937"/>
      <c r="E41" s="927"/>
      <c r="F41" s="927"/>
    </row>
    <row r="42" spans="1:6">
      <c r="A42" s="916"/>
      <c r="B42" s="932" t="s">
        <v>7169</v>
      </c>
      <c r="C42" s="926">
        <v>5842829000</v>
      </c>
      <c r="D42" s="939"/>
      <c r="E42" s="924"/>
      <c r="F42" s="924"/>
    </row>
    <row r="43" spans="1:6">
      <c r="A43" s="916"/>
      <c r="B43" s="925" t="s">
        <v>7170</v>
      </c>
      <c r="C43" s="934"/>
      <c r="D43" s="936"/>
      <c r="E43" s="926"/>
      <c r="F43" s="924"/>
    </row>
    <row r="44" spans="1:6" ht="45">
      <c r="A44" s="919" t="s">
        <v>5962</v>
      </c>
      <c r="B44" s="927" t="s">
        <v>7171</v>
      </c>
      <c r="C44" s="933">
        <v>45000000</v>
      </c>
      <c r="D44" s="937" t="s">
        <v>7172</v>
      </c>
      <c r="E44" s="927" t="s">
        <v>7173</v>
      </c>
      <c r="F44" s="927" t="s">
        <v>7174</v>
      </c>
    </row>
    <row r="45" spans="1:6" ht="31.5">
      <c r="A45" s="919" t="s">
        <v>5968</v>
      </c>
      <c r="B45" s="927" t="s">
        <v>7175</v>
      </c>
      <c r="C45" s="933">
        <v>184880000</v>
      </c>
      <c r="D45" s="937" t="s">
        <v>7176</v>
      </c>
      <c r="E45" s="927" t="s">
        <v>7177</v>
      </c>
      <c r="F45" s="927" t="s">
        <v>7174</v>
      </c>
    </row>
    <row r="46" spans="1:6" ht="31.5">
      <c r="A46" s="919" t="s">
        <v>7178</v>
      </c>
      <c r="B46" s="927" t="s">
        <v>7179</v>
      </c>
      <c r="C46" s="933">
        <v>409072000</v>
      </c>
      <c r="D46" s="941" t="s">
        <v>7180</v>
      </c>
      <c r="E46" s="927" t="s">
        <v>7181</v>
      </c>
      <c r="F46" s="927" t="s">
        <v>375</v>
      </c>
    </row>
    <row r="47" spans="1:6" ht="31.5">
      <c r="A47" s="919" t="s">
        <v>5971</v>
      </c>
      <c r="B47" s="927" t="s">
        <v>7182</v>
      </c>
      <c r="C47" s="933">
        <v>4502517000</v>
      </c>
      <c r="D47" s="937" t="s">
        <v>7183</v>
      </c>
      <c r="E47" s="927" t="s">
        <v>256</v>
      </c>
      <c r="F47" s="927" t="s">
        <v>7174</v>
      </c>
    </row>
    <row r="48" spans="1:6" ht="31.5">
      <c r="A48" s="919" t="s">
        <v>6046</v>
      </c>
      <c r="B48" s="927" t="s">
        <v>7184</v>
      </c>
      <c r="C48" s="933">
        <v>150000000</v>
      </c>
      <c r="D48" s="941" t="s">
        <v>7185</v>
      </c>
      <c r="E48" s="927" t="s">
        <v>7186</v>
      </c>
      <c r="F48" s="927" t="s">
        <v>375</v>
      </c>
    </row>
    <row r="49" spans="1:6" ht="31.5">
      <c r="A49" s="919" t="s">
        <v>6380</v>
      </c>
      <c r="B49" s="927" t="s">
        <v>7187</v>
      </c>
      <c r="C49" s="933">
        <v>140000000</v>
      </c>
      <c r="D49" s="941" t="s">
        <v>7188</v>
      </c>
      <c r="E49" s="927" t="s">
        <v>6907</v>
      </c>
      <c r="F49" s="927" t="s">
        <v>375</v>
      </c>
    </row>
    <row r="50" spans="1:6" ht="31.5">
      <c r="A50" s="919" t="s">
        <v>7189</v>
      </c>
      <c r="B50" s="927" t="s">
        <v>7190</v>
      </c>
      <c r="C50" s="933">
        <v>300000000</v>
      </c>
      <c r="D50" s="941" t="s">
        <v>7191</v>
      </c>
      <c r="E50" s="927" t="s">
        <v>6411</v>
      </c>
      <c r="F50" s="927" t="s">
        <v>375</v>
      </c>
    </row>
    <row r="51" spans="1:6" ht="45">
      <c r="A51" s="919" t="s">
        <v>7192</v>
      </c>
      <c r="B51" s="927" t="s">
        <v>7193</v>
      </c>
      <c r="C51" s="933">
        <v>100000000</v>
      </c>
      <c r="D51" s="941" t="s">
        <v>7194</v>
      </c>
      <c r="E51" s="927" t="s">
        <v>7195</v>
      </c>
      <c r="F51" s="927" t="s">
        <v>375</v>
      </c>
    </row>
    <row r="52" spans="1:6" ht="31.5">
      <c r="A52" s="919" t="s">
        <v>7196</v>
      </c>
      <c r="B52" s="927" t="s">
        <v>7197</v>
      </c>
      <c r="C52" s="928">
        <v>11360000</v>
      </c>
      <c r="D52" s="937" t="s">
        <v>7198</v>
      </c>
      <c r="E52" s="927" t="s">
        <v>7199</v>
      </c>
      <c r="F52" s="927" t="s">
        <v>7174</v>
      </c>
    </row>
    <row r="53" spans="1:6">
      <c r="A53" s="919"/>
      <c r="B53" s="927"/>
      <c r="C53" s="933"/>
      <c r="D53" s="937"/>
      <c r="E53" s="927"/>
      <c r="F53" s="927"/>
    </row>
    <row r="54" spans="1:6">
      <c r="A54" s="917"/>
      <c r="B54" s="925" t="s">
        <v>7200</v>
      </c>
      <c r="C54" s="934">
        <v>10000000</v>
      </c>
      <c r="D54" s="940"/>
      <c r="E54" s="934"/>
      <c r="F54" s="924"/>
    </row>
    <row r="55" spans="1:6" ht="31.5">
      <c r="A55" s="919" t="s">
        <v>5966</v>
      </c>
      <c r="B55" s="927" t="s">
        <v>7201</v>
      </c>
      <c r="C55" s="928">
        <v>10000000</v>
      </c>
      <c r="D55" s="937" t="s">
        <v>7202</v>
      </c>
      <c r="E55" s="927" t="s">
        <v>439</v>
      </c>
      <c r="F55" s="927" t="s">
        <v>7174</v>
      </c>
    </row>
    <row r="56" spans="1:6">
      <c r="A56" s="919"/>
      <c r="B56" s="927"/>
      <c r="C56" s="928"/>
      <c r="D56" s="937"/>
      <c r="E56" s="927"/>
      <c r="F56" s="927"/>
    </row>
    <row r="57" spans="1:6" ht="47.25">
      <c r="A57" s="916"/>
      <c r="B57" s="929" t="s">
        <v>7203</v>
      </c>
      <c r="C57" s="926">
        <v>998453000</v>
      </c>
      <c r="D57" s="936"/>
      <c r="E57" s="926"/>
      <c r="F57" s="924"/>
    </row>
    <row r="58" spans="1:6" ht="31.5">
      <c r="A58" s="919" t="s">
        <v>5966</v>
      </c>
      <c r="B58" s="927" t="s">
        <v>7204</v>
      </c>
      <c r="C58" s="928">
        <v>817813000</v>
      </c>
      <c r="D58" s="937" t="s">
        <v>7205</v>
      </c>
      <c r="E58" s="927" t="s">
        <v>7206</v>
      </c>
      <c r="F58" s="927" t="s">
        <v>7207</v>
      </c>
    </row>
    <row r="59" spans="1:6" ht="31.5">
      <c r="A59" s="919" t="s">
        <v>6037</v>
      </c>
      <c r="B59" s="927" t="s">
        <v>7208</v>
      </c>
      <c r="C59" s="928">
        <v>155640000</v>
      </c>
      <c r="D59" s="937" t="s">
        <v>7209</v>
      </c>
      <c r="E59" s="927" t="s">
        <v>7121</v>
      </c>
      <c r="F59" s="927" t="s">
        <v>375</v>
      </c>
    </row>
    <row r="60" spans="1:6" ht="47.25">
      <c r="A60" s="919" t="s">
        <v>6012</v>
      </c>
      <c r="B60" s="927" t="s">
        <v>7210</v>
      </c>
      <c r="C60" s="928">
        <v>25000000</v>
      </c>
      <c r="D60" s="937" t="s">
        <v>7211</v>
      </c>
      <c r="E60" s="927" t="s">
        <v>7212</v>
      </c>
      <c r="F60" s="927" t="s">
        <v>375</v>
      </c>
    </row>
    <row r="61" spans="1:6" ht="31.5">
      <c r="A61" s="916"/>
      <c r="B61" s="925" t="s">
        <v>7213</v>
      </c>
      <c r="C61" s="926">
        <v>40000000</v>
      </c>
      <c r="D61" s="936"/>
      <c r="E61" s="926"/>
      <c r="F61" s="924"/>
    </row>
    <row r="62" spans="1:6" ht="31.5">
      <c r="A62" s="919" t="s">
        <v>6017</v>
      </c>
      <c r="B62" s="927" t="s">
        <v>7214</v>
      </c>
      <c r="C62" s="928">
        <v>40000000</v>
      </c>
      <c r="D62" s="937" t="s">
        <v>7215</v>
      </c>
      <c r="E62" s="927" t="s">
        <v>7216</v>
      </c>
      <c r="F62" s="927" t="s">
        <v>375</v>
      </c>
    </row>
    <row r="63" spans="1:6" ht="31.5">
      <c r="A63" s="916"/>
      <c r="B63" s="925" t="s">
        <v>7217</v>
      </c>
      <c r="C63" s="926">
        <v>20000000</v>
      </c>
      <c r="D63" s="936"/>
      <c r="E63" s="926"/>
      <c r="F63" s="924"/>
    </row>
    <row r="64" spans="1:6" ht="31.5">
      <c r="A64" s="919" t="s">
        <v>6017</v>
      </c>
      <c r="B64" s="927" t="s">
        <v>7218</v>
      </c>
      <c r="C64" s="928">
        <v>20000000</v>
      </c>
      <c r="D64" s="937" t="s">
        <v>7219</v>
      </c>
      <c r="E64" s="927" t="s">
        <v>7220</v>
      </c>
      <c r="F64" s="927" t="s">
        <v>375</v>
      </c>
    </row>
    <row r="65" spans="1:6" ht="47.25">
      <c r="A65" s="916"/>
      <c r="B65" s="925" t="s">
        <v>7221</v>
      </c>
      <c r="C65" s="926">
        <v>10000000</v>
      </c>
      <c r="D65" s="936"/>
      <c r="E65" s="926"/>
      <c r="F65" s="927"/>
    </row>
    <row r="66" spans="1:6" ht="31.5">
      <c r="A66" s="919" t="s">
        <v>5962</v>
      </c>
      <c r="B66" s="927" t="s">
        <v>7222</v>
      </c>
      <c r="C66" s="928">
        <v>10000000</v>
      </c>
      <c r="D66" s="937" t="s">
        <v>7223</v>
      </c>
      <c r="E66" s="927" t="s">
        <v>7224</v>
      </c>
      <c r="F66" s="927" t="s">
        <v>375</v>
      </c>
    </row>
  </sheetData>
  <pageMargins left="0.34" right="0.21" top="0.31" bottom="0.28999999999999998" header="0.31496062992125984" footer="0.31496062992125984"/>
  <pageSetup paperSize="11" scale="55" orientation="landscape" horizontalDpi="0" verticalDpi="0" r:id="rId1"/>
</worksheet>
</file>

<file path=xl/worksheets/sheet15.xml><?xml version="1.0" encoding="utf-8"?>
<worksheet xmlns="http://schemas.openxmlformats.org/spreadsheetml/2006/main" xmlns:r="http://schemas.openxmlformats.org/officeDocument/2006/relationships">
  <dimension ref="A1:F92"/>
  <sheetViews>
    <sheetView topLeftCell="A68" zoomScale="70" zoomScaleNormal="70" workbookViewId="0">
      <selection activeCell="C15" sqref="C15"/>
    </sheetView>
  </sheetViews>
  <sheetFormatPr defaultRowHeight="15.75"/>
  <cols>
    <col min="1" max="1" width="7.7109375" style="238" customWidth="1"/>
    <col min="2" max="2" width="55.7109375" style="216" customWidth="1"/>
    <col min="3" max="3" width="23.7109375" style="216" customWidth="1"/>
    <col min="4" max="4" width="45.7109375" style="216" customWidth="1"/>
    <col min="5" max="6" width="24.7109375" style="216" customWidth="1"/>
    <col min="7" max="239" width="8.85546875" style="216"/>
    <col min="240" max="243" width="4" style="216" customWidth="1"/>
    <col min="244" max="244" width="35" style="216" customWidth="1"/>
    <col min="245" max="246" width="17" style="216" customWidth="1"/>
    <col min="247" max="248" width="15" style="216" customWidth="1"/>
    <col min="249" max="249" width="12" style="216" customWidth="1"/>
    <col min="250" max="250" width="15" style="216" customWidth="1"/>
    <col min="251" max="251" width="12" style="216" customWidth="1"/>
    <col min="252" max="252" width="15" style="216" customWidth="1"/>
    <col min="253" max="253" width="12" style="216" customWidth="1"/>
    <col min="254" max="259" width="17" style="216" customWidth="1"/>
    <col min="260" max="260" width="10" style="216" customWidth="1"/>
    <col min="261" max="495" width="8.85546875" style="216"/>
    <col min="496" max="499" width="4" style="216" customWidth="1"/>
    <col min="500" max="500" width="35" style="216" customWidth="1"/>
    <col min="501" max="502" width="17" style="216" customWidth="1"/>
    <col min="503" max="504" width="15" style="216" customWidth="1"/>
    <col min="505" max="505" width="12" style="216" customWidth="1"/>
    <col min="506" max="506" width="15" style="216" customWidth="1"/>
    <col min="507" max="507" width="12" style="216" customWidth="1"/>
    <col min="508" max="508" width="15" style="216" customWidth="1"/>
    <col min="509" max="509" width="12" style="216" customWidth="1"/>
    <col min="510" max="515" width="17" style="216" customWidth="1"/>
    <col min="516" max="516" width="10" style="216" customWidth="1"/>
    <col min="517" max="751" width="8.85546875" style="216"/>
    <col min="752" max="755" width="4" style="216" customWidth="1"/>
    <col min="756" max="756" width="35" style="216" customWidth="1"/>
    <col min="757" max="758" width="17" style="216" customWidth="1"/>
    <col min="759" max="760" width="15" style="216" customWidth="1"/>
    <col min="761" max="761" width="12" style="216" customWidth="1"/>
    <col min="762" max="762" width="15" style="216" customWidth="1"/>
    <col min="763" max="763" width="12" style="216" customWidth="1"/>
    <col min="764" max="764" width="15" style="216" customWidth="1"/>
    <col min="765" max="765" width="12" style="216" customWidth="1"/>
    <col min="766" max="771" width="17" style="216" customWidth="1"/>
    <col min="772" max="772" width="10" style="216" customWidth="1"/>
    <col min="773" max="1007" width="8.85546875" style="216"/>
    <col min="1008" max="1011" width="4" style="216" customWidth="1"/>
    <col min="1012" max="1012" width="35" style="216" customWidth="1"/>
    <col min="1013" max="1014" width="17" style="216" customWidth="1"/>
    <col min="1015" max="1016" width="15" style="216" customWidth="1"/>
    <col min="1017" max="1017" width="12" style="216" customWidth="1"/>
    <col min="1018" max="1018" width="15" style="216" customWidth="1"/>
    <col min="1019" max="1019" width="12" style="216" customWidth="1"/>
    <col min="1020" max="1020" width="15" style="216" customWidth="1"/>
    <col min="1021" max="1021" width="12" style="216" customWidth="1"/>
    <col min="1022" max="1027" width="17" style="216" customWidth="1"/>
    <col min="1028" max="1028" width="10" style="216" customWidth="1"/>
    <col min="1029" max="1263" width="8.85546875" style="216"/>
    <col min="1264" max="1267" width="4" style="216" customWidth="1"/>
    <col min="1268" max="1268" width="35" style="216" customWidth="1"/>
    <col min="1269" max="1270" width="17" style="216" customWidth="1"/>
    <col min="1271" max="1272" width="15" style="216" customWidth="1"/>
    <col min="1273" max="1273" width="12" style="216" customWidth="1"/>
    <col min="1274" max="1274" width="15" style="216" customWidth="1"/>
    <col min="1275" max="1275" width="12" style="216" customWidth="1"/>
    <col min="1276" max="1276" width="15" style="216" customWidth="1"/>
    <col min="1277" max="1277" width="12" style="216" customWidth="1"/>
    <col min="1278" max="1283" width="17" style="216" customWidth="1"/>
    <col min="1284" max="1284" width="10" style="216" customWidth="1"/>
    <col min="1285" max="1519" width="8.85546875" style="216"/>
    <col min="1520" max="1523" width="4" style="216" customWidth="1"/>
    <col min="1524" max="1524" width="35" style="216" customWidth="1"/>
    <col min="1525" max="1526" width="17" style="216" customWidth="1"/>
    <col min="1527" max="1528" width="15" style="216" customWidth="1"/>
    <col min="1529" max="1529" width="12" style="216" customWidth="1"/>
    <col min="1530" max="1530" width="15" style="216" customWidth="1"/>
    <col min="1531" max="1531" width="12" style="216" customWidth="1"/>
    <col min="1532" max="1532" width="15" style="216" customWidth="1"/>
    <col min="1533" max="1533" width="12" style="216" customWidth="1"/>
    <col min="1534" max="1539" width="17" style="216" customWidth="1"/>
    <col min="1540" max="1540" width="10" style="216" customWidth="1"/>
    <col min="1541" max="1775" width="8.85546875" style="216"/>
    <col min="1776" max="1779" width="4" style="216" customWidth="1"/>
    <col min="1780" max="1780" width="35" style="216" customWidth="1"/>
    <col min="1781" max="1782" width="17" style="216" customWidth="1"/>
    <col min="1783" max="1784" width="15" style="216" customWidth="1"/>
    <col min="1785" max="1785" width="12" style="216" customWidth="1"/>
    <col min="1786" max="1786" width="15" style="216" customWidth="1"/>
    <col min="1787" max="1787" width="12" style="216" customWidth="1"/>
    <col min="1788" max="1788" width="15" style="216" customWidth="1"/>
    <col min="1789" max="1789" width="12" style="216" customWidth="1"/>
    <col min="1790" max="1795" width="17" style="216" customWidth="1"/>
    <col min="1796" max="1796" width="10" style="216" customWidth="1"/>
    <col min="1797" max="2031" width="8.85546875" style="216"/>
    <col min="2032" max="2035" width="4" style="216" customWidth="1"/>
    <col min="2036" max="2036" width="35" style="216" customWidth="1"/>
    <col min="2037" max="2038" width="17" style="216" customWidth="1"/>
    <col min="2039" max="2040" width="15" style="216" customWidth="1"/>
    <col min="2041" max="2041" width="12" style="216" customWidth="1"/>
    <col min="2042" max="2042" width="15" style="216" customWidth="1"/>
    <col min="2043" max="2043" width="12" style="216" customWidth="1"/>
    <col min="2044" max="2044" width="15" style="216" customWidth="1"/>
    <col min="2045" max="2045" width="12" style="216" customWidth="1"/>
    <col min="2046" max="2051" width="17" style="216" customWidth="1"/>
    <col min="2052" max="2052" width="10" style="216" customWidth="1"/>
    <col min="2053" max="2287" width="8.85546875" style="216"/>
    <col min="2288" max="2291" width="4" style="216" customWidth="1"/>
    <col min="2292" max="2292" width="35" style="216" customWidth="1"/>
    <col min="2293" max="2294" width="17" style="216" customWidth="1"/>
    <col min="2295" max="2296" width="15" style="216" customWidth="1"/>
    <col min="2297" max="2297" width="12" style="216" customWidth="1"/>
    <col min="2298" max="2298" width="15" style="216" customWidth="1"/>
    <col min="2299" max="2299" width="12" style="216" customWidth="1"/>
    <col min="2300" max="2300" width="15" style="216" customWidth="1"/>
    <col min="2301" max="2301" width="12" style="216" customWidth="1"/>
    <col min="2302" max="2307" width="17" style="216" customWidth="1"/>
    <col min="2308" max="2308" width="10" style="216" customWidth="1"/>
    <col min="2309" max="2543" width="8.85546875" style="216"/>
    <col min="2544" max="2547" width="4" style="216" customWidth="1"/>
    <col min="2548" max="2548" width="35" style="216" customWidth="1"/>
    <col min="2549" max="2550" width="17" style="216" customWidth="1"/>
    <col min="2551" max="2552" width="15" style="216" customWidth="1"/>
    <col min="2553" max="2553" width="12" style="216" customWidth="1"/>
    <col min="2554" max="2554" width="15" style="216" customWidth="1"/>
    <col min="2555" max="2555" width="12" style="216" customWidth="1"/>
    <col min="2556" max="2556" width="15" style="216" customWidth="1"/>
    <col min="2557" max="2557" width="12" style="216" customWidth="1"/>
    <col min="2558" max="2563" width="17" style="216" customWidth="1"/>
    <col min="2564" max="2564" width="10" style="216" customWidth="1"/>
    <col min="2565" max="2799" width="8.85546875" style="216"/>
    <col min="2800" max="2803" width="4" style="216" customWidth="1"/>
    <col min="2804" max="2804" width="35" style="216" customWidth="1"/>
    <col min="2805" max="2806" width="17" style="216" customWidth="1"/>
    <col min="2807" max="2808" width="15" style="216" customWidth="1"/>
    <col min="2809" max="2809" width="12" style="216" customWidth="1"/>
    <col min="2810" max="2810" width="15" style="216" customWidth="1"/>
    <col min="2811" max="2811" width="12" style="216" customWidth="1"/>
    <col min="2812" max="2812" width="15" style="216" customWidth="1"/>
    <col min="2813" max="2813" width="12" style="216" customWidth="1"/>
    <col min="2814" max="2819" width="17" style="216" customWidth="1"/>
    <col min="2820" max="2820" width="10" style="216" customWidth="1"/>
    <col min="2821" max="3055" width="8.85546875" style="216"/>
    <col min="3056" max="3059" width="4" style="216" customWidth="1"/>
    <col min="3060" max="3060" width="35" style="216" customWidth="1"/>
    <col min="3061" max="3062" width="17" style="216" customWidth="1"/>
    <col min="3063" max="3064" width="15" style="216" customWidth="1"/>
    <col min="3065" max="3065" width="12" style="216" customWidth="1"/>
    <col min="3066" max="3066" width="15" style="216" customWidth="1"/>
    <col min="3067" max="3067" width="12" style="216" customWidth="1"/>
    <col min="3068" max="3068" width="15" style="216" customWidth="1"/>
    <col min="3069" max="3069" width="12" style="216" customWidth="1"/>
    <col min="3070" max="3075" width="17" style="216" customWidth="1"/>
    <col min="3076" max="3076" width="10" style="216" customWidth="1"/>
    <col min="3077" max="3311" width="8.85546875" style="216"/>
    <col min="3312" max="3315" width="4" style="216" customWidth="1"/>
    <col min="3316" max="3316" width="35" style="216" customWidth="1"/>
    <col min="3317" max="3318" width="17" style="216" customWidth="1"/>
    <col min="3319" max="3320" width="15" style="216" customWidth="1"/>
    <col min="3321" max="3321" width="12" style="216" customWidth="1"/>
    <col min="3322" max="3322" width="15" style="216" customWidth="1"/>
    <col min="3323" max="3323" width="12" style="216" customWidth="1"/>
    <col min="3324" max="3324" width="15" style="216" customWidth="1"/>
    <col min="3325" max="3325" width="12" style="216" customWidth="1"/>
    <col min="3326" max="3331" width="17" style="216" customWidth="1"/>
    <col min="3332" max="3332" width="10" style="216" customWidth="1"/>
    <col min="3333" max="3567" width="8.85546875" style="216"/>
    <col min="3568" max="3571" width="4" style="216" customWidth="1"/>
    <col min="3572" max="3572" width="35" style="216" customWidth="1"/>
    <col min="3573" max="3574" width="17" style="216" customWidth="1"/>
    <col min="3575" max="3576" width="15" style="216" customWidth="1"/>
    <col min="3577" max="3577" width="12" style="216" customWidth="1"/>
    <col min="3578" max="3578" width="15" style="216" customWidth="1"/>
    <col min="3579" max="3579" width="12" style="216" customWidth="1"/>
    <col min="3580" max="3580" width="15" style="216" customWidth="1"/>
    <col min="3581" max="3581" width="12" style="216" customWidth="1"/>
    <col min="3582" max="3587" width="17" style="216" customWidth="1"/>
    <col min="3588" max="3588" width="10" style="216" customWidth="1"/>
    <col min="3589" max="3823" width="8.85546875" style="216"/>
    <col min="3824" max="3827" width="4" style="216" customWidth="1"/>
    <col min="3828" max="3828" width="35" style="216" customWidth="1"/>
    <col min="3829" max="3830" width="17" style="216" customWidth="1"/>
    <col min="3831" max="3832" width="15" style="216" customWidth="1"/>
    <col min="3833" max="3833" width="12" style="216" customWidth="1"/>
    <col min="3834" max="3834" width="15" style="216" customWidth="1"/>
    <col min="3835" max="3835" width="12" style="216" customWidth="1"/>
    <col min="3836" max="3836" width="15" style="216" customWidth="1"/>
    <col min="3837" max="3837" width="12" style="216" customWidth="1"/>
    <col min="3838" max="3843" width="17" style="216" customWidth="1"/>
    <col min="3844" max="3844" width="10" style="216" customWidth="1"/>
    <col min="3845" max="4079" width="8.85546875" style="216"/>
    <col min="4080" max="4083" width="4" style="216" customWidth="1"/>
    <col min="4084" max="4084" width="35" style="216" customWidth="1"/>
    <col min="4085" max="4086" width="17" style="216" customWidth="1"/>
    <col min="4087" max="4088" width="15" style="216" customWidth="1"/>
    <col min="4089" max="4089" width="12" style="216" customWidth="1"/>
    <col min="4090" max="4090" width="15" style="216" customWidth="1"/>
    <col min="4091" max="4091" width="12" style="216" customWidth="1"/>
    <col min="4092" max="4092" width="15" style="216" customWidth="1"/>
    <col min="4093" max="4093" width="12" style="216" customWidth="1"/>
    <col min="4094" max="4099" width="17" style="216" customWidth="1"/>
    <col min="4100" max="4100" width="10" style="216" customWidth="1"/>
    <col min="4101" max="4335" width="8.85546875" style="216"/>
    <col min="4336" max="4339" width="4" style="216" customWidth="1"/>
    <col min="4340" max="4340" width="35" style="216" customWidth="1"/>
    <col min="4341" max="4342" width="17" style="216" customWidth="1"/>
    <col min="4343" max="4344" width="15" style="216" customWidth="1"/>
    <col min="4345" max="4345" width="12" style="216" customWidth="1"/>
    <col min="4346" max="4346" width="15" style="216" customWidth="1"/>
    <col min="4347" max="4347" width="12" style="216" customWidth="1"/>
    <col min="4348" max="4348" width="15" style="216" customWidth="1"/>
    <col min="4349" max="4349" width="12" style="216" customWidth="1"/>
    <col min="4350" max="4355" width="17" style="216" customWidth="1"/>
    <col min="4356" max="4356" width="10" style="216" customWidth="1"/>
    <col min="4357" max="4591" width="8.85546875" style="216"/>
    <col min="4592" max="4595" width="4" style="216" customWidth="1"/>
    <col min="4596" max="4596" width="35" style="216" customWidth="1"/>
    <col min="4597" max="4598" width="17" style="216" customWidth="1"/>
    <col min="4599" max="4600" width="15" style="216" customWidth="1"/>
    <col min="4601" max="4601" width="12" style="216" customWidth="1"/>
    <col min="4602" max="4602" width="15" style="216" customWidth="1"/>
    <col min="4603" max="4603" width="12" style="216" customWidth="1"/>
    <col min="4604" max="4604" width="15" style="216" customWidth="1"/>
    <col min="4605" max="4605" width="12" style="216" customWidth="1"/>
    <col min="4606" max="4611" width="17" style="216" customWidth="1"/>
    <col min="4612" max="4612" width="10" style="216" customWidth="1"/>
    <col min="4613" max="4847" width="8.85546875" style="216"/>
    <col min="4848" max="4851" width="4" style="216" customWidth="1"/>
    <col min="4852" max="4852" width="35" style="216" customWidth="1"/>
    <col min="4853" max="4854" width="17" style="216" customWidth="1"/>
    <col min="4855" max="4856" width="15" style="216" customWidth="1"/>
    <col min="4857" max="4857" width="12" style="216" customWidth="1"/>
    <col min="4858" max="4858" width="15" style="216" customWidth="1"/>
    <col min="4859" max="4859" width="12" style="216" customWidth="1"/>
    <col min="4860" max="4860" width="15" style="216" customWidth="1"/>
    <col min="4861" max="4861" width="12" style="216" customWidth="1"/>
    <col min="4862" max="4867" width="17" style="216" customWidth="1"/>
    <col min="4868" max="4868" width="10" style="216" customWidth="1"/>
    <col min="4869" max="5103" width="8.85546875" style="216"/>
    <col min="5104" max="5107" width="4" style="216" customWidth="1"/>
    <col min="5108" max="5108" width="35" style="216" customWidth="1"/>
    <col min="5109" max="5110" width="17" style="216" customWidth="1"/>
    <col min="5111" max="5112" width="15" style="216" customWidth="1"/>
    <col min="5113" max="5113" width="12" style="216" customWidth="1"/>
    <col min="5114" max="5114" width="15" style="216" customWidth="1"/>
    <col min="5115" max="5115" width="12" style="216" customWidth="1"/>
    <col min="5116" max="5116" width="15" style="216" customWidth="1"/>
    <col min="5117" max="5117" width="12" style="216" customWidth="1"/>
    <col min="5118" max="5123" width="17" style="216" customWidth="1"/>
    <col min="5124" max="5124" width="10" style="216" customWidth="1"/>
    <col min="5125" max="5359" width="8.85546875" style="216"/>
    <col min="5360" max="5363" width="4" style="216" customWidth="1"/>
    <col min="5364" max="5364" width="35" style="216" customWidth="1"/>
    <col min="5365" max="5366" width="17" style="216" customWidth="1"/>
    <col min="5367" max="5368" width="15" style="216" customWidth="1"/>
    <col min="5369" max="5369" width="12" style="216" customWidth="1"/>
    <col min="5370" max="5370" width="15" style="216" customWidth="1"/>
    <col min="5371" max="5371" width="12" style="216" customWidth="1"/>
    <col min="5372" max="5372" width="15" style="216" customWidth="1"/>
    <col min="5373" max="5373" width="12" style="216" customWidth="1"/>
    <col min="5374" max="5379" width="17" style="216" customWidth="1"/>
    <col min="5380" max="5380" width="10" style="216" customWidth="1"/>
    <col min="5381" max="5615" width="8.85546875" style="216"/>
    <col min="5616" max="5619" width="4" style="216" customWidth="1"/>
    <col min="5620" max="5620" width="35" style="216" customWidth="1"/>
    <col min="5621" max="5622" width="17" style="216" customWidth="1"/>
    <col min="5623" max="5624" width="15" style="216" customWidth="1"/>
    <col min="5625" max="5625" width="12" style="216" customWidth="1"/>
    <col min="5626" max="5626" width="15" style="216" customWidth="1"/>
    <col min="5627" max="5627" width="12" style="216" customWidth="1"/>
    <col min="5628" max="5628" width="15" style="216" customWidth="1"/>
    <col min="5629" max="5629" width="12" style="216" customWidth="1"/>
    <col min="5630" max="5635" width="17" style="216" customWidth="1"/>
    <col min="5636" max="5636" width="10" style="216" customWidth="1"/>
    <col min="5637" max="5871" width="8.85546875" style="216"/>
    <col min="5872" max="5875" width="4" style="216" customWidth="1"/>
    <col min="5876" max="5876" width="35" style="216" customWidth="1"/>
    <col min="5877" max="5878" width="17" style="216" customWidth="1"/>
    <col min="5879" max="5880" width="15" style="216" customWidth="1"/>
    <col min="5881" max="5881" width="12" style="216" customWidth="1"/>
    <col min="5882" max="5882" width="15" style="216" customWidth="1"/>
    <col min="5883" max="5883" width="12" style="216" customWidth="1"/>
    <col min="5884" max="5884" width="15" style="216" customWidth="1"/>
    <col min="5885" max="5885" width="12" style="216" customWidth="1"/>
    <col min="5886" max="5891" width="17" style="216" customWidth="1"/>
    <col min="5892" max="5892" width="10" style="216" customWidth="1"/>
    <col min="5893" max="6127" width="8.85546875" style="216"/>
    <col min="6128" max="6131" width="4" style="216" customWidth="1"/>
    <col min="6132" max="6132" width="35" style="216" customWidth="1"/>
    <col min="6133" max="6134" width="17" style="216" customWidth="1"/>
    <col min="6135" max="6136" width="15" style="216" customWidth="1"/>
    <col min="6137" max="6137" width="12" style="216" customWidth="1"/>
    <col min="6138" max="6138" width="15" style="216" customWidth="1"/>
    <col min="6139" max="6139" width="12" style="216" customWidth="1"/>
    <col min="6140" max="6140" width="15" style="216" customWidth="1"/>
    <col min="6141" max="6141" width="12" style="216" customWidth="1"/>
    <col min="6142" max="6147" width="17" style="216" customWidth="1"/>
    <col min="6148" max="6148" width="10" style="216" customWidth="1"/>
    <col min="6149" max="6383" width="8.85546875" style="216"/>
    <col min="6384" max="6387" width="4" style="216" customWidth="1"/>
    <col min="6388" max="6388" width="35" style="216" customWidth="1"/>
    <col min="6389" max="6390" width="17" style="216" customWidth="1"/>
    <col min="6391" max="6392" width="15" style="216" customWidth="1"/>
    <col min="6393" max="6393" width="12" style="216" customWidth="1"/>
    <col min="6394" max="6394" width="15" style="216" customWidth="1"/>
    <col min="6395" max="6395" width="12" style="216" customWidth="1"/>
    <col min="6396" max="6396" width="15" style="216" customWidth="1"/>
    <col min="6397" max="6397" width="12" style="216" customWidth="1"/>
    <col min="6398" max="6403" width="17" style="216" customWidth="1"/>
    <col min="6404" max="6404" width="10" style="216" customWidth="1"/>
    <col min="6405" max="6639" width="8.85546875" style="216"/>
    <col min="6640" max="6643" width="4" style="216" customWidth="1"/>
    <col min="6644" max="6644" width="35" style="216" customWidth="1"/>
    <col min="6645" max="6646" width="17" style="216" customWidth="1"/>
    <col min="6647" max="6648" width="15" style="216" customWidth="1"/>
    <col min="6649" max="6649" width="12" style="216" customWidth="1"/>
    <col min="6650" max="6650" width="15" style="216" customWidth="1"/>
    <col min="6651" max="6651" width="12" style="216" customWidth="1"/>
    <col min="6652" max="6652" width="15" style="216" customWidth="1"/>
    <col min="6653" max="6653" width="12" style="216" customWidth="1"/>
    <col min="6654" max="6659" width="17" style="216" customWidth="1"/>
    <col min="6660" max="6660" width="10" style="216" customWidth="1"/>
    <col min="6661" max="6895" width="8.85546875" style="216"/>
    <col min="6896" max="6899" width="4" style="216" customWidth="1"/>
    <col min="6900" max="6900" width="35" style="216" customWidth="1"/>
    <col min="6901" max="6902" width="17" style="216" customWidth="1"/>
    <col min="6903" max="6904" width="15" style="216" customWidth="1"/>
    <col min="6905" max="6905" width="12" style="216" customWidth="1"/>
    <col min="6906" max="6906" width="15" style="216" customWidth="1"/>
    <col min="6907" max="6907" width="12" style="216" customWidth="1"/>
    <col min="6908" max="6908" width="15" style="216" customWidth="1"/>
    <col min="6909" max="6909" width="12" style="216" customWidth="1"/>
    <col min="6910" max="6915" width="17" style="216" customWidth="1"/>
    <col min="6916" max="6916" width="10" style="216" customWidth="1"/>
    <col min="6917" max="7151" width="8.85546875" style="216"/>
    <col min="7152" max="7155" width="4" style="216" customWidth="1"/>
    <col min="7156" max="7156" width="35" style="216" customWidth="1"/>
    <col min="7157" max="7158" width="17" style="216" customWidth="1"/>
    <col min="7159" max="7160" width="15" style="216" customWidth="1"/>
    <col min="7161" max="7161" width="12" style="216" customWidth="1"/>
    <col min="7162" max="7162" width="15" style="216" customWidth="1"/>
    <col min="7163" max="7163" width="12" style="216" customWidth="1"/>
    <col min="7164" max="7164" width="15" style="216" customWidth="1"/>
    <col min="7165" max="7165" width="12" style="216" customWidth="1"/>
    <col min="7166" max="7171" width="17" style="216" customWidth="1"/>
    <col min="7172" max="7172" width="10" style="216" customWidth="1"/>
    <col min="7173" max="7407" width="8.85546875" style="216"/>
    <col min="7408" max="7411" width="4" style="216" customWidth="1"/>
    <col min="7412" max="7412" width="35" style="216" customWidth="1"/>
    <col min="7413" max="7414" width="17" style="216" customWidth="1"/>
    <col min="7415" max="7416" width="15" style="216" customWidth="1"/>
    <col min="7417" max="7417" width="12" style="216" customWidth="1"/>
    <col min="7418" max="7418" width="15" style="216" customWidth="1"/>
    <col min="7419" max="7419" width="12" style="216" customWidth="1"/>
    <col min="7420" max="7420" width="15" style="216" customWidth="1"/>
    <col min="7421" max="7421" width="12" style="216" customWidth="1"/>
    <col min="7422" max="7427" width="17" style="216" customWidth="1"/>
    <col min="7428" max="7428" width="10" style="216" customWidth="1"/>
    <col min="7429" max="7663" width="8.85546875" style="216"/>
    <col min="7664" max="7667" width="4" style="216" customWidth="1"/>
    <col min="7668" max="7668" width="35" style="216" customWidth="1"/>
    <col min="7669" max="7670" width="17" style="216" customWidth="1"/>
    <col min="7671" max="7672" width="15" style="216" customWidth="1"/>
    <col min="7673" max="7673" width="12" style="216" customWidth="1"/>
    <col min="7674" max="7674" width="15" style="216" customWidth="1"/>
    <col min="7675" max="7675" width="12" style="216" customWidth="1"/>
    <col min="7676" max="7676" width="15" style="216" customWidth="1"/>
    <col min="7677" max="7677" width="12" style="216" customWidth="1"/>
    <col min="7678" max="7683" width="17" style="216" customWidth="1"/>
    <col min="7684" max="7684" width="10" style="216" customWidth="1"/>
    <col min="7685" max="7919" width="8.85546875" style="216"/>
    <col min="7920" max="7923" width="4" style="216" customWidth="1"/>
    <col min="7924" max="7924" width="35" style="216" customWidth="1"/>
    <col min="7925" max="7926" width="17" style="216" customWidth="1"/>
    <col min="7927" max="7928" width="15" style="216" customWidth="1"/>
    <col min="7929" max="7929" width="12" style="216" customWidth="1"/>
    <col min="7930" max="7930" width="15" style="216" customWidth="1"/>
    <col min="7931" max="7931" width="12" style="216" customWidth="1"/>
    <col min="7932" max="7932" width="15" style="216" customWidth="1"/>
    <col min="7933" max="7933" width="12" style="216" customWidth="1"/>
    <col min="7934" max="7939" width="17" style="216" customWidth="1"/>
    <col min="7940" max="7940" width="10" style="216" customWidth="1"/>
    <col min="7941" max="8175" width="8.85546875" style="216"/>
    <col min="8176" max="8179" width="4" style="216" customWidth="1"/>
    <col min="8180" max="8180" width="35" style="216" customWidth="1"/>
    <col min="8181" max="8182" width="17" style="216" customWidth="1"/>
    <col min="8183" max="8184" width="15" style="216" customWidth="1"/>
    <col min="8185" max="8185" width="12" style="216" customWidth="1"/>
    <col min="8186" max="8186" width="15" style="216" customWidth="1"/>
    <col min="8187" max="8187" width="12" style="216" customWidth="1"/>
    <col min="8188" max="8188" width="15" style="216" customWidth="1"/>
    <col min="8189" max="8189" width="12" style="216" customWidth="1"/>
    <col min="8190" max="8195" width="17" style="216" customWidth="1"/>
    <col min="8196" max="8196" width="10" style="216" customWidth="1"/>
    <col min="8197" max="8431" width="8.85546875" style="216"/>
    <col min="8432" max="8435" width="4" style="216" customWidth="1"/>
    <col min="8436" max="8436" width="35" style="216" customWidth="1"/>
    <col min="8437" max="8438" width="17" style="216" customWidth="1"/>
    <col min="8439" max="8440" width="15" style="216" customWidth="1"/>
    <col min="8441" max="8441" width="12" style="216" customWidth="1"/>
    <col min="8442" max="8442" width="15" style="216" customWidth="1"/>
    <col min="8443" max="8443" width="12" style="216" customWidth="1"/>
    <col min="8444" max="8444" width="15" style="216" customWidth="1"/>
    <col min="8445" max="8445" width="12" style="216" customWidth="1"/>
    <col min="8446" max="8451" width="17" style="216" customWidth="1"/>
    <col min="8452" max="8452" width="10" style="216" customWidth="1"/>
    <col min="8453" max="8687" width="8.85546875" style="216"/>
    <col min="8688" max="8691" width="4" style="216" customWidth="1"/>
    <col min="8692" max="8692" width="35" style="216" customWidth="1"/>
    <col min="8693" max="8694" width="17" style="216" customWidth="1"/>
    <col min="8695" max="8696" width="15" style="216" customWidth="1"/>
    <col min="8697" max="8697" width="12" style="216" customWidth="1"/>
    <col min="8698" max="8698" width="15" style="216" customWidth="1"/>
    <col min="8699" max="8699" width="12" style="216" customWidth="1"/>
    <col min="8700" max="8700" width="15" style="216" customWidth="1"/>
    <col min="8701" max="8701" width="12" style="216" customWidth="1"/>
    <col min="8702" max="8707" width="17" style="216" customWidth="1"/>
    <col min="8708" max="8708" width="10" style="216" customWidth="1"/>
    <col min="8709" max="8943" width="8.85546875" style="216"/>
    <col min="8944" max="8947" width="4" style="216" customWidth="1"/>
    <col min="8948" max="8948" width="35" style="216" customWidth="1"/>
    <col min="8949" max="8950" width="17" style="216" customWidth="1"/>
    <col min="8951" max="8952" width="15" style="216" customWidth="1"/>
    <col min="8953" max="8953" width="12" style="216" customWidth="1"/>
    <col min="8954" max="8954" width="15" style="216" customWidth="1"/>
    <col min="8955" max="8955" width="12" style="216" customWidth="1"/>
    <col min="8956" max="8956" width="15" style="216" customWidth="1"/>
    <col min="8957" max="8957" width="12" style="216" customWidth="1"/>
    <col min="8958" max="8963" width="17" style="216" customWidth="1"/>
    <col min="8964" max="8964" width="10" style="216" customWidth="1"/>
    <col min="8965" max="9199" width="8.85546875" style="216"/>
    <col min="9200" max="9203" width="4" style="216" customWidth="1"/>
    <col min="9204" max="9204" width="35" style="216" customWidth="1"/>
    <col min="9205" max="9206" width="17" style="216" customWidth="1"/>
    <col min="9207" max="9208" width="15" style="216" customWidth="1"/>
    <col min="9209" max="9209" width="12" style="216" customWidth="1"/>
    <col min="9210" max="9210" width="15" style="216" customWidth="1"/>
    <col min="9211" max="9211" width="12" style="216" customWidth="1"/>
    <col min="9212" max="9212" width="15" style="216" customWidth="1"/>
    <col min="9213" max="9213" width="12" style="216" customWidth="1"/>
    <col min="9214" max="9219" width="17" style="216" customWidth="1"/>
    <col min="9220" max="9220" width="10" style="216" customWidth="1"/>
    <col min="9221" max="9455" width="8.85546875" style="216"/>
    <col min="9456" max="9459" width="4" style="216" customWidth="1"/>
    <col min="9460" max="9460" width="35" style="216" customWidth="1"/>
    <col min="9461" max="9462" width="17" style="216" customWidth="1"/>
    <col min="9463" max="9464" width="15" style="216" customWidth="1"/>
    <col min="9465" max="9465" width="12" style="216" customWidth="1"/>
    <col min="9466" max="9466" width="15" style="216" customWidth="1"/>
    <col min="9467" max="9467" width="12" style="216" customWidth="1"/>
    <col min="9468" max="9468" width="15" style="216" customWidth="1"/>
    <col min="9469" max="9469" width="12" style="216" customWidth="1"/>
    <col min="9470" max="9475" width="17" style="216" customWidth="1"/>
    <col min="9476" max="9476" width="10" style="216" customWidth="1"/>
    <col min="9477" max="9711" width="8.85546875" style="216"/>
    <col min="9712" max="9715" width="4" style="216" customWidth="1"/>
    <col min="9716" max="9716" width="35" style="216" customWidth="1"/>
    <col min="9717" max="9718" width="17" style="216" customWidth="1"/>
    <col min="9719" max="9720" width="15" style="216" customWidth="1"/>
    <col min="9721" max="9721" width="12" style="216" customWidth="1"/>
    <col min="9722" max="9722" width="15" style="216" customWidth="1"/>
    <col min="9723" max="9723" width="12" style="216" customWidth="1"/>
    <col min="9724" max="9724" width="15" style="216" customWidth="1"/>
    <col min="9725" max="9725" width="12" style="216" customWidth="1"/>
    <col min="9726" max="9731" width="17" style="216" customWidth="1"/>
    <col min="9732" max="9732" width="10" style="216" customWidth="1"/>
    <col min="9733" max="9967" width="8.85546875" style="216"/>
    <col min="9968" max="9971" width="4" style="216" customWidth="1"/>
    <col min="9972" max="9972" width="35" style="216" customWidth="1"/>
    <col min="9973" max="9974" width="17" style="216" customWidth="1"/>
    <col min="9975" max="9976" width="15" style="216" customWidth="1"/>
    <col min="9977" max="9977" width="12" style="216" customWidth="1"/>
    <col min="9978" max="9978" width="15" style="216" customWidth="1"/>
    <col min="9979" max="9979" width="12" style="216" customWidth="1"/>
    <col min="9980" max="9980" width="15" style="216" customWidth="1"/>
    <col min="9981" max="9981" width="12" style="216" customWidth="1"/>
    <col min="9982" max="9987" width="17" style="216" customWidth="1"/>
    <col min="9988" max="9988" width="10" style="216" customWidth="1"/>
    <col min="9989" max="10223" width="8.85546875" style="216"/>
    <col min="10224" max="10227" width="4" style="216" customWidth="1"/>
    <col min="10228" max="10228" width="35" style="216" customWidth="1"/>
    <col min="10229" max="10230" width="17" style="216" customWidth="1"/>
    <col min="10231" max="10232" width="15" style="216" customWidth="1"/>
    <col min="10233" max="10233" width="12" style="216" customWidth="1"/>
    <col min="10234" max="10234" width="15" style="216" customWidth="1"/>
    <col min="10235" max="10235" width="12" style="216" customWidth="1"/>
    <col min="10236" max="10236" width="15" style="216" customWidth="1"/>
    <col min="10237" max="10237" width="12" style="216" customWidth="1"/>
    <col min="10238" max="10243" width="17" style="216" customWidth="1"/>
    <col min="10244" max="10244" width="10" style="216" customWidth="1"/>
    <col min="10245" max="10479" width="8.85546875" style="216"/>
    <col min="10480" max="10483" width="4" style="216" customWidth="1"/>
    <col min="10484" max="10484" width="35" style="216" customWidth="1"/>
    <col min="10485" max="10486" width="17" style="216" customWidth="1"/>
    <col min="10487" max="10488" width="15" style="216" customWidth="1"/>
    <col min="10489" max="10489" width="12" style="216" customWidth="1"/>
    <col min="10490" max="10490" width="15" style="216" customWidth="1"/>
    <col min="10491" max="10491" width="12" style="216" customWidth="1"/>
    <col min="10492" max="10492" width="15" style="216" customWidth="1"/>
    <col min="10493" max="10493" width="12" style="216" customWidth="1"/>
    <col min="10494" max="10499" width="17" style="216" customWidth="1"/>
    <col min="10500" max="10500" width="10" style="216" customWidth="1"/>
    <col min="10501" max="10735" width="8.85546875" style="216"/>
    <col min="10736" max="10739" width="4" style="216" customWidth="1"/>
    <col min="10740" max="10740" width="35" style="216" customWidth="1"/>
    <col min="10741" max="10742" width="17" style="216" customWidth="1"/>
    <col min="10743" max="10744" width="15" style="216" customWidth="1"/>
    <col min="10745" max="10745" width="12" style="216" customWidth="1"/>
    <col min="10746" max="10746" width="15" style="216" customWidth="1"/>
    <col min="10747" max="10747" width="12" style="216" customWidth="1"/>
    <col min="10748" max="10748" width="15" style="216" customWidth="1"/>
    <col min="10749" max="10749" width="12" style="216" customWidth="1"/>
    <col min="10750" max="10755" width="17" style="216" customWidth="1"/>
    <col min="10756" max="10756" width="10" style="216" customWidth="1"/>
    <col min="10757" max="10991" width="8.85546875" style="216"/>
    <col min="10992" max="10995" width="4" style="216" customWidth="1"/>
    <col min="10996" max="10996" width="35" style="216" customWidth="1"/>
    <col min="10997" max="10998" width="17" style="216" customWidth="1"/>
    <col min="10999" max="11000" width="15" style="216" customWidth="1"/>
    <col min="11001" max="11001" width="12" style="216" customWidth="1"/>
    <col min="11002" max="11002" width="15" style="216" customWidth="1"/>
    <col min="11003" max="11003" width="12" style="216" customWidth="1"/>
    <col min="11004" max="11004" width="15" style="216" customWidth="1"/>
    <col min="11005" max="11005" width="12" style="216" customWidth="1"/>
    <col min="11006" max="11011" width="17" style="216" customWidth="1"/>
    <col min="11012" max="11012" width="10" style="216" customWidth="1"/>
    <col min="11013" max="11247" width="8.85546875" style="216"/>
    <col min="11248" max="11251" width="4" style="216" customWidth="1"/>
    <col min="11252" max="11252" width="35" style="216" customWidth="1"/>
    <col min="11253" max="11254" width="17" style="216" customWidth="1"/>
    <col min="11255" max="11256" width="15" style="216" customWidth="1"/>
    <col min="11257" max="11257" width="12" style="216" customWidth="1"/>
    <col min="11258" max="11258" width="15" style="216" customWidth="1"/>
    <col min="11259" max="11259" width="12" style="216" customWidth="1"/>
    <col min="11260" max="11260" width="15" style="216" customWidth="1"/>
    <col min="11261" max="11261" width="12" style="216" customWidth="1"/>
    <col min="11262" max="11267" width="17" style="216" customWidth="1"/>
    <col min="11268" max="11268" width="10" style="216" customWidth="1"/>
    <col min="11269" max="11503" width="8.85546875" style="216"/>
    <col min="11504" max="11507" width="4" style="216" customWidth="1"/>
    <col min="11508" max="11508" width="35" style="216" customWidth="1"/>
    <col min="11509" max="11510" width="17" style="216" customWidth="1"/>
    <col min="11511" max="11512" width="15" style="216" customWidth="1"/>
    <col min="11513" max="11513" width="12" style="216" customWidth="1"/>
    <col min="11514" max="11514" width="15" style="216" customWidth="1"/>
    <col min="11515" max="11515" width="12" style="216" customWidth="1"/>
    <col min="11516" max="11516" width="15" style="216" customWidth="1"/>
    <col min="11517" max="11517" width="12" style="216" customWidth="1"/>
    <col min="11518" max="11523" width="17" style="216" customWidth="1"/>
    <col min="11524" max="11524" width="10" style="216" customWidth="1"/>
    <col min="11525" max="11759" width="8.85546875" style="216"/>
    <col min="11760" max="11763" width="4" style="216" customWidth="1"/>
    <col min="11764" max="11764" width="35" style="216" customWidth="1"/>
    <col min="11765" max="11766" width="17" style="216" customWidth="1"/>
    <col min="11767" max="11768" width="15" style="216" customWidth="1"/>
    <col min="11769" max="11769" width="12" style="216" customWidth="1"/>
    <col min="11770" max="11770" width="15" style="216" customWidth="1"/>
    <col min="11771" max="11771" width="12" style="216" customWidth="1"/>
    <col min="11772" max="11772" width="15" style="216" customWidth="1"/>
    <col min="11773" max="11773" width="12" style="216" customWidth="1"/>
    <col min="11774" max="11779" width="17" style="216" customWidth="1"/>
    <col min="11780" max="11780" width="10" style="216" customWidth="1"/>
    <col min="11781" max="12015" width="8.85546875" style="216"/>
    <col min="12016" max="12019" width="4" style="216" customWidth="1"/>
    <col min="12020" max="12020" width="35" style="216" customWidth="1"/>
    <col min="12021" max="12022" width="17" style="216" customWidth="1"/>
    <col min="12023" max="12024" width="15" style="216" customWidth="1"/>
    <col min="12025" max="12025" width="12" style="216" customWidth="1"/>
    <col min="12026" max="12026" width="15" style="216" customWidth="1"/>
    <col min="12027" max="12027" width="12" style="216" customWidth="1"/>
    <col min="12028" max="12028" width="15" style="216" customWidth="1"/>
    <col min="12029" max="12029" width="12" style="216" customWidth="1"/>
    <col min="12030" max="12035" width="17" style="216" customWidth="1"/>
    <col min="12036" max="12036" width="10" style="216" customWidth="1"/>
    <col min="12037" max="12271" width="8.85546875" style="216"/>
    <col min="12272" max="12275" width="4" style="216" customWidth="1"/>
    <col min="12276" max="12276" width="35" style="216" customWidth="1"/>
    <col min="12277" max="12278" width="17" style="216" customWidth="1"/>
    <col min="12279" max="12280" width="15" style="216" customWidth="1"/>
    <col min="12281" max="12281" width="12" style="216" customWidth="1"/>
    <col min="12282" max="12282" width="15" style="216" customWidth="1"/>
    <col min="12283" max="12283" width="12" style="216" customWidth="1"/>
    <col min="12284" max="12284" width="15" style="216" customWidth="1"/>
    <col min="12285" max="12285" width="12" style="216" customWidth="1"/>
    <col min="12286" max="12291" width="17" style="216" customWidth="1"/>
    <col min="12292" max="12292" width="10" style="216" customWidth="1"/>
    <col min="12293" max="12527" width="8.85546875" style="216"/>
    <col min="12528" max="12531" width="4" style="216" customWidth="1"/>
    <col min="12532" max="12532" width="35" style="216" customWidth="1"/>
    <col min="12533" max="12534" width="17" style="216" customWidth="1"/>
    <col min="12535" max="12536" width="15" style="216" customWidth="1"/>
    <col min="12537" max="12537" width="12" style="216" customWidth="1"/>
    <col min="12538" max="12538" width="15" style="216" customWidth="1"/>
    <col min="12539" max="12539" width="12" style="216" customWidth="1"/>
    <col min="12540" max="12540" width="15" style="216" customWidth="1"/>
    <col min="12541" max="12541" width="12" style="216" customWidth="1"/>
    <col min="12542" max="12547" width="17" style="216" customWidth="1"/>
    <col min="12548" max="12548" width="10" style="216" customWidth="1"/>
    <col min="12549" max="12783" width="8.85546875" style="216"/>
    <col min="12784" max="12787" width="4" style="216" customWidth="1"/>
    <col min="12788" max="12788" width="35" style="216" customWidth="1"/>
    <col min="12789" max="12790" width="17" style="216" customWidth="1"/>
    <col min="12791" max="12792" width="15" style="216" customWidth="1"/>
    <col min="12793" max="12793" width="12" style="216" customWidth="1"/>
    <col min="12794" max="12794" width="15" style="216" customWidth="1"/>
    <col min="12795" max="12795" width="12" style="216" customWidth="1"/>
    <col min="12796" max="12796" width="15" style="216" customWidth="1"/>
    <col min="12797" max="12797" width="12" style="216" customWidth="1"/>
    <col min="12798" max="12803" width="17" style="216" customWidth="1"/>
    <col min="12804" max="12804" width="10" style="216" customWidth="1"/>
    <col min="12805" max="13039" width="8.85546875" style="216"/>
    <col min="13040" max="13043" width="4" style="216" customWidth="1"/>
    <col min="13044" max="13044" width="35" style="216" customWidth="1"/>
    <col min="13045" max="13046" width="17" style="216" customWidth="1"/>
    <col min="13047" max="13048" width="15" style="216" customWidth="1"/>
    <col min="13049" max="13049" width="12" style="216" customWidth="1"/>
    <col min="13050" max="13050" width="15" style="216" customWidth="1"/>
    <col min="13051" max="13051" width="12" style="216" customWidth="1"/>
    <col min="13052" max="13052" width="15" style="216" customWidth="1"/>
    <col min="13053" max="13053" width="12" style="216" customWidth="1"/>
    <col min="13054" max="13059" width="17" style="216" customWidth="1"/>
    <col min="13060" max="13060" width="10" style="216" customWidth="1"/>
    <col min="13061" max="13295" width="8.85546875" style="216"/>
    <col min="13296" max="13299" width="4" style="216" customWidth="1"/>
    <col min="13300" max="13300" width="35" style="216" customWidth="1"/>
    <col min="13301" max="13302" width="17" style="216" customWidth="1"/>
    <col min="13303" max="13304" width="15" style="216" customWidth="1"/>
    <col min="13305" max="13305" width="12" style="216" customWidth="1"/>
    <col min="13306" max="13306" width="15" style="216" customWidth="1"/>
    <col min="13307" max="13307" width="12" style="216" customWidth="1"/>
    <col min="13308" max="13308" width="15" style="216" customWidth="1"/>
    <col min="13309" max="13309" width="12" style="216" customWidth="1"/>
    <col min="13310" max="13315" width="17" style="216" customWidth="1"/>
    <col min="13316" max="13316" width="10" style="216" customWidth="1"/>
    <col min="13317" max="13551" width="8.85546875" style="216"/>
    <col min="13552" max="13555" width="4" style="216" customWidth="1"/>
    <col min="13556" max="13556" width="35" style="216" customWidth="1"/>
    <col min="13557" max="13558" width="17" style="216" customWidth="1"/>
    <col min="13559" max="13560" width="15" style="216" customWidth="1"/>
    <col min="13561" max="13561" width="12" style="216" customWidth="1"/>
    <col min="13562" max="13562" width="15" style="216" customWidth="1"/>
    <col min="13563" max="13563" width="12" style="216" customWidth="1"/>
    <col min="13564" max="13564" width="15" style="216" customWidth="1"/>
    <col min="13565" max="13565" width="12" style="216" customWidth="1"/>
    <col min="13566" max="13571" width="17" style="216" customWidth="1"/>
    <col min="13572" max="13572" width="10" style="216" customWidth="1"/>
    <col min="13573" max="13807" width="8.85546875" style="216"/>
    <col min="13808" max="13811" width="4" style="216" customWidth="1"/>
    <col min="13812" max="13812" width="35" style="216" customWidth="1"/>
    <col min="13813" max="13814" width="17" style="216" customWidth="1"/>
    <col min="13815" max="13816" width="15" style="216" customWidth="1"/>
    <col min="13817" max="13817" width="12" style="216" customWidth="1"/>
    <col min="13818" max="13818" width="15" style="216" customWidth="1"/>
    <col min="13819" max="13819" width="12" style="216" customWidth="1"/>
    <col min="13820" max="13820" width="15" style="216" customWidth="1"/>
    <col min="13821" max="13821" width="12" style="216" customWidth="1"/>
    <col min="13822" max="13827" width="17" style="216" customWidth="1"/>
    <col min="13828" max="13828" width="10" style="216" customWidth="1"/>
    <col min="13829" max="14063" width="8.85546875" style="216"/>
    <col min="14064" max="14067" width="4" style="216" customWidth="1"/>
    <col min="14068" max="14068" width="35" style="216" customWidth="1"/>
    <col min="14069" max="14070" width="17" style="216" customWidth="1"/>
    <col min="14071" max="14072" width="15" style="216" customWidth="1"/>
    <col min="14073" max="14073" width="12" style="216" customWidth="1"/>
    <col min="14074" max="14074" width="15" style="216" customWidth="1"/>
    <col min="14075" max="14075" width="12" style="216" customWidth="1"/>
    <col min="14076" max="14076" width="15" style="216" customWidth="1"/>
    <col min="14077" max="14077" width="12" style="216" customWidth="1"/>
    <col min="14078" max="14083" width="17" style="216" customWidth="1"/>
    <col min="14084" max="14084" width="10" style="216" customWidth="1"/>
    <col min="14085" max="14319" width="8.85546875" style="216"/>
    <col min="14320" max="14323" width="4" style="216" customWidth="1"/>
    <col min="14324" max="14324" width="35" style="216" customWidth="1"/>
    <col min="14325" max="14326" width="17" style="216" customWidth="1"/>
    <col min="14327" max="14328" width="15" style="216" customWidth="1"/>
    <col min="14329" max="14329" width="12" style="216" customWidth="1"/>
    <col min="14330" max="14330" width="15" style="216" customWidth="1"/>
    <col min="14331" max="14331" width="12" style="216" customWidth="1"/>
    <col min="14332" max="14332" width="15" style="216" customWidth="1"/>
    <col min="14333" max="14333" width="12" style="216" customWidth="1"/>
    <col min="14334" max="14339" width="17" style="216" customWidth="1"/>
    <col min="14340" max="14340" width="10" style="216" customWidth="1"/>
    <col min="14341" max="14575" width="8.85546875" style="216"/>
    <col min="14576" max="14579" width="4" style="216" customWidth="1"/>
    <col min="14580" max="14580" width="35" style="216" customWidth="1"/>
    <col min="14581" max="14582" width="17" style="216" customWidth="1"/>
    <col min="14583" max="14584" width="15" style="216" customWidth="1"/>
    <col min="14585" max="14585" width="12" style="216" customWidth="1"/>
    <col min="14586" max="14586" width="15" style="216" customWidth="1"/>
    <col min="14587" max="14587" width="12" style="216" customWidth="1"/>
    <col min="14588" max="14588" width="15" style="216" customWidth="1"/>
    <col min="14589" max="14589" width="12" style="216" customWidth="1"/>
    <col min="14590" max="14595" width="17" style="216" customWidth="1"/>
    <col min="14596" max="14596" width="10" style="216" customWidth="1"/>
    <col min="14597" max="14831" width="8.85546875" style="216"/>
    <col min="14832" max="14835" width="4" style="216" customWidth="1"/>
    <col min="14836" max="14836" width="35" style="216" customWidth="1"/>
    <col min="14837" max="14838" width="17" style="216" customWidth="1"/>
    <col min="14839" max="14840" width="15" style="216" customWidth="1"/>
    <col min="14841" max="14841" width="12" style="216" customWidth="1"/>
    <col min="14842" max="14842" width="15" style="216" customWidth="1"/>
    <col min="14843" max="14843" width="12" style="216" customWidth="1"/>
    <col min="14844" max="14844" width="15" style="216" customWidth="1"/>
    <col min="14845" max="14845" width="12" style="216" customWidth="1"/>
    <col min="14846" max="14851" width="17" style="216" customWidth="1"/>
    <col min="14852" max="14852" width="10" style="216" customWidth="1"/>
    <col min="14853" max="15087" width="8.85546875" style="216"/>
    <col min="15088" max="15091" width="4" style="216" customWidth="1"/>
    <col min="15092" max="15092" width="35" style="216" customWidth="1"/>
    <col min="15093" max="15094" width="17" style="216" customWidth="1"/>
    <col min="15095" max="15096" width="15" style="216" customWidth="1"/>
    <col min="15097" max="15097" width="12" style="216" customWidth="1"/>
    <col min="15098" max="15098" width="15" style="216" customWidth="1"/>
    <col min="15099" max="15099" width="12" style="216" customWidth="1"/>
    <col min="15100" max="15100" width="15" style="216" customWidth="1"/>
    <col min="15101" max="15101" width="12" style="216" customWidth="1"/>
    <col min="15102" max="15107" width="17" style="216" customWidth="1"/>
    <col min="15108" max="15108" width="10" style="216" customWidth="1"/>
    <col min="15109" max="15343" width="8.85546875" style="216"/>
    <col min="15344" max="15347" width="4" style="216" customWidth="1"/>
    <col min="15348" max="15348" width="35" style="216" customWidth="1"/>
    <col min="15349" max="15350" width="17" style="216" customWidth="1"/>
    <col min="15351" max="15352" width="15" style="216" customWidth="1"/>
    <col min="15353" max="15353" width="12" style="216" customWidth="1"/>
    <col min="15354" max="15354" width="15" style="216" customWidth="1"/>
    <col min="15355" max="15355" width="12" style="216" customWidth="1"/>
    <col min="15356" max="15356" width="15" style="216" customWidth="1"/>
    <col min="15357" max="15357" width="12" style="216" customWidth="1"/>
    <col min="15358" max="15363" width="17" style="216" customWidth="1"/>
    <col min="15364" max="15364" width="10" style="216" customWidth="1"/>
    <col min="15365" max="15599" width="8.85546875" style="216"/>
    <col min="15600" max="15603" width="4" style="216" customWidth="1"/>
    <col min="15604" max="15604" width="35" style="216" customWidth="1"/>
    <col min="15605" max="15606" width="17" style="216" customWidth="1"/>
    <col min="15607" max="15608" width="15" style="216" customWidth="1"/>
    <col min="15609" max="15609" width="12" style="216" customWidth="1"/>
    <col min="15610" max="15610" width="15" style="216" customWidth="1"/>
    <col min="15611" max="15611" width="12" style="216" customWidth="1"/>
    <col min="15612" max="15612" width="15" style="216" customWidth="1"/>
    <col min="15613" max="15613" width="12" style="216" customWidth="1"/>
    <col min="15614" max="15619" width="17" style="216" customWidth="1"/>
    <col min="15620" max="15620" width="10" style="216" customWidth="1"/>
    <col min="15621" max="15855" width="8.85546875" style="216"/>
    <col min="15856" max="15859" width="4" style="216" customWidth="1"/>
    <col min="15860" max="15860" width="35" style="216" customWidth="1"/>
    <col min="15861" max="15862" width="17" style="216" customWidth="1"/>
    <col min="15863" max="15864" width="15" style="216" customWidth="1"/>
    <col min="15865" max="15865" width="12" style="216" customWidth="1"/>
    <col min="15866" max="15866" width="15" style="216" customWidth="1"/>
    <col min="15867" max="15867" width="12" style="216" customWidth="1"/>
    <col min="15868" max="15868" width="15" style="216" customWidth="1"/>
    <col min="15869" max="15869" width="12" style="216" customWidth="1"/>
    <col min="15870" max="15875" width="17" style="216" customWidth="1"/>
    <col min="15876" max="15876" width="10" style="216" customWidth="1"/>
    <col min="15877" max="16111" width="8.85546875" style="216"/>
    <col min="16112" max="16115" width="4" style="216" customWidth="1"/>
    <col min="16116" max="16116" width="35" style="216" customWidth="1"/>
    <col min="16117" max="16118" width="17" style="216" customWidth="1"/>
    <col min="16119" max="16120" width="15" style="216" customWidth="1"/>
    <col min="16121" max="16121" width="12" style="216" customWidth="1"/>
    <col min="16122" max="16122" width="15" style="216" customWidth="1"/>
    <col min="16123" max="16123" width="12" style="216" customWidth="1"/>
    <col min="16124" max="16124" width="15" style="216" customWidth="1"/>
    <col min="16125" max="16125" width="12" style="216" customWidth="1"/>
    <col min="16126" max="16131" width="17" style="216" customWidth="1"/>
    <col min="16132" max="16132" width="10" style="216" customWidth="1"/>
    <col min="16133" max="16384" width="8.85546875" style="216"/>
  </cols>
  <sheetData>
    <row r="1" spans="1:6">
      <c r="A1" s="214" t="s">
        <v>432</v>
      </c>
      <c r="B1" s="215"/>
      <c r="C1" s="215"/>
      <c r="D1" s="215"/>
      <c r="E1" s="215"/>
      <c r="F1" s="215"/>
    </row>
    <row r="2" spans="1:6">
      <c r="A2" s="217"/>
    </row>
    <row r="3" spans="1:6" ht="31.5">
      <c r="A3" s="11" t="s">
        <v>112</v>
      </c>
      <c r="B3" s="11" t="s">
        <v>262</v>
      </c>
      <c r="C3" s="91" t="s">
        <v>3115</v>
      </c>
      <c r="D3" s="81" t="s">
        <v>263</v>
      </c>
      <c r="E3" s="82" t="s">
        <v>258</v>
      </c>
      <c r="F3" s="82" t="s">
        <v>259</v>
      </c>
    </row>
    <row r="4" spans="1:6">
      <c r="A4" s="107">
        <v>1</v>
      </c>
      <c r="B4" s="108">
        <v>2</v>
      </c>
      <c r="C4" s="109">
        <v>3</v>
      </c>
      <c r="D4" s="110">
        <v>4</v>
      </c>
      <c r="E4" s="110">
        <v>5</v>
      </c>
      <c r="F4" s="109">
        <v>6</v>
      </c>
    </row>
    <row r="5" spans="1:6">
      <c r="A5" s="218"/>
      <c r="B5" s="218"/>
      <c r="C5" s="218"/>
      <c r="D5" s="218"/>
      <c r="E5" s="218"/>
      <c r="F5" s="218"/>
    </row>
    <row r="6" spans="1:6">
      <c r="A6" s="219"/>
      <c r="B6" s="212" t="s">
        <v>109</v>
      </c>
      <c r="C6" s="221"/>
      <c r="D6" s="220"/>
      <c r="E6" s="220"/>
      <c r="F6" s="220"/>
    </row>
    <row r="7" spans="1:6">
      <c r="A7" s="219"/>
      <c r="B7" s="220" t="s">
        <v>433</v>
      </c>
      <c r="C7" s="221">
        <f>SUM(C9,C26,C29,C34,C50,C65,C70,C73,C81)</f>
        <v>7533938000</v>
      </c>
      <c r="D7" s="220"/>
      <c r="E7" s="220"/>
      <c r="F7" s="220"/>
    </row>
    <row r="8" spans="1:6">
      <c r="A8" s="219"/>
      <c r="B8" s="220"/>
      <c r="C8" s="221"/>
      <c r="D8" s="220"/>
      <c r="E8" s="220"/>
      <c r="F8" s="220"/>
    </row>
    <row r="9" spans="1:6" ht="31.5">
      <c r="A9" s="219" t="s">
        <v>123</v>
      </c>
      <c r="B9" s="220" t="s">
        <v>235</v>
      </c>
      <c r="C9" s="221">
        <f>SUM(C10:C25)</f>
        <v>495529500</v>
      </c>
      <c r="D9" s="220"/>
      <c r="E9" s="220"/>
      <c r="F9" s="220"/>
    </row>
    <row r="10" spans="1:6" ht="31.5">
      <c r="A10" s="218">
        <v>1</v>
      </c>
      <c r="B10" s="222" t="s">
        <v>3055</v>
      </c>
      <c r="C10" s="223">
        <v>2500000</v>
      </c>
      <c r="D10" s="222" t="s">
        <v>6841</v>
      </c>
      <c r="E10" s="222" t="s">
        <v>6842</v>
      </c>
      <c r="F10" s="222" t="s">
        <v>6843</v>
      </c>
    </row>
    <row r="11" spans="1:6" ht="31.5">
      <c r="A11" s="235">
        <v>2</v>
      </c>
      <c r="B11" s="225" t="s">
        <v>3058</v>
      </c>
      <c r="C11" s="224">
        <v>98700000</v>
      </c>
      <c r="D11" s="225" t="s">
        <v>6844</v>
      </c>
      <c r="E11" s="225" t="s">
        <v>6845</v>
      </c>
      <c r="F11" s="225" t="s">
        <v>6843</v>
      </c>
    </row>
    <row r="12" spans="1:6" ht="31.5">
      <c r="A12" s="236"/>
      <c r="B12" s="227"/>
      <c r="C12" s="226"/>
      <c r="D12" s="227" t="s">
        <v>6846</v>
      </c>
      <c r="E12" s="227" t="s">
        <v>256</v>
      </c>
      <c r="F12" s="227"/>
    </row>
    <row r="13" spans="1:6" ht="31.5">
      <c r="A13" s="237"/>
      <c r="B13" s="229"/>
      <c r="C13" s="228"/>
      <c r="D13" s="229" t="s">
        <v>6847</v>
      </c>
      <c r="E13" s="229" t="s">
        <v>6509</v>
      </c>
      <c r="F13" s="229"/>
    </row>
    <row r="14" spans="1:6" ht="31.5">
      <c r="A14" s="218">
        <v>3</v>
      </c>
      <c r="B14" s="222" t="s">
        <v>6848</v>
      </c>
      <c r="C14" s="223">
        <v>11950000</v>
      </c>
      <c r="D14" s="222" t="s">
        <v>6849</v>
      </c>
      <c r="E14" s="222" t="s">
        <v>6850</v>
      </c>
      <c r="F14" s="222" t="s">
        <v>6843</v>
      </c>
    </row>
    <row r="15" spans="1:6" ht="63">
      <c r="A15" s="235">
        <v>4</v>
      </c>
      <c r="B15" s="225" t="s">
        <v>6851</v>
      </c>
      <c r="C15" s="224">
        <v>174494000</v>
      </c>
      <c r="D15" s="225" t="s">
        <v>6852</v>
      </c>
      <c r="E15" s="225" t="s">
        <v>6853</v>
      </c>
      <c r="F15" s="225" t="s">
        <v>6843</v>
      </c>
    </row>
    <row r="16" spans="1:6" ht="31.5">
      <c r="A16" s="236"/>
      <c r="B16" s="227"/>
      <c r="C16" s="226"/>
      <c r="D16" s="227" t="s">
        <v>6854</v>
      </c>
      <c r="E16" s="227" t="s">
        <v>6855</v>
      </c>
      <c r="F16" s="227"/>
    </row>
    <row r="17" spans="1:6" ht="31.5">
      <c r="A17" s="236"/>
      <c r="B17" s="227"/>
      <c r="C17" s="226"/>
      <c r="D17" s="227" t="s">
        <v>6856</v>
      </c>
      <c r="E17" s="227" t="s">
        <v>6855</v>
      </c>
      <c r="F17" s="227"/>
    </row>
    <row r="18" spans="1:6" ht="47.25">
      <c r="A18" s="237"/>
      <c r="B18" s="229"/>
      <c r="C18" s="228"/>
      <c r="D18" s="229" t="s">
        <v>6857</v>
      </c>
      <c r="E18" s="229" t="s">
        <v>6858</v>
      </c>
      <c r="F18" s="229"/>
    </row>
    <row r="19" spans="1:6" ht="47.25">
      <c r="A19" s="218">
        <v>5</v>
      </c>
      <c r="B19" s="222" t="s">
        <v>3060</v>
      </c>
      <c r="C19" s="223">
        <v>2500000</v>
      </c>
      <c r="D19" s="222" t="s">
        <v>6859</v>
      </c>
      <c r="E19" s="222" t="s">
        <v>6860</v>
      </c>
      <c r="F19" s="222" t="s">
        <v>6843</v>
      </c>
    </row>
    <row r="20" spans="1:6" ht="31.5">
      <c r="A20" s="218">
        <v>6</v>
      </c>
      <c r="B20" s="222" t="s">
        <v>3063</v>
      </c>
      <c r="C20" s="223">
        <v>35000000</v>
      </c>
      <c r="D20" s="222" t="s">
        <v>237</v>
      </c>
      <c r="E20" s="222" t="s">
        <v>6861</v>
      </c>
      <c r="F20" s="222" t="s">
        <v>6843</v>
      </c>
    </row>
    <row r="21" spans="1:6" ht="63">
      <c r="A21" s="218">
        <v>7</v>
      </c>
      <c r="B21" s="222" t="s">
        <v>341</v>
      </c>
      <c r="C21" s="223">
        <v>22347500</v>
      </c>
      <c r="D21" s="222" t="s">
        <v>6862</v>
      </c>
      <c r="E21" s="222" t="s">
        <v>6863</v>
      </c>
      <c r="F21" s="222" t="s">
        <v>6843</v>
      </c>
    </row>
    <row r="22" spans="1:6" ht="31.5">
      <c r="A22" s="218">
        <v>8</v>
      </c>
      <c r="B22" s="222" t="s">
        <v>3066</v>
      </c>
      <c r="C22" s="223">
        <v>2500000</v>
      </c>
      <c r="D22" s="222" t="s">
        <v>6864</v>
      </c>
      <c r="E22" s="222" t="s">
        <v>6865</v>
      </c>
      <c r="F22" s="222" t="s">
        <v>6843</v>
      </c>
    </row>
    <row r="23" spans="1:6" ht="31.5">
      <c r="A23" s="218">
        <v>9</v>
      </c>
      <c r="B23" s="222" t="s">
        <v>6866</v>
      </c>
      <c r="C23" s="223">
        <v>21990000</v>
      </c>
      <c r="D23" s="222" t="s">
        <v>6867</v>
      </c>
      <c r="E23" s="230" t="s">
        <v>6758</v>
      </c>
      <c r="F23" s="222" t="s">
        <v>6843</v>
      </c>
    </row>
    <row r="24" spans="1:6" ht="47.25">
      <c r="A24" s="218">
        <v>10</v>
      </c>
      <c r="B24" s="222" t="s">
        <v>3069</v>
      </c>
      <c r="C24" s="223">
        <v>23250000</v>
      </c>
      <c r="D24" s="222" t="s">
        <v>6868</v>
      </c>
      <c r="E24" s="230" t="s">
        <v>6869</v>
      </c>
      <c r="F24" s="222" t="s">
        <v>6843</v>
      </c>
    </row>
    <row r="25" spans="1:6" ht="47.25">
      <c r="A25" s="218">
        <v>11</v>
      </c>
      <c r="B25" s="222" t="s">
        <v>3071</v>
      </c>
      <c r="C25" s="223">
        <v>100298000</v>
      </c>
      <c r="D25" s="222" t="s">
        <v>6870</v>
      </c>
      <c r="E25" s="222" t="s">
        <v>6871</v>
      </c>
      <c r="F25" s="222" t="s">
        <v>6872</v>
      </c>
    </row>
    <row r="26" spans="1:6" ht="31.5">
      <c r="A26" s="219" t="s">
        <v>124</v>
      </c>
      <c r="B26" s="220" t="s">
        <v>3075</v>
      </c>
      <c r="C26" s="221">
        <f>SUM(C27:C28)</f>
        <v>36750000</v>
      </c>
      <c r="D26" s="220"/>
      <c r="E26" s="220"/>
      <c r="F26" s="220"/>
    </row>
    <row r="27" spans="1:6" ht="31.5">
      <c r="A27" s="218">
        <v>1</v>
      </c>
      <c r="B27" s="222" t="s">
        <v>5992</v>
      </c>
      <c r="C27" s="223">
        <v>16000000</v>
      </c>
      <c r="D27" s="222" t="s">
        <v>6873</v>
      </c>
      <c r="E27" s="222" t="s">
        <v>3109</v>
      </c>
      <c r="F27" s="222" t="s">
        <v>6843</v>
      </c>
    </row>
    <row r="28" spans="1:6" ht="31.5">
      <c r="A28" s="218">
        <v>2</v>
      </c>
      <c r="B28" s="222" t="s">
        <v>6874</v>
      </c>
      <c r="C28" s="223">
        <v>20750000</v>
      </c>
      <c r="D28" s="222" t="s">
        <v>6875</v>
      </c>
      <c r="E28" s="222" t="s">
        <v>281</v>
      </c>
      <c r="F28" s="222" t="s">
        <v>6843</v>
      </c>
    </row>
    <row r="29" spans="1:6" ht="47.25">
      <c r="A29" s="219" t="s">
        <v>125</v>
      </c>
      <c r="B29" s="220" t="s">
        <v>345</v>
      </c>
      <c r="C29" s="221">
        <f>SUM(C30:C33)</f>
        <v>239900000</v>
      </c>
      <c r="D29" s="220"/>
      <c r="E29" s="220"/>
      <c r="F29" s="220"/>
    </row>
    <row r="30" spans="1:6" ht="47.25">
      <c r="A30" s="218">
        <v>1</v>
      </c>
      <c r="B30" s="222" t="s">
        <v>6876</v>
      </c>
      <c r="C30" s="223">
        <v>8500000</v>
      </c>
      <c r="D30" s="222" t="s">
        <v>6877</v>
      </c>
      <c r="E30" s="222" t="s">
        <v>6878</v>
      </c>
      <c r="F30" s="222" t="s">
        <v>6843</v>
      </c>
    </row>
    <row r="31" spans="1:6" ht="31.5">
      <c r="A31" s="218">
        <v>2</v>
      </c>
      <c r="B31" s="222" t="s">
        <v>4832</v>
      </c>
      <c r="C31" s="223">
        <v>50000000</v>
      </c>
      <c r="D31" s="222" t="s">
        <v>6879</v>
      </c>
      <c r="E31" s="222" t="s">
        <v>385</v>
      </c>
      <c r="F31" s="222" t="s">
        <v>6843</v>
      </c>
    </row>
    <row r="32" spans="1:6" ht="63">
      <c r="A32" s="218">
        <v>3</v>
      </c>
      <c r="B32" s="222" t="s">
        <v>4836</v>
      </c>
      <c r="C32" s="223">
        <v>131400000</v>
      </c>
      <c r="D32" s="222" t="s">
        <v>6880</v>
      </c>
      <c r="E32" s="222" t="s">
        <v>6881</v>
      </c>
      <c r="F32" s="222" t="s">
        <v>6843</v>
      </c>
    </row>
    <row r="33" spans="1:6" ht="31.5">
      <c r="A33" s="218">
        <v>4</v>
      </c>
      <c r="B33" s="222" t="s">
        <v>2379</v>
      </c>
      <c r="C33" s="223">
        <v>50000000</v>
      </c>
      <c r="D33" s="222" t="s">
        <v>6882</v>
      </c>
      <c r="E33" s="222" t="s">
        <v>385</v>
      </c>
      <c r="F33" s="222" t="s">
        <v>6843</v>
      </c>
    </row>
    <row r="34" spans="1:6" ht="31.5">
      <c r="A34" s="219" t="s">
        <v>128</v>
      </c>
      <c r="B34" s="220" t="s">
        <v>6883</v>
      </c>
      <c r="C34" s="221">
        <f>SUM(C35:C48)</f>
        <v>4576879500</v>
      </c>
      <c r="D34" s="220"/>
      <c r="E34" s="220"/>
      <c r="F34" s="220"/>
    </row>
    <row r="35" spans="1:6" ht="110.25">
      <c r="A35" s="235">
        <v>1</v>
      </c>
      <c r="B35" s="225" t="s">
        <v>6884</v>
      </c>
      <c r="C35" s="224">
        <v>2122224000</v>
      </c>
      <c r="D35" s="225" t="s">
        <v>6885</v>
      </c>
      <c r="E35" s="232" t="s">
        <v>6886</v>
      </c>
      <c r="F35" s="225" t="s">
        <v>266</v>
      </c>
    </row>
    <row r="36" spans="1:6" ht="110.25">
      <c r="A36" s="236"/>
      <c r="B36" s="227"/>
      <c r="C36" s="226"/>
      <c r="D36" s="227" t="s">
        <v>6887</v>
      </c>
      <c r="E36" s="233" t="s">
        <v>284</v>
      </c>
      <c r="F36" s="227"/>
    </row>
    <row r="37" spans="1:6" ht="63">
      <c r="A37" s="236"/>
      <c r="B37" s="227"/>
      <c r="C37" s="226"/>
      <c r="D37" s="227" t="s">
        <v>6888</v>
      </c>
      <c r="E37" s="233" t="s">
        <v>6889</v>
      </c>
      <c r="F37" s="227"/>
    </row>
    <row r="38" spans="1:6" ht="31.5">
      <c r="A38" s="237"/>
      <c r="B38" s="229"/>
      <c r="C38" s="228"/>
      <c r="D38" s="229" t="s">
        <v>6890</v>
      </c>
      <c r="E38" s="234" t="s">
        <v>6891</v>
      </c>
      <c r="F38" s="229"/>
    </row>
    <row r="39" spans="1:6" ht="78.75">
      <c r="A39" s="218">
        <v>2</v>
      </c>
      <c r="B39" s="222" t="s">
        <v>6892</v>
      </c>
      <c r="C39" s="223">
        <v>942717500</v>
      </c>
      <c r="D39" s="222" t="s">
        <v>6893</v>
      </c>
      <c r="E39" s="222" t="s">
        <v>6894</v>
      </c>
      <c r="F39" s="222" t="s">
        <v>266</v>
      </c>
    </row>
    <row r="40" spans="1:6" s="231" customFormat="1" ht="31.5">
      <c r="A40" s="218">
        <v>3</v>
      </c>
      <c r="B40" s="222" t="s">
        <v>6895</v>
      </c>
      <c r="C40" s="223">
        <v>250000000</v>
      </c>
      <c r="D40" s="222" t="s">
        <v>6896</v>
      </c>
      <c r="E40" s="222" t="s">
        <v>6446</v>
      </c>
      <c r="F40" s="222" t="s">
        <v>6897</v>
      </c>
    </row>
    <row r="41" spans="1:6" s="231" customFormat="1" ht="63">
      <c r="A41" s="218">
        <v>4</v>
      </c>
      <c r="B41" s="222" t="s">
        <v>6898</v>
      </c>
      <c r="C41" s="223">
        <v>311425000</v>
      </c>
      <c r="D41" s="222" t="s">
        <v>6899</v>
      </c>
      <c r="E41" s="222" t="s">
        <v>281</v>
      </c>
      <c r="F41" s="222" t="s">
        <v>118</v>
      </c>
    </row>
    <row r="42" spans="1:6" ht="31.5">
      <c r="A42" s="218">
        <v>5</v>
      </c>
      <c r="B42" s="222" t="s">
        <v>6900</v>
      </c>
      <c r="C42" s="223">
        <v>100000000</v>
      </c>
      <c r="D42" s="222" t="s">
        <v>6901</v>
      </c>
      <c r="E42" s="222" t="s">
        <v>281</v>
      </c>
      <c r="F42" s="222" t="s">
        <v>6843</v>
      </c>
    </row>
    <row r="43" spans="1:6" ht="63">
      <c r="A43" s="218">
        <v>6</v>
      </c>
      <c r="B43" s="222" t="s">
        <v>6902</v>
      </c>
      <c r="C43" s="223">
        <v>373513000</v>
      </c>
      <c r="D43" s="222" t="s">
        <v>6903</v>
      </c>
      <c r="E43" s="222" t="s">
        <v>6904</v>
      </c>
      <c r="F43" s="222" t="s">
        <v>6843</v>
      </c>
    </row>
    <row r="44" spans="1:6">
      <c r="A44" s="235">
        <v>7</v>
      </c>
      <c r="B44" s="225" t="s">
        <v>6905</v>
      </c>
      <c r="C44" s="224">
        <v>186500000</v>
      </c>
      <c r="D44" s="225" t="s">
        <v>6906</v>
      </c>
      <c r="E44" s="225" t="s">
        <v>6907</v>
      </c>
      <c r="F44" s="225" t="s">
        <v>266</v>
      </c>
    </row>
    <row r="45" spans="1:6" ht="31.5">
      <c r="A45" s="236"/>
      <c r="B45" s="227"/>
      <c r="C45" s="226"/>
      <c r="D45" s="227" t="s">
        <v>6908</v>
      </c>
      <c r="E45" s="227" t="s">
        <v>6909</v>
      </c>
      <c r="F45" s="227"/>
    </row>
    <row r="46" spans="1:6" ht="31.5">
      <c r="A46" s="237"/>
      <c r="B46" s="229"/>
      <c r="C46" s="228"/>
      <c r="D46" s="229" t="s">
        <v>6910</v>
      </c>
      <c r="E46" s="229" t="s">
        <v>281</v>
      </c>
      <c r="F46" s="229"/>
    </row>
    <row r="47" spans="1:6" ht="47.25">
      <c r="A47" s="218">
        <v>8</v>
      </c>
      <c r="B47" s="222" t="s">
        <v>6911</v>
      </c>
      <c r="C47" s="223">
        <v>140500000</v>
      </c>
      <c r="D47" s="222" t="s">
        <v>6912</v>
      </c>
      <c r="E47" s="222" t="s">
        <v>5457</v>
      </c>
      <c r="F47" s="222" t="s">
        <v>6913</v>
      </c>
    </row>
    <row r="48" spans="1:6" ht="31.5">
      <c r="A48" s="235">
        <v>9</v>
      </c>
      <c r="B48" s="225" t="s">
        <v>6914</v>
      </c>
      <c r="C48" s="224">
        <v>150000000</v>
      </c>
      <c r="D48" s="225" t="s">
        <v>6915</v>
      </c>
      <c r="E48" s="225" t="s">
        <v>281</v>
      </c>
      <c r="F48" s="225" t="s">
        <v>6916</v>
      </c>
    </row>
    <row r="49" spans="1:6" ht="31.5">
      <c r="A49" s="237"/>
      <c r="B49" s="229"/>
      <c r="C49" s="228"/>
      <c r="D49" s="229" t="s">
        <v>6917</v>
      </c>
      <c r="E49" s="229" t="s">
        <v>281</v>
      </c>
      <c r="F49" s="229"/>
    </row>
    <row r="50" spans="1:6" ht="31.5">
      <c r="A50" s="219" t="s">
        <v>6918</v>
      </c>
      <c r="B50" s="220" t="s">
        <v>6919</v>
      </c>
      <c r="C50" s="221">
        <f>SUM(C51:C64)</f>
        <v>832900000</v>
      </c>
      <c r="D50" s="220"/>
      <c r="E50" s="220"/>
      <c r="F50" s="220"/>
    </row>
    <row r="51" spans="1:6" ht="78.75">
      <c r="A51" s="218">
        <v>1</v>
      </c>
      <c r="B51" s="222" t="s">
        <v>6920</v>
      </c>
      <c r="C51" s="223">
        <v>29000000</v>
      </c>
      <c r="D51" s="222" t="s">
        <v>6921</v>
      </c>
      <c r="E51" s="222" t="s">
        <v>6922</v>
      </c>
      <c r="F51" s="222" t="s">
        <v>6923</v>
      </c>
    </row>
    <row r="52" spans="1:6" ht="47.25">
      <c r="A52" s="235">
        <v>2</v>
      </c>
      <c r="B52" s="225" t="s">
        <v>6924</v>
      </c>
      <c r="C52" s="224">
        <v>50000000</v>
      </c>
      <c r="D52" s="225" t="s">
        <v>6925</v>
      </c>
      <c r="E52" s="225" t="s">
        <v>6926</v>
      </c>
      <c r="F52" s="225" t="s">
        <v>266</v>
      </c>
    </row>
    <row r="53" spans="1:6">
      <c r="A53" s="235">
        <v>3</v>
      </c>
      <c r="B53" s="225" t="s">
        <v>6927</v>
      </c>
      <c r="C53" s="224">
        <v>50000000</v>
      </c>
      <c r="D53" s="225" t="s">
        <v>6928</v>
      </c>
      <c r="E53" s="225" t="s">
        <v>6929</v>
      </c>
      <c r="F53" s="225" t="s">
        <v>6930</v>
      </c>
    </row>
    <row r="54" spans="1:6" ht="31.5">
      <c r="A54" s="237"/>
      <c r="B54" s="229"/>
      <c r="C54" s="228"/>
      <c r="D54" s="229" t="s">
        <v>6931</v>
      </c>
      <c r="E54" s="229" t="s">
        <v>2904</v>
      </c>
      <c r="F54" s="229"/>
    </row>
    <row r="55" spans="1:6" ht="63">
      <c r="A55" s="218">
        <v>4</v>
      </c>
      <c r="B55" s="222" t="s">
        <v>6932</v>
      </c>
      <c r="C55" s="223">
        <v>36000000</v>
      </c>
      <c r="D55" s="222" t="s">
        <v>6933</v>
      </c>
      <c r="E55" s="222" t="s">
        <v>6934</v>
      </c>
      <c r="F55" s="222" t="s">
        <v>266</v>
      </c>
    </row>
    <row r="56" spans="1:6" ht="63">
      <c r="A56" s="218">
        <v>5</v>
      </c>
      <c r="B56" s="222" t="s">
        <v>6935</v>
      </c>
      <c r="C56" s="223">
        <v>30000000</v>
      </c>
      <c r="D56" s="222" t="s">
        <v>6936</v>
      </c>
      <c r="E56" s="222" t="s">
        <v>6937</v>
      </c>
      <c r="F56" s="222" t="s">
        <v>266</v>
      </c>
    </row>
    <row r="57" spans="1:6" ht="94.5">
      <c r="A57" s="218">
        <v>6</v>
      </c>
      <c r="B57" s="222" t="s">
        <v>6938</v>
      </c>
      <c r="C57" s="223">
        <v>35000000</v>
      </c>
      <c r="D57" s="222" t="s">
        <v>6939</v>
      </c>
      <c r="E57" s="222" t="s">
        <v>6940</v>
      </c>
      <c r="F57" s="222" t="s">
        <v>266</v>
      </c>
    </row>
    <row r="58" spans="1:6" ht="63">
      <c r="A58" s="218">
        <v>7</v>
      </c>
      <c r="B58" s="222" t="s">
        <v>6941</v>
      </c>
      <c r="C58" s="223">
        <v>53000000</v>
      </c>
      <c r="D58" s="222" t="s">
        <v>6942</v>
      </c>
      <c r="E58" s="222" t="s">
        <v>6943</v>
      </c>
      <c r="F58" s="222" t="s">
        <v>266</v>
      </c>
    </row>
    <row r="59" spans="1:6" ht="47.25">
      <c r="A59" s="218">
        <v>8</v>
      </c>
      <c r="B59" s="222" t="s">
        <v>6944</v>
      </c>
      <c r="C59" s="223">
        <v>20000000</v>
      </c>
      <c r="D59" s="222" t="s">
        <v>6945</v>
      </c>
      <c r="E59" s="222" t="s">
        <v>6181</v>
      </c>
      <c r="F59" s="222" t="s">
        <v>266</v>
      </c>
    </row>
    <row r="60" spans="1:6" ht="31.5">
      <c r="A60" s="218">
        <v>9</v>
      </c>
      <c r="B60" s="222" t="s">
        <v>6946</v>
      </c>
      <c r="C60" s="223">
        <v>50000000</v>
      </c>
      <c r="D60" s="222" t="s">
        <v>6947</v>
      </c>
      <c r="E60" s="222" t="s">
        <v>2604</v>
      </c>
      <c r="F60" s="222" t="s">
        <v>266</v>
      </c>
    </row>
    <row r="61" spans="1:6" ht="47.25">
      <c r="A61" s="218">
        <v>10</v>
      </c>
      <c r="B61" s="222" t="s">
        <v>6948</v>
      </c>
      <c r="C61" s="223">
        <v>35000000</v>
      </c>
      <c r="D61" s="222" t="s">
        <v>6949</v>
      </c>
      <c r="E61" s="222" t="s">
        <v>6950</v>
      </c>
      <c r="F61" s="222" t="s">
        <v>266</v>
      </c>
    </row>
    <row r="62" spans="1:6" ht="141.75">
      <c r="A62" s="218">
        <v>11</v>
      </c>
      <c r="B62" s="222" t="s">
        <v>6951</v>
      </c>
      <c r="C62" s="223">
        <v>65000000</v>
      </c>
      <c r="D62" s="222" t="s">
        <v>6952</v>
      </c>
      <c r="E62" s="222" t="s">
        <v>6953</v>
      </c>
      <c r="F62" s="222" t="s">
        <v>266</v>
      </c>
    </row>
    <row r="63" spans="1:6" ht="31.5">
      <c r="A63" s="218">
        <v>12</v>
      </c>
      <c r="B63" s="222" t="s">
        <v>6954</v>
      </c>
      <c r="C63" s="223">
        <v>152400000</v>
      </c>
      <c r="D63" s="222" t="s">
        <v>6955</v>
      </c>
      <c r="E63" s="222" t="s">
        <v>5457</v>
      </c>
      <c r="F63" s="222" t="s">
        <v>6956</v>
      </c>
    </row>
    <row r="64" spans="1:6" ht="47.25">
      <c r="A64" s="218">
        <v>13</v>
      </c>
      <c r="B64" s="222" t="s">
        <v>6957</v>
      </c>
      <c r="C64" s="223">
        <v>227500000</v>
      </c>
      <c r="D64" s="222" t="s">
        <v>6958</v>
      </c>
      <c r="E64" s="222" t="s">
        <v>6959</v>
      </c>
      <c r="F64" s="222" t="s">
        <v>266</v>
      </c>
    </row>
    <row r="65" spans="1:6" ht="31.5">
      <c r="A65" s="219" t="s">
        <v>6960</v>
      </c>
      <c r="B65" s="220" t="s">
        <v>6961</v>
      </c>
      <c r="C65" s="221">
        <f>SUM(C66:C69)</f>
        <v>555000000</v>
      </c>
      <c r="D65" s="220"/>
      <c r="E65" s="220"/>
      <c r="F65" s="220"/>
    </row>
    <row r="66" spans="1:6" ht="31.5">
      <c r="A66" s="218">
        <v>1</v>
      </c>
      <c r="B66" s="222" t="s">
        <v>6962</v>
      </c>
      <c r="C66" s="223">
        <v>35000000</v>
      </c>
      <c r="D66" s="222" t="s">
        <v>6963</v>
      </c>
      <c r="E66" s="222" t="s">
        <v>5457</v>
      </c>
      <c r="F66" s="222" t="s">
        <v>266</v>
      </c>
    </row>
    <row r="67" spans="1:6" ht="47.25">
      <c r="A67" s="218">
        <v>2</v>
      </c>
      <c r="B67" s="222" t="s">
        <v>6964</v>
      </c>
      <c r="C67" s="223">
        <v>150000000</v>
      </c>
      <c r="D67" s="222" t="s">
        <v>6965</v>
      </c>
      <c r="E67" s="222" t="s">
        <v>6966</v>
      </c>
      <c r="F67" s="222" t="s">
        <v>6967</v>
      </c>
    </row>
    <row r="68" spans="1:6" ht="31.5">
      <c r="A68" s="218">
        <v>3</v>
      </c>
      <c r="B68" s="222" t="s">
        <v>6968</v>
      </c>
      <c r="C68" s="223">
        <v>200000000</v>
      </c>
      <c r="D68" s="222" t="s">
        <v>6969</v>
      </c>
      <c r="E68" s="222" t="s">
        <v>5220</v>
      </c>
      <c r="F68" s="222" t="s">
        <v>6970</v>
      </c>
    </row>
    <row r="69" spans="1:6" ht="78.75">
      <c r="A69" s="218">
        <v>4</v>
      </c>
      <c r="B69" s="222" t="s">
        <v>6971</v>
      </c>
      <c r="C69" s="223">
        <v>170000000</v>
      </c>
      <c r="D69" s="222" t="s">
        <v>6972</v>
      </c>
      <c r="E69" s="222" t="s">
        <v>6973</v>
      </c>
      <c r="F69" s="222" t="s">
        <v>266</v>
      </c>
    </row>
    <row r="70" spans="1:6" ht="31.5">
      <c r="A70" s="219" t="s">
        <v>6974</v>
      </c>
      <c r="B70" s="220" t="s">
        <v>6975</v>
      </c>
      <c r="C70" s="221">
        <f>SUM(C71:C72)</f>
        <v>350000000</v>
      </c>
      <c r="D70" s="220"/>
      <c r="E70" s="220"/>
      <c r="F70" s="220"/>
    </row>
    <row r="71" spans="1:6" ht="63">
      <c r="A71" s="218">
        <v>1</v>
      </c>
      <c r="B71" s="222" t="s">
        <v>6976</v>
      </c>
      <c r="C71" s="223">
        <v>150000000</v>
      </c>
      <c r="D71" s="222" t="s">
        <v>6977</v>
      </c>
      <c r="E71" s="222" t="s">
        <v>6978</v>
      </c>
      <c r="F71" s="222" t="s">
        <v>266</v>
      </c>
    </row>
    <row r="72" spans="1:6" ht="63">
      <c r="A72" s="218">
        <v>2</v>
      </c>
      <c r="B72" s="222" t="s">
        <v>6979</v>
      </c>
      <c r="C72" s="223">
        <v>200000000</v>
      </c>
      <c r="D72" s="222" t="s">
        <v>6980</v>
      </c>
      <c r="E72" s="222" t="s">
        <v>6981</v>
      </c>
      <c r="F72" s="222" t="s">
        <v>6982</v>
      </c>
    </row>
    <row r="73" spans="1:6" ht="47.25">
      <c r="A73" s="219" t="s">
        <v>6983</v>
      </c>
      <c r="B73" s="220" t="s">
        <v>6984</v>
      </c>
      <c r="C73" s="221">
        <f>SUM(C74:C80)</f>
        <v>172329000</v>
      </c>
      <c r="D73" s="220"/>
      <c r="E73" s="220"/>
      <c r="F73" s="220"/>
    </row>
    <row r="74" spans="1:6" ht="63">
      <c r="A74" s="218">
        <v>1</v>
      </c>
      <c r="B74" s="222" t="s">
        <v>6985</v>
      </c>
      <c r="C74" s="223">
        <v>10000000</v>
      </c>
      <c r="D74" s="222" t="s">
        <v>6986</v>
      </c>
      <c r="E74" s="222" t="s">
        <v>284</v>
      </c>
      <c r="F74" s="222" t="s">
        <v>6987</v>
      </c>
    </row>
    <row r="75" spans="1:6" ht="31.5">
      <c r="A75" s="218">
        <v>2</v>
      </c>
      <c r="B75" s="222" t="s">
        <v>6988</v>
      </c>
      <c r="C75" s="223">
        <v>25000000</v>
      </c>
      <c r="D75" s="222" t="s">
        <v>6989</v>
      </c>
      <c r="E75" s="222" t="s">
        <v>6990</v>
      </c>
      <c r="F75" s="222" t="s">
        <v>6843</v>
      </c>
    </row>
    <row r="76" spans="1:6" ht="31.5">
      <c r="A76" s="218">
        <v>3</v>
      </c>
      <c r="B76" s="222" t="s">
        <v>6991</v>
      </c>
      <c r="C76" s="223">
        <v>40000000</v>
      </c>
      <c r="D76" s="222" t="s">
        <v>6992</v>
      </c>
      <c r="E76" s="222" t="s">
        <v>6990</v>
      </c>
      <c r="F76" s="222" t="s">
        <v>6843</v>
      </c>
    </row>
    <row r="77" spans="1:6" ht="47.25">
      <c r="A77" s="218">
        <v>4</v>
      </c>
      <c r="B77" s="222" t="s">
        <v>6993</v>
      </c>
      <c r="C77" s="223">
        <v>20000000</v>
      </c>
      <c r="D77" s="222" t="s">
        <v>6994</v>
      </c>
      <c r="E77" s="222" t="s">
        <v>6990</v>
      </c>
      <c r="F77" s="222" t="s">
        <v>6843</v>
      </c>
    </row>
    <row r="78" spans="1:6" ht="63">
      <c r="A78" s="218">
        <v>5</v>
      </c>
      <c r="B78" s="222" t="s">
        <v>6995</v>
      </c>
      <c r="C78" s="223">
        <v>40829000</v>
      </c>
      <c r="D78" s="222" t="s">
        <v>6996</v>
      </c>
      <c r="E78" s="222" t="s">
        <v>6997</v>
      </c>
      <c r="F78" s="222" t="s">
        <v>266</v>
      </c>
    </row>
    <row r="79" spans="1:6" ht="31.5">
      <c r="A79" s="218">
        <v>6</v>
      </c>
      <c r="B79" s="222" t="s">
        <v>6998</v>
      </c>
      <c r="C79" s="223">
        <v>10000000</v>
      </c>
      <c r="D79" s="222" t="s">
        <v>6999</v>
      </c>
      <c r="E79" s="222" t="s">
        <v>256</v>
      </c>
      <c r="F79" s="222" t="s">
        <v>6843</v>
      </c>
    </row>
    <row r="80" spans="1:6" ht="47.25">
      <c r="A80" s="218">
        <v>7</v>
      </c>
      <c r="B80" s="222" t="s">
        <v>7000</v>
      </c>
      <c r="C80" s="223">
        <v>26500000</v>
      </c>
      <c r="D80" s="222" t="s">
        <v>7001</v>
      </c>
      <c r="E80" s="222" t="s">
        <v>385</v>
      </c>
      <c r="F80" s="222" t="s">
        <v>266</v>
      </c>
    </row>
    <row r="81" spans="1:6">
      <c r="A81" s="219" t="s">
        <v>7002</v>
      </c>
      <c r="B81" s="220" t="s">
        <v>7003</v>
      </c>
      <c r="C81" s="221">
        <f>SUM(C82:C83)</f>
        <v>274650000</v>
      </c>
      <c r="D81" s="220"/>
      <c r="E81" s="220"/>
      <c r="F81" s="220"/>
    </row>
    <row r="82" spans="1:6" ht="94.5">
      <c r="A82" s="218">
        <v>1</v>
      </c>
      <c r="B82" s="222" t="s">
        <v>7004</v>
      </c>
      <c r="C82" s="223">
        <v>199650000</v>
      </c>
      <c r="D82" s="222" t="s">
        <v>7005</v>
      </c>
      <c r="E82" s="222" t="s">
        <v>7006</v>
      </c>
      <c r="F82" s="222" t="s">
        <v>7007</v>
      </c>
    </row>
    <row r="83" spans="1:6" ht="31.5">
      <c r="A83" s="218">
        <v>2</v>
      </c>
      <c r="B83" s="222" t="s">
        <v>7008</v>
      </c>
      <c r="C83" s="223">
        <v>75000000</v>
      </c>
      <c r="D83" s="222" t="s">
        <v>7009</v>
      </c>
      <c r="E83" s="222" t="s">
        <v>7010</v>
      </c>
      <c r="F83" s="222" t="s">
        <v>7007</v>
      </c>
    </row>
    <row r="84" spans="1:6">
      <c r="F84" s="905"/>
    </row>
    <row r="85" spans="1:6">
      <c r="F85" s="905"/>
    </row>
    <row r="86" spans="1:6">
      <c r="F86" s="905"/>
    </row>
    <row r="87" spans="1:6">
      <c r="F87" s="239"/>
    </row>
    <row r="88" spans="1:6">
      <c r="F88" s="239"/>
    </row>
    <row r="89" spans="1:6">
      <c r="F89" s="239"/>
    </row>
    <row r="90" spans="1:6">
      <c r="F90" s="904"/>
    </row>
    <row r="91" spans="1:6">
      <c r="F91" s="905"/>
    </row>
    <row r="92" spans="1:6">
      <c r="F92" s="905"/>
    </row>
  </sheetData>
  <pageMargins left="0.27" right="0.12" top="0.32" bottom="0.28999999999999998" header="0.31496062992125984" footer="0.31496062992125984"/>
  <pageSetup paperSize="11" scale="55" orientation="landscape" horizontalDpi="0" verticalDpi="0" r:id="rId1"/>
</worksheet>
</file>

<file path=xl/worksheets/sheet16.xml><?xml version="1.0" encoding="utf-8"?>
<worksheet xmlns="http://schemas.openxmlformats.org/spreadsheetml/2006/main" xmlns:r="http://schemas.openxmlformats.org/officeDocument/2006/relationships">
  <dimension ref="A1:H38"/>
  <sheetViews>
    <sheetView zoomScale="90" zoomScaleNormal="90" workbookViewId="0">
      <selection activeCell="D13" sqref="D13"/>
    </sheetView>
  </sheetViews>
  <sheetFormatPr defaultColWidth="9.140625" defaultRowHeight="15.75"/>
  <cols>
    <col min="1" max="1" width="7.7109375" style="3" customWidth="1"/>
    <col min="2" max="2" width="55.7109375" style="3" customWidth="1"/>
    <col min="3" max="3" width="23.7109375" style="3" customWidth="1"/>
    <col min="4" max="4" width="45.7109375" style="3" customWidth="1"/>
    <col min="5" max="5" width="24.7109375" style="80" customWidth="1"/>
    <col min="6" max="6" width="24.7109375" style="3" customWidth="1"/>
    <col min="7" max="16384" width="9.140625" style="3"/>
  </cols>
  <sheetData>
    <row r="1" spans="1:8">
      <c r="A1" s="240" t="s">
        <v>426</v>
      </c>
      <c r="B1" s="241"/>
      <c r="C1" s="71" t="s">
        <v>76</v>
      </c>
      <c r="D1" s="241"/>
      <c r="E1" s="242"/>
      <c r="F1" s="241"/>
      <c r="H1" s="241"/>
    </row>
    <row r="2" spans="1:8">
      <c r="A2" s="1145"/>
      <c r="B2" s="1145"/>
      <c r="C2" s="1145"/>
      <c r="D2" s="1145"/>
      <c r="E2" s="1145"/>
      <c r="F2" s="1145"/>
    </row>
    <row r="3" spans="1:8" s="186" customFormat="1" ht="31.5">
      <c r="A3" s="11" t="s">
        <v>112</v>
      </c>
      <c r="B3" s="11" t="s">
        <v>262</v>
      </c>
      <c r="C3" s="91" t="s">
        <v>3115</v>
      </c>
      <c r="D3" s="81" t="s">
        <v>263</v>
      </c>
      <c r="E3" s="82" t="s">
        <v>258</v>
      </c>
      <c r="F3" s="82" t="s">
        <v>259</v>
      </c>
      <c r="G3" s="243"/>
      <c r="H3" s="243"/>
    </row>
    <row r="4" spans="1:8" s="186" customFormat="1">
      <c r="A4" s="107">
        <v>1</v>
      </c>
      <c r="B4" s="108">
        <v>2</v>
      </c>
      <c r="C4" s="109">
        <v>3</v>
      </c>
      <c r="D4" s="110">
        <v>4</v>
      </c>
      <c r="E4" s="110">
        <v>5</v>
      </c>
      <c r="F4" s="109">
        <v>6</v>
      </c>
      <c r="G4" s="243"/>
      <c r="H4" s="243"/>
    </row>
    <row r="5" spans="1:8" s="186" customFormat="1">
      <c r="A5" s="244"/>
      <c r="B5" s="245"/>
      <c r="C5" s="246"/>
      <c r="D5" s="245"/>
      <c r="E5" s="246"/>
      <c r="F5" s="245"/>
      <c r="G5" s="243"/>
      <c r="H5" s="243"/>
    </row>
    <row r="6" spans="1:8" s="186" customFormat="1">
      <c r="A6" s="244"/>
      <c r="B6" s="1082" t="s">
        <v>109</v>
      </c>
      <c r="C6" s="246"/>
      <c r="D6" s="245"/>
      <c r="E6" s="246"/>
      <c r="F6" s="245"/>
      <c r="G6" s="243"/>
      <c r="H6" s="243"/>
    </row>
    <row r="7" spans="1:8" s="186" customFormat="1">
      <c r="A7" s="5"/>
      <c r="B7" s="1093" t="s">
        <v>9194</v>
      </c>
      <c r="C7" s="1092">
        <f>C10+C23+C29+C34</f>
        <v>3503038000</v>
      </c>
      <c r="D7" s="1085"/>
      <c r="E7" s="1086"/>
      <c r="F7" s="1086"/>
      <c r="G7" s="243"/>
      <c r="H7" s="243"/>
    </row>
    <row r="8" spans="1:8" s="186" customFormat="1">
      <c r="A8" s="1087"/>
      <c r="B8" s="1087"/>
      <c r="C8" s="1086"/>
      <c r="D8" s="1085"/>
      <c r="E8" s="1086"/>
      <c r="F8" s="1086"/>
      <c r="G8" s="243"/>
      <c r="H8" s="243"/>
    </row>
    <row r="9" spans="1:8" s="186" customFormat="1">
      <c r="A9" s="5"/>
      <c r="B9" s="1083"/>
      <c r="C9" s="1084"/>
      <c r="D9" s="1085"/>
      <c r="E9" s="1086"/>
      <c r="F9" s="1086"/>
      <c r="G9" s="243"/>
      <c r="H9" s="243"/>
    </row>
    <row r="10" spans="1:8" ht="31.5">
      <c r="A10" s="96" t="s">
        <v>234</v>
      </c>
      <c r="B10" s="1088" t="s">
        <v>235</v>
      </c>
      <c r="C10" s="1094">
        <f>SUM(C11:C21)</f>
        <v>826827000</v>
      </c>
      <c r="D10" s="1088" t="s">
        <v>9147</v>
      </c>
      <c r="E10" s="1095">
        <v>1</v>
      </c>
      <c r="F10" s="1089"/>
    </row>
    <row r="11" spans="1:8" ht="47.25">
      <c r="A11" s="97" t="s">
        <v>1</v>
      </c>
      <c r="B11" s="98" t="s">
        <v>265</v>
      </c>
      <c r="C11" s="99">
        <v>2400000</v>
      </c>
      <c r="D11" s="98" t="s">
        <v>9148</v>
      </c>
      <c r="E11" s="98" t="s">
        <v>9149</v>
      </c>
      <c r="F11" s="98" t="s">
        <v>9150</v>
      </c>
    </row>
    <row r="12" spans="1:8" ht="47.25">
      <c r="A12" s="97" t="s">
        <v>3</v>
      </c>
      <c r="B12" s="98" t="s">
        <v>267</v>
      </c>
      <c r="C12" s="99">
        <v>202684000</v>
      </c>
      <c r="D12" s="98" t="s">
        <v>9151</v>
      </c>
      <c r="E12" s="98" t="s">
        <v>9152</v>
      </c>
      <c r="F12" s="98" t="s">
        <v>9150</v>
      </c>
    </row>
    <row r="13" spans="1:8" ht="47.25">
      <c r="A13" s="97" t="s">
        <v>4</v>
      </c>
      <c r="B13" s="98" t="s">
        <v>7876</v>
      </c>
      <c r="C13" s="99">
        <v>335677000</v>
      </c>
      <c r="D13" s="98" t="s">
        <v>9153</v>
      </c>
      <c r="E13" s="98" t="s">
        <v>9154</v>
      </c>
      <c r="F13" s="98" t="s">
        <v>9150</v>
      </c>
    </row>
    <row r="14" spans="1:8" ht="63">
      <c r="A14" s="97" t="s">
        <v>269</v>
      </c>
      <c r="B14" s="98" t="s">
        <v>268</v>
      </c>
      <c r="C14" s="99">
        <v>20000000</v>
      </c>
      <c r="D14" s="98" t="s">
        <v>9155</v>
      </c>
      <c r="E14" s="98" t="s">
        <v>9156</v>
      </c>
      <c r="F14" s="98" t="s">
        <v>9150</v>
      </c>
    </row>
    <row r="15" spans="1:8" ht="47.25">
      <c r="A15" s="97" t="s">
        <v>270</v>
      </c>
      <c r="B15" s="98" t="s">
        <v>236</v>
      </c>
      <c r="C15" s="99">
        <v>52500000</v>
      </c>
      <c r="D15" s="98" t="s">
        <v>9157</v>
      </c>
      <c r="E15" s="98" t="s">
        <v>9158</v>
      </c>
      <c r="F15" s="98" t="s">
        <v>9150</v>
      </c>
    </row>
    <row r="16" spans="1:8" ht="31.5">
      <c r="A16" s="97" t="s">
        <v>271</v>
      </c>
      <c r="B16" s="98" t="s">
        <v>272</v>
      </c>
      <c r="C16" s="99">
        <v>35000000</v>
      </c>
      <c r="D16" s="98" t="s">
        <v>9159</v>
      </c>
      <c r="E16" s="98" t="s">
        <v>9160</v>
      </c>
      <c r="F16" s="98" t="s">
        <v>9150</v>
      </c>
    </row>
    <row r="17" spans="1:6" ht="31.5">
      <c r="A17" s="97" t="s">
        <v>273</v>
      </c>
      <c r="B17" s="98" t="s">
        <v>239</v>
      </c>
      <c r="C17" s="99">
        <v>6500000</v>
      </c>
      <c r="D17" s="98" t="s">
        <v>9161</v>
      </c>
      <c r="E17" s="98" t="s">
        <v>9162</v>
      </c>
      <c r="F17" s="98" t="s">
        <v>9150</v>
      </c>
    </row>
    <row r="18" spans="1:6" ht="78.75">
      <c r="A18" s="97" t="s">
        <v>274</v>
      </c>
      <c r="B18" s="98" t="s">
        <v>2474</v>
      </c>
      <c r="C18" s="99">
        <v>45841000</v>
      </c>
      <c r="D18" s="98" t="s">
        <v>9163</v>
      </c>
      <c r="E18" s="98" t="s">
        <v>9162</v>
      </c>
      <c r="F18" s="98" t="s">
        <v>9150</v>
      </c>
    </row>
    <row r="19" spans="1:6" ht="47.25">
      <c r="A19" s="97" t="s">
        <v>276</v>
      </c>
      <c r="B19" s="98" t="s">
        <v>5708</v>
      </c>
      <c r="C19" s="99">
        <v>20025000</v>
      </c>
      <c r="D19" s="98" t="s">
        <v>9164</v>
      </c>
      <c r="E19" s="98" t="s">
        <v>9165</v>
      </c>
      <c r="F19" s="98" t="s">
        <v>9150</v>
      </c>
    </row>
    <row r="20" spans="1:6" ht="31.5">
      <c r="A20" s="97" t="s">
        <v>5971</v>
      </c>
      <c r="B20" s="98" t="s">
        <v>275</v>
      </c>
      <c r="C20" s="99">
        <v>31200000</v>
      </c>
      <c r="D20" s="98" t="s">
        <v>9166</v>
      </c>
      <c r="E20" s="98" t="s">
        <v>9167</v>
      </c>
      <c r="F20" s="98" t="s">
        <v>9150</v>
      </c>
    </row>
    <row r="21" spans="1:6" ht="31.5">
      <c r="A21" s="97" t="s">
        <v>5974</v>
      </c>
      <c r="B21" s="98" t="s">
        <v>289</v>
      </c>
      <c r="C21" s="99">
        <v>75000000</v>
      </c>
      <c r="D21" s="98" t="s">
        <v>9168</v>
      </c>
      <c r="E21" s="98" t="s">
        <v>9169</v>
      </c>
      <c r="F21" s="98" t="s">
        <v>9150</v>
      </c>
    </row>
    <row r="22" spans="1:6">
      <c r="A22" s="97"/>
      <c r="B22" s="98"/>
      <c r="C22" s="99"/>
      <c r="D22" s="98"/>
      <c r="E22" s="98"/>
      <c r="F22" s="98"/>
    </row>
    <row r="23" spans="1:6" ht="31.5">
      <c r="A23" s="96" t="s">
        <v>240</v>
      </c>
      <c r="B23" s="1088" t="s">
        <v>241</v>
      </c>
      <c r="C23" s="1096">
        <f>SUM(C24:C27)</f>
        <v>297223000</v>
      </c>
      <c r="D23" s="1088" t="s">
        <v>9170</v>
      </c>
      <c r="E23" s="1095">
        <v>1</v>
      </c>
      <c r="F23" s="98" t="s">
        <v>9150</v>
      </c>
    </row>
    <row r="24" spans="1:6" ht="31.5">
      <c r="A24" s="1097">
        <v>13</v>
      </c>
      <c r="B24" s="1091" t="s">
        <v>5642</v>
      </c>
      <c r="C24" s="1098">
        <v>130200000</v>
      </c>
      <c r="D24" s="98" t="s">
        <v>9171</v>
      </c>
      <c r="E24" s="98" t="s">
        <v>9172</v>
      </c>
      <c r="F24" s="98" t="s">
        <v>9150</v>
      </c>
    </row>
    <row r="25" spans="1:6" ht="31.5">
      <c r="A25" s="97" t="s">
        <v>5977</v>
      </c>
      <c r="B25" s="98" t="s">
        <v>242</v>
      </c>
      <c r="C25" s="99">
        <v>20000000</v>
      </c>
      <c r="D25" s="98" t="s">
        <v>9173</v>
      </c>
      <c r="E25" s="98" t="s">
        <v>9174</v>
      </c>
      <c r="F25" s="98" t="s">
        <v>9150</v>
      </c>
    </row>
    <row r="26" spans="1:6" ht="47.25">
      <c r="A26" s="97" t="s">
        <v>6544</v>
      </c>
      <c r="B26" s="98" t="s">
        <v>9175</v>
      </c>
      <c r="C26" s="99">
        <v>107023000</v>
      </c>
      <c r="D26" s="98" t="s">
        <v>9176</v>
      </c>
      <c r="E26" s="98" t="s">
        <v>7877</v>
      </c>
      <c r="F26" s="98" t="s">
        <v>9150</v>
      </c>
    </row>
    <row r="27" spans="1:6" ht="47.25">
      <c r="A27" s="97" t="s">
        <v>6449</v>
      </c>
      <c r="B27" s="98" t="s">
        <v>243</v>
      </c>
      <c r="C27" s="99">
        <v>40000000</v>
      </c>
      <c r="D27" s="98" t="s">
        <v>9176</v>
      </c>
      <c r="E27" s="98" t="s">
        <v>7878</v>
      </c>
      <c r="F27" s="98" t="s">
        <v>9150</v>
      </c>
    </row>
    <row r="28" spans="1:6">
      <c r="A28" s="97"/>
      <c r="B28" s="98"/>
      <c r="C28" s="99"/>
      <c r="D28" s="98"/>
      <c r="E28" s="98"/>
      <c r="F28" s="98"/>
    </row>
    <row r="29" spans="1:6" ht="47.25">
      <c r="A29" s="282" t="s">
        <v>244</v>
      </c>
      <c r="B29" s="1088" t="s">
        <v>279</v>
      </c>
      <c r="C29" s="1099">
        <f>C30+C31+C32</f>
        <v>79000000</v>
      </c>
      <c r="D29" s="1088" t="s">
        <v>9177</v>
      </c>
      <c r="E29" s="1095">
        <v>1</v>
      </c>
      <c r="F29" s="98" t="s">
        <v>9150</v>
      </c>
    </row>
    <row r="30" spans="1:6" s="83" customFormat="1" ht="31.5">
      <c r="A30" s="97" t="s">
        <v>5981</v>
      </c>
      <c r="B30" s="98" t="s">
        <v>6876</v>
      </c>
      <c r="C30" s="99">
        <v>13000000</v>
      </c>
      <c r="D30" s="98" t="s">
        <v>9178</v>
      </c>
      <c r="E30" s="98" t="s">
        <v>9179</v>
      </c>
      <c r="F30" s="98" t="s">
        <v>9150</v>
      </c>
    </row>
    <row r="31" spans="1:6" ht="31.5">
      <c r="A31" s="97" t="s">
        <v>7137</v>
      </c>
      <c r="B31" s="98" t="s">
        <v>4836</v>
      </c>
      <c r="C31" s="99">
        <v>16000000</v>
      </c>
      <c r="D31" s="98" t="s">
        <v>9180</v>
      </c>
      <c r="E31" s="98" t="s">
        <v>9181</v>
      </c>
      <c r="F31" s="98" t="s">
        <v>9150</v>
      </c>
    </row>
    <row r="32" spans="1:6">
      <c r="A32" s="97" t="s">
        <v>5985</v>
      </c>
      <c r="B32" s="98" t="s">
        <v>9182</v>
      </c>
      <c r="C32" s="99">
        <v>50000000</v>
      </c>
      <c r="D32" s="98" t="s">
        <v>9183</v>
      </c>
      <c r="E32" s="98" t="s">
        <v>9184</v>
      </c>
      <c r="F32" s="98" t="s">
        <v>9150</v>
      </c>
    </row>
    <row r="33" spans="1:6">
      <c r="A33" s="97"/>
      <c r="B33" s="98"/>
      <c r="C33" s="99"/>
      <c r="D33" s="98"/>
      <c r="E33" s="98"/>
      <c r="F33" s="98"/>
    </row>
    <row r="34" spans="1:6" ht="31.5">
      <c r="A34" s="100" t="s">
        <v>245</v>
      </c>
      <c r="B34" s="1088" t="s">
        <v>7879</v>
      </c>
      <c r="C34" s="1100">
        <f>SUM(C35:C38)</f>
        <v>2299988000</v>
      </c>
      <c r="D34" s="1088" t="s">
        <v>9185</v>
      </c>
      <c r="E34" s="1089"/>
      <c r="F34" s="98" t="s">
        <v>9150</v>
      </c>
    </row>
    <row r="35" spans="1:6" ht="47.25">
      <c r="A35" s="97" t="s">
        <v>5985</v>
      </c>
      <c r="B35" s="98" t="s">
        <v>7880</v>
      </c>
      <c r="C35" s="1090">
        <v>90000000</v>
      </c>
      <c r="D35" s="98" t="s">
        <v>9186</v>
      </c>
      <c r="E35" s="98" t="s">
        <v>9187</v>
      </c>
      <c r="F35" s="98" t="s">
        <v>9150</v>
      </c>
    </row>
    <row r="36" spans="1:6" ht="78.75">
      <c r="A36" s="97" t="s">
        <v>5988</v>
      </c>
      <c r="B36" s="98" t="s">
        <v>7881</v>
      </c>
      <c r="C36" s="99">
        <v>55950000</v>
      </c>
      <c r="D36" s="1091" t="s">
        <v>9188</v>
      </c>
      <c r="E36" s="98" t="s">
        <v>9189</v>
      </c>
      <c r="F36" s="98" t="s">
        <v>9150</v>
      </c>
    </row>
    <row r="37" spans="1:6" ht="63">
      <c r="A37" s="97" t="s">
        <v>6046</v>
      </c>
      <c r="B37" s="98" t="s">
        <v>7882</v>
      </c>
      <c r="C37" s="99">
        <v>75000000</v>
      </c>
      <c r="D37" s="98" t="s">
        <v>9190</v>
      </c>
      <c r="E37" s="98" t="s">
        <v>7883</v>
      </c>
      <c r="F37" s="98" t="s">
        <v>9150</v>
      </c>
    </row>
    <row r="38" spans="1:6" ht="157.5">
      <c r="A38" s="97" t="s">
        <v>6050</v>
      </c>
      <c r="B38" s="98" t="s">
        <v>9191</v>
      </c>
      <c r="C38" s="99">
        <v>2079038000</v>
      </c>
      <c r="D38" s="98" t="s">
        <v>9192</v>
      </c>
      <c r="E38" s="98" t="s">
        <v>9193</v>
      </c>
      <c r="F38" s="98" t="s">
        <v>9150</v>
      </c>
    </row>
  </sheetData>
  <mergeCells count="1">
    <mergeCell ref="A2:F2"/>
  </mergeCells>
  <pageMargins left="0.3" right="0.22" top="0.33" bottom="0.38" header="0.31496062992125984" footer="0.31496062992125984"/>
  <pageSetup paperSize="11" scale="55" orientation="landscape" horizontalDpi="0" verticalDpi="0" r:id="rId1"/>
</worksheet>
</file>

<file path=xl/worksheets/sheet17.xml><?xml version="1.0" encoding="utf-8"?>
<worksheet xmlns="http://schemas.openxmlformats.org/spreadsheetml/2006/main" xmlns:r="http://schemas.openxmlformats.org/officeDocument/2006/relationships">
  <dimension ref="A1:Q64"/>
  <sheetViews>
    <sheetView topLeftCell="A61" zoomScale="80" zoomScaleNormal="80" workbookViewId="0">
      <selection activeCell="D16" sqref="D16"/>
    </sheetView>
  </sheetViews>
  <sheetFormatPr defaultColWidth="8" defaultRowHeight="15.75"/>
  <cols>
    <col min="1" max="1" width="7.7109375" style="161" customWidth="1"/>
    <col min="2" max="2" width="55.7109375" style="161" customWidth="1"/>
    <col min="3" max="3" width="23.7109375" style="161" customWidth="1"/>
    <col min="4" max="4" width="45.7109375" style="161" customWidth="1"/>
    <col min="5" max="6" width="24.7109375" style="161" customWidth="1"/>
    <col min="7" max="7" width="20.7109375" style="161" hidden="1" customWidth="1"/>
    <col min="8" max="8" width="28.5703125" style="992" hidden="1" customWidth="1"/>
    <col min="9" max="9" width="22.5703125" style="161" hidden="1" customWidth="1"/>
    <col min="10" max="11" width="6.85546875" style="161" hidden="1" customWidth="1"/>
    <col min="12" max="16" width="6.85546875" style="161" customWidth="1"/>
    <col min="17" max="17" width="21.42578125" style="161" bestFit="1" customWidth="1"/>
    <col min="18" max="239" width="6.85546875" style="161" customWidth="1"/>
    <col min="240" max="16384" width="8" style="161"/>
  </cols>
  <sheetData>
    <row r="1" spans="1:10">
      <c r="A1" s="1146" t="s">
        <v>419</v>
      </c>
      <c r="B1" s="1146"/>
      <c r="C1" s="183" t="s">
        <v>77</v>
      </c>
      <c r="D1" s="191"/>
    </row>
    <row r="3" spans="1:10" s="993" customFormat="1" ht="31.5">
      <c r="A3" s="282" t="s">
        <v>112</v>
      </c>
      <c r="B3" s="282" t="s">
        <v>262</v>
      </c>
      <c r="C3" s="999" t="s">
        <v>3115</v>
      </c>
      <c r="D3" s="282" t="s">
        <v>263</v>
      </c>
      <c r="E3" s="282" t="s">
        <v>258</v>
      </c>
      <c r="F3" s="282" t="s">
        <v>259</v>
      </c>
      <c r="G3" s="1000"/>
      <c r="H3" s="1001" t="s">
        <v>420</v>
      </c>
    </row>
    <row r="4" spans="1:10" s="993" customFormat="1">
      <c r="A4" s="1002">
        <v>1</v>
      </c>
      <c r="B4" s="100">
        <v>2</v>
      </c>
      <c r="C4" s="100">
        <v>3</v>
      </c>
      <c r="D4" s="1003">
        <v>4</v>
      </c>
      <c r="E4" s="1003">
        <v>5</v>
      </c>
      <c r="F4" s="100">
        <v>6</v>
      </c>
      <c r="G4" s="1000"/>
      <c r="H4" s="1001"/>
    </row>
    <row r="5" spans="1:10">
      <c r="A5" s="137"/>
      <c r="B5" s="137"/>
      <c r="C5" s="721"/>
      <c r="D5" s="144"/>
      <c r="E5" s="144"/>
      <c r="F5" s="144"/>
      <c r="G5" s="144"/>
      <c r="H5" s="251"/>
    </row>
    <row r="6" spans="1:10" s="991" customFormat="1">
      <c r="A6" s="163"/>
      <c r="B6" s="138" t="s">
        <v>109</v>
      </c>
      <c r="C6" s="653"/>
      <c r="D6" s="138"/>
      <c r="E6" s="138"/>
      <c r="F6" s="138"/>
      <c r="G6" s="138"/>
      <c r="H6" s="994"/>
    </row>
    <row r="7" spans="1:10" s="991" customFormat="1">
      <c r="A7" s="163"/>
      <c r="B7" s="138" t="s">
        <v>77</v>
      </c>
      <c r="C7" s="895">
        <f>SUM(C9,C20,C27,C30,C37,C42,C53,C58)</f>
        <v>2072000000</v>
      </c>
      <c r="D7" s="138"/>
      <c r="E7" s="138"/>
      <c r="F7" s="138"/>
      <c r="G7" s="309"/>
      <c r="H7" s="309" t="e">
        <f>SUM(#REF!,#REF!)</f>
        <v>#REF!</v>
      </c>
      <c r="I7" s="995">
        <f>G7-2984790000</f>
        <v>-2984790000</v>
      </c>
    </row>
    <row r="8" spans="1:10" s="991" customFormat="1">
      <c r="A8" s="163"/>
      <c r="B8" s="138"/>
      <c r="C8" s="895"/>
      <c r="D8" s="138"/>
      <c r="E8" s="138"/>
      <c r="F8" s="138"/>
      <c r="G8" s="309"/>
      <c r="H8" s="309"/>
    </row>
    <row r="9" spans="1:10" ht="31.5">
      <c r="A9" s="143"/>
      <c r="B9" s="607" t="s">
        <v>235</v>
      </c>
      <c r="C9" s="1007">
        <f>SUM(C10:C18)</f>
        <v>179345000</v>
      </c>
      <c r="D9" s="150"/>
      <c r="E9" s="150"/>
      <c r="F9" s="442"/>
      <c r="G9" s="507"/>
      <c r="H9" s="251">
        <v>3500000</v>
      </c>
      <c r="J9" s="161">
        <v>1</v>
      </c>
    </row>
    <row r="10" spans="1:10" ht="31.5">
      <c r="A10" s="143" t="s">
        <v>1</v>
      </c>
      <c r="B10" s="481" t="s">
        <v>265</v>
      </c>
      <c r="C10" s="746">
        <v>2500000</v>
      </c>
      <c r="D10" s="150" t="s">
        <v>6457</v>
      </c>
      <c r="E10" s="150" t="s">
        <v>6458</v>
      </c>
      <c r="F10" s="442" t="s">
        <v>6459</v>
      </c>
      <c r="G10" s="507"/>
      <c r="H10" s="251">
        <v>40000000</v>
      </c>
      <c r="J10" s="161">
        <v>1</v>
      </c>
    </row>
    <row r="11" spans="1:10" ht="47.25">
      <c r="A11" s="143" t="s">
        <v>3</v>
      </c>
      <c r="B11" s="481" t="s">
        <v>267</v>
      </c>
      <c r="C11" s="746">
        <v>37000000</v>
      </c>
      <c r="D11" s="150" t="s">
        <v>6460</v>
      </c>
      <c r="E11" s="150" t="s">
        <v>284</v>
      </c>
      <c r="F11" s="442" t="s">
        <v>6459</v>
      </c>
      <c r="G11" s="507"/>
      <c r="H11" s="251">
        <v>33800000</v>
      </c>
      <c r="J11" s="161">
        <v>1</v>
      </c>
    </row>
    <row r="12" spans="1:10" ht="31.5">
      <c r="A12" s="143" t="s">
        <v>4</v>
      </c>
      <c r="B12" s="481" t="s">
        <v>268</v>
      </c>
      <c r="C12" s="746">
        <v>45345000</v>
      </c>
      <c r="D12" s="150" t="s">
        <v>6461</v>
      </c>
      <c r="E12" s="150" t="s">
        <v>284</v>
      </c>
      <c r="F12" s="442" t="s">
        <v>6459</v>
      </c>
      <c r="G12" s="507"/>
      <c r="H12" s="251">
        <v>28000000</v>
      </c>
      <c r="J12" s="161">
        <v>1</v>
      </c>
    </row>
    <row r="13" spans="1:10" ht="31.5">
      <c r="A13" s="143" t="s">
        <v>269</v>
      </c>
      <c r="B13" s="481" t="s">
        <v>236</v>
      </c>
      <c r="C13" s="746">
        <v>19000000</v>
      </c>
      <c r="D13" s="150" t="s">
        <v>6462</v>
      </c>
      <c r="E13" s="150" t="s">
        <v>284</v>
      </c>
      <c r="F13" s="442" t="s">
        <v>6459</v>
      </c>
      <c r="G13" s="507"/>
      <c r="H13" s="251">
        <v>16500000</v>
      </c>
      <c r="J13" s="161">
        <v>1</v>
      </c>
    </row>
    <row r="14" spans="1:10" ht="31.5">
      <c r="A14" s="143" t="s">
        <v>270</v>
      </c>
      <c r="B14" s="481" t="s">
        <v>272</v>
      </c>
      <c r="C14" s="746">
        <v>10000000</v>
      </c>
      <c r="D14" s="150" t="s">
        <v>6463</v>
      </c>
      <c r="E14" s="150" t="s">
        <v>284</v>
      </c>
      <c r="F14" s="442" t="s">
        <v>6459</v>
      </c>
      <c r="G14" s="507"/>
      <c r="H14" s="251">
        <v>8500000</v>
      </c>
      <c r="J14" s="161">
        <v>1</v>
      </c>
    </row>
    <row r="15" spans="1:10" ht="31.5">
      <c r="A15" s="143" t="s">
        <v>271</v>
      </c>
      <c r="B15" s="481" t="s">
        <v>239</v>
      </c>
      <c r="C15" s="746">
        <v>4000000</v>
      </c>
      <c r="D15" s="150" t="s">
        <v>6464</v>
      </c>
      <c r="E15" s="150" t="s">
        <v>284</v>
      </c>
      <c r="F15" s="442" t="s">
        <v>6459</v>
      </c>
      <c r="G15" s="507"/>
      <c r="H15" s="251">
        <v>4000000</v>
      </c>
      <c r="J15" s="161">
        <v>1</v>
      </c>
    </row>
    <row r="16" spans="1:10" ht="47.25">
      <c r="A16" s="143" t="s">
        <v>273</v>
      </c>
      <c r="B16" s="481" t="s">
        <v>5706</v>
      </c>
      <c r="C16" s="746">
        <v>3200000</v>
      </c>
      <c r="D16" s="150" t="s">
        <v>6465</v>
      </c>
      <c r="E16" s="150" t="s">
        <v>284</v>
      </c>
      <c r="F16" s="442" t="s">
        <v>6459</v>
      </c>
      <c r="G16" s="507"/>
      <c r="H16" s="251">
        <v>13500000</v>
      </c>
      <c r="J16" s="161">
        <v>1</v>
      </c>
    </row>
    <row r="17" spans="1:10" ht="31.5">
      <c r="A17" s="143" t="s">
        <v>274</v>
      </c>
      <c r="B17" s="481" t="s">
        <v>275</v>
      </c>
      <c r="C17" s="746">
        <v>18300000</v>
      </c>
      <c r="D17" s="150" t="s">
        <v>6466</v>
      </c>
      <c r="E17" s="150" t="s">
        <v>284</v>
      </c>
      <c r="F17" s="442" t="s">
        <v>6459</v>
      </c>
      <c r="G17" s="507"/>
      <c r="H17" s="251">
        <v>80000000</v>
      </c>
      <c r="J17" s="161">
        <v>1</v>
      </c>
    </row>
    <row r="18" spans="1:10" ht="31.5">
      <c r="A18" s="143" t="s">
        <v>276</v>
      </c>
      <c r="B18" s="481" t="s">
        <v>6467</v>
      </c>
      <c r="C18" s="746">
        <v>40000000</v>
      </c>
      <c r="D18" s="150" t="s">
        <v>6468</v>
      </c>
      <c r="E18" s="150" t="s">
        <v>6127</v>
      </c>
      <c r="F18" s="442" t="s">
        <v>6459</v>
      </c>
      <c r="G18" s="480"/>
      <c r="H18" s="251"/>
    </row>
    <row r="19" spans="1:10" s="991" customFormat="1">
      <c r="A19" s="143"/>
      <c r="B19" s="481"/>
      <c r="C19" s="1004"/>
      <c r="D19" s="150"/>
      <c r="E19" s="150"/>
      <c r="F19" s="442"/>
      <c r="G19" s="309"/>
      <c r="H19" s="309">
        <f>SUM(H20:H25)</f>
        <v>403000000</v>
      </c>
    </row>
    <row r="20" spans="1:10" ht="31.5">
      <c r="A20" s="143"/>
      <c r="B20" s="607" t="s">
        <v>7634</v>
      </c>
      <c r="C20" s="1007">
        <f>SUM(C21:C25)</f>
        <v>131655000</v>
      </c>
      <c r="D20" s="150"/>
      <c r="E20" s="150"/>
      <c r="F20" s="442"/>
      <c r="G20" s="292"/>
      <c r="H20" s="292">
        <v>35000000</v>
      </c>
      <c r="J20" s="161">
        <v>1</v>
      </c>
    </row>
    <row r="21" spans="1:10" ht="31.5">
      <c r="A21" s="143" t="s">
        <v>5971</v>
      </c>
      <c r="B21" s="481" t="s">
        <v>346</v>
      </c>
      <c r="C21" s="746">
        <v>2455000</v>
      </c>
      <c r="D21" s="150" t="s">
        <v>6469</v>
      </c>
      <c r="E21" s="150" t="s">
        <v>281</v>
      </c>
      <c r="F21" s="442" t="s">
        <v>6459</v>
      </c>
      <c r="G21" s="292"/>
      <c r="H21" s="292">
        <v>65000000</v>
      </c>
      <c r="J21" s="161">
        <v>1</v>
      </c>
    </row>
    <row r="22" spans="1:10" ht="31.5">
      <c r="A22" s="143" t="s">
        <v>5974</v>
      </c>
      <c r="B22" s="481" t="s">
        <v>242</v>
      </c>
      <c r="C22" s="746">
        <v>2000000</v>
      </c>
      <c r="D22" s="150" t="s">
        <v>6470</v>
      </c>
      <c r="E22" s="150" t="s">
        <v>6471</v>
      </c>
      <c r="F22" s="442" t="s">
        <v>6459</v>
      </c>
      <c r="G22" s="292"/>
      <c r="H22" s="292">
        <v>120000000</v>
      </c>
      <c r="J22" s="161">
        <v>1</v>
      </c>
    </row>
    <row r="23" spans="1:10" ht="47.25">
      <c r="A23" s="143" t="s">
        <v>5977</v>
      </c>
      <c r="B23" s="481" t="s">
        <v>277</v>
      </c>
      <c r="C23" s="746">
        <v>117895000</v>
      </c>
      <c r="D23" s="150" t="s">
        <v>6472</v>
      </c>
      <c r="E23" s="150" t="s">
        <v>6473</v>
      </c>
      <c r="F23" s="442" t="s">
        <v>6459</v>
      </c>
      <c r="G23" s="507"/>
      <c r="H23" s="251">
        <v>150000000</v>
      </c>
      <c r="J23" s="161">
        <v>1</v>
      </c>
    </row>
    <row r="24" spans="1:10" ht="31.5">
      <c r="A24" s="143" t="s">
        <v>6544</v>
      </c>
      <c r="B24" s="481" t="s">
        <v>361</v>
      </c>
      <c r="C24" s="746">
        <v>3500000</v>
      </c>
      <c r="D24" s="150" t="s">
        <v>6474</v>
      </c>
      <c r="E24" s="150" t="s">
        <v>6475</v>
      </c>
      <c r="F24" s="442" t="s">
        <v>6459</v>
      </c>
      <c r="G24" s="996"/>
      <c r="H24" s="251">
        <v>15000000</v>
      </c>
      <c r="J24" s="161">
        <v>1</v>
      </c>
    </row>
    <row r="25" spans="1:10" ht="31.5">
      <c r="A25" s="143" t="s">
        <v>6449</v>
      </c>
      <c r="B25" s="481" t="s">
        <v>243</v>
      </c>
      <c r="C25" s="746">
        <v>5805000</v>
      </c>
      <c r="D25" s="150" t="s">
        <v>6476</v>
      </c>
      <c r="E25" s="150" t="s">
        <v>6477</v>
      </c>
      <c r="F25" s="442" t="s">
        <v>6459</v>
      </c>
      <c r="G25" s="996"/>
      <c r="H25" s="251">
        <v>18000000</v>
      </c>
      <c r="J25" s="161">
        <v>1</v>
      </c>
    </row>
    <row r="26" spans="1:10">
      <c r="A26" s="180"/>
      <c r="B26" s="481"/>
      <c r="C26" s="746"/>
      <c r="D26" s="150"/>
      <c r="E26" s="150"/>
      <c r="F26" s="442"/>
      <c r="H26" s="251"/>
    </row>
    <row r="27" spans="1:10" s="991" customFormat="1" ht="31.5">
      <c r="A27" s="165"/>
      <c r="B27" s="603" t="s">
        <v>279</v>
      </c>
      <c r="C27" s="1005">
        <f>C28</f>
        <v>50000000</v>
      </c>
      <c r="D27" s="150"/>
      <c r="E27" s="150"/>
      <c r="F27" s="442"/>
      <c r="G27" s="480"/>
      <c r="H27" s="309">
        <f>SUM(H28:H29)</f>
        <v>105000000</v>
      </c>
    </row>
    <row r="28" spans="1:10" s="991" customFormat="1" ht="31.5">
      <c r="A28" s="143" t="s">
        <v>5981</v>
      </c>
      <c r="B28" s="481" t="s">
        <v>2379</v>
      </c>
      <c r="C28" s="746">
        <v>50000000</v>
      </c>
      <c r="D28" s="150" t="s">
        <v>6478</v>
      </c>
      <c r="E28" s="150" t="s">
        <v>6479</v>
      </c>
      <c r="F28" s="442" t="s">
        <v>6459</v>
      </c>
      <c r="G28" s="507"/>
      <c r="H28" s="251">
        <v>25000000</v>
      </c>
      <c r="J28" s="991">
        <v>1</v>
      </c>
    </row>
    <row r="29" spans="1:10">
      <c r="A29" s="143"/>
      <c r="B29" s="481"/>
      <c r="C29" s="1006"/>
      <c r="D29" s="150"/>
      <c r="E29" s="150"/>
      <c r="F29" s="442"/>
      <c r="G29" s="507"/>
      <c r="H29" s="251">
        <v>80000000</v>
      </c>
      <c r="J29" s="161">
        <v>1</v>
      </c>
    </row>
    <row r="30" spans="1:10" ht="31.5">
      <c r="A30" s="143"/>
      <c r="B30" s="603" t="s">
        <v>6480</v>
      </c>
      <c r="C30" s="1005">
        <f>SUM(C31:C36)</f>
        <v>80000000</v>
      </c>
      <c r="D30" s="150"/>
      <c r="E30" s="150"/>
      <c r="F30" s="442"/>
      <c r="G30" s="480"/>
      <c r="H30" s="251"/>
    </row>
    <row r="31" spans="1:10" s="991" customFormat="1" ht="31.5">
      <c r="A31" s="143" t="s">
        <v>7137</v>
      </c>
      <c r="B31" s="481" t="s">
        <v>6481</v>
      </c>
      <c r="C31" s="746">
        <v>10000000</v>
      </c>
      <c r="D31" s="150" t="s">
        <v>6482</v>
      </c>
      <c r="E31" s="150" t="s">
        <v>6483</v>
      </c>
      <c r="F31" s="442" t="s">
        <v>266</v>
      </c>
      <c r="G31" s="480"/>
      <c r="H31" s="309">
        <f>SUM(H32:H37)</f>
        <v>995000000</v>
      </c>
      <c r="I31" s="997">
        <f>C31</f>
        <v>10000000</v>
      </c>
    </row>
    <row r="32" spans="1:10" s="991" customFormat="1" ht="47.25">
      <c r="A32" s="143" t="s">
        <v>5985</v>
      </c>
      <c r="B32" s="481" t="s">
        <v>6484</v>
      </c>
      <c r="C32" s="746">
        <v>20000000</v>
      </c>
      <c r="D32" s="150" t="s">
        <v>6485</v>
      </c>
      <c r="E32" s="150" t="s">
        <v>6486</v>
      </c>
      <c r="F32" s="442" t="s">
        <v>266</v>
      </c>
      <c r="G32" s="507"/>
      <c r="H32" s="251"/>
    </row>
    <row r="33" spans="1:10">
      <c r="A33" s="143" t="s">
        <v>5988</v>
      </c>
      <c r="B33" s="481" t="s">
        <v>6487</v>
      </c>
      <c r="C33" s="746">
        <v>10000000</v>
      </c>
      <c r="D33" s="150" t="s">
        <v>6488</v>
      </c>
      <c r="E33" s="150" t="s">
        <v>6489</v>
      </c>
      <c r="F33" s="442" t="s">
        <v>266</v>
      </c>
      <c r="G33" s="507"/>
      <c r="H33" s="251">
        <v>25000000</v>
      </c>
      <c r="J33" s="161">
        <v>1</v>
      </c>
    </row>
    <row r="34" spans="1:10" ht="31.5">
      <c r="A34" s="143" t="s">
        <v>6046</v>
      </c>
      <c r="B34" s="897" t="s">
        <v>6490</v>
      </c>
      <c r="C34" s="746">
        <v>20000000</v>
      </c>
      <c r="D34" s="150" t="s">
        <v>6491</v>
      </c>
      <c r="E34" s="150" t="s">
        <v>6489</v>
      </c>
      <c r="F34" s="442" t="s">
        <v>266</v>
      </c>
      <c r="G34" s="507"/>
      <c r="H34" s="251">
        <v>20000000</v>
      </c>
      <c r="J34" s="161">
        <v>1</v>
      </c>
    </row>
    <row r="35" spans="1:10" ht="47.25">
      <c r="A35" s="143" t="s">
        <v>6050</v>
      </c>
      <c r="B35" s="481" t="s">
        <v>6492</v>
      </c>
      <c r="C35" s="746">
        <v>20000000</v>
      </c>
      <c r="D35" s="150" t="s">
        <v>6493</v>
      </c>
      <c r="E35" s="150"/>
      <c r="F35" s="442" t="s">
        <v>266</v>
      </c>
      <c r="G35" s="507"/>
      <c r="H35" s="251">
        <v>40000000</v>
      </c>
      <c r="J35" s="161">
        <v>1</v>
      </c>
    </row>
    <row r="36" spans="1:10">
      <c r="A36" s="143"/>
      <c r="B36" s="150"/>
      <c r="C36" s="1004"/>
      <c r="D36" s="150"/>
      <c r="E36" s="150"/>
      <c r="F36" s="442"/>
      <c r="G36" s="507"/>
      <c r="H36" s="251">
        <v>900000000</v>
      </c>
      <c r="J36" s="161">
        <v>1</v>
      </c>
    </row>
    <row r="37" spans="1:10" ht="31.5">
      <c r="A37" s="143"/>
      <c r="B37" s="603" t="s">
        <v>6494</v>
      </c>
      <c r="C37" s="896">
        <f>SUM(C38:C40)</f>
        <v>140000000</v>
      </c>
      <c r="D37" s="150"/>
      <c r="E37" s="150"/>
      <c r="F37" s="442"/>
      <c r="G37" s="507"/>
      <c r="H37" s="251">
        <v>10000000</v>
      </c>
      <c r="J37" s="161">
        <v>1</v>
      </c>
    </row>
    <row r="38" spans="1:10" ht="47.25">
      <c r="A38" s="143" t="s">
        <v>6054</v>
      </c>
      <c r="B38" s="481" t="s">
        <v>6495</v>
      </c>
      <c r="C38" s="746">
        <v>50000000</v>
      </c>
      <c r="D38" s="150" t="s">
        <v>6496</v>
      </c>
      <c r="E38" s="150" t="s">
        <v>6497</v>
      </c>
      <c r="F38" s="442" t="s">
        <v>266</v>
      </c>
      <c r="G38" s="480"/>
      <c r="H38" s="251"/>
    </row>
    <row r="39" spans="1:10" s="991" customFormat="1" ht="47.25">
      <c r="A39" s="143" t="s">
        <v>5991</v>
      </c>
      <c r="B39" s="150" t="s">
        <v>6498</v>
      </c>
      <c r="C39" s="746">
        <v>50000000</v>
      </c>
      <c r="D39" s="150" t="s">
        <v>6499</v>
      </c>
      <c r="E39" s="150" t="s">
        <v>6500</v>
      </c>
      <c r="F39" s="442" t="s">
        <v>266</v>
      </c>
      <c r="G39" s="480"/>
      <c r="H39" s="998">
        <f>SUM(H40:H42)</f>
        <v>75000000</v>
      </c>
      <c r="I39" s="997">
        <f>C39</f>
        <v>50000000</v>
      </c>
    </row>
    <row r="40" spans="1:10" ht="31.5">
      <c r="A40" s="143" t="s">
        <v>6059</v>
      </c>
      <c r="B40" s="481" t="s">
        <v>6501</v>
      </c>
      <c r="C40" s="746">
        <v>40000000</v>
      </c>
      <c r="D40" s="150" t="s">
        <v>6502</v>
      </c>
      <c r="E40" s="150" t="s">
        <v>6503</v>
      </c>
      <c r="F40" s="442" t="s">
        <v>266</v>
      </c>
      <c r="G40" s="507"/>
      <c r="H40" s="251">
        <v>15000000</v>
      </c>
      <c r="J40" s="161">
        <v>1</v>
      </c>
    </row>
    <row r="41" spans="1:10">
      <c r="A41" s="143"/>
      <c r="B41" s="150"/>
      <c r="C41" s="1004"/>
      <c r="D41" s="150"/>
      <c r="E41" s="150"/>
      <c r="F41" s="442"/>
      <c r="G41" s="507"/>
      <c r="H41" s="251">
        <v>15000000</v>
      </c>
      <c r="J41" s="161">
        <v>1</v>
      </c>
    </row>
    <row r="42" spans="1:10" ht="31.5">
      <c r="A42" s="143"/>
      <c r="B42" s="603" t="s">
        <v>299</v>
      </c>
      <c r="C42" s="896">
        <f>SUM(C43:C51)</f>
        <v>1221000000</v>
      </c>
      <c r="D42" s="150"/>
      <c r="E42" s="150"/>
      <c r="F42" s="442"/>
      <c r="G42" s="507"/>
      <c r="H42" s="251">
        <v>45000000</v>
      </c>
      <c r="J42" s="161">
        <v>1</v>
      </c>
    </row>
    <row r="43" spans="1:10" ht="31.5">
      <c r="A43" s="143" t="s">
        <v>5994</v>
      </c>
      <c r="B43" s="481" t="s">
        <v>3105</v>
      </c>
      <c r="C43" s="894">
        <v>170000000</v>
      </c>
      <c r="D43" s="150" t="s">
        <v>6504</v>
      </c>
      <c r="E43" s="150" t="s">
        <v>2875</v>
      </c>
      <c r="F43" s="442" t="s">
        <v>266</v>
      </c>
      <c r="G43" s="480"/>
      <c r="H43" s="251"/>
    </row>
    <row r="44" spans="1:10" s="991" customFormat="1" ht="31.5">
      <c r="A44" s="143" t="s">
        <v>7635</v>
      </c>
      <c r="B44" s="150" t="s">
        <v>6505</v>
      </c>
      <c r="C44" s="746">
        <v>90000000</v>
      </c>
      <c r="D44" s="150" t="s">
        <v>6506</v>
      </c>
      <c r="E44" s="150" t="s">
        <v>2875</v>
      </c>
      <c r="F44" s="442" t="s">
        <v>266</v>
      </c>
      <c r="G44" s="309"/>
      <c r="H44" s="309">
        <f>SUM(H45:H55)</f>
        <v>630000000</v>
      </c>
      <c r="I44" s="997">
        <f>C44</f>
        <v>90000000</v>
      </c>
    </row>
    <row r="45" spans="1:10" ht="63">
      <c r="A45" s="143" t="s">
        <v>6380</v>
      </c>
      <c r="B45" s="481" t="s">
        <v>6507</v>
      </c>
      <c r="C45" s="746">
        <v>86000000</v>
      </c>
      <c r="D45" s="150" t="s">
        <v>6508</v>
      </c>
      <c r="E45" s="150" t="s">
        <v>6509</v>
      </c>
      <c r="F45" s="442" t="s">
        <v>266</v>
      </c>
      <c r="G45" s="507"/>
      <c r="H45" s="251">
        <v>300000000</v>
      </c>
      <c r="J45" s="161">
        <v>1</v>
      </c>
    </row>
    <row r="46" spans="1:10" ht="31.5">
      <c r="A46" s="143" t="s">
        <v>7196</v>
      </c>
      <c r="B46" s="150" t="s">
        <v>6510</v>
      </c>
      <c r="C46" s="746">
        <v>10000000</v>
      </c>
      <c r="D46" s="150" t="s">
        <v>6511</v>
      </c>
      <c r="E46" s="150" t="s">
        <v>6512</v>
      </c>
      <c r="F46" s="442" t="s">
        <v>6513</v>
      </c>
      <c r="G46" s="507"/>
      <c r="H46" s="251">
        <v>100000000</v>
      </c>
      <c r="J46" s="161">
        <v>1</v>
      </c>
    </row>
    <row r="47" spans="1:10" ht="31.5">
      <c r="A47" s="143" t="s">
        <v>5998</v>
      </c>
      <c r="B47" s="481" t="s">
        <v>6514</v>
      </c>
      <c r="C47" s="746">
        <v>350000000</v>
      </c>
      <c r="D47" s="150" t="s">
        <v>6515</v>
      </c>
      <c r="E47" s="150" t="s">
        <v>6516</v>
      </c>
      <c r="F47" s="442" t="s">
        <v>266</v>
      </c>
      <c r="G47" s="507"/>
      <c r="H47" s="251">
        <v>0</v>
      </c>
    </row>
    <row r="48" spans="1:10" ht="31.5">
      <c r="A48" s="143" t="s">
        <v>6066</v>
      </c>
      <c r="B48" s="481" t="s">
        <v>6517</v>
      </c>
      <c r="C48" s="746">
        <v>350000000</v>
      </c>
      <c r="D48" s="150" t="s">
        <v>6515</v>
      </c>
      <c r="E48" s="150" t="s">
        <v>6516</v>
      </c>
      <c r="F48" s="442" t="s">
        <v>266</v>
      </c>
      <c r="G48" s="507"/>
      <c r="H48" s="251">
        <v>30000000</v>
      </c>
      <c r="J48" s="161">
        <v>1</v>
      </c>
    </row>
    <row r="49" spans="1:17" ht="31.5">
      <c r="A49" s="143" t="s">
        <v>6070</v>
      </c>
      <c r="B49" s="481" t="s">
        <v>6518</v>
      </c>
      <c r="C49" s="746">
        <v>40000000</v>
      </c>
      <c r="D49" s="150" t="s">
        <v>6519</v>
      </c>
      <c r="E49" s="150" t="s">
        <v>6520</v>
      </c>
      <c r="F49" s="442" t="s">
        <v>266</v>
      </c>
      <c r="G49" s="507"/>
      <c r="H49" s="251">
        <v>30000000</v>
      </c>
      <c r="J49" s="161">
        <v>1</v>
      </c>
    </row>
    <row r="50" spans="1:17" ht="31.5">
      <c r="A50" s="143" t="s">
        <v>7636</v>
      </c>
      <c r="B50" s="897" t="s">
        <v>300</v>
      </c>
      <c r="C50" s="746">
        <v>75000000</v>
      </c>
      <c r="D50" s="150" t="s">
        <v>6521</v>
      </c>
      <c r="E50" s="150" t="s">
        <v>439</v>
      </c>
      <c r="F50" s="442" t="s">
        <v>266</v>
      </c>
      <c r="G50" s="507"/>
      <c r="H50" s="251">
        <v>40000000</v>
      </c>
      <c r="J50" s="161">
        <v>1</v>
      </c>
    </row>
    <row r="51" spans="1:17" ht="47.25">
      <c r="A51" s="143" t="s">
        <v>7637</v>
      </c>
      <c r="B51" s="897" t="s">
        <v>6522</v>
      </c>
      <c r="C51" s="746">
        <v>50000000</v>
      </c>
      <c r="D51" s="150" t="s">
        <v>6523</v>
      </c>
      <c r="E51" s="150" t="s">
        <v>2955</v>
      </c>
      <c r="F51" s="442" t="s">
        <v>266</v>
      </c>
      <c r="G51" s="507"/>
      <c r="H51" s="251"/>
    </row>
    <row r="52" spans="1:17">
      <c r="A52" s="143"/>
      <c r="B52" s="150"/>
      <c r="C52" s="1004"/>
      <c r="D52" s="150"/>
      <c r="E52" s="150"/>
      <c r="F52" s="442"/>
      <c r="G52" s="507"/>
      <c r="H52" s="251">
        <v>100000000</v>
      </c>
      <c r="J52" s="161">
        <v>1</v>
      </c>
    </row>
    <row r="53" spans="1:17" ht="47.25">
      <c r="A53" s="143"/>
      <c r="B53" s="603" t="s">
        <v>6524</v>
      </c>
      <c r="C53" s="896">
        <f>SUM(C54:C56)</f>
        <v>75000000</v>
      </c>
      <c r="D53" s="150"/>
      <c r="E53" s="150"/>
      <c r="F53" s="442"/>
      <c r="G53" s="507"/>
      <c r="H53" s="251">
        <v>15000000</v>
      </c>
      <c r="J53" s="161">
        <v>1</v>
      </c>
    </row>
    <row r="54" spans="1:17" ht="47.25">
      <c r="A54" s="143" t="s">
        <v>7192</v>
      </c>
      <c r="B54" s="481" t="s">
        <v>6525</v>
      </c>
      <c r="C54" s="746">
        <v>35000000</v>
      </c>
      <c r="D54" s="150" t="s">
        <v>6526</v>
      </c>
      <c r="E54" s="150" t="s">
        <v>2875</v>
      </c>
      <c r="F54" s="442" t="s">
        <v>266</v>
      </c>
      <c r="G54" s="507"/>
      <c r="H54" s="251">
        <v>15000000</v>
      </c>
      <c r="J54" s="161">
        <v>1</v>
      </c>
    </row>
    <row r="55" spans="1:17" ht="31.5">
      <c r="A55" s="143" t="s">
        <v>7178</v>
      </c>
      <c r="B55" s="150" t="s">
        <v>6527</v>
      </c>
      <c r="C55" s="746">
        <v>15000000</v>
      </c>
      <c r="D55" s="150" t="s">
        <v>6528</v>
      </c>
      <c r="E55" s="150" t="s">
        <v>2875</v>
      </c>
      <c r="F55" s="442" t="s">
        <v>266</v>
      </c>
      <c r="G55" s="507"/>
      <c r="H55" s="251"/>
    </row>
    <row r="56" spans="1:17" ht="31.5">
      <c r="A56" s="143" t="s">
        <v>7189</v>
      </c>
      <c r="B56" s="481" t="s">
        <v>6529</v>
      </c>
      <c r="C56" s="746">
        <v>25000000</v>
      </c>
      <c r="D56" s="150" t="s">
        <v>6530</v>
      </c>
      <c r="E56" s="150" t="s">
        <v>2875</v>
      </c>
      <c r="F56" s="442" t="s">
        <v>266</v>
      </c>
      <c r="G56" s="480"/>
      <c r="H56" s="251"/>
    </row>
    <row r="57" spans="1:17" s="991" customFormat="1">
      <c r="A57" s="143"/>
      <c r="B57" s="150"/>
      <c r="C57" s="150"/>
      <c r="D57" s="150"/>
      <c r="E57" s="150"/>
      <c r="F57" s="442"/>
      <c r="G57" s="309"/>
      <c r="H57" s="309">
        <f>SUM(H58:H58)</f>
        <v>100000000</v>
      </c>
      <c r="I57" s="997">
        <f>C57</f>
        <v>0</v>
      </c>
    </row>
    <row r="58" spans="1:17" ht="31.5">
      <c r="A58" s="143"/>
      <c r="B58" s="603" t="s">
        <v>5910</v>
      </c>
      <c r="C58" s="1005">
        <f>SUM(C59:C64)</f>
        <v>195000000</v>
      </c>
      <c r="D58" s="150"/>
      <c r="E58" s="150"/>
      <c r="F58" s="442"/>
      <c r="G58" s="507"/>
      <c r="H58" s="251">
        <v>100000000</v>
      </c>
      <c r="J58" s="161">
        <v>1</v>
      </c>
    </row>
    <row r="59" spans="1:17" ht="31.5">
      <c r="A59" s="143" t="s">
        <v>7638</v>
      </c>
      <c r="B59" s="481" t="s">
        <v>6531</v>
      </c>
      <c r="C59" s="746">
        <v>20000000</v>
      </c>
      <c r="D59" s="150" t="s">
        <v>6532</v>
      </c>
      <c r="E59" s="150" t="s">
        <v>2875</v>
      </c>
      <c r="F59" s="442" t="s">
        <v>266</v>
      </c>
      <c r="G59" s="507"/>
      <c r="H59" s="251"/>
    </row>
    <row r="60" spans="1:17" ht="47.25">
      <c r="A60" s="143" t="s">
        <v>6074</v>
      </c>
      <c r="B60" s="481" t="s">
        <v>6533</v>
      </c>
      <c r="C60" s="746">
        <v>50000000</v>
      </c>
      <c r="D60" s="150" t="s">
        <v>6534</v>
      </c>
      <c r="E60" s="150" t="s">
        <v>2875</v>
      </c>
      <c r="F60" s="442" t="s">
        <v>266</v>
      </c>
      <c r="G60" s="507"/>
      <c r="H60" s="251"/>
    </row>
    <row r="61" spans="1:17" ht="31.5">
      <c r="A61" s="143" t="s">
        <v>6078</v>
      </c>
      <c r="B61" s="481" t="s">
        <v>6535</v>
      </c>
      <c r="C61" s="746">
        <v>25000000</v>
      </c>
      <c r="D61" s="150" t="s">
        <v>6536</v>
      </c>
      <c r="E61" s="150" t="s">
        <v>6537</v>
      </c>
      <c r="F61" s="442" t="s">
        <v>266</v>
      </c>
      <c r="G61" s="507"/>
      <c r="H61" s="309" t="e">
        <f>SUM(#REF!)</f>
        <v>#REF!</v>
      </c>
      <c r="I61" s="997">
        <f>C61</f>
        <v>25000000</v>
      </c>
    </row>
    <row r="62" spans="1:17" ht="47.25">
      <c r="A62" s="143" t="s">
        <v>6081</v>
      </c>
      <c r="B62" s="481" t="s">
        <v>6538</v>
      </c>
      <c r="C62" s="746">
        <v>35000000</v>
      </c>
      <c r="D62" s="150" t="s">
        <v>6539</v>
      </c>
      <c r="E62" s="150" t="s">
        <v>2875</v>
      </c>
      <c r="F62" s="442" t="s">
        <v>266</v>
      </c>
      <c r="J62" s="161">
        <f>SUM(J3:J61)</f>
        <v>34</v>
      </c>
    </row>
    <row r="63" spans="1:17" ht="47.25">
      <c r="A63" s="143" t="s">
        <v>7639</v>
      </c>
      <c r="B63" s="481" t="s">
        <v>6540</v>
      </c>
      <c r="C63" s="746">
        <v>15000000</v>
      </c>
      <c r="D63" s="150" t="s">
        <v>6541</v>
      </c>
      <c r="E63" s="150" t="s">
        <v>2875</v>
      </c>
      <c r="F63" s="442" t="s">
        <v>266</v>
      </c>
      <c r="Q63" s="997"/>
    </row>
    <row r="64" spans="1:17" ht="47.25">
      <c r="A64" s="143" t="s">
        <v>6084</v>
      </c>
      <c r="B64" s="481" t="s">
        <v>6542</v>
      </c>
      <c r="C64" s="746">
        <v>50000000</v>
      </c>
      <c r="D64" s="150" t="s">
        <v>6543</v>
      </c>
      <c r="E64" s="150" t="s">
        <v>6537</v>
      </c>
      <c r="F64" s="442" t="s">
        <v>266</v>
      </c>
    </row>
  </sheetData>
  <mergeCells count="1">
    <mergeCell ref="A1:B1"/>
  </mergeCells>
  <pageMargins left="0.36" right="0.16" top="0.34" bottom="0.32" header="0.31496062992125984" footer="0.31496062992125984"/>
  <pageSetup paperSize="11" scale="55" orientation="landscape" horizontalDpi="0" verticalDpi="0" r:id="rId1"/>
</worksheet>
</file>

<file path=xl/worksheets/sheet18.xml><?xml version="1.0" encoding="utf-8"?>
<worksheet xmlns="http://schemas.openxmlformats.org/spreadsheetml/2006/main" xmlns:r="http://schemas.openxmlformats.org/officeDocument/2006/relationships">
  <dimension ref="A1:F691"/>
  <sheetViews>
    <sheetView topLeftCell="A89" zoomScale="60" zoomScaleNormal="60" workbookViewId="0">
      <selection activeCell="D105" sqref="D105"/>
    </sheetView>
  </sheetViews>
  <sheetFormatPr defaultColWidth="9.140625" defaultRowHeight="15.75"/>
  <cols>
    <col min="1" max="1" width="7.7109375" style="263" customWidth="1"/>
    <col min="2" max="2" width="55.7109375" style="46" customWidth="1"/>
    <col min="3" max="3" width="23.7109375" style="46" customWidth="1"/>
    <col min="4" max="4" width="45.7109375" style="46" customWidth="1"/>
    <col min="5" max="6" width="24.7109375" style="46" customWidth="1"/>
    <col min="7" max="16384" width="9.140625" style="46"/>
  </cols>
  <sheetData>
    <row r="1" spans="1:6">
      <c r="A1" s="255" t="s">
        <v>411</v>
      </c>
      <c r="C1" s="1147" t="s">
        <v>417</v>
      </c>
      <c r="D1" s="1147"/>
      <c r="E1" s="1147"/>
    </row>
    <row r="2" spans="1:6">
      <c r="A2" s="255"/>
    </row>
    <row r="3" spans="1:6" ht="31.5">
      <c r="A3" s="11" t="s">
        <v>112</v>
      </c>
      <c r="B3" s="11" t="s">
        <v>262</v>
      </c>
      <c r="C3" s="91" t="s">
        <v>3115</v>
      </c>
      <c r="D3" s="81" t="s">
        <v>263</v>
      </c>
      <c r="E3" s="82" t="s">
        <v>258</v>
      </c>
      <c r="F3" s="82" t="s">
        <v>259</v>
      </c>
    </row>
    <row r="4" spans="1:6">
      <c r="A4" s="107">
        <v>1</v>
      </c>
      <c r="B4" s="108">
        <v>2</v>
      </c>
      <c r="C4" s="109">
        <v>3</v>
      </c>
      <c r="D4" s="110">
        <v>4</v>
      </c>
      <c r="E4" s="110">
        <v>5</v>
      </c>
      <c r="F4" s="109">
        <v>6</v>
      </c>
    </row>
    <row r="5" spans="1:6">
      <c r="A5" s="258"/>
      <c r="B5" s="258"/>
      <c r="C5" s="258"/>
      <c r="D5" s="258"/>
      <c r="E5" s="258"/>
      <c r="F5" s="258"/>
    </row>
    <row r="6" spans="1:6">
      <c r="A6" s="258"/>
      <c r="B6" s="212" t="s">
        <v>109</v>
      </c>
      <c r="C6" s="258"/>
      <c r="D6" s="258"/>
      <c r="E6" s="258"/>
      <c r="F6" s="258"/>
    </row>
    <row r="7" spans="1:6" ht="31.5">
      <c r="A7" s="258"/>
      <c r="B7" s="118" t="s">
        <v>418</v>
      </c>
      <c r="C7" s="259">
        <f>C9</f>
        <v>8119660000</v>
      </c>
      <c r="D7" s="258"/>
      <c r="E7" s="258"/>
      <c r="F7" s="258"/>
    </row>
    <row r="8" spans="1:6">
      <c r="A8" s="984"/>
      <c r="B8" s="984"/>
      <c r="C8" s="984"/>
      <c r="D8" s="984"/>
      <c r="E8" s="984"/>
      <c r="F8" s="984"/>
    </row>
    <row r="9" spans="1:6">
      <c r="A9" s="985"/>
      <c r="B9" s="986" t="s">
        <v>49</v>
      </c>
      <c r="C9" s="980">
        <f>SUM(C10:C14)</f>
        <v>8119660000</v>
      </c>
      <c r="D9" s="986"/>
      <c r="E9" s="981"/>
      <c r="F9" s="981"/>
    </row>
    <row r="10" spans="1:6" s="131" customFormat="1">
      <c r="A10" s="448"/>
      <c r="B10" s="986" t="s">
        <v>7492</v>
      </c>
      <c r="C10" s="980">
        <f>SUM(C17)</f>
        <v>3873010000</v>
      </c>
      <c r="D10" s="986"/>
      <c r="E10" s="981"/>
      <c r="F10" s="981"/>
    </row>
    <row r="11" spans="1:6" s="131" customFormat="1" ht="31.5">
      <c r="A11" s="150"/>
      <c r="B11" s="986" t="s">
        <v>7493</v>
      </c>
      <c r="C11" s="980">
        <f>SUM(C78)</f>
        <v>439600000</v>
      </c>
      <c r="D11" s="986"/>
      <c r="E11" s="981"/>
      <c r="F11" s="981"/>
    </row>
    <row r="12" spans="1:6" s="131" customFormat="1">
      <c r="A12" s="150"/>
      <c r="B12" s="959" t="s">
        <v>7494</v>
      </c>
      <c r="C12" s="980">
        <f>SUM(C89)</f>
        <v>112000000</v>
      </c>
      <c r="D12" s="959"/>
      <c r="E12" s="981"/>
      <c r="F12" s="981"/>
    </row>
    <row r="13" spans="1:6" s="131" customFormat="1">
      <c r="A13" s="150"/>
      <c r="B13" s="959" t="s">
        <v>7495</v>
      </c>
      <c r="C13" s="980">
        <f>SUM(C94)</f>
        <v>3645050000</v>
      </c>
      <c r="D13" s="959"/>
      <c r="E13" s="981"/>
      <c r="F13" s="981"/>
    </row>
    <row r="14" spans="1:6" s="131" customFormat="1">
      <c r="A14" s="150"/>
      <c r="B14" s="960" t="s">
        <v>287</v>
      </c>
      <c r="C14" s="980">
        <f>SUM(C103)</f>
        <v>50000000</v>
      </c>
      <c r="D14" s="960"/>
      <c r="E14" s="981"/>
      <c r="F14" s="981"/>
    </row>
    <row r="15" spans="1:6" s="131" customFormat="1">
      <c r="A15" s="150"/>
      <c r="B15" s="960"/>
      <c r="C15" s="980"/>
      <c r="D15" s="960"/>
      <c r="E15" s="981"/>
      <c r="F15" s="981"/>
    </row>
    <row r="16" spans="1:6" s="131" customFormat="1">
      <c r="A16" s="150"/>
      <c r="B16" s="986"/>
      <c r="C16" s="980"/>
      <c r="D16" s="986"/>
      <c r="E16" s="981"/>
      <c r="F16" s="981"/>
    </row>
    <row r="17" spans="1:6" s="131" customFormat="1">
      <c r="A17" s="150"/>
      <c r="B17" s="979" t="s">
        <v>7492</v>
      </c>
      <c r="C17" s="980">
        <f>SUM(C18+C30+C35+C38+C42+C45+C51+C55+C59+C64+C73)</f>
        <v>3873010000</v>
      </c>
      <c r="D17" s="979"/>
      <c r="E17" s="981"/>
      <c r="F17" s="981"/>
    </row>
    <row r="18" spans="1:6" s="131" customFormat="1" ht="31.5">
      <c r="A18" s="150"/>
      <c r="B18" s="987" t="s">
        <v>235</v>
      </c>
      <c r="C18" s="988">
        <f>SUM(C19:C28)</f>
        <v>288290000</v>
      </c>
      <c r="D18" s="987"/>
      <c r="E18" s="981"/>
      <c r="F18" s="981"/>
    </row>
    <row r="19" spans="1:6" s="131" customFormat="1" ht="126">
      <c r="A19" s="906">
        <v>1</v>
      </c>
      <c r="B19" s="961" t="s">
        <v>267</v>
      </c>
      <c r="C19" s="962">
        <v>120000000</v>
      </c>
      <c r="D19" s="963" t="s">
        <v>7496</v>
      </c>
      <c r="E19" s="963" t="s">
        <v>7497</v>
      </c>
      <c r="F19" s="963" t="s">
        <v>7498</v>
      </c>
    </row>
    <row r="20" spans="1:6" s="131" customFormat="1" ht="47.25">
      <c r="A20" s="906">
        <v>2</v>
      </c>
      <c r="B20" s="961" t="s">
        <v>416</v>
      </c>
      <c r="C20" s="962">
        <v>16400000</v>
      </c>
      <c r="D20" s="963" t="s">
        <v>7499</v>
      </c>
      <c r="E20" s="963" t="s">
        <v>7500</v>
      </c>
      <c r="F20" s="963" t="s">
        <v>7498</v>
      </c>
    </row>
    <row r="21" spans="1:6" s="131" customFormat="1" ht="47.25">
      <c r="A21" s="906">
        <v>3</v>
      </c>
      <c r="B21" s="961" t="s">
        <v>268</v>
      </c>
      <c r="C21" s="962">
        <v>2000000</v>
      </c>
      <c r="D21" s="963" t="s">
        <v>7501</v>
      </c>
      <c r="E21" s="963" t="s">
        <v>7502</v>
      </c>
      <c r="F21" s="963" t="s">
        <v>7498</v>
      </c>
    </row>
    <row r="22" spans="1:6" s="131" customFormat="1" ht="78.75">
      <c r="A22" s="906">
        <v>4</v>
      </c>
      <c r="B22" s="961" t="s">
        <v>6728</v>
      </c>
      <c r="C22" s="962">
        <v>12000000</v>
      </c>
      <c r="D22" s="963" t="s">
        <v>7503</v>
      </c>
      <c r="E22" s="963" t="s">
        <v>7504</v>
      </c>
      <c r="F22" s="963" t="s">
        <v>7498</v>
      </c>
    </row>
    <row r="23" spans="1:6" s="131" customFormat="1" ht="47.25">
      <c r="A23" s="906">
        <v>5</v>
      </c>
      <c r="B23" s="961" t="s">
        <v>236</v>
      </c>
      <c r="C23" s="962">
        <v>20000000</v>
      </c>
      <c r="D23" s="963" t="s">
        <v>7505</v>
      </c>
      <c r="E23" s="963" t="s">
        <v>7506</v>
      </c>
      <c r="F23" s="963" t="s">
        <v>7498</v>
      </c>
    </row>
    <row r="24" spans="1:6" s="131" customFormat="1" ht="63">
      <c r="A24" s="906">
        <v>6</v>
      </c>
      <c r="B24" s="961" t="s">
        <v>272</v>
      </c>
      <c r="C24" s="962">
        <v>8000000</v>
      </c>
      <c r="D24" s="963" t="s">
        <v>7507</v>
      </c>
      <c r="E24" s="963" t="s">
        <v>7508</v>
      </c>
      <c r="F24" s="963" t="s">
        <v>7498</v>
      </c>
    </row>
    <row r="25" spans="1:6" s="131" customFormat="1" ht="63">
      <c r="A25" s="906">
        <v>7</v>
      </c>
      <c r="B25" s="961" t="s">
        <v>239</v>
      </c>
      <c r="C25" s="962">
        <v>3000000</v>
      </c>
      <c r="D25" s="963" t="s">
        <v>7509</v>
      </c>
      <c r="E25" s="963" t="s">
        <v>7510</v>
      </c>
      <c r="F25" s="963" t="s">
        <v>7498</v>
      </c>
    </row>
    <row r="26" spans="1:6" s="131" customFormat="1" ht="78.75">
      <c r="A26" s="906">
        <v>8</v>
      </c>
      <c r="B26" s="961" t="s">
        <v>288</v>
      </c>
      <c r="C26" s="962">
        <v>3840000</v>
      </c>
      <c r="D26" s="963" t="s">
        <v>7511</v>
      </c>
      <c r="E26" s="963" t="s">
        <v>7512</v>
      </c>
      <c r="F26" s="963" t="s">
        <v>7498</v>
      </c>
    </row>
    <row r="27" spans="1:6" s="131" customFormat="1" ht="47.25">
      <c r="A27" s="906">
        <v>9</v>
      </c>
      <c r="B27" s="961" t="s">
        <v>275</v>
      </c>
      <c r="C27" s="962">
        <v>3000000</v>
      </c>
      <c r="D27" s="963" t="s">
        <v>7513</v>
      </c>
      <c r="E27" s="963" t="s">
        <v>256</v>
      </c>
      <c r="F27" s="963" t="s">
        <v>7498</v>
      </c>
    </row>
    <row r="28" spans="1:6" s="131" customFormat="1" ht="47.25">
      <c r="A28" s="906">
        <v>10</v>
      </c>
      <c r="B28" s="961" t="s">
        <v>316</v>
      </c>
      <c r="C28" s="962">
        <v>100050000</v>
      </c>
      <c r="D28" s="963" t="s">
        <v>7514</v>
      </c>
      <c r="E28" s="963" t="s">
        <v>256</v>
      </c>
      <c r="F28" s="963" t="s">
        <v>7498</v>
      </c>
    </row>
    <row r="29" spans="1:6" s="131" customFormat="1">
      <c r="A29" s="119"/>
      <c r="B29" s="963"/>
      <c r="C29" s="962"/>
      <c r="D29" s="963"/>
      <c r="E29" s="964"/>
      <c r="F29" s="963"/>
    </row>
    <row r="30" spans="1:6" s="131" customFormat="1" ht="31.5">
      <c r="A30" s="119"/>
      <c r="B30" s="965" t="s">
        <v>241</v>
      </c>
      <c r="C30" s="966">
        <f>SUM(C31:C33)</f>
        <v>252200000</v>
      </c>
      <c r="D30" s="963"/>
      <c r="E30" s="963"/>
      <c r="F30" s="963"/>
    </row>
    <row r="31" spans="1:6" s="131" customFormat="1" ht="78.75">
      <c r="A31" s="906">
        <v>1</v>
      </c>
      <c r="B31" s="963" t="s">
        <v>5642</v>
      </c>
      <c r="C31" s="962">
        <v>61200000</v>
      </c>
      <c r="D31" s="963" t="s">
        <v>6238</v>
      </c>
      <c r="E31" s="963" t="s">
        <v>7515</v>
      </c>
      <c r="F31" s="963" t="s">
        <v>7498</v>
      </c>
    </row>
    <row r="32" spans="1:6" s="131" customFormat="1" ht="63">
      <c r="A32" s="906">
        <v>2</v>
      </c>
      <c r="B32" s="967" t="s">
        <v>277</v>
      </c>
      <c r="C32" s="968">
        <v>136000000</v>
      </c>
      <c r="D32" s="967" t="s">
        <v>7516</v>
      </c>
      <c r="E32" s="967" t="s">
        <v>7517</v>
      </c>
      <c r="F32" s="967" t="s">
        <v>7498</v>
      </c>
    </row>
    <row r="33" spans="1:6" s="131" customFormat="1" ht="78.75">
      <c r="A33" s="906">
        <v>3</v>
      </c>
      <c r="B33" s="967" t="s">
        <v>7518</v>
      </c>
      <c r="C33" s="968">
        <v>55000000</v>
      </c>
      <c r="D33" s="967" t="s">
        <v>7519</v>
      </c>
      <c r="E33" s="967" t="s">
        <v>7520</v>
      </c>
      <c r="F33" s="967" t="s">
        <v>7498</v>
      </c>
    </row>
    <row r="34" spans="1:6" s="131" customFormat="1">
      <c r="A34" s="119"/>
      <c r="B34" s="963"/>
      <c r="C34" s="962"/>
      <c r="D34" s="963"/>
      <c r="E34" s="964"/>
      <c r="F34" s="963"/>
    </row>
    <row r="35" spans="1:6" s="131" customFormat="1">
      <c r="A35" s="120"/>
      <c r="B35" s="965" t="s">
        <v>365</v>
      </c>
      <c r="C35" s="966">
        <f>SUM(C36)</f>
        <v>0</v>
      </c>
      <c r="D35" s="963"/>
      <c r="E35" s="963"/>
      <c r="F35" s="963"/>
    </row>
    <row r="36" spans="1:6" s="131" customFormat="1" ht="63">
      <c r="A36" s="120">
        <v>1</v>
      </c>
      <c r="B36" s="963" t="s">
        <v>2375</v>
      </c>
      <c r="C36" s="962">
        <v>0</v>
      </c>
      <c r="D36" s="963" t="s">
        <v>7521</v>
      </c>
      <c r="E36" s="963"/>
      <c r="F36" s="963" t="s">
        <v>7498</v>
      </c>
    </row>
    <row r="37" spans="1:6" s="131" customFormat="1">
      <c r="A37" s="121"/>
      <c r="B37" s="963"/>
      <c r="C37" s="962"/>
      <c r="D37" s="963"/>
      <c r="E37" s="963" t="s">
        <v>281</v>
      </c>
      <c r="F37" s="963"/>
    </row>
    <row r="38" spans="1:6" s="131" customFormat="1" ht="31.5">
      <c r="A38" s="120"/>
      <c r="B38" s="969" t="s">
        <v>279</v>
      </c>
      <c r="C38" s="966">
        <f>SUM(C39:C40)</f>
        <v>159160000</v>
      </c>
      <c r="D38" s="963"/>
      <c r="E38" s="963"/>
      <c r="F38" s="963"/>
    </row>
    <row r="39" spans="1:6" s="131" customFormat="1" ht="63">
      <c r="A39" s="120">
        <v>1</v>
      </c>
      <c r="B39" s="970" t="s">
        <v>4836</v>
      </c>
      <c r="C39" s="968">
        <v>99160000</v>
      </c>
      <c r="D39" s="967" t="s">
        <v>7522</v>
      </c>
      <c r="E39" s="967" t="s">
        <v>7523</v>
      </c>
      <c r="F39" s="967" t="s">
        <v>7498</v>
      </c>
    </row>
    <row r="40" spans="1:6" s="131" customFormat="1" ht="47.25">
      <c r="A40" s="120">
        <v>2</v>
      </c>
      <c r="B40" s="970" t="s">
        <v>7524</v>
      </c>
      <c r="C40" s="968">
        <v>60000000</v>
      </c>
      <c r="D40" s="967" t="s">
        <v>7525</v>
      </c>
      <c r="E40" s="967" t="s">
        <v>250</v>
      </c>
      <c r="F40" s="967" t="s">
        <v>7498</v>
      </c>
    </row>
    <row r="41" spans="1:6" s="131" customFormat="1">
      <c r="A41" s="121"/>
      <c r="B41" s="963"/>
      <c r="C41" s="962"/>
      <c r="D41" s="963"/>
      <c r="E41" s="964"/>
      <c r="F41" s="963"/>
    </row>
    <row r="42" spans="1:6" s="131" customFormat="1" ht="31.5">
      <c r="A42" s="942"/>
      <c r="B42" s="965" t="s">
        <v>7526</v>
      </c>
      <c r="C42" s="966">
        <f>SUM(C43:C43)</f>
        <v>684244000</v>
      </c>
      <c r="D42" s="963"/>
      <c r="E42" s="964"/>
      <c r="F42" s="963"/>
    </row>
    <row r="43" spans="1:6" s="131" customFormat="1" ht="78.75">
      <c r="A43" s="120">
        <v>1</v>
      </c>
      <c r="B43" s="967" t="s">
        <v>7527</v>
      </c>
      <c r="C43" s="968">
        <v>684244000</v>
      </c>
      <c r="D43" s="967" t="s">
        <v>7528</v>
      </c>
      <c r="E43" s="967" t="s">
        <v>7529</v>
      </c>
      <c r="F43" s="967" t="s">
        <v>7530</v>
      </c>
    </row>
    <row r="44" spans="1:6" s="131" customFormat="1">
      <c r="A44" s="120"/>
      <c r="B44" s="963"/>
      <c r="C44" s="962"/>
      <c r="D44" s="963"/>
      <c r="E44" s="963"/>
      <c r="F44" s="963"/>
    </row>
    <row r="45" spans="1:6" s="131" customFormat="1" ht="31.5">
      <c r="A45" s="121"/>
      <c r="B45" s="965" t="s">
        <v>7531</v>
      </c>
      <c r="C45" s="966">
        <f>SUM(C46:C49)</f>
        <v>321525000</v>
      </c>
      <c r="D45" s="963"/>
      <c r="E45" s="964"/>
      <c r="F45" s="963"/>
    </row>
    <row r="46" spans="1:6" s="131" customFormat="1" ht="47.25">
      <c r="A46" s="423">
        <v>1</v>
      </c>
      <c r="B46" s="972" t="s">
        <v>7532</v>
      </c>
      <c r="C46" s="973">
        <v>138500000</v>
      </c>
      <c r="D46" s="972" t="s">
        <v>7533</v>
      </c>
      <c r="E46" s="972" t="s">
        <v>7534</v>
      </c>
      <c r="F46" s="972" t="s">
        <v>7498</v>
      </c>
    </row>
    <row r="47" spans="1:6" s="131" customFormat="1" ht="31.5">
      <c r="A47" s="423">
        <v>2</v>
      </c>
      <c r="B47" s="972" t="s">
        <v>7535</v>
      </c>
      <c r="C47" s="973">
        <v>134000000</v>
      </c>
      <c r="D47" s="972" t="s">
        <v>7536</v>
      </c>
      <c r="E47" s="972" t="s">
        <v>7537</v>
      </c>
      <c r="F47" s="972" t="s">
        <v>375</v>
      </c>
    </row>
    <row r="48" spans="1:6" s="131" customFormat="1" ht="94.5">
      <c r="A48" s="423">
        <v>3</v>
      </c>
      <c r="B48" s="972" t="s">
        <v>7538</v>
      </c>
      <c r="C48" s="973">
        <v>32025000</v>
      </c>
      <c r="D48" s="972" t="s">
        <v>7539</v>
      </c>
      <c r="E48" s="972" t="s">
        <v>7540</v>
      </c>
      <c r="F48" s="972" t="s">
        <v>375</v>
      </c>
    </row>
    <row r="49" spans="1:6" s="131" customFormat="1" ht="31.5">
      <c r="A49" s="423">
        <v>4</v>
      </c>
      <c r="B49" s="972" t="s">
        <v>7541</v>
      </c>
      <c r="C49" s="973">
        <v>17000000</v>
      </c>
      <c r="D49" s="972" t="s">
        <v>7542</v>
      </c>
      <c r="E49" s="972" t="s">
        <v>256</v>
      </c>
      <c r="F49" s="972" t="s">
        <v>375</v>
      </c>
    </row>
    <row r="50" spans="1:6" s="131" customFormat="1">
      <c r="A50" s="605"/>
      <c r="B50" s="972"/>
      <c r="C50" s="973"/>
      <c r="D50" s="972"/>
      <c r="E50" s="974"/>
      <c r="F50" s="972"/>
    </row>
    <row r="51" spans="1:6" s="131" customFormat="1">
      <c r="A51" s="605"/>
      <c r="B51" s="975" t="s">
        <v>7543</v>
      </c>
      <c r="C51" s="976">
        <f>SUM(C52:C53)</f>
        <v>702975000</v>
      </c>
      <c r="D51" s="972"/>
      <c r="E51" s="974"/>
      <c r="F51" s="972"/>
    </row>
    <row r="52" spans="1:6" s="131" customFormat="1" ht="31.5">
      <c r="A52" s="423">
        <v>1</v>
      </c>
      <c r="B52" s="972" t="s">
        <v>7544</v>
      </c>
      <c r="C52" s="973">
        <v>252143000</v>
      </c>
      <c r="D52" s="972" t="s">
        <v>7545</v>
      </c>
      <c r="E52" s="972" t="s">
        <v>7546</v>
      </c>
      <c r="F52" s="972" t="s">
        <v>375</v>
      </c>
    </row>
    <row r="53" spans="1:6" s="131" customFormat="1" ht="31.5">
      <c r="A53" s="423">
        <v>2</v>
      </c>
      <c r="B53" s="972" t="s">
        <v>7547</v>
      </c>
      <c r="C53" s="973">
        <v>450832000</v>
      </c>
      <c r="D53" s="972" t="s">
        <v>7548</v>
      </c>
      <c r="E53" s="972" t="s">
        <v>7549</v>
      </c>
      <c r="F53" s="972" t="s">
        <v>7550</v>
      </c>
    </row>
    <row r="54" spans="1:6" s="131" customFormat="1">
      <c r="A54" s="423"/>
      <c r="B54" s="972"/>
      <c r="C54" s="973"/>
      <c r="D54" s="972"/>
      <c r="E54" s="972"/>
      <c r="F54" s="972"/>
    </row>
    <row r="55" spans="1:6" s="131" customFormat="1" ht="31.5">
      <c r="A55" s="442"/>
      <c r="B55" s="975" t="s">
        <v>7551</v>
      </c>
      <c r="C55" s="976">
        <f>SUM(C56:C57)</f>
        <v>293116000</v>
      </c>
      <c r="D55" s="972"/>
      <c r="E55" s="972"/>
      <c r="F55" s="972"/>
    </row>
    <row r="56" spans="1:6" s="131" customFormat="1" ht="47.25">
      <c r="A56" s="423">
        <v>1</v>
      </c>
      <c r="B56" s="144" t="s">
        <v>7552</v>
      </c>
      <c r="C56" s="973">
        <v>99045000</v>
      </c>
      <c r="D56" s="972" t="s">
        <v>7553</v>
      </c>
      <c r="E56" s="972" t="s">
        <v>281</v>
      </c>
      <c r="F56" s="972" t="s">
        <v>375</v>
      </c>
    </row>
    <row r="57" spans="1:6" s="131" customFormat="1" ht="63">
      <c r="A57" s="423">
        <v>2</v>
      </c>
      <c r="B57" s="972" t="s">
        <v>7554</v>
      </c>
      <c r="C57" s="973">
        <v>194071000</v>
      </c>
      <c r="D57" s="972" t="s">
        <v>7555</v>
      </c>
      <c r="E57" s="972" t="s">
        <v>281</v>
      </c>
      <c r="F57" s="972" t="s">
        <v>375</v>
      </c>
    </row>
    <row r="58" spans="1:6" s="131" customFormat="1">
      <c r="A58" s="423"/>
      <c r="B58" s="972"/>
      <c r="C58" s="973"/>
      <c r="D58" s="972"/>
      <c r="E58" s="972"/>
      <c r="F58" s="972"/>
    </row>
    <row r="59" spans="1:6" s="131" customFormat="1" ht="31.5">
      <c r="A59" s="423"/>
      <c r="B59" s="975" t="s">
        <v>7556</v>
      </c>
      <c r="C59" s="976">
        <f>SUM(C60:C62)</f>
        <v>758500000</v>
      </c>
      <c r="D59" s="972"/>
      <c r="E59" s="972"/>
      <c r="F59" s="972"/>
    </row>
    <row r="60" spans="1:6" s="131" customFormat="1" ht="47.25">
      <c r="A60" s="150">
        <v>1</v>
      </c>
      <c r="B60" s="972" t="s">
        <v>7557</v>
      </c>
      <c r="C60" s="973">
        <v>608000000</v>
      </c>
      <c r="D60" s="972" t="s">
        <v>7558</v>
      </c>
      <c r="E60" s="972" t="s">
        <v>7559</v>
      </c>
      <c r="F60" s="972" t="s">
        <v>7498</v>
      </c>
    </row>
    <row r="61" spans="1:6" s="131" customFormat="1" ht="78.75">
      <c r="A61" s="150">
        <v>2</v>
      </c>
      <c r="B61" s="972" t="s">
        <v>7560</v>
      </c>
      <c r="C61" s="973">
        <v>68000000</v>
      </c>
      <c r="D61" s="972" t="s">
        <v>7561</v>
      </c>
      <c r="E61" s="972" t="s">
        <v>7562</v>
      </c>
      <c r="F61" s="972" t="s">
        <v>7498</v>
      </c>
    </row>
    <row r="62" spans="1:6" s="131" customFormat="1" ht="47.25">
      <c r="A62" s="150">
        <v>3</v>
      </c>
      <c r="B62" s="972" t="s">
        <v>7563</v>
      </c>
      <c r="C62" s="973">
        <v>82500000</v>
      </c>
      <c r="D62" s="972" t="s">
        <v>7564</v>
      </c>
      <c r="E62" s="977" t="s">
        <v>281</v>
      </c>
      <c r="F62" s="972" t="s">
        <v>7498</v>
      </c>
    </row>
    <row r="63" spans="1:6" s="131" customFormat="1">
      <c r="A63" s="423"/>
      <c r="B63" s="972"/>
      <c r="C63" s="973"/>
      <c r="D63" s="972"/>
      <c r="E63" s="972"/>
      <c r="F63" s="972"/>
    </row>
    <row r="64" spans="1:6" s="131" customFormat="1" ht="31.5">
      <c r="A64" s="423"/>
      <c r="B64" s="975" t="s">
        <v>7565</v>
      </c>
      <c r="C64" s="976">
        <f>SUM(C65:C71)</f>
        <v>413000000</v>
      </c>
      <c r="D64" s="972"/>
      <c r="E64" s="972"/>
      <c r="F64" s="972"/>
    </row>
    <row r="65" spans="1:6" s="131" customFormat="1" ht="63">
      <c r="A65" s="423">
        <v>1</v>
      </c>
      <c r="B65" s="972" t="s">
        <v>7566</v>
      </c>
      <c r="C65" s="973">
        <v>127000000</v>
      </c>
      <c r="D65" s="972" t="s">
        <v>7567</v>
      </c>
      <c r="E65" s="972" t="s">
        <v>7568</v>
      </c>
      <c r="F65" s="972" t="s">
        <v>7569</v>
      </c>
    </row>
    <row r="66" spans="1:6" s="131" customFormat="1" ht="47.25">
      <c r="A66" s="423">
        <v>2</v>
      </c>
      <c r="B66" s="972" t="s">
        <v>7570</v>
      </c>
      <c r="C66" s="973">
        <v>30500000</v>
      </c>
      <c r="D66" s="972" t="s">
        <v>7571</v>
      </c>
      <c r="E66" s="972" t="s">
        <v>7572</v>
      </c>
      <c r="F66" s="972" t="s">
        <v>7573</v>
      </c>
    </row>
    <row r="67" spans="1:6" s="131" customFormat="1" ht="47.25">
      <c r="A67" s="423">
        <v>3</v>
      </c>
      <c r="B67" s="972" t="s">
        <v>7574</v>
      </c>
      <c r="C67" s="973">
        <v>30000000</v>
      </c>
      <c r="D67" s="972" t="s">
        <v>7575</v>
      </c>
      <c r="E67" s="972" t="s">
        <v>7576</v>
      </c>
      <c r="F67" s="972" t="s">
        <v>7573</v>
      </c>
    </row>
    <row r="68" spans="1:6" s="131" customFormat="1" ht="47.25">
      <c r="A68" s="423">
        <v>4</v>
      </c>
      <c r="B68" s="972" t="s">
        <v>7577</v>
      </c>
      <c r="C68" s="973">
        <v>142000000</v>
      </c>
      <c r="D68" s="972" t="s">
        <v>7578</v>
      </c>
      <c r="E68" s="972" t="s">
        <v>7579</v>
      </c>
      <c r="F68" s="972" t="s">
        <v>7580</v>
      </c>
    </row>
    <row r="69" spans="1:6" s="131" customFormat="1" ht="47.25">
      <c r="A69" s="423">
        <v>5</v>
      </c>
      <c r="B69" s="972" t="s">
        <v>7581</v>
      </c>
      <c r="C69" s="973">
        <v>30500000</v>
      </c>
      <c r="D69" s="972" t="s">
        <v>7582</v>
      </c>
      <c r="E69" s="972" t="s">
        <v>7583</v>
      </c>
      <c r="F69" s="972" t="s">
        <v>7584</v>
      </c>
    </row>
    <row r="70" spans="1:6" s="131" customFormat="1" ht="47.25">
      <c r="A70" s="423">
        <v>6</v>
      </c>
      <c r="B70" s="972" t="s">
        <v>7585</v>
      </c>
      <c r="C70" s="973">
        <v>33000000</v>
      </c>
      <c r="D70" s="972" t="s">
        <v>7586</v>
      </c>
      <c r="E70" s="972" t="s">
        <v>7587</v>
      </c>
      <c r="F70" s="972" t="s">
        <v>7588</v>
      </c>
    </row>
    <row r="71" spans="1:6" s="131" customFormat="1" ht="31.5">
      <c r="A71" s="423">
        <v>7</v>
      </c>
      <c r="B71" s="972" t="s">
        <v>7589</v>
      </c>
      <c r="C71" s="973">
        <v>20000000</v>
      </c>
      <c r="D71" s="972" t="s">
        <v>7590</v>
      </c>
      <c r="E71" s="972" t="s">
        <v>250</v>
      </c>
      <c r="F71" s="972" t="s">
        <v>375</v>
      </c>
    </row>
    <row r="72" spans="1:6" s="131" customFormat="1">
      <c r="A72" s="423"/>
      <c r="B72" s="972"/>
      <c r="C72" s="973"/>
      <c r="D72" s="972"/>
      <c r="E72" s="972"/>
      <c r="F72" s="972"/>
    </row>
    <row r="73" spans="1:6" s="131" customFormat="1" ht="31.5">
      <c r="A73" s="423"/>
      <c r="B73" s="975" t="s">
        <v>7591</v>
      </c>
      <c r="C73" s="976">
        <f>SUM(C74:C76)</f>
        <v>0</v>
      </c>
      <c r="D73" s="975"/>
      <c r="E73" s="972"/>
      <c r="F73" s="975"/>
    </row>
    <row r="74" spans="1:6" s="131" customFormat="1" ht="47.25">
      <c r="A74" s="150">
        <v>1</v>
      </c>
      <c r="B74" s="972" t="s">
        <v>7592</v>
      </c>
      <c r="C74" s="978">
        <v>0</v>
      </c>
      <c r="D74" s="972" t="s">
        <v>7593</v>
      </c>
      <c r="E74" s="972"/>
      <c r="F74" s="973" t="s">
        <v>7498</v>
      </c>
    </row>
    <row r="75" spans="1:6" s="131" customFormat="1" ht="47.25">
      <c r="A75" s="150">
        <v>2</v>
      </c>
      <c r="B75" s="972" t="s">
        <v>7594</v>
      </c>
      <c r="C75" s="978">
        <v>0</v>
      </c>
      <c r="D75" s="972" t="s">
        <v>7595</v>
      </c>
      <c r="E75" s="972"/>
      <c r="F75" s="973" t="s">
        <v>7498</v>
      </c>
    </row>
    <row r="76" spans="1:6" s="131" customFormat="1" ht="47.25">
      <c r="A76" s="150">
        <v>3</v>
      </c>
      <c r="B76" s="972" t="s">
        <v>7596</v>
      </c>
      <c r="C76" s="978">
        <v>0</v>
      </c>
      <c r="D76" s="972" t="s">
        <v>7597</v>
      </c>
      <c r="E76" s="972"/>
      <c r="F76" s="973" t="s">
        <v>7498</v>
      </c>
    </row>
    <row r="77" spans="1:6" s="131" customFormat="1">
      <c r="A77" s="605"/>
      <c r="B77" s="972"/>
      <c r="C77" s="973"/>
      <c r="D77" s="972"/>
      <c r="E77" s="972"/>
      <c r="F77" s="972"/>
    </row>
    <row r="78" spans="1:6" s="131" customFormat="1" ht="31.5">
      <c r="A78" s="423"/>
      <c r="B78" s="979" t="s">
        <v>7493</v>
      </c>
      <c r="C78" s="980">
        <f>SUM(C79+C86)</f>
        <v>439600000</v>
      </c>
      <c r="D78" s="981"/>
      <c r="E78" s="972"/>
      <c r="F78" s="981"/>
    </row>
    <row r="79" spans="1:6" s="131" customFormat="1">
      <c r="A79" s="423"/>
      <c r="B79" s="982" t="s">
        <v>7598</v>
      </c>
      <c r="C79" s="980">
        <f>SUM(C80:C84)</f>
        <v>349875000</v>
      </c>
      <c r="D79" s="981"/>
      <c r="E79" s="972"/>
      <c r="F79" s="981"/>
    </row>
    <row r="80" spans="1:6" s="131" customFormat="1" ht="31.5">
      <c r="A80" s="423">
        <v>1</v>
      </c>
      <c r="B80" s="972" t="s">
        <v>7599</v>
      </c>
      <c r="C80" s="973">
        <v>65575000</v>
      </c>
      <c r="D80" s="972" t="s">
        <v>7600</v>
      </c>
      <c r="E80" s="972" t="s">
        <v>281</v>
      </c>
      <c r="F80" s="972" t="s">
        <v>375</v>
      </c>
    </row>
    <row r="81" spans="1:6" s="131" customFormat="1" ht="63">
      <c r="A81" s="423">
        <v>2</v>
      </c>
      <c r="B81" s="972" t="s">
        <v>7601</v>
      </c>
      <c r="C81" s="973">
        <v>16000000</v>
      </c>
      <c r="D81" s="972" t="s">
        <v>7602</v>
      </c>
      <c r="E81" s="972" t="s">
        <v>256</v>
      </c>
      <c r="F81" s="972" t="s">
        <v>375</v>
      </c>
    </row>
    <row r="82" spans="1:6" s="131" customFormat="1" ht="47.25">
      <c r="A82" s="423">
        <v>3</v>
      </c>
      <c r="B82" s="972" t="s">
        <v>7603</v>
      </c>
      <c r="C82" s="973">
        <v>81000000</v>
      </c>
      <c r="D82" s="972" t="s">
        <v>7604</v>
      </c>
      <c r="E82" s="972" t="s">
        <v>256</v>
      </c>
      <c r="F82" s="972" t="s">
        <v>375</v>
      </c>
    </row>
    <row r="83" spans="1:6" s="131" customFormat="1" ht="47.25">
      <c r="A83" s="423">
        <v>4</v>
      </c>
      <c r="B83" s="972" t="s">
        <v>7605</v>
      </c>
      <c r="C83" s="973">
        <v>56050000</v>
      </c>
      <c r="D83" s="972" t="s">
        <v>7606</v>
      </c>
      <c r="E83" s="972" t="s">
        <v>256</v>
      </c>
      <c r="F83" s="972" t="s">
        <v>375</v>
      </c>
    </row>
    <row r="84" spans="1:6" s="131" customFormat="1" ht="78.75">
      <c r="A84" s="423">
        <v>5</v>
      </c>
      <c r="B84" s="972" t="s">
        <v>7607</v>
      </c>
      <c r="C84" s="973">
        <v>131250000</v>
      </c>
      <c r="D84" s="972" t="s">
        <v>7608</v>
      </c>
      <c r="E84" s="972" t="s">
        <v>281</v>
      </c>
      <c r="F84" s="972" t="s">
        <v>375</v>
      </c>
    </row>
    <row r="85" spans="1:6" s="131" customFormat="1">
      <c r="A85" s="442"/>
      <c r="B85" s="975"/>
      <c r="C85" s="973"/>
      <c r="D85" s="972"/>
      <c r="E85" s="972"/>
      <c r="F85" s="972"/>
    </row>
    <row r="86" spans="1:6" s="131" customFormat="1">
      <c r="A86" s="448"/>
      <c r="B86" s="975" t="s">
        <v>7609</v>
      </c>
      <c r="C86" s="976">
        <f>SUM(C87)</f>
        <v>89725000</v>
      </c>
      <c r="D86" s="972"/>
      <c r="E86" s="972"/>
      <c r="F86" s="972"/>
    </row>
    <row r="87" spans="1:6" s="131" customFormat="1" ht="31.5">
      <c r="A87" s="423">
        <v>1</v>
      </c>
      <c r="B87" s="972" t="s">
        <v>7610</v>
      </c>
      <c r="C87" s="973">
        <v>89725000</v>
      </c>
      <c r="D87" s="972" t="s">
        <v>7611</v>
      </c>
      <c r="E87" s="972" t="s">
        <v>7612</v>
      </c>
      <c r="F87" s="972" t="s">
        <v>375</v>
      </c>
    </row>
    <row r="88" spans="1:6" s="131" customFormat="1">
      <c r="A88" s="423"/>
      <c r="B88" s="972"/>
      <c r="C88" s="973"/>
      <c r="D88" s="972"/>
      <c r="E88" s="972"/>
      <c r="F88" s="972"/>
    </row>
    <row r="89" spans="1:6" s="131" customFormat="1">
      <c r="A89" s="423"/>
      <c r="B89" s="975" t="s">
        <v>7494</v>
      </c>
      <c r="C89" s="976">
        <f>SUM(C90)</f>
        <v>112000000</v>
      </c>
      <c r="D89" s="975"/>
      <c r="E89" s="972"/>
      <c r="F89" s="975"/>
    </row>
    <row r="90" spans="1:6" s="131" customFormat="1" ht="31.5">
      <c r="A90" s="423"/>
      <c r="B90" s="975" t="s">
        <v>5729</v>
      </c>
      <c r="C90" s="983">
        <f>SUM(C91:C92)</f>
        <v>112000000</v>
      </c>
      <c r="D90" s="972"/>
      <c r="E90" s="977"/>
      <c r="F90" s="972"/>
    </row>
    <row r="91" spans="1:6" s="131" customFormat="1" ht="47.25">
      <c r="A91" s="423">
        <v>1</v>
      </c>
      <c r="B91" s="972" t="s">
        <v>7613</v>
      </c>
      <c r="C91" s="973">
        <v>32000000</v>
      </c>
      <c r="D91" s="972" t="s">
        <v>7614</v>
      </c>
      <c r="E91" s="972" t="s">
        <v>256</v>
      </c>
      <c r="F91" s="972" t="s">
        <v>7615</v>
      </c>
    </row>
    <row r="92" spans="1:6" s="131" customFormat="1" ht="47.25">
      <c r="A92" s="423">
        <v>2</v>
      </c>
      <c r="B92" s="972" t="s">
        <v>7616</v>
      </c>
      <c r="C92" s="973">
        <v>80000000</v>
      </c>
      <c r="D92" s="972" t="s">
        <v>7617</v>
      </c>
      <c r="E92" s="972" t="s">
        <v>256</v>
      </c>
      <c r="F92" s="972" t="s">
        <v>375</v>
      </c>
    </row>
    <row r="93" spans="1:6" s="131" customFormat="1">
      <c r="A93" s="605"/>
      <c r="B93" s="972"/>
      <c r="C93" s="973"/>
      <c r="D93" s="972"/>
      <c r="E93" s="972"/>
      <c r="F93" s="972"/>
    </row>
    <row r="94" spans="1:6" s="131" customFormat="1">
      <c r="A94" s="423"/>
      <c r="B94" s="975" t="s">
        <v>7495</v>
      </c>
      <c r="C94" s="983">
        <f>SUM(C95+C99)</f>
        <v>3645050000</v>
      </c>
      <c r="D94" s="975"/>
      <c r="E94" s="972"/>
      <c r="F94" s="975"/>
    </row>
    <row r="95" spans="1:6" s="131" customFormat="1" ht="31.5">
      <c r="A95" s="423"/>
      <c r="B95" s="975" t="s">
        <v>7618</v>
      </c>
      <c r="C95" s="976">
        <f>SUM(C96:C97)</f>
        <v>1336050000</v>
      </c>
      <c r="D95" s="972"/>
      <c r="E95" s="972"/>
      <c r="F95" s="972"/>
    </row>
    <row r="96" spans="1:6" s="131" customFormat="1" ht="63">
      <c r="A96" s="423">
        <v>1</v>
      </c>
      <c r="B96" s="972" t="s">
        <v>7619</v>
      </c>
      <c r="C96" s="973">
        <v>1236050000</v>
      </c>
      <c r="D96" s="972" t="s">
        <v>7620</v>
      </c>
      <c r="E96" s="972" t="s">
        <v>7621</v>
      </c>
      <c r="F96" s="972" t="s">
        <v>375</v>
      </c>
    </row>
    <row r="97" spans="1:6" s="131" customFormat="1" ht="47.25">
      <c r="A97" s="423">
        <v>2</v>
      </c>
      <c r="B97" s="971" t="s">
        <v>7622</v>
      </c>
      <c r="C97" s="973">
        <v>100000000</v>
      </c>
      <c r="D97" s="972" t="s">
        <v>7623</v>
      </c>
      <c r="E97" s="972" t="s">
        <v>281</v>
      </c>
      <c r="F97" s="972" t="s">
        <v>375</v>
      </c>
    </row>
    <row r="98" spans="1:6" s="131" customFormat="1">
      <c r="A98" s="442"/>
      <c r="B98" s="972"/>
      <c r="C98" s="973"/>
      <c r="D98" s="972"/>
      <c r="E98" s="972"/>
      <c r="F98" s="972"/>
    </row>
    <row r="99" spans="1:6" s="131" customFormat="1" ht="47.25">
      <c r="A99" s="448"/>
      <c r="B99" s="975" t="s">
        <v>7624</v>
      </c>
      <c r="C99" s="976">
        <f>SUM(C100:C101)</f>
        <v>2309000000</v>
      </c>
      <c r="D99" s="972"/>
      <c r="E99" s="972"/>
      <c r="F99" s="972"/>
    </row>
    <row r="100" spans="1:6" s="131" customFormat="1" ht="47.25">
      <c r="A100" s="423">
        <v>1</v>
      </c>
      <c r="B100" s="972" t="s">
        <v>7625</v>
      </c>
      <c r="C100" s="973">
        <v>309000000</v>
      </c>
      <c r="D100" s="972" t="s">
        <v>7626</v>
      </c>
      <c r="E100" s="972" t="s">
        <v>7627</v>
      </c>
      <c r="F100" s="972" t="s">
        <v>375</v>
      </c>
    </row>
    <row r="101" spans="1:6" s="131" customFormat="1" ht="63">
      <c r="A101" s="423">
        <v>2</v>
      </c>
      <c r="B101" s="972" t="s">
        <v>7628</v>
      </c>
      <c r="C101" s="973">
        <v>2000000000</v>
      </c>
      <c r="D101" s="972" t="s">
        <v>7629</v>
      </c>
      <c r="E101" s="972" t="s">
        <v>281</v>
      </c>
      <c r="F101" s="972" t="s">
        <v>375</v>
      </c>
    </row>
    <row r="102" spans="1:6" s="131" customFormat="1">
      <c r="A102" s="423"/>
      <c r="B102" s="972"/>
      <c r="C102" s="973"/>
      <c r="D102" s="972"/>
      <c r="E102" s="972"/>
      <c r="F102" s="972"/>
    </row>
    <row r="103" spans="1:6" s="131" customFormat="1">
      <c r="A103" s="442"/>
      <c r="B103" s="975" t="s">
        <v>287</v>
      </c>
      <c r="C103" s="983">
        <f>SUM(C104)</f>
        <v>50000000</v>
      </c>
      <c r="D103" s="975"/>
      <c r="E103" s="972"/>
      <c r="F103" s="975"/>
    </row>
    <row r="104" spans="1:6" s="131" customFormat="1" ht="31.5">
      <c r="A104" s="121"/>
      <c r="B104" s="965" t="s">
        <v>7630</v>
      </c>
      <c r="C104" s="966">
        <f>SUM(C105:C105)</f>
        <v>50000000</v>
      </c>
      <c r="D104" s="963"/>
      <c r="E104" s="963"/>
      <c r="F104" s="963"/>
    </row>
    <row r="105" spans="1:6" s="131" customFormat="1" ht="47.25">
      <c r="A105" s="120">
        <v>1</v>
      </c>
      <c r="B105" s="963" t="s">
        <v>7631</v>
      </c>
      <c r="C105" s="962">
        <v>50000000</v>
      </c>
      <c r="D105" s="963" t="s">
        <v>7632</v>
      </c>
      <c r="E105" s="963" t="s">
        <v>7633</v>
      </c>
      <c r="F105" s="963" t="s">
        <v>375</v>
      </c>
    </row>
    <row r="106" spans="1:6" s="131" customFormat="1">
      <c r="A106" s="113"/>
    </row>
    <row r="107" spans="1:6" s="131" customFormat="1">
      <c r="A107" s="113"/>
    </row>
    <row r="108" spans="1:6" s="131" customFormat="1">
      <c r="A108" s="113"/>
    </row>
    <row r="109" spans="1:6" s="131" customFormat="1">
      <c r="A109" s="113"/>
    </row>
    <row r="110" spans="1:6" s="131" customFormat="1">
      <c r="A110" s="113"/>
    </row>
    <row r="111" spans="1:6" s="131" customFormat="1">
      <c r="A111" s="113"/>
    </row>
    <row r="112" spans="1:6" s="131" customFormat="1">
      <c r="A112" s="113"/>
    </row>
    <row r="113" spans="1:1" s="131" customFormat="1">
      <c r="A113" s="113"/>
    </row>
    <row r="114" spans="1:1" s="131" customFormat="1">
      <c r="A114" s="113"/>
    </row>
    <row r="115" spans="1:1" s="131" customFormat="1">
      <c r="A115" s="113"/>
    </row>
    <row r="116" spans="1:1" s="131" customFormat="1">
      <c r="A116" s="113"/>
    </row>
    <row r="117" spans="1:1" s="131" customFormat="1">
      <c r="A117" s="113"/>
    </row>
    <row r="118" spans="1:1" s="131" customFormat="1">
      <c r="A118" s="113"/>
    </row>
    <row r="119" spans="1:1" s="131" customFormat="1">
      <c r="A119" s="113"/>
    </row>
    <row r="120" spans="1:1" s="131" customFormat="1">
      <c r="A120" s="113"/>
    </row>
    <row r="121" spans="1:1" s="131" customFormat="1">
      <c r="A121" s="113"/>
    </row>
    <row r="122" spans="1:1" s="131" customFormat="1">
      <c r="A122" s="113"/>
    </row>
    <row r="123" spans="1:1" s="131" customFormat="1">
      <c r="A123" s="113"/>
    </row>
    <row r="124" spans="1:1" s="131" customFormat="1">
      <c r="A124" s="113"/>
    </row>
    <row r="125" spans="1:1" s="131" customFormat="1">
      <c r="A125" s="113"/>
    </row>
    <row r="126" spans="1:1" s="131" customFormat="1">
      <c r="A126" s="113"/>
    </row>
    <row r="127" spans="1:1" s="131" customFormat="1">
      <c r="A127" s="113"/>
    </row>
    <row r="128" spans="1:1" s="131" customFormat="1">
      <c r="A128" s="113"/>
    </row>
    <row r="129" spans="1:1" s="131" customFormat="1">
      <c r="A129" s="113"/>
    </row>
    <row r="130" spans="1:1" s="131" customFormat="1">
      <c r="A130" s="113"/>
    </row>
    <row r="131" spans="1:1" s="131" customFormat="1">
      <c r="A131" s="113"/>
    </row>
    <row r="132" spans="1:1" s="131" customFormat="1">
      <c r="A132" s="113"/>
    </row>
    <row r="133" spans="1:1" s="131" customFormat="1">
      <c r="A133" s="113"/>
    </row>
    <row r="134" spans="1:1" s="131" customFormat="1">
      <c r="A134" s="113"/>
    </row>
    <row r="135" spans="1:1" s="131" customFormat="1">
      <c r="A135" s="113"/>
    </row>
    <row r="136" spans="1:1" s="131" customFormat="1">
      <c r="A136" s="113"/>
    </row>
    <row r="137" spans="1:1" s="131" customFormat="1">
      <c r="A137" s="113"/>
    </row>
    <row r="138" spans="1:1" s="131" customFormat="1">
      <c r="A138" s="113"/>
    </row>
    <row r="139" spans="1:1" s="131" customFormat="1">
      <c r="A139" s="113"/>
    </row>
    <row r="140" spans="1:1" s="131" customFormat="1">
      <c r="A140" s="113"/>
    </row>
    <row r="141" spans="1:1" s="131" customFormat="1">
      <c r="A141" s="113"/>
    </row>
    <row r="142" spans="1:1" s="131" customFormat="1">
      <c r="A142" s="113"/>
    </row>
    <row r="143" spans="1:1" s="131" customFormat="1">
      <c r="A143" s="113"/>
    </row>
    <row r="144" spans="1:1" s="131" customFormat="1">
      <c r="A144" s="113"/>
    </row>
    <row r="145" spans="1:1" s="131" customFormat="1">
      <c r="A145" s="113"/>
    </row>
    <row r="146" spans="1:1" s="131" customFormat="1">
      <c r="A146" s="113"/>
    </row>
    <row r="147" spans="1:1" s="131" customFormat="1">
      <c r="A147" s="113"/>
    </row>
    <row r="148" spans="1:1" s="131" customFormat="1">
      <c r="A148" s="113"/>
    </row>
    <row r="149" spans="1:1" s="131" customFormat="1">
      <c r="A149" s="113"/>
    </row>
    <row r="150" spans="1:1" s="131" customFormat="1">
      <c r="A150" s="113"/>
    </row>
    <row r="151" spans="1:1" s="131" customFormat="1">
      <c r="A151" s="113"/>
    </row>
    <row r="152" spans="1:1" s="131" customFormat="1">
      <c r="A152" s="113"/>
    </row>
    <row r="153" spans="1:1" s="131" customFormat="1">
      <c r="A153" s="113"/>
    </row>
    <row r="154" spans="1:1" s="131" customFormat="1">
      <c r="A154" s="113"/>
    </row>
    <row r="155" spans="1:1" s="131" customFormat="1">
      <c r="A155" s="113"/>
    </row>
    <row r="156" spans="1:1" s="131" customFormat="1">
      <c r="A156" s="113"/>
    </row>
    <row r="157" spans="1:1" s="131" customFormat="1">
      <c r="A157" s="113"/>
    </row>
    <row r="158" spans="1:1" s="131" customFormat="1">
      <c r="A158" s="113"/>
    </row>
    <row r="159" spans="1:1" s="131" customFormat="1">
      <c r="A159" s="113"/>
    </row>
    <row r="160" spans="1:1" s="131" customFormat="1">
      <c r="A160" s="113"/>
    </row>
    <row r="161" spans="1:1" s="131" customFormat="1">
      <c r="A161" s="113"/>
    </row>
    <row r="162" spans="1:1" s="131" customFormat="1">
      <c r="A162" s="113"/>
    </row>
    <row r="163" spans="1:1" s="131" customFormat="1">
      <c r="A163" s="113"/>
    </row>
    <row r="164" spans="1:1" s="131" customFormat="1">
      <c r="A164" s="113"/>
    </row>
    <row r="165" spans="1:1" s="131" customFormat="1">
      <c r="A165" s="113"/>
    </row>
    <row r="166" spans="1:1" s="131" customFormat="1">
      <c r="A166" s="113"/>
    </row>
    <row r="167" spans="1:1" s="131" customFormat="1">
      <c r="A167" s="113"/>
    </row>
    <row r="168" spans="1:1" s="131" customFormat="1">
      <c r="A168" s="113"/>
    </row>
    <row r="169" spans="1:1" s="131" customFormat="1">
      <c r="A169" s="113"/>
    </row>
    <row r="170" spans="1:1" s="131" customFormat="1">
      <c r="A170" s="113"/>
    </row>
    <row r="171" spans="1:1" s="131" customFormat="1">
      <c r="A171" s="113"/>
    </row>
    <row r="172" spans="1:1" s="131" customFormat="1">
      <c r="A172" s="113"/>
    </row>
    <row r="173" spans="1:1" s="131" customFormat="1">
      <c r="A173" s="113"/>
    </row>
    <row r="174" spans="1:1" s="131" customFormat="1">
      <c r="A174" s="113"/>
    </row>
    <row r="175" spans="1:1" s="131" customFormat="1">
      <c r="A175" s="113"/>
    </row>
    <row r="176" spans="1:1" s="131" customFormat="1">
      <c r="A176" s="113"/>
    </row>
    <row r="177" spans="1:1" s="131" customFormat="1">
      <c r="A177" s="113"/>
    </row>
    <row r="178" spans="1:1" s="131" customFormat="1">
      <c r="A178" s="113"/>
    </row>
    <row r="179" spans="1:1" s="131" customFormat="1">
      <c r="A179" s="113"/>
    </row>
    <row r="180" spans="1:1" s="131" customFormat="1">
      <c r="A180" s="113"/>
    </row>
    <row r="181" spans="1:1" s="131" customFormat="1">
      <c r="A181" s="113"/>
    </row>
    <row r="182" spans="1:1" s="131" customFormat="1">
      <c r="A182" s="113"/>
    </row>
    <row r="183" spans="1:1" s="131" customFormat="1">
      <c r="A183" s="113"/>
    </row>
    <row r="184" spans="1:1" s="131" customFormat="1">
      <c r="A184" s="113"/>
    </row>
    <row r="185" spans="1:1" s="131" customFormat="1">
      <c r="A185" s="113"/>
    </row>
    <row r="186" spans="1:1" s="131" customFormat="1">
      <c r="A186" s="113"/>
    </row>
    <row r="187" spans="1:1" s="131" customFormat="1">
      <c r="A187" s="113"/>
    </row>
    <row r="188" spans="1:1" s="131" customFormat="1">
      <c r="A188" s="113"/>
    </row>
    <row r="189" spans="1:1" s="131" customFormat="1">
      <c r="A189" s="113"/>
    </row>
    <row r="190" spans="1:1" s="131" customFormat="1">
      <c r="A190" s="113"/>
    </row>
    <row r="191" spans="1:1" s="131" customFormat="1">
      <c r="A191" s="113"/>
    </row>
    <row r="192" spans="1:1" s="131" customFormat="1">
      <c r="A192" s="113"/>
    </row>
    <row r="193" spans="1:1" s="131" customFormat="1">
      <c r="A193" s="113"/>
    </row>
    <row r="194" spans="1:1" s="131" customFormat="1">
      <c r="A194" s="113"/>
    </row>
    <row r="195" spans="1:1" s="131" customFormat="1">
      <c r="A195" s="113"/>
    </row>
    <row r="196" spans="1:1" s="131" customFormat="1">
      <c r="A196" s="113"/>
    </row>
    <row r="197" spans="1:1" s="131" customFormat="1">
      <c r="A197" s="113"/>
    </row>
    <row r="198" spans="1:1" s="131" customFormat="1">
      <c r="A198" s="113"/>
    </row>
    <row r="199" spans="1:1" s="131" customFormat="1">
      <c r="A199" s="113"/>
    </row>
    <row r="200" spans="1:1" s="131" customFormat="1">
      <c r="A200" s="113"/>
    </row>
    <row r="201" spans="1:1" s="131" customFormat="1">
      <c r="A201" s="113"/>
    </row>
    <row r="202" spans="1:1" s="131" customFormat="1">
      <c r="A202" s="113"/>
    </row>
    <row r="203" spans="1:1" s="131" customFormat="1">
      <c r="A203" s="113"/>
    </row>
    <row r="204" spans="1:1" s="131" customFormat="1">
      <c r="A204" s="113"/>
    </row>
    <row r="205" spans="1:1" s="131" customFormat="1">
      <c r="A205" s="113"/>
    </row>
    <row r="206" spans="1:1" s="131" customFormat="1">
      <c r="A206" s="113"/>
    </row>
    <row r="207" spans="1:1" s="131" customFormat="1">
      <c r="A207" s="113"/>
    </row>
    <row r="208" spans="1:1" s="131" customFormat="1">
      <c r="A208" s="113"/>
    </row>
    <row r="209" spans="1:1" s="131" customFormat="1">
      <c r="A209" s="113"/>
    </row>
    <row r="210" spans="1:1" s="131" customFormat="1">
      <c r="A210" s="113"/>
    </row>
    <row r="211" spans="1:1" s="131" customFormat="1">
      <c r="A211" s="113"/>
    </row>
    <row r="212" spans="1:1" s="131" customFormat="1">
      <c r="A212" s="113"/>
    </row>
    <row r="213" spans="1:1" s="131" customFormat="1">
      <c r="A213" s="113"/>
    </row>
    <row r="214" spans="1:1" s="131" customFormat="1">
      <c r="A214" s="113"/>
    </row>
    <row r="215" spans="1:1" s="131" customFormat="1">
      <c r="A215" s="113"/>
    </row>
    <row r="216" spans="1:1" s="131" customFormat="1">
      <c r="A216" s="113"/>
    </row>
    <row r="217" spans="1:1" s="131" customFormat="1">
      <c r="A217" s="113"/>
    </row>
    <row r="218" spans="1:1" s="131" customFormat="1">
      <c r="A218" s="113"/>
    </row>
    <row r="219" spans="1:1" s="131" customFormat="1">
      <c r="A219" s="113"/>
    </row>
    <row r="220" spans="1:1" s="131" customFormat="1">
      <c r="A220" s="113"/>
    </row>
    <row r="221" spans="1:1" s="131" customFormat="1">
      <c r="A221" s="113"/>
    </row>
    <row r="222" spans="1:1" s="131" customFormat="1">
      <c r="A222" s="113"/>
    </row>
    <row r="223" spans="1:1" s="131" customFormat="1">
      <c r="A223" s="113"/>
    </row>
    <row r="224" spans="1:1" s="131" customFormat="1">
      <c r="A224" s="113"/>
    </row>
    <row r="225" spans="1:1" s="131" customFormat="1">
      <c r="A225" s="113"/>
    </row>
    <row r="226" spans="1:1" s="131" customFormat="1">
      <c r="A226" s="113"/>
    </row>
    <row r="227" spans="1:1" s="131" customFormat="1">
      <c r="A227" s="113"/>
    </row>
    <row r="228" spans="1:1" s="131" customFormat="1">
      <c r="A228" s="113"/>
    </row>
    <row r="229" spans="1:1" s="131" customFormat="1">
      <c r="A229" s="113"/>
    </row>
    <row r="230" spans="1:1" s="131" customFormat="1">
      <c r="A230" s="113"/>
    </row>
    <row r="231" spans="1:1" s="131" customFormat="1">
      <c r="A231" s="113"/>
    </row>
    <row r="232" spans="1:1" s="131" customFormat="1">
      <c r="A232" s="113"/>
    </row>
    <row r="233" spans="1:1" s="131" customFormat="1">
      <c r="A233" s="113"/>
    </row>
    <row r="234" spans="1:1" s="131" customFormat="1">
      <c r="A234" s="113"/>
    </row>
    <row r="235" spans="1:1" s="131" customFormat="1">
      <c r="A235" s="113"/>
    </row>
    <row r="236" spans="1:1" s="131" customFormat="1">
      <c r="A236" s="113"/>
    </row>
    <row r="237" spans="1:1" s="131" customFormat="1">
      <c r="A237" s="113"/>
    </row>
    <row r="238" spans="1:1" s="131" customFormat="1">
      <c r="A238" s="113"/>
    </row>
    <row r="239" spans="1:1" s="131" customFormat="1">
      <c r="A239" s="113"/>
    </row>
    <row r="240" spans="1:1" s="131" customFormat="1">
      <c r="A240" s="113"/>
    </row>
    <row r="241" spans="1:1" s="131" customFormat="1">
      <c r="A241" s="113"/>
    </row>
    <row r="242" spans="1:1" s="131" customFormat="1">
      <c r="A242" s="113"/>
    </row>
    <row r="243" spans="1:1" s="131" customFormat="1">
      <c r="A243" s="113"/>
    </row>
    <row r="244" spans="1:1" s="131" customFormat="1">
      <c r="A244" s="113"/>
    </row>
    <row r="245" spans="1:1" s="131" customFormat="1">
      <c r="A245" s="113"/>
    </row>
    <row r="246" spans="1:1" s="131" customFormat="1">
      <c r="A246" s="113"/>
    </row>
    <row r="247" spans="1:1" s="131" customFormat="1">
      <c r="A247" s="113"/>
    </row>
    <row r="248" spans="1:1" s="131" customFormat="1">
      <c r="A248" s="113"/>
    </row>
    <row r="249" spans="1:1" s="131" customFormat="1">
      <c r="A249" s="113"/>
    </row>
    <row r="250" spans="1:1" s="131" customFormat="1">
      <c r="A250" s="113"/>
    </row>
    <row r="251" spans="1:1" s="131" customFormat="1">
      <c r="A251" s="113"/>
    </row>
    <row r="252" spans="1:1" s="131" customFormat="1">
      <c r="A252" s="113"/>
    </row>
    <row r="253" spans="1:1" s="131" customFormat="1">
      <c r="A253" s="113"/>
    </row>
    <row r="254" spans="1:1" s="131" customFormat="1">
      <c r="A254" s="113"/>
    </row>
    <row r="255" spans="1:1" s="131" customFormat="1">
      <c r="A255" s="113"/>
    </row>
    <row r="256" spans="1:1" s="131" customFormat="1">
      <c r="A256" s="113"/>
    </row>
    <row r="257" spans="1:1" s="131" customFormat="1">
      <c r="A257" s="113"/>
    </row>
    <row r="258" spans="1:1" s="131" customFormat="1">
      <c r="A258" s="113"/>
    </row>
    <row r="259" spans="1:1" s="131" customFormat="1">
      <c r="A259" s="113"/>
    </row>
    <row r="260" spans="1:1" s="131" customFormat="1">
      <c r="A260" s="113"/>
    </row>
    <row r="261" spans="1:1" s="131" customFormat="1">
      <c r="A261" s="113"/>
    </row>
    <row r="262" spans="1:1" s="131" customFormat="1">
      <c r="A262" s="113"/>
    </row>
    <row r="263" spans="1:1" s="131" customFormat="1">
      <c r="A263" s="113"/>
    </row>
    <row r="264" spans="1:1" s="131" customFormat="1">
      <c r="A264" s="113"/>
    </row>
    <row r="265" spans="1:1" s="131" customFormat="1">
      <c r="A265" s="113"/>
    </row>
    <row r="266" spans="1:1" s="131" customFormat="1">
      <c r="A266" s="113"/>
    </row>
    <row r="267" spans="1:1" s="131" customFormat="1">
      <c r="A267" s="113"/>
    </row>
    <row r="268" spans="1:1" s="131" customFormat="1">
      <c r="A268" s="113"/>
    </row>
    <row r="269" spans="1:1" s="131" customFormat="1">
      <c r="A269" s="113"/>
    </row>
    <row r="270" spans="1:1" s="131" customFormat="1">
      <c r="A270" s="113"/>
    </row>
    <row r="271" spans="1:1" s="131" customFormat="1">
      <c r="A271" s="113"/>
    </row>
    <row r="272" spans="1:1" s="131" customFormat="1">
      <c r="A272" s="113"/>
    </row>
    <row r="273" spans="1:1" s="131" customFormat="1">
      <c r="A273" s="113"/>
    </row>
    <row r="274" spans="1:1" s="131" customFormat="1">
      <c r="A274" s="113"/>
    </row>
    <row r="275" spans="1:1" s="131" customFormat="1">
      <c r="A275" s="113"/>
    </row>
    <row r="276" spans="1:1" s="131" customFormat="1">
      <c r="A276" s="113"/>
    </row>
    <row r="277" spans="1:1" s="131" customFormat="1">
      <c r="A277" s="113"/>
    </row>
    <row r="278" spans="1:1" s="131" customFormat="1">
      <c r="A278" s="113"/>
    </row>
    <row r="279" spans="1:1" s="131" customFormat="1">
      <c r="A279" s="113"/>
    </row>
    <row r="280" spans="1:1" s="131" customFormat="1">
      <c r="A280" s="113"/>
    </row>
    <row r="281" spans="1:1" s="131" customFormat="1">
      <c r="A281" s="113"/>
    </row>
    <row r="282" spans="1:1" s="131" customFormat="1">
      <c r="A282" s="113"/>
    </row>
    <row r="283" spans="1:1" s="131" customFormat="1">
      <c r="A283" s="113"/>
    </row>
    <row r="284" spans="1:1" s="131" customFormat="1">
      <c r="A284" s="113"/>
    </row>
    <row r="285" spans="1:1" s="131" customFormat="1">
      <c r="A285" s="113"/>
    </row>
    <row r="286" spans="1:1" s="131" customFormat="1">
      <c r="A286" s="113"/>
    </row>
    <row r="287" spans="1:1" s="131" customFormat="1">
      <c r="A287" s="113"/>
    </row>
    <row r="288" spans="1:1" s="131" customFormat="1">
      <c r="A288" s="113"/>
    </row>
    <row r="289" spans="1:1" s="131" customFormat="1">
      <c r="A289" s="113"/>
    </row>
    <row r="290" spans="1:1" s="131" customFormat="1">
      <c r="A290" s="113"/>
    </row>
    <row r="291" spans="1:1" s="131" customFormat="1">
      <c r="A291" s="113"/>
    </row>
    <row r="292" spans="1:1" s="131" customFormat="1">
      <c r="A292" s="113"/>
    </row>
    <row r="293" spans="1:1" s="131" customFormat="1">
      <c r="A293" s="113"/>
    </row>
    <row r="294" spans="1:1" s="131" customFormat="1">
      <c r="A294" s="113"/>
    </row>
    <row r="295" spans="1:1" s="131" customFormat="1">
      <c r="A295" s="113"/>
    </row>
    <row r="296" spans="1:1" s="131" customFormat="1">
      <c r="A296" s="113"/>
    </row>
    <row r="297" spans="1:1" s="131" customFormat="1">
      <c r="A297" s="113"/>
    </row>
    <row r="298" spans="1:1" s="131" customFormat="1">
      <c r="A298" s="113"/>
    </row>
    <row r="299" spans="1:1" s="131" customFormat="1">
      <c r="A299" s="113"/>
    </row>
    <row r="300" spans="1:1" s="131" customFormat="1">
      <c r="A300" s="113"/>
    </row>
    <row r="301" spans="1:1" s="131" customFormat="1">
      <c r="A301" s="113"/>
    </row>
    <row r="302" spans="1:1" s="131" customFormat="1">
      <c r="A302" s="113"/>
    </row>
    <row r="303" spans="1:1" s="131" customFormat="1">
      <c r="A303" s="113"/>
    </row>
    <row r="304" spans="1:1" s="131" customFormat="1">
      <c r="A304" s="113"/>
    </row>
    <row r="305" spans="1:1" s="131" customFormat="1">
      <c r="A305" s="113"/>
    </row>
    <row r="306" spans="1:1" s="131" customFormat="1">
      <c r="A306" s="113"/>
    </row>
    <row r="307" spans="1:1" s="131" customFormat="1">
      <c r="A307" s="113"/>
    </row>
    <row r="308" spans="1:1" s="131" customFormat="1">
      <c r="A308" s="113"/>
    </row>
    <row r="309" spans="1:1" s="131" customFormat="1">
      <c r="A309" s="113"/>
    </row>
    <row r="310" spans="1:1" s="131" customFormat="1">
      <c r="A310" s="113"/>
    </row>
    <row r="311" spans="1:1" s="131" customFormat="1">
      <c r="A311" s="113"/>
    </row>
    <row r="312" spans="1:1" s="131" customFormat="1">
      <c r="A312" s="113"/>
    </row>
    <row r="313" spans="1:1" s="131" customFormat="1">
      <c r="A313" s="113"/>
    </row>
    <row r="314" spans="1:1" s="131" customFormat="1">
      <c r="A314" s="113"/>
    </row>
    <row r="315" spans="1:1" s="131" customFormat="1">
      <c r="A315" s="113"/>
    </row>
    <row r="316" spans="1:1" s="131" customFormat="1">
      <c r="A316" s="113"/>
    </row>
    <row r="317" spans="1:1" s="131" customFormat="1">
      <c r="A317" s="113"/>
    </row>
    <row r="318" spans="1:1" s="131" customFormat="1">
      <c r="A318" s="113"/>
    </row>
    <row r="319" spans="1:1" s="131" customFormat="1">
      <c r="A319" s="113"/>
    </row>
    <row r="320" spans="1:1" s="131" customFormat="1">
      <c r="A320" s="113"/>
    </row>
    <row r="321" spans="1:1" s="131" customFormat="1">
      <c r="A321" s="113"/>
    </row>
    <row r="322" spans="1:1" s="131" customFormat="1">
      <c r="A322" s="113"/>
    </row>
    <row r="323" spans="1:1" s="131" customFormat="1">
      <c r="A323" s="113"/>
    </row>
    <row r="324" spans="1:1" s="131" customFormat="1">
      <c r="A324" s="113"/>
    </row>
    <row r="325" spans="1:1" s="131" customFormat="1">
      <c r="A325" s="113"/>
    </row>
    <row r="326" spans="1:1" s="131" customFormat="1">
      <c r="A326" s="113"/>
    </row>
    <row r="327" spans="1:1" s="131" customFormat="1">
      <c r="A327" s="113"/>
    </row>
    <row r="328" spans="1:1" s="131" customFormat="1">
      <c r="A328" s="113"/>
    </row>
    <row r="329" spans="1:1" s="131" customFormat="1">
      <c r="A329" s="113"/>
    </row>
    <row r="330" spans="1:1" s="131" customFormat="1">
      <c r="A330" s="113"/>
    </row>
    <row r="331" spans="1:1" s="131" customFormat="1">
      <c r="A331" s="113"/>
    </row>
    <row r="332" spans="1:1" s="131" customFormat="1">
      <c r="A332" s="113"/>
    </row>
    <row r="333" spans="1:1" s="131" customFormat="1">
      <c r="A333" s="113"/>
    </row>
    <row r="334" spans="1:1" s="131" customFormat="1">
      <c r="A334" s="113"/>
    </row>
    <row r="335" spans="1:1" s="131" customFormat="1">
      <c r="A335" s="113"/>
    </row>
    <row r="336" spans="1:1" s="131" customFormat="1">
      <c r="A336" s="113"/>
    </row>
    <row r="337" spans="1:1" s="131" customFormat="1">
      <c r="A337" s="113"/>
    </row>
    <row r="338" spans="1:1" s="131" customFormat="1">
      <c r="A338" s="113"/>
    </row>
    <row r="339" spans="1:1" s="131" customFormat="1">
      <c r="A339" s="113"/>
    </row>
    <row r="340" spans="1:1" s="131" customFormat="1">
      <c r="A340" s="113"/>
    </row>
    <row r="341" spans="1:1" s="131" customFormat="1">
      <c r="A341" s="113"/>
    </row>
    <row r="342" spans="1:1" s="131" customFormat="1">
      <c r="A342" s="113"/>
    </row>
    <row r="343" spans="1:1" s="131" customFormat="1">
      <c r="A343" s="113"/>
    </row>
    <row r="344" spans="1:1" s="131" customFormat="1">
      <c r="A344" s="113"/>
    </row>
    <row r="345" spans="1:1" s="131" customFormat="1">
      <c r="A345" s="113"/>
    </row>
    <row r="346" spans="1:1" s="131" customFormat="1">
      <c r="A346" s="113"/>
    </row>
    <row r="347" spans="1:1" s="131" customFormat="1">
      <c r="A347" s="113"/>
    </row>
    <row r="348" spans="1:1" s="131" customFormat="1">
      <c r="A348" s="113"/>
    </row>
    <row r="349" spans="1:1" s="131" customFormat="1">
      <c r="A349" s="113"/>
    </row>
    <row r="350" spans="1:1" s="131" customFormat="1">
      <c r="A350" s="113"/>
    </row>
    <row r="351" spans="1:1" s="131" customFormat="1">
      <c r="A351" s="113"/>
    </row>
    <row r="352" spans="1:1" s="131" customFormat="1">
      <c r="A352" s="113"/>
    </row>
    <row r="353" spans="1:1" s="131" customFormat="1">
      <c r="A353" s="113"/>
    </row>
    <row r="354" spans="1:1" s="131" customFormat="1">
      <c r="A354" s="113"/>
    </row>
    <row r="355" spans="1:1" s="131" customFormat="1">
      <c r="A355" s="113"/>
    </row>
    <row r="356" spans="1:1" s="131" customFormat="1">
      <c r="A356" s="113"/>
    </row>
    <row r="357" spans="1:1" s="131" customFormat="1">
      <c r="A357" s="113"/>
    </row>
    <row r="358" spans="1:1" s="131" customFormat="1">
      <c r="A358" s="113"/>
    </row>
    <row r="359" spans="1:1" s="131" customFormat="1">
      <c r="A359" s="113"/>
    </row>
    <row r="360" spans="1:1" s="131" customFormat="1">
      <c r="A360" s="113"/>
    </row>
    <row r="361" spans="1:1" s="131" customFormat="1">
      <c r="A361" s="113"/>
    </row>
    <row r="362" spans="1:1" s="131" customFormat="1">
      <c r="A362" s="113"/>
    </row>
    <row r="363" spans="1:1" s="131" customFormat="1">
      <c r="A363" s="113"/>
    </row>
    <row r="364" spans="1:1" s="131" customFormat="1">
      <c r="A364" s="113"/>
    </row>
    <row r="365" spans="1:1" s="131" customFormat="1">
      <c r="A365" s="113"/>
    </row>
    <row r="366" spans="1:1" s="131" customFormat="1">
      <c r="A366" s="113"/>
    </row>
    <row r="367" spans="1:1" s="131" customFormat="1">
      <c r="A367" s="113"/>
    </row>
    <row r="368" spans="1:1" s="131" customFormat="1">
      <c r="A368" s="113"/>
    </row>
    <row r="369" spans="1:1" s="131" customFormat="1">
      <c r="A369" s="113"/>
    </row>
    <row r="370" spans="1:1" s="131" customFormat="1">
      <c r="A370" s="113"/>
    </row>
    <row r="371" spans="1:1" s="131" customFormat="1">
      <c r="A371" s="113"/>
    </row>
    <row r="372" spans="1:1" s="131" customFormat="1">
      <c r="A372" s="113"/>
    </row>
    <row r="373" spans="1:1" s="131" customFormat="1">
      <c r="A373" s="113"/>
    </row>
    <row r="374" spans="1:1" s="131" customFormat="1">
      <c r="A374" s="113"/>
    </row>
    <row r="375" spans="1:1" s="131" customFormat="1">
      <c r="A375" s="113"/>
    </row>
    <row r="376" spans="1:1" s="131" customFormat="1">
      <c r="A376" s="113"/>
    </row>
    <row r="377" spans="1:1" s="131" customFormat="1">
      <c r="A377" s="113"/>
    </row>
    <row r="378" spans="1:1" s="131" customFormat="1">
      <c r="A378" s="113"/>
    </row>
    <row r="379" spans="1:1" s="131" customFormat="1">
      <c r="A379" s="113"/>
    </row>
    <row r="380" spans="1:1" s="131" customFormat="1">
      <c r="A380" s="113"/>
    </row>
    <row r="381" spans="1:1" s="131" customFormat="1">
      <c r="A381" s="113"/>
    </row>
    <row r="382" spans="1:1" s="131" customFormat="1">
      <c r="A382" s="113"/>
    </row>
    <row r="383" spans="1:1" s="131" customFormat="1">
      <c r="A383" s="113"/>
    </row>
    <row r="384" spans="1:1" s="131" customFormat="1">
      <c r="A384" s="113"/>
    </row>
    <row r="385" spans="1:1" s="131" customFormat="1">
      <c r="A385" s="113"/>
    </row>
    <row r="386" spans="1:1" s="131" customFormat="1">
      <c r="A386" s="113"/>
    </row>
    <row r="387" spans="1:1" s="131" customFormat="1">
      <c r="A387" s="113"/>
    </row>
    <row r="388" spans="1:1" s="131" customFormat="1">
      <c r="A388" s="113"/>
    </row>
    <row r="389" spans="1:1" s="131" customFormat="1">
      <c r="A389" s="113"/>
    </row>
    <row r="390" spans="1:1" s="131" customFormat="1">
      <c r="A390" s="113"/>
    </row>
    <row r="391" spans="1:1" s="131" customFormat="1">
      <c r="A391" s="113"/>
    </row>
    <row r="392" spans="1:1" s="131" customFormat="1">
      <c r="A392" s="113"/>
    </row>
    <row r="393" spans="1:1" s="131" customFormat="1">
      <c r="A393" s="113"/>
    </row>
    <row r="394" spans="1:1" s="131" customFormat="1">
      <c r="A394" s="113"/>
    </row>
    <row r="395" spans="1:1" s="131" customFormat="1">
      <c r="A395" s="113"/>
    </row>
    <row r="396" spans="1:1" s="131" customFormat="1">
      <c r="A396" s="113"/>
    </row>
    <row r="397" spans="1:1" s="131" customFormat="1">
      <c r="A397" s="113"/>
    </row>
    <row r="398" spans="1:1" s="131" customFormat="1">
      <c r="A398" s="113"/>
    </row>
    <row r="399" spans="1:1" s="131" customFormat="1">
      <c r="A399" s="113"/>
    </row>
    <row r="400" spans="1:1" s="131" customFormat="1">
      <c r="A400" s="113"/>
    </row>
    <row r="401" spans="1:1" s="131" customFormat="1">
      <c r="A401" s="113"/>
    </row>
    <row r="402" spans="1:1" s="131" customFormat="1">
      <c r="A402" s="113"/>
    </row>
    <row r="403" spans="1:1" s="131" customFormat="1">
      <c r="A403" s="113"/>
    </row>
    <row r="404" spans="1:1" s="131" customFormat="1">
      <c r="A404" s="113"/>
    </row>
    <row r="405" spans="1:1" s="131" customFormat="1">
      <c r="A405" s="113"/>
    </row>
    <row r="406" spans="1:1" s="131" customFormat="1">
      <c r="A406" s="113"/>
    </row>
    <row r="407" spans="1:1" s="131" customFormat="1">
      <c r="A407" s="113"/>
    </row>
    <row r="408" spans="1:1" s="131" customFormat="1">
      <c r="A408" s="113"/>
    </row>
    <row r="409" spans="1:1" s="131" customFormat="1">
      <c r="A409" s="113"/>
    </row>
    <row r="410" spans="1:1" s="131" customFormat="1">
      <c r="A410" s="113"/>
    </row>
    <row r="411" spans="1:1" s="131" customFormat="1">
      <c r="A411" s="113"/>
    </row>
    <row r="412" spans="1:1" s="131" customFormat="1">
      <c r="A412" s="113"/>
    </row>
    <row r="413" spans="1:1" s="131" customFormat="1">
      <c r="A413" s="113"/>
    </row>
    <row r="414" spans="1:1" s="131" customFormat="1">
      <c r="A414" s="113"/>
    </row>
    <row r="415" spans="1:1" s="131" customFormat="1">
      <c r="A415" s="113"/>
    </row>
    <row r="416" spans="1:1" s="131" customFormat="1">
      <c r="A416" s="113"/>
    </row>
    <row r="417" spans="1:1" s="131" customFormat="1">
      <c r="A417" s="113"/>
    </row>
    <row r="418" spans="1:1" s="131" customFormat="1">
      <c r="A418" s="113"/>
    </row>
    <row r="419" spans="1:1" s="131" customFormat="1">
      <c r="A419" s="113"/>
    </row>
    <row r="420" spans="1:1" s="131" customFormat="1">
      <c r="A420" s="113"/>
    </row>
    <row r="421" spans="1:1" s="131" customFormat="1">
      <c r="A421" s="113"/>
    </row>
    <row r="422" spans="1:1" s="131" customFormat="1">
      <c r="A422" s="113"/>
    </row>
    <row r="423" spans="1:1" s="131" customFormat="1">
      <c r="A423" s="113"/>
    </row>
    <row r="424" spans="1:1" s="131" customFormat="1">
      <c r="A424" s="113"/>
    </row>
    <row r="425" spans="1:1" s="131" customFormat="1">
      <c r="A425" s="113"/>
    </row>
    <row r="426" spans="1:1" s="131" customFormat="1">
      <c r="A426" s="113"/>
    </row>
    <row r="427" spans="1:1" s="131" customFormat="1">
      <c r="A427" s="113"/>
    </row>
    <row r="428" spans="1:1" s="131" customFormat="1">
      <c r="A428" s="113"/>
    </row>
    <row r="429" spans="1:1" s="131" customFormat="1">
      <c r="A429" s="113"/>
    </row>
    <row r="430" spans="1:1" s="131" customFormat="1">
      <c r="A430" s="113"/>
    </row>
    <row r="431" spans="1:1" s="131" customFormat="1">
      <c r="A431" s="113"/>
    </row>
    <row r="432" spans="1:1" s="131" customFormat="1">
      <c r="A432" s="113"/>
    </row>
    <row r="433" spans="1:1" s="131" customFormat="1">
      <c r="A433" s="113"/>
    </row>
    <row r="434" spans="1:1" s="131" customFormat="1">
      <c r="A434" s="113"/>
    </row>
    <row r="435" spans="1:1" s="131" customFormat="1">
      <c r="A435" s="113"/>
    </row>
    <row r="436" spans="1:1" s="131" customFormat="1">
      <c r="A436" s="113"/>
    </row>
    <row r="437" spans="1:1" s="131" customFormat="1">
      <c r="A437" s="113"/>
    </row>
    <row r="438" spans="1:1" s="131" customFormat="1">
      <c r="A438" s="113"/>
    </row>
    <row r="439" spans="1:1" s="131" customFormat="1">
      <c r="A439" s="113"/>
    </row>
    <row r="440" spans="1:1" s="131" customFormat="1">
      <c r="A440" s="113"/>
    </row>
    <row r="441" spans="1:1" s="131" customFormat="1">
      <c r="A441" s="113"/>
    </row>
    <row r="442" spans="1:1" s="131" customFormat="1">
      <c r="A442" s="113"/>
    </row>
    <row r="443" spans="1:1" s="131" customFormat="1">
      <c r="A443" s="113"/>
    </row>
    <row r="444" spans="1:1" s="131" customFormat="1">
      <c r="A444" s="113"/>
    </row>
    <row r="445" spans="1:1" s="131" customFormat="1">
      <c r="A445" s="113"/>
    </row>
    <row r="446" spans="1:1" s="131" customFormat="1">
      <c r="A446" s="113"/>
    </row>
    <row r="447" spans="1:1" s="131" customFormat="1">
      <c r="A447" s="113"/>
    </row>
    <row r="448" spans="1:1" s="131" customFormat="1">
      <c r="A448" s="113"/>
    </row>
    <row r="449" spans="1:1" s="131" customFormat="1">
      <c r="A449" s="113"/>
    </row>
    <row r="450" spans="1:1" s="131" customFormat="1">
      <c r="A450" s="113"/>
    </row>
    <row r="451" spans="1:1" s="131" customFormat="1">
      <c r="A451" s="113"/>
    </row>
    <row r="452" spans="1:1" s="131" customFormat="1">
      <c r="A452" s="113"/>
    </row>
    <row r="453" spans="1:1" s="131" customFormat="1">
      <c r="A453" s="113"/>
    </row>
    <row r="454" spans="1:1" s="131" customFormat="1">
      <c r="A454" s="113"/>
    </row>
    <row r="455" spans="1:1" s="131" customFormat="1">
      <c r="A455" s="113"/>
    </row>
    <row r="456" spans="1:1" s="131" customFormat="1">
      <c r="A456" s="113"/>
    </row>
    <row r="457" spans="1:1" s="131" customFormat="1">
      <c r="A457" s="113"/>
    </row>
    <row r="458" spans="1:1" s="131" customFormat="1">
      <c r="A458" s="113"/>
    </row>
    <row r="459" spans="1:1" s="131" customFormat="1">
      <c r="A459" s="113"/>
    </row>
    <row r="460" spans="1:1" s="131" customFormat="1">
      <c r="A460" s="113"/>
    </row>
    <row r="461" spans="1:1" s="131" customFormat="1">
      <c r="A461" s="113"/>
    </row>
    <row r="462" spans="1:1" s="131" customFormat="1">
      <c r="A462" s="113"/>
    </row>
    <row r="463" spans="1:1" s="131" customFormat="1">
      <c r="A463" s="113"/>
    </row>
    <row r="464" spans="1:1" s="131" customFormat="1">
      <c r="A464" s="113"/>
    </row>
    <row r="465" spans="1:1" s="131" customFormat="1">
      <c r="A465" s="113"/>
    </row>
    <row r="466" spans="1:1" s="131" customFormat="1">
      <c r="A466" s="113"/>
    </row>
    <row r="467" spans="1:1" s="131" customFormat="1">
      <c r="A467" s="113"/>
    </row>
    <row r="468" spans="1:1" s="131" customFormat="1">
      <c r="A468" s="113"/>
    </row>
    <row r="469" spans="1:1" s="131" customFormat="1">
      <c r="A469" s="113"/>
    </row>
    <row r="470" spans="1:1" s="131" customFormat="1">
      <c r="A470" s="113"/>
    </row>
    <row r="471" spans="1:1" s="131" customFormat="1">
      <c r="A471" s="113"/>
    </row>
    <row r="472" spans="1:1" s="131" customFormat="1">
      <c r="A472" s="113"/>
    </row>
    <row r="473" spans="1:1" s="131" customFormat="1">
      <c r="A473" s="113"/>
    </row>
    <row r="474" spans="1:1" s="131" customFormat="1">
      <c r="A474" s="113"/>
    </row>
    <row r="475" spans="1:1" s="131" customFormat="1">
      <c r="A475" s="113"/>
    </row>
    <row r="476" spans="1:1" s="131" customFormat="1">
      <c r="A476" s="113"/>
    </row>
    <row r="477" spans="1:1" s="131" customFormat="1">
      <c r="A477" s="113"/>
    </row>
    <row r="478" spans="1:1" s="131" customFormat="1">
      <c r="A478" s="113"/>
    </row>
    <row r="479" spans="1:1" s="131" customFormat="1">
      <c r="A479" s="113"/>
    </row>
    <row r="480" spans="1:1" s="131" customFormat="1">
      <c r="A480" s="113"/>
    </row>
    <row r="481" spans="1:1" s="131" customFormat="1">
      <c r="A481" s="113"/>
    </row>
    <row r="482" spans="1:1" s="131" customFormat="1">
      <c r="A482" s="113"/>
    </row>
    <row r="483" spans="1:1" s="131" customFormat="1">
      <c r="A483" s="113"/>
    </row>
    <row r="484" spans="1:1" s="131" customFormat="1">
      <c r="A484" s="113"/>
    </row>
    <row r="485" spans="1:1" s="131" customFormat="1">
      <c r="A485" s="113"/>
    </row>
    <row r="486" spans="1:1" s="131" customFormat="1">
      <c r="A486" s="113"/>
    </row>
    <row r="487" spans="1:1" s="131" customFormat="1">
      <c r="A487" s="113"/>
    </row>
    <row r="488" spans="1:1" s="131" customFormat="1">
      <c r="A488" s="113"/>
    </row>
    <row r="489" spans="1:1" s="131" customFormat="1">
      <c r="A489" s="113"/>
    </row>
    <row r="490" spans="1:1" s="131" customFormat="1">
      <c r="A490" s="113"/>
    </row>
    <row r="491" spans="1:1" s="131" customFormat="1">
      <c r="A491" s="113"/>
    </row>
    <row r="492" spans="1:1" s="131" customFormat="1">
      <c r="A492" s="113"/>
    </row>
    <row r="493" spans="1:1" s="131" customFormat="1">
      <c r="A493" s="113"/>
    </row>
    <row r="494" spans="1:1" s="131" customFormat="1">
      <c r="A494" s="113"/>
    </row>
    <row r="495" spans="1:1" s="131" customFormat="1">
      <c r="A495" s="113"/>
    </row>
    <row r="496" spans="1:1" s="131" customFormat="1">
      <c r="A496" s="113"/>
    </row>
    <row r="497" spans="1:1" s="131" customFormat="1">
      <c r="A497" s="113"/>
    </row>
    <row r="498" spans="1:1" s="131" customFormat="1">
      <c r="A498" s="113"/>
    </row>
    <row r="499" spans="1:1" s="131" customFormat="1">
      <c r="A499" s="113"/>
    </row>
    <row r="500" spans="1:1" s="131" customFormat="1">
      <c r="A500" s="113"/>
    </row>
    <row r="501" spans="1:1" s="131" customFormat="1">
      <c r="A501" s="113"/>
    </row>
    <row r="502" spans="1:1" s="131" customFormat="1">
      <c r="A502" s="113"/>
    </row>
    <row r="503" spans="1:1" s="131" customFormat="1">
      <c r="A503" s="113"/>
    </row>
    <row r="504" spans="1:1" s="131" customFormat="1">
      <c r="A504" s="113"/>
    </row>
    <row r="505" spans="1:1" s="131" customFormat="1">
      <c r="A505" s="113"/>
    </row>
    <row r="506" spans="1:1" s="131" customFormat="1">
      <c r="A506" s="113"/>
    </row>
    <row r="507" spans="1:1" s="131" customFormat="1">
      <c r="A507" s="113"/>
    </row>
    <row r="508" spans="1:1" s="131" customFormat="1">
      <c r="A508" s="113"/>
    </row>
    <row r="509" spans="1:1" s="131" customFormat="1">
      <c r="A509" s="113"/>
    </row>
    <row r="510" spans="1:1" s="131" customFormat="1">
      <c r="A510" s="113"/>
    </row>
    <row r="511" spans="1:1" s="131" customFormat="1">
      <c r="A511" s="113"/>
    </row>
    <row r="512" spans="1:1" s="131" customFormat="1">
      <c r="A512" s="113"/>
    </row>
    <row r="513" spans="1:1" s="131" customFormat="1">
      <c r="A513" s="113"/>
    </row>
    <row r="514" spans="1:1" s="131" customFormat="1">
      <c r="A514" s="113"/>
    </row>
    <row r="515" spans="1:1" s="131" customFormat="1">
      <c r="A515" s="113"/>
    </row>
    <row r="516" spans="1:1" s="131" customFormat="1">
      <c r="A516" s="113"/>
    </row>
    <row r="517" spans="1:1" s="131" customFormat="1">
      <c r="A517" s="113"/>
    </row>
    <row r="518" spans="1:1" s="131" customFormat="1">
      <c r="A518" s="113"/>
    </row>
    <row r="519" spans="1:1" s="131" customFormat="1">
      <c r="A519" s="113"/>
    </row>
    <row r="520" spans="1:1" s="131" customFormat="1">
      <c r="A520" s="113"/>
    </row>
    <row r="521" spans="1:1" s="131" customFormat="1">
      <c r="A521" s="113"/>
    </row>
    <row r="522" spans="1:1" s="131" customFormat="1">
      <c r="A522" s="113"/>
    </row>
    <row r="523" spans="1:1" s="131" customFormat="1">
      <c r="A523" s="113"/>
    </row>
    <row r="524" spans="1:1" s="131" customFormat="1">
      <c r="A524" s="113"/>
    </row>
    <row r="525" spans="1:1" s="131" customFormat="1">
      <c r="A525" s="113"/>
    </row>
    <row r="526" spans="1:1" s="131" customFormat="1">
      <c r="A526" s="113"/>
    </row>
    <row r="527" spans="1:1" s="131" customFormat="1">
      <c r="A527" s="113"/>
    </row>
    <row r="528" spans="1:1" s="131" customFormat="1">
      <c r="A528" s="113"/>
    </row>
    <row r="529" spans="1:1" s="131" customFormat="1">
      <c r="A529" s="113"/>
    </row>
    <row r="530" spans="1:1" s="131" customFormat="1">
      <c r="A530" s="113"/>
    </row>
    <row r="531" spans="1:1" s="131" customFormat="1">
      <c r="A531" s="113"/>
    </row>
    <row r="532" spans="1:1" s="131" customFormat="1">
      <c r="A532" s="113"/>
    </row>
    <row r="533" spans="1:1" s="131" customFormat="1">
      <c r="A533" s="113"/>
    </row>
    <row r="534" spans="1:1" s="131" customFormat="1">
      <c r="A534" s="113"/>
    </row>
    <row r="535" spans="1:1" s="131" customFormat="1">
      <c r="A535" s="113"/>
    </row>
    <row r="536" spans="1:1" s="131" customFormat="1">
      <c r="A536" s="113"/>
    </row>
    <row r="537" spans="1:1" s="131" customFormat="1">
      <c r="A537" s="113"/>
    </row>
    <row r="538" spans="1:1" s="131" customFormat="1">
      <c r="A538" s="113"/>
    </row>
    <row r="539" spans="1:1" s="131" customFormat="1">
      <c r="A539" s="113"/>
    </row>
    <row r="540" spans="1:1" s="131" customFormat="1">
      <c r="A540" s="113"/>
    </row>
    <row r="541" spans="1:1" s="131" customFormat="1">
      <c r="A541" s="113"/>
    </row>
    <row r="542" spans="1:1" s="131" customFormat="1">
      <c r="A542" s="113"/>
    </row>
    <row r="543" spans="1:1" s="131" customFormat="1">
      <c r="A543" s="113"/>
    </row>
    <row r="544" spans="1:1" s="131" customFormat="1">
      <c r="A544" s="113"/>
    </row>
    <row r="545" spans="1:1" s="131" customFormat="1">
      <c r="A545" s="113"/>
    </row>
    <row r="546" spans="1:1" s="131" customFormat="1">
      <c r="A546" s="113"/>
    </row>
    <row r="547" spans="1:1" s="131" customFormat="1">
      <c r="A547" s="113"/>
    </row>
    <row r="548" spans="1:1" s="131" customFormat="1">
      <c r="A548" s="113"/>
    </row>
    <row r="549" spans="1:1" s="131" customFormat="1">
      <c r="A549" s="113"/>
    </row>
    <row r="550" spans="1:1" s="131" customFormat="1">
      <c r="A550" s="113"/>
    </row>
    <row r="551" spans="1:1" s="131" customFormat="1">
      <c r="A551" s="113"/>
    </row>
    <row r="552" spans="1:1" s="131" customFormat="1">
      <c r="A552" s="113"/>
    </row>
    <row r="553" spans="1:1" s="131" customFormat="1">
      <c r="A553" s="113"/>
    </row>
    <row r="554" spans="1:1" s="131" customFormat="1">
      <c r="A554" s="113"/>
    </row>
    <row r="555" spans="1:1" s="131" customFormat="1">
      <c r="A555" s="113"/>
    </row>
    <row r="556" spans="1:1" s="131" customFormat="1">
      <c r="A556" s="113"/>
    </row>
    <row r="557" spans="1:1" s="131" customFormat="1">
      <c r="A557" s="113"/>
    </row>
    <row r="558" spans="1:1" s="131" customFormat="1">
      <c r="A558" s="113"/>
    </row>
    <row r="559" spans="1:1" s="131" customFormat="1">
      <c r="A559" s="113"/>
    </row>
    <row r="560" spans="1:1" s="131" customFormat="1">
      <c r="A560" s="113"/>
    </row>
    <row r="561" spans="1:1" s="131" customFormat="1">
      <c r="A561" s="113"/>
    </row>
    <row r="562" spans="1:1" s="131" customFormat="1">
      <c r="A562" s="113"/>
    </row>
    <row r="563" spans="1:1" s="131" customFormat="1">
      <c r="A563" s="113"/>
    </row>
    <row r="564" spans="1:1" s="131" customFormat="1">
      <c r="A564" s="113"/>
    </row>
    <row r="565" spans="1:1" s="131" customFormat="1">
      <c r="A565" s="113"/>
    </row>
    <row r="566" spans="1:1" s="131" customFormat="1">
      <c r="A566" s="113"/>
    </row>
    <row r="567" spans="1:1" s="131" customFormat="1">
      <c r="A567" s="113"/>
    </row>
    <row r="568" spans="1:1" s="131" customFormat="1">
      <c r="A568" s="113"/>
    </row>
    <row r="569" spans="1:1" s="131" customFormat="1">
      <c r="A569" s="113"/>
    </row>
    <row r="570" spans="1:1" s="131" customFormat="1">
      <c r="A570" s="113"/>
    </row>
    <row r="571" spans="1:1" s="131" customFormat="1">
      <c r="A571" s="113"/>
    </row>
    <row r="572" spans="1:1" s="131" customFormat="1">
      <c r="A572" s="113"/>
    </row>
    <row r="573" spans="1:1" s="131" customFormat="1">
      <c r="A573" s="113"/>
    </row>
    <row r="574" spans="1:1" s="131" customFormat="1">
      <c r="A574" s="113"/>
    </row>
    <row r="575" spans="1:1" s="131" customFormat="1">
      <c r="A575" s="113"/>
    </row>
    <row r="576" spans="1:1" s="131" customFormat="1">
      <c r="A576" s="113"/>
    </row>
    <row r="577" spans="1:1" s="131" customFormat="1">
      <c r="A577" s="113"/>
    </row>
    <row r="578" spans="1:1" s="131" customFormat="1">
      <c r="A578" s="113"/>
    </row>
    <row r="579" spans="1:1" s="131" customFormat="1">
      <c r="A579" s="113"/>
    </row>
    <row r="580" spans="1:1" s="131" customFormat="1">
      <c r="A580" s="113"/>
    </row>
    <row r="581" spans="1:1" s="131" customFormat="1">
      <c r="A581" s="113"/>
    </row>
    <row r="582" spans="1:1" s="131" customFormat="1">
      <c r="A582" s="113"/>
    </row>
    <row r="583" spans="1:1" s="131" customFormat="1">
      <c r="A583" s="113"/>
    </row>
    <row r="584" spans="1:1" s="131" customFormat="1">
      <c r="A584" s="113"/>
    </row>
    <row r="585" spans="1:1" s="131" customFormat="1">
      <c r="A585" s="113"/>
    </row>
    <row r="586" spans="1:1" s="131" customFormat="1">
      <c r="A586" s="113"/>
    </row>
    <row r="587" spans="1:1" s="131" customFormat="1">
      <c r="A587" s="113"/>
    </row>
    <row r="588" spans="1:1" s="131" customFormat="1">
      <c r="A588" s="113"/>
    </row>
    <row r="589" spans="1:1" s="131" customFormat="1">
      <c r="A589" s="113"/>
    </row>
    <row r="590" spans="1:1" s="131" customFormat="1">
      <c r="A590" s="113"/>
    </row>
    <row r="591" spans="1:1" s="131" customFormat="1">
      <c r="A591" s="113"/>
    </row>
    <row r="592" spans="1:1" s="131" customFormat="1">
      <c r="A592" s="113"/>
    </row>
    <row r="593" spans="1:1" s="131" customFormat="1">
      <c r="A593" s="113"/>
    </row>
    <row r="594" spans="1:1" s="131" customFormat="1">
      <c r="A594" s="113"/>
    </row>
    <row r="595" spans="1:1" s="131" customFormat="1">
      <c r="A595" s="113"/>
    </row>
    <row r="596" spans="1:1" s="131" customFormat="1">
      <c r="A596" s="113"/>
    </row>
    <row r="597" spans="1:1" s="131" customFormat="1">
      <c r="A597" s="113"/>
    </row>
    <row r="598" spans="1:1" s="131" customFormat="1">
      <c r="A598" s="113"/>
    </row>
    <row r="599" spans="1:1" s="131" customFormat="1">
      <c r="A599" s="113"/>
    </row>
    <row r="600" spans="1:1" s="131" customFormat="1">
      <c r="A600" s="113"/>
    </row>
    <row r="601" spans="1:1" s="131" customFormat="1">
      <c r="A601" s="113"/>
    </row>
    <row r="602" spans="1:1" s="131" customFormat="1">
      <c r="A602" s="113"/>
    </row>
    <row r="603" spans="1:1" s="131" customFormat="1">
      <c r="A603" s="113"/>
    </row>
    <row r="604" spans="1:1" s="131" customFormat="1">
      <c r="A604" s="113"/>
    </row>
    <row r="605" spans="1:1" s="131" customFormat="1">
      <c r="A605" s="113"/>
    </row>
    <row r="606" spans="1:1" s="131" customFormat="1">
      <c r="A606" s="113"/>
    </row>
    <row r="607" spans="1:1" s="131" customFormat="1">
      <c r="A607" s="113"/>
    </row>
    <row r="608" spans="1:1" s="131" customFormat="1">
      <c r="A608" s="113"/>
    </row>
    <row r="609" spans="1:1" s="131" customFormat="1">
      <c r="A609" s="113"/>
    </row>
    <row r="610" spans="1:1" s="131" customFormat="1">
      <c r="A610" s="113"/>
    </row>
    <row r="611" spans="1:1" s="131" customFormat="1">
      <c r="A611" s="113"/>
    </row>
    <row r="612" spans="1:1" s="131" customFormat="1">
      <c r="A612" s="113"/>
    </row>
    <row r="613" spans="1:1" s="131" customFormat="1">
      <c r="A613" s="113"/>
    </row>
    <row r="614" spans="1:1" s="131" customFormat="1">
      <c r="A614" s="113"/>
    </row>
    <row r="615" spans="1:1" s="131" customFormat="1">
      <c r="A615" s="113"/>
    </row>
    <row r="616" spans="1:1" s="131" customFormat="1">
      <c r="A616" s="113"/>
    </row>
    <row r="617" spans="1:1" s="131" customFormat="1">
      <c r="A617" s="113"/>
    </row>
    <row r="618" spans="1:1" s="131" customFormat="1">
      <c r="A618" s="113"/>
    </row>
    <row r="619" spans="1:1" s="131" customFormat="1">
      <c r="A619" s="113"/>
    </row>
    <row r="620" spans="1:1" s="131" customFormat="1">
      <c r="A620" s="113"/>
    </row>
    <row r="621" spans="1:1" s="131" customFormat="1">
      <c r="A621" s="113"/>
    </row>
    <row r="622" spans="1:1" s="131" customFormat="1">
      <c r="A622" s="113"/>
    </row>
    <row r="623" spans="1:1" s="131" customFormat="1">
      <c r="A623" s="113"/>
    </row>
    <row r="624" spans="1:1" s="131" customFormat="1">
      <c r="A624" s="113"/>
    </row>
    <row r="625" spans="1:1" s="131" customFormat="1">
      <c r="A625" s="113"/>
    </row>
    <row r="626" spans="1:1" s="131" customFormat="1">
      <c r="A626" s="113"/>
    </row>
    <row r="627" spans="1:1" s="131" customFormat="1">
      <c r="A627" s="113"/>
    </row>
    <row r="628" spans="1:1" s="131" customFormat="1">
      <c r="A628" s="113"/>
    </row>
    <row r="629" spans="1:1" s="131" customFormat="1">
      <c r="A629" s="113"/>
    </row>
    <row r="630" spans="1:1" s="131" customFormat="1">
      <c r="A630" s="113"/>
    </row>
    <row r="631" spans="1:1" s="131" customFormat="1">
      <c r="A631" s="113"/>
    </row>
    <row r="632" spans="1:1" s="131" customFormat="1">
      <c r="A632" s="113"/>
    </row>
    <row r="633" spans="1:1" s="131" customFormat="1">
      <c r="A633" s="113"/>
    </row>
    <row r="634" spans="1:1" s="131" customFormat="1">
      <c r="A634" s="113"/>
    </row>
    <row r="635" spans="1:1" s="131" customFormat="1">
      <c r="A635" s="113"/>
    </row>
    <row r="636" spans="1:1" s="131" customFormat="1">
      <c r="A636" s="113"/>
    </row>
    <row r="637" spans="1:1" s="131" customFormat="1">
      <c r="A637" s="113"/>
    </row>
    <row r="638" spans="1:1" s="131" customFormat="1">
      <c r="A638" s="113"/>
    </row>
    <row r="639" spans="1:1" s="131" customFormat="1">
      <c r="A639" s="113"/>
    </row>
    <row r="640" spans="1:1" s="131" customFormat="1">
      <c r="A640" s="113"/>
    </row>
    <row r="641" spans="1:1" s="131" customFormat="1">
      <c r="A641" s="113"/>
    </row>
    <row r="642" spans="1:1" s="131" customFormat="1">
      <c r="A642" s="113"/>
    </row>
    <row r="643" spans="1:1" s="131" customFormat="1">
      <c r="A643" s="113"/>
    </row>
    <row r="644" spans="1:1" s="131" customFormat="1">
      <c r="A644" s="113"/>
    </row>
    <row r="645" spans="1:1" s="131" customFormat="1">
      <c r="A645" s="113"/>
    </row>
    <row r="646" spans="1:1" s="131" customFormat="1">
      <c r="A646" s="113"/>
    </row>
    <row r="647" spans="1:1" s="131" customFormat="1">
      <c r="A647" s="113"/>
    </row>
    <row r="648" spans="1:1" s="131" customFormat="1">
      <c r="A648" s="113"/>
    </row>
    <row r="649" spans="1:1" s="131" customFormat="1">
      <c r="A649" s="113"/>
    </row>
    <row r="650" spans="1:1" s="131" customFormat="1">
      <c r="A650" s="113"/>
    </row>
    <row r="651" spans="1:1" s="131" customFormat="1">
      <c r="A651" s="113"/>
    </row>
    <row r="652" spans="1:1" s="131" customFormat="1">
      <c r="A652" s="113"/>
    </row>
    <row r="653" spans="1:1" s="131" customFormat="1">
      <c r="A653" s="113"/>
    </row>
    <row r="654" spans="1:1" s="131" customFormat="1">
      <c r="A654" s="113"/>
    </row>
    <row r="655" spans="1:1" s="131" customFormat="1">
      <c r="A655" s="113"/>
    </row>
    <row r="656" spans="1:1" s="131" customFormat="1">
      <c r="A656" s="113"/>
    </row>
    <row r="657" spans="1:1" s="131" customFormat="1">
      <c r="A657" s="113"/>
    </row>
    <row r="658" spans="1:1" s="131" customFormat="1">
      <c r="A658" s="113"/>
    </row>
    <row r="659" spans="1:1" s="131" customFormat="1">
      <c r="A659" s="113"/>
    </row>
    <row r="660" spans="1:1" s="131" customFormat="1">
      <c r="A660" s="113"/>
    </row>
    <row r="661" spans="1:1" s="131" customFormat="1">
      <c r="A661" s="113"/>
    </row>
    <row r="662" spans="1:1" s="131" customFormat="1">
      <c r="A662" s="113"/>
    </row>
    <row r="663" spans="1:1" s="131" customFormat="1">
      <c r="A663" s="113"/>
    </row>
    <row r="664" spans="1:1" s="131" customFormat="1">
      <c r="A664" s="113"/>
    </row>
    <row r="665" spans="1:1" s="131" customFormat="1">
      <c r="A665" s="113"/>
    </row>
    <row r="666" spans="1:1" s="131" customFormat="1">
      <c r="A666" s="113"/>
    </row>
    <row r="667" spans="1:1" s="131" customFormat="1">
      <c r="A667" s="113"/>
    </row>
    <row r="668" spans="1:1" s="131" customFormat="1">
      <c r="A668" s="113"/>
    </row>
    <row r="669" spans="1:1" s="131" customFormat="1">
      <c r="A669" s="113"/>
    </row>
    <row r="670" spans="1:1" s="131" customFormat="1">
      <c r="A670" s="113"/>
    </row>
    <row r="671" spans="1:1" s="131" customFormat="1">
      <c r="A671" s="113"/>
    </row>
    <row r="672" spans="1:1" s="131" customFormat="1">
      <c r="A672" s="113"/>
    </row>
    <row r="673" spans="1:1" s="131" customFormat="1">
      <c r="A673" s="113"/>
    </row>
    <row r="674" spans="1:1" s="131" customFormat="1">
      <c r="A674" s="113"/>
    </row>
    <row r="675" spans="1:1" s="131" customFormat="1">
      <c r="A675" s="113"/>
    </row>
    <row r="676" spans="1:1" s="131" customFormat="1">
      <c r="A676" s="113"/>
    </row>
    <row r="677" spans="1:1" s="131" customFormat="1">
      <c r="A677" s="113"/>
    </row>
    <row r="678" spans="1:1" s="131" customFormat="1">
      <c r="A678" s="113"/>
    </row>
    <row r="679" spans="1:1" s="131" customFormat="1">
      <c r="A679" s="113"/>
    </row>
    <row r="680" spans="1:1" s="131" customFormat="1">
      <c r="A680" s="113"/>
    </row>
    <row r="681" spans="1:1" s="131" customFormat="1">
      <c r="A681" s="113"/>
    </row>
    <row r="682" spans="1:1" s="131" customFormat="1">
      <c r="A682" s="113"/>
    </row>
    <row r="683" spans="1:1" s="131" customFormat="1">
      <c r="A683" s="113"/>
    </row>
    <row r="684" spans="1:1" s="131" customFormat="1">
      <c r="A684" s="113"/>
    </row>
    <row r="685" spans="1:1" s="131" customFormat="1">
      <c r="A685" s="113"/>
    </row>
    <row r="686" spans="1:1" s="131" customFormat="1">
      <c r="A686" s="113"/>
    </row>
    <row r="687" spans="1:1" s="131" customFormat="1">
      <c r="A687" s="113"/>
    </row>
    <row r="688" spans="1:1" s="131" customFormat="1">
      <c r="A688" s="113"/>
    </row>
    <row r="689" spans="1:1" s="131" customFormat="1">
      <c r="A689" s="113"/>
    </row>
    <row r="690" spans="1:1" s="131" customFormat="1">
      <c r="A690" s="113"/>
    </row>
    <row r="691" spans="1:1" s="131" customFormat="1">
      <c r="A691" s="113"/>
    </row>
  </sheetData>
  <mergeCells count="1">
    <mergeCell ref="C1:E1"/>
  </mergeCells>
  <pageMargins left="0.35" right="0.19" top="0.35" bottom="0.28999999999999998" header="0.31496062992125984" footer="0.31496062992125984"/>
  <pageSetup paperSize="11" scale="55" orientation="landscape" horizontalDpi="0" verticalDpi="0" r:id="rId1"/>
</worksheet>
</file>

<file path=xl/worksheets/sheet19.xml><?xml version="1.0" encoding="utf-8"?>
<worksheet xmlns="http://schemas.openxmlformats.org/spreadsheetml/2006/main" xmlns:r="http://schemas.openxmlformats.org/officeDocument/2006/relationships">
  <dimension ref="A1:F95"/>
  <sheetViews>
    <sheetView topLeftCell="A76" zoomScale="50" zoomScaleNormal="50" workbookViewId="0">
      <selection activeCell="E90" sqref="E90"/>
    </sheetView>
  </sheetViews>
  <sheetFormatPr defaultRowHeight="15.75"/>
  <cols>
    <col min="1" max="1" width="7.7109375" style="44" customWidth="1"/>
    <col min="2" max="2" width="55.7109375" style="44" customWidth="1"/>
    <col min="3" max="3" width="23.7109375" style="44" customWidth="1"/>
    <col min="4" max="4" width="45.7109375" style="44" customWidth="1"/>
    <col min="5" max="6" width="24.7109375" style="44" customWidth="1"/>
    <col min="7" max="256" width="8.85546875" style="44"/>
    <col min="257" max="257" width="4.5703125" style="44" customWidth="1"/>
    <col min="258" max="258" width="40.85546875" style="44" customWidth="1"/>
    <col min="259" max="259" width="17.42578125" style="44" customWidth="1"/>
    <col min="260" max="260" width="36.42578125" style="44" customWidth="1"/>
    <col min="261" max="261" width="28.28515625" style="44" customWidth="1"/>
    <col min="262" max="262" width="18.28515625" style="44" customWidth="1"/>
    <col min="263" max="512" width="8.85546875" style="44"/>
    <col min="513" max="513" width="4.5703125" style="44" customWidth="1"/>
    <col min="514" max="514" width="40.85546875" style="44" customWidth="1"/>
    <col min="515" max="515" width="17.42578125" style="44" customWidth="1"/>
    <col min="516" max="516" width="36.42578125" style="44" customWidth="1"/>
    <col min="517" max="517" width="28.28515625" style="44" customWidth="1"/>
    <col min="518" max="518" width="18.28515625" style="44" customWidth="1"/>
    <col min="519" max="768" width="8.85546875" style="44"/>
    <col min="769" max="769" width="4.5703125" style="44" customWidth="1"/>
    <col min="770" max="770" width="40.85546875" style="44" customWidth="1"/>
    <col min="771" max="771" width="17.42578125" style="44" customWidth="1"/>
    <col min="772" max="772" width="36.42578125" style="44" customWidth="1"/>
    <col min="773" max="773" width="28.28515625" style="44" customWidth="1"/>
    <col min="774" max="774" width="18.28515625" style="44" customWidth="1"/>
    <col min="775" max="1024" width="8.85546875" style="44"/>
    <col min="1025" max="1025" width="4.5703125" style="44" customWidth="1"/>
    <col min="1026" max="1026" width="40.85546875" style="44" customWidth="1"/>
    <col min="1027" max="1027" width="17.42578125" style="44" customWidth="1"/>
    <col min="1028" max="1028" width="36.42578125" style="44" customWidth="1"/>
    <col min="1029" max="1029" width="28.28515625" style="44" customWidth="1"/>
    <col min="1030" max="1030" width="18.28515625" style="44" customWidth="1"/>
    <col min="1031" max="1280" width="8.85546875" style="44"/>
    <col min="1281" max="1281" width="4.5703125" style="44" customWidth="1"/>
    <col min="1282" max="1282" width="40.85546875" style="44" customWidth="1"/>
    <col min="1283" max="1283" width="17.42578125" style="44" customWidth="1"/>
    <col min="1284" max="1284" width="36.42578125" style="44" customWidth="1"/>
    <col min="1285" max="1285" width="28.28515625" style="44" customWidth="1"/>
    <col min="1286" max="1286" width="18.28515625" style="44" customWidth="1"/>
    <col min="1287" max="1536" width="8.85546875" style="44"/>
    <col min="1537" max="1537" width="4.5703125" style="44" customWidth="1"/>
    <col min="1538" max="1538" width="40.85546875" style="44" customWidth="1"/>
    <col min="1539" max="1539" width="17.42578125" style="44" customWidth="1"/>
    <col min="1540" max="1540" width="36.42578125" style="44" customWidth="1"/>
    <col min="1541" max="1541" width="28.28515625" style="44" customWidth="1"/>
    <col min="1542" max="1542" width="18.28515625" style="44" customWidth="1"/>
    <col min="1543" max="1792" width="8.85546875" style="44"/>
    <col min="1793" max="1793" width="4.5703125" style="44" customWidth="1"/>
    <col min="1794" max="1794" width="40.85546875" style="44" customWidth="1"/>
    <col min="1795" max="1795" width="17.42578125" style="44" customWidth="1"/>
    <col min="1796" max="1796" width="36.42578125" style="44" customWidth="1"/>
    <col min="1797" max="1797" width="28.28515625" style="44" customWidth="1"/>
    <col min="1798" max="1798" width="18.28515625" style="44" customWidth="1"/>
    <col min="1799" max="2048" width="8.85546875" style="44"/>
    <col min="2049" max="2049" width="4.5703125" style="44" customWidth="1"/>
    <col min="2050" max="2050" width="40.85546875" style="44" customWidth="1"/>
    <col min="2051" max="2051" width="17.42578125" style="44" customWidth="1"/>
    <col min="2052" max="2052" width="36.42578125" style="44" customWidth="1"/>
    <col min="2053" max="2053" width="28.28515625" style="44" customWidth="1"/>
    <col min="2054" max="2054" width="18.28515625" style="44" customWidth="1"/>
    <col min="2055" max="2304" width="8.85546875" style="44"/>
    <col min="2305" max="2305" width="4.5703125" style="44" customWidth="1"/>
    <col min="2306" max="2306" width="40.85546875" style="44" customWidth="1"/>
    <col min="2307" max="2307" width="17.42578125" style="44" customWidth="1"/>
    <col min="2308" max="2308" width="36.42578125" style="44" customWidth="1"/>
    <col min="2309" max="2309" width="28.28515625" style="44" customWidth="1"/>
    <col min="2310" max="2310" width="18.28515625" style="44" customWidth="1"/>
    <col min="2311" max="2560" width="8.85546875" style="44"/>
    <col min="2561" max="2561" width="4.5703125" style="44" customWidth="1"/>
    <col min="2562" max="2562" width="40.85546875" style="44" customWidth="1"/>
    <col min="2563" max="2563" width="17.42578125" style="44" customWidth="1"/>
    <col min="2564" max="2564" width="36.42578125" style="44" customWidth="1"/>
    <col min="2565" max="2565" width="28.28515625" style="44" customWidth="1"/>
    <col min="2566" max="2566" width="18.28515625" style="44" customWidth="1"/>
    <col min="2567" max="2816" width="8.85546875" style="44"/>
    <col min="2817" max="2817" width="4.5703125" style="44" customWidth="1"/>
    <col min="2818" max="2818" width="40.85546875" style="44" customWidth="1"/>
    <col min="2819" max="2819" width="17.42578125" style="44" customWidth="1"/>
    <col min="2820" max="2820" width="36.42578125" style="44" customWidth="1"/>
    <col min="2821" max="2821" width="28.28515625" style="44" customWidth="1"/>
    <col min="2822" max="2822" width="18.28515625" style="44" customWidth="1"/>
    <col min="2823" max="3072" width="8.85546875" style="44"/>
    <col min="3073" max="3073" width="4.5703125" style="44" customWidth="1"/>
    <col min="3074" max="3074" width="40.85546875" style="44" customWidth="1"/>
    <col min="3075" max="3075" width="17.42578125" style="44" customWidth="1"/>
    <col min="3076" max="3076" width="36.42578125" style="44" customWidth="1"/>
    <col min="3077" max="3077" width="28.28515625" style="44" customWidth="1"/>
    <col min="3078" max="3078" width="18.28515625" style="44" customWidth="1"/>
    <col min="3079" max="3328" width="8.85546875" style="44"/>
    <col min="3329" max="3329" width="4.5703125" style="44" customWidth="1"/>
    <col min="3330" max="3330" width="40.85546875" style="44" customWidth="1"/>
    <col min="3331" max="3331" width="17.42578125" style="44" customWidth="1"/>
    <col min="3332" max="3332" width="36.42578125" style="44" customWidth="1"/>
    <col min="3333" max="3333" width="28.28515625" style="44" customWidth="1"/>
    <col min="3334" max="3334" width="18.28515625" style="44" customWidth="1"/>
    <col min="3335" max="3584" width="8.85546875" style="44"/>
    <col min="3585" max="3585" width="4.5703125" style="44" customWidth="1"/>
    <col min="3586" max="3586" width="40.85546875" style="44" customWidth="1"/>
    <col min="3587" max="3587" width="17.42578125" style="44" customWidth="1"/>
    <col min="3588" max="3588" width="36.42578125" style="44" customWidth="1"/>
    <col min="3589" max="3589" width="28.28515625" style="44" customWidth="1"/>
    <col min="3590" max="3590" width="18.28515625" style="44" customWidth="1"/>
    <col min="3591" max="3840" width="8.85546875" style="44"/>
    <col min="3841" max="3841" width="4.5703125" style="44" customWidth="1"/>
    <col min="3842" max="3842" width="40.85546875" style="44" customWidth="1"/>
    <col min="3843" max="3843" width="17.42578125" style="44" customWidth="1"/>
    <col min="3844" max="3844" width="36.42578125" style="44" customWidth="1"/>
    <col min="3845" max="3845" width="28.28515625" style="44" customWidth="1"/>
    <col min="3846" max="3846" width="18.28515625" style="44" customWidth="1"/>
    <col min="3847" max="4096" width="8.85546875" style="44"/>
    <col min="4097" max="4097" width="4.5703125" style="44" customWidth="1"/>
    <col min="4098" max="4098" width="40.85546875" style="44" customWidth="1"/>
    <col min="4099" max="4099" width="17.42578125" style="44" customWidth="1"/>
    <col min="4100" max="4100" width="36.42578125" style="44" customWidth="1"/>
    <col min="4101" max="4101" width="28.28515625" style="44" customWidth="1"/>
    <col min="4102" max="4102" width="18.28515625" style="44" customWidth="1"/>
    <col min="4103" max="4352" width="8.85546875" style="44"/>
    <col min="4353" max="4353" width="4.5703125" style="44" customWidth="1"/>
    <col min="4354" max="4354" width="40.85546875" style="44" customWidth="1"/>
    <col min="4355" max="4355" width="17.42578125" style="44" customWidth="1"/>
    <col min="4356" max="4356" width="36.42578125" style="44" customWidth="1"/>
    <col min="4357" max="4357" width="28.28515625" style="44" customWidth="1"/>
    <col min="4358" max="4358" width="18.28515625" style="44" customWidth="1"/>
    <col min="4359" max="4608" width="8.85546875" style="44"/>
    <col min="4609" max="4609" width="4.5703125" style="44" customWidth="1"/>
    <col min="4610" max="4610" width="40.85546875" style="44" customWidth="1"/>
    <col min="4611" max="4611" width="17.42578125" style="44" customWidth="1"/>
    <col min="4612" max="4612" width="36.42578125" style="44" customWidth="1"/>
    <col min="4613" max="4613" width="28.28515625" style="44" customWidth="1"/>
    <col min="4614" max="4614" width="18.28515625" style="44" customWidth="1"/>
    <col min="4615" max="4864" width="8.85546875" style="44"/>
    <col min="4865" max="4865" width="4.5703125" style="44" customWidth="1"/>
    <col min="4866" max="4866" width="40.85546875" style="44" customWidth="1"/>
    <col min="4867" max="4867" width="17.42578125" style="44" customWidth="1"/>
    <col min="4868" max="4868" width="36.42578125" style="44" customWidth="1"/>
    <col min="4869" max="4869" width="28.28515625" style="44" customWidth="1"/>
    <col min="4870" max="4870" width="18.28515625" style="44" customWidth="1"/>
    <col min="4871" max="5120" width="8.85546875" style="44"/>
    <col min="5121" max="5121" width="4.5703125" style="44" customWidth="1"/>
    <col min="5122" max="5122" width="40.85546875" style="44" customWidth="1"/>
    <col min="5123" max="5123" width="17.42578125" style="44" customWidth="1"/>
    <col min="5124" max="5124" width="36.42578125" style="44" customWidth="1"/>
    <col min="5125" max="5125" width="28.28515625" style="44" customWidth="1"/>
    <col min="5126" max="5126" width="18.28515625" style="44" customWidth="1"/>
    <col min="5127" max="5376" width="8.85546875" style="44"/>
    <col min="5377" max="5377" width="4.5703125" style="44" customWidth="1"/>
    <col min="5378" max="5378" width="40.85546875" style="44" customWidth="1"/>
    <col min="5379" max="5379" width="17.42578125" style="44" customWidth="1"/>
    <col min="5380" max="5380" width="36.42578125" style="44" customWidth="1"/>
    <col min="5381" max="5381" width="28.28515625" style="44" customWidth="1"/>
    <col min="5382" max="5382" width="18.28515625" style="44" customWidth="1"/>
    <col min="5383" max="5632" width="8.85546875" style="44"/>
    <col min="5633" max="5633" width="4.5703125" style="44" customWidth="1"/>
    <col min="5634" max="5634" width="40.85546875" style="44" customWidth="1"/>
    <col min="5635" max="5635" width="17.42578125" style="44" customWidth="1"/>
    <col min="5636" max="5636" width="36.42578125" style="44" customWidth="1"/>
    <col min="5637" max="5637" width="28.28515625" style="44" customWidth="1"/>
    <col min="5638" max="5638" width="18.28515625" style="44" customWidth="1"/>
    <col min="5639" max="5888" width="8.85546875" style="44"/>
    <col min="5889" max="5889" width="4.5703125" style="44" customWidth="1"/>
    <col min="5890" max="5890" width="40.85546875" style="44" customWidth="1"/>
    <col min="5891" max="5891" width="17.42578125" style="44" customWidth="1"/>
    <col min="5892" max="5892" width="36.42578125" style="44" customWidth="1"/>
    <col min="5893" max="5893" width="28.28515625" style="44" customWidth="1"/>
    <col min="5894" max="5894" width="18.28515625" style="44" customWidth="1"/>
    <col min="5895" max="6144" width="8.85546875" style="44"/>
    <col min="6145" max="6145" width="4.5703125" style="44" customWidth="1"/>
    <col min="6146" max="6146" width="40.85546875" style="44" customWidth="1"/>
    <col min="6147" max="6147" width="17.42578125" style="44" customWidth="1"/>
    <col min="6148" max="6148" width="36.42578125" style="44" customWidth="1"/>
    <col min="6149" max="6149" width="28.28515625" style="44" customWidth="1"/>
    <col min="6150" max="6150" width="18.28515625" style="44" customWidth="1"/>
    <col min="6151" max="6400" width="8.85546875" style="44"/>
    <col min="6401" max="6401" width="4.5703125" style="44" customWidth="1"/>
    <col min="6402" max="6402" width="40.85546875" style="44" customWidth="1"/>
    <col min="6403" max="6403" width="17.42578125" style="44" customWidth="1"/>
    <col min="6404" max="6404" width="36.42578125" style="44" customWidth="1"/>
    <col min="6405" max="6405" width="28.28515625" style="44" customWidth="1"/>
    <col min="6406" max="6406" width="18.28515625" style="44" customWidth="1"/>
    <col min="6407" max="6656" width="8.85546875" style="44"/>
    <col min="6657" max="6657" width="4.5703125" style="44" customWidth="1"/>
    <col min="6658" max="6658" width="40.85546875" style="44" customWidth="1"/>
    <col min="6659" max="6659" width="17.42578125" style="44" customWidth="1"/>
    <col min="6660" max="6660" width="36.42578125" style="44" customWidth="1"/>
    <col min="6661" max="6661" width="28.28515625" style="44" customWidth="1"/>
    <col min="6662" max="6662" width="18.28515625" style="44" customWidth="1"/>
    <col min="6663" max="6912" width="8.85546875" style="44"/>
    <col min="6913" max="6913" width="4.5703125" style="44" customWidth="1"/>
    <col min="6914" max="6914" width="40.85546875" style="44" customWidth="1"/>
    <col min="6915" max="6915" width="17.42578125" style="44" customWidth="1"/>
    <col min="6916" max="6916" width="36.42578125" style="44" customWidth="1"/>
    <col min="6917" max="6917" width="28.28515625" style="44" customWidth="1"/>
    <col min="6918" max="6918" width="18.28515625" style="44" customWidth="1"/>
    <col min="6919" max="7168" width="8.85546875" style="44"/>
    <col min="7169" max="7169" width="4.5703125" style="44" customWidth="1"/>
    <col min="7170" max="7170" width="40.85546875" style="44" customWidth="1"/>
    <col min="7171" max="7171" width="17.42578125" style="44" customWidth="1"/>
    <col min="7172" max="7172" width="36.42578125" style="44" customWidth="1"/>
    <col min="7173" max="7173" width="28.28515625" style="44" customWidth="1"/>
    <col min="7174" max="7174" width="18.28515625" style="44" customWidth="1"/>
    <col min="7175" max="7424" width="8.85546875" style="44"/>
    <col min="7425" max="7425" width="4.5703125" style="44" customWidth="1"/>
    <col min="7426" max="7426" width="40.85546875" style="44" customWidth="1"/>
    <col min="7427" max="7427" width="17.42578125" style="44" customWidth="1"/>
    <col min="7428" max="7428" width="36.42578125" style="44" customWidth="1"/>
    <col min="7429" max="7429" width="28.28515625" style="44" customWidth="1"/>
    <col min="7430" max="7430" width="18.28515625" style="44" customWidth="1"/>
    <col min="7431" max="7680" width="8.85546875" style="44"/>
    <col min="7681" max="7681" width="4.5703125" style="44" customWidth="1"/>
    <col min="7682" max="7682" width="40.85546875" style="44" customWidth="1"/>
    <col min="7683" max="7683" width="17.42578125" style="44" customWidth="1"/>
    <col min="7684" max="7684" width="36.42578125" style="44" customWidth="1"/>
    <col min="7685" max="7685" width="28.28515625" style="44" customWidth="1"/>
    <col min="7686" max="7686" width="18.28515625" style="44" customWidth="1"/>
    <col min="7687" max="7936" width="8.85546875" style="44"/>
    <col min="7937" max="7937" width="4.5703125" style="44" customWidth="1"/>
    <col min="7938" max="7938" width="40.85546875" style="44" customWidth="1"/>
    <col min="7939" max="7939" width="17.42578125" style="44" customWidth="1"/>
    <col min="7940" max="7940" width="36.42578125" style="44" customWidth="1"/>
    <col min="7941" max="7941" width="28.28515625" style="44" customWidth="1"/>
    <col min="7942" max="7942" width="18.28515625" style="44" customWidth="1"/>
    <col min="7943" max="8192" width="8.85546875" style="44"/>
    <col min="8193" max="8193" width="4.5703125" style="44" customWidth="1"/>
    <col min="8194" max="8194" width="40.85546875" style="44" customWidth="1"/>
    <col min="8195" max="8195" width="17.42578125" style="44" customWidth="1"/>
    <col min="8196" max="8196" width="36.42578125" style="44" customWidth="1"/>
    <col min="8197" max="8197" width="28.28515625" style="44" customWidth="1"/>
    <col min="8198" max="8198" width="18.28515625" style="44" customWidth="1"/>
    <col min="8199" max="8448" width="8.85546875" style="44"/>
    <col min="8449" max="8449" width="4.5703125" style="44" customWidth="1"/>
    <col min="8450" max="8450" width="40.85546875" style="44" customWidth="1"/>
    <col min="8451" max="8451" width="17.42578125" style="44" customWidth="1"/>
    <col min="8452" max="8452" width="36.42578125" style="44" customWidth="1"/>
    <col min="8453" max="8453" width="28.28515625" style="44" customWidth="1"/>
    <col min="8454" max="8454" width="18.28515625" style="44" customWidth="1"/>
    <col min="8455" max="8704" width="8.85546875" style="44"/>
    <col min="8705" max="8705" width="4.5703125" style="44" customWidth="1"/>
    <col min="8706" max="8706" width="40.85546875" style="44" customWidth="1"/>
    <col min="8707" max="8707" width="17.42578125" style="44" customWidth="1"/>
    <col min="8708" max="8708" width="36.42578125" style="44" customWidth="1"/>
    <col min="8709" max="8709" width="28.28515625" style="44" customWidth="1"/>
    <col min="8710" max="8710" width="18.28515625" style="44" customWidth="1"/>
    <col min="8711" max="8960" width="8.85546875" style="44"/>
    <col min="8961" max="8961" width="4.5703125" style="44" customWidth="1"/>
    <col min="8962" max="8962" width="40.85546875" style="44" customWidth="1"/>
    <col min="8963" max="8963" width="17.42578125" style="44" customWidth="1"/>
    <col min="8964" max="8964" width="36.42578125" style="44" customWidth="1"/>
    <col min="8965" max="8965" width="28.28515625" style="44" customWidth="1"/>
    <col min="8966" max="8966" width="18.28515625" style="44" customWidth="1"/>
    <col min="8967" max="9216" width="8.85546875" style="44"/>
    <col min="9217" max="9217" width="4.5703125" style="44" customWidth="1"/>
    <col min="9218" max="9218" width="40.85546875" style="44" customWidth="1"/>
    <col min="9219" max="9219" width="17.42578125" style="44" customWidth="1"/>
    <col min="9220" max="9220" width="36.42578125" style="44" customWidth="1"/>
    <col min="9221" max="9221" width="28.28515625" style="44" customWidth="1"/>
    <col min="9222" max="9222" width="18.28515625" style="44" customWidth="1"/>
    <col min="9223" max="9472" width="8.85546875" style="44"/>
    <col min="9473" max="9473" width="4.5703125" style="44" customWidth="1"/>
    <col min="9474" max="9474" width="40.85546875" style="44" customWidth="1"/>
    <col min="9475" max="9475" width="17.42578125" style="44" customWidth="1"/>
    <col min="9476" max="9476" width="36.42578125" style="44" customWidth="1"/>
    <col min="9477" max="9477" width="28.28515625" style="44" customWidth="1"/>
    <col min="9478" max="9478" width="18.28515625" style="44" customWidth="1"/>
    <col min="9479" max="9728" width="8.85546875" style="44"/>
    <col min="9729" max="9729" width="4.5703125" style="44" customWidth="1"/>
    <col min="9730" max="9730" width="40.85546875" style="44" customWidth="1"/>
    <col min="9731" max="9731" width="17.42578125" style="44" customWidth="1"/>
    <col min="9732" max="9732" width="36.42578125" style="44" customWidth="1"/>
    <col min="9733" max="9733" width="28.28515625" style="44" customWidth="1"/>
    <col min="9734" max="9734" width="18.28515625" style="44" customWidth="1"/>
    <col min="9735" max="9984" width="8.85546875" style="44"/>
    <col min="9985" max="9985" width="4.5703125" style="44" customWidth="1"/>
    <col min="9986" max="9986" width="40.85546875" style="44" customWidth="1"/>
    <col min="9987" max="9987" width="17.42578125" style="44" customWidth="1"/>
    <col min="9988" max="9988" width="36.42578125" style="44" customWidth="1"/>
    <col min="9989" max="9989" width="28.28515625" style="44" customWidth="1"/>
    <col min="9990" max="9990" width="18.28515625" style="44" customWidth="1"/>
    <col min="9991" max="10240" width="8.85546875" style="44"/>
    <col min="10241" max="10241" width="4.5703125" style="44" customWidth="1"/>
    <col min="10242" max="10242" width="40.85546875" style="44" customWidth="1"/>
    <col min="10243" max="10243" width="17.42578125" style="44" customWidth="1"/>
    <col min="10244" max="10244" width="36.42578125" style="44" customWidth="1"/>
    <col min="10245" max="10245" width="28.28515625" style="44" customWidth="1"/>
    <col min="10246" max="10246" width="18.28515625" style="44" customWidth="1"/>
    <col min="10247" max="10496" width="8.85546875" style="44"/>
    <col min="10497" max="10497" width="4.5703125" style="44" customWidth="1"/>
    <col min="10498" max="10498" width="40.85546875" style="44" customWidth="1"/>
    <col min="10499" max="10499" width="17.42578125" style="44" customWidth="1"/>
    <col min="10500" max="10500" width="36.42578125" style="44" customWidth="1"/>
    <col min="10501" max="10501" width="28.28515625" style="44" customWidth="1"/>
    <col min="10502" max="10502" width="18.28515625" style="44" customWidth="1"/>
    <col min="10503" max="10752" width="8.85546875" style="44"/>
    <col min="10753" max="10753" width="4.5703125" style="44" customWidth="1"/>
    <col min="10754" max="10754" width="40.85546875" style="44" customWidth="1"/>
    <col min="10755" max="10755" width="17.42578125" style="44" customWidth="1"/>
    <col min="10756" max="10756" width="36.42578125" style="44" customWidth="1"/>
    <col min="10757" max="10757" width="28.28515625" style="44" customWidth="1"/>
    <col min="10758" max="10758" width="18.28515625" style="44" customWidth="1"/>
    <col min="10759" max="11008" width="8.85546875" style="44"/>
    <col min="11009" max="11009" width="4.5703125" style="44" customWidth="1"/>
    <col min="11010" max="11010" width="40.85546875" style="44" customWidth="1"/>
    <col min="11011" max="11011" width="17.42578125" style="44" customWidth="1"/>
    <col min="11012" max="11012" width="36.42578125" style="44" customWidth="1"/>
    <col min="11013" max="11013" width="28.28515625" style="44" customWidth="1"/>
    <col min="11014" max="11014" width="18.28515625" style="44" customWidth="1"/>
    <col min="11015" max="11264" width="8.85546875" style="44"/>
    <col min="11265" max="11265" width="4.5703125" style="44" customWidth="1"/>
    <col min="11266" max="11266" width="40.85546875" style="44" customWidth="1"/>
    <col min="11267" max="11267" width="17.42578125" style="44" customWidth="1"/>
    <col min="11268" max="11268" width="36.42578125" style="44" customWidth="1"/>
    <col min="11269" max="11269" width="28.28515625" style="44" customWidth="1"/>
    <col min="11270" max="11270" width="18.28515625" style="44" customWidth="1"/>
    <col min="11271" max="11520" width="8.85546875" style="44"/>
    <col min="11521" max="11521" width="4.5703125" style="44" customWidth="1"/>
    <col min="11522" max="11522" width="40.85546875" style="44" customWidth="1"/>
    <col min="11523" max="11523" width="17.42578125" style="44" customWidth="1"/>
    <col min="11524" max="11524" width="36.42578125" style="44" customWidth="1"/>
    <col min="11525" max="11525" width="28.28515625" style="44" customWidth="1"/>
    <col min="11526" max="11526" width="18.28515625" style="44" customWidth="1"/>
    <col min="11527" max="11776" width="8.85546875" style="44"/>
    <col min="11777" max="11777" width="4.5703125" style="44" customWidth="1"/>
    <col min="11778" max="11778" width="40.85546875" style="44" customWidth="1"/>
    <col min="11779" max="11779" width="17.42578125" style="44" customWidth="1"/>
    <col min="11780" max="11780" width="36.42578125" style="44" customWidth="1"/>
    <col min="11781" max="11781" width="28.28515625" style="44" customWidth="1"/>
    <col min="11782" max="11782" width="18.28515625" style="44" customWidth="1"/>
    <col min="11783" max="12032" width="8.85546875" style="44"/>
    <col min="12033" max="12033" width="4.5703125" style="44" customWidth="1"/>
    <col min="12034" max="12034" width="40.85546875" style="44" customWidth="1"/>
    <col min="12035" max="12035" width="17.42578125" style="44" customWidth="1"/>
    <col min="12036" max="12036" width="36.42578125" style="44" customWidth="1"/>
    <col min="12037" max="12037" width="28.28515625" style="44" customWidth="1"/>
    <col min="12038" max="12038" width="18.28515625" style="44" customWidth="1"/>
    <col min="12039" max="12288" width="8.85546875" style="44"/>
    <col min="12289" max="12289" width="4.5703125" style="44" customWidth="1"/>
    <col min="12290" max="12290" width="40.85546875" style="44" customWidth="1"/>
    <col min="12291" max="12291" width="17.42578125" style="44" customWidth="1"/>
    <col min="12292" max="12292" width="36.42578125" style="44" customWidth="1"/>
    <col min="12293" max="12293" width="28.28515625" style="44" customWidth="1"/>
    <col min="12294" max="12294" width="18.28515625" style="44" customWidth="1"/>
    <col min="12295" max="12544" width="8.85546875" style="44"/>
    <col min="12545" max="12545" width="4.5703125" style="44" customWidth="1"/>
    <col min="12546" max="12546" width="40.85546875" style="44" customWidth="1"/>
    <col min="12547" max="12547" width="17.42578125" style="44" customWidth="1"/>
    <col min="12548" max="12548" width="36.42578125" style="44" customWidth="1"/>
    <col min="12549" max="12549" width="28.28515625" style="44" customWidth="1"/>
    <col min="12550" max="12550" width="18.28515625" style="44" customWidth="1"/>
    <col min="12551" max="12800" width="8.85546875" style="44"/>
    <col min="12801" max="12801" width="4.5703125" style="44" customWidth="1"/>
    <col min="12802" max="12802" width="40.85546875" style="44" customWidth="1"/>
    <col min="12803" max="12803" width="17.42578125" style="44" customWidth="1"/>
    <col min="12804" max="12804" width="36.42578125" style="44" customWidth="1"/>
    <col min="12805" max="12805" width="28.28515625" style="44" customWidth="1"/>
    <col min="12806" max="12806" width="18.28515625" style="44" customWidth="1"/>
    <col min="12807" max="13056" width="8.85546875" style="44"/>
    <col min="13057" max="13057" width="4.5703125" style="44" customWidth="1"/>
    <col min="13058" max="13058" width="40.85546875" style="44" customWidth="1"/>
    <col min="13059" max="13059" width="17.42578125" style="44" customWidth="1"/>
    <col min="13060" max="13060" width="36.42578125" style="44" customWidth="1"/>
    <col min="13061" max="13061" width="28.28515625" style="44" customWidth="1"/>
    <col min="13062" max="13062" width="18.28515625" style="44" customWidth="1"/>
    <col min="13063" max="13312" width="8.85546875" style="44"/>
    <col min="13313" max="13313" width="4.5703125" style="44" customWidth="1"/>
    <col min="13314" max="13314" width="40.85546875" style="44" customWidth="1"/>
    <col min="13315" max="13315" width="17.42578125" style="44" customWidth="1"/>
    <col min="13316" max="13316" width="36.42578125" style="44" customWidth="1"/>
    <col min="13317" max="13317" width="28.28515625" style="44" customWidth="1"/>
    <col min="13318" max="13318" width="18.28515625" style="44" customWidth="1"/>
    <col min="13319" max="13568" width="8.85546875" style="44"/>
    <col min="13569" max="13569" width="4.5703125" style="44" customWidth="1"/>
    <col min="13570" max="13570" width="40.85546875" style="44" customWidth="1"/>
    <col min="13571" max="13571" width="17.42578125" style="44" customWidth="1"/>
    <col min="13572" max="13572" width="36.42578125" style="44" customWidth="1"/>
    <col min="13573" max="13573" width="28.28515625" style="44" customWidth="1"/>
    <col min="13574" max="13574" width="18.28515625" style="44" customWidth="1"/>
    <col min="13575" max="13824" width="8.85546875" style="44"/>
    <col min="13825" max="13825" width="4.5703125" style="44" customWidth="1"/>
    <col min="13826" max="13826" width="40.85546875" style="44" customWidth="1"/>
    <col min="13827" max="13827" width="17.42578125" style="44" customWidth="1"/>
    <col min="13828" max="13828" width="36.42578125" style="44" customWidth="1"/>
    <col min="13829" max="13829" width="28.28515625" style="44" customWidth="1"/>
    <col min="13830" max="13830" width="18.28515625" style="44" customWidth="1"/>
    <col min="13831" max="14080" width="8.85546875" style="44"/>
    <col min="14081" max="14081" width="4.5703125" style="44" customWidth="1"/>
    <col min="14082" max="14082" width="40.85546875" style="44" customWidth="1"/>
    <col min="14083" max="14083" width="17.42578125" style="44" customWidth="1"/>
    <col min="14084" max="14084" width="36.42578125" style="44" customWidth="1"/>
    <col min="14085" max="14085" width="28.28515625" style="44" customWidth="1"/>
    <col min="14086" max="14086" width="18.28515625" style="44" customWidth="1"/>
    <col min="14087" max="14336" width="8.85546875" style="44"/>
    <col min="14337" max="14337" width="4.5703125" style="44" customWidth="1"/>
    <col min="14338" max="14338" width="40.85546875" style="44" customWidth="1"/>
    <col min="14339" max="14339" width="17.42578125" style="44" customWidth="1"/>
    <col min="14340" max="14340" width="36.42578125" style="44" customWidth="1"/>
    <col min="14341" max="14341" width="28.28515625" style="44" customWidth="1"/>
    <col min="14342" max="14342" width="18.28515625" style="44" customWidth="1"/>
    <col min="14343" max="14592" width="8.85546875" style="44"/>
    <col min="14593" max="14593" width="4.5703125" style="44" customWidth="1"/>
    <col min="14594" max="14594" width="40.85546875" style="44" customWidth="1"/>
    <col min="14595" max="14595" width="17.42578125" style="44" customWidth="1"/>
    <col min="14596" max="14596" width="36.42578125" style="44" customWidth="1"/>
    <col min="14597" max="14597" width="28.28515625" style="44" customWidth="1"/>
    <col min="14598" max="14598" width="18.28515625" style="44" customWidth="1"/>
    <col min="14599" max="14848" width="8.85546875" style="44"/>
    <col min="14849" max="14849" width="4.5703125" style="44" customWidth="1"/>
    <col min="14850" max="14850" width="40.85546875" style="44" customWidth="1"/>
    <col min="14851" max="14851" width="17.42578125" style="44" customWidth="1"/>
    <col min="14852" max="14852" width="36.42578125" style="44" customWidth="1"/>
    <col min="14853" max="14853" width="28.28515625" style="44" customWidth="1"/>
    <col min="14854" max="14854" width="18.28515625" style="44" customWidth="1"/>
    <col min="14855" max="15104" width="8.85546875" style="44"/>
    <col min="15105" max="15105" width="4.5703125" style="44" customWidth="1"/>
    <col min="15106" max="15106" width="40.85546875" style="44" customWidth="1"/>
    <col min="15107" max="15107" width="17.42578125" style="44" customWidth="1"/>
    <col min="15108" max="15108" width="36.42578125" style="44" customWidth="1"/>
    <col min="15109" max="15109" width="28.28515625" style="44" customWidth="1"/>
    <col min="15110" max="15110" width="18.28515625" style="44" customWidth="1"/>
    <col min="15111" max="15360" width="8.85546875" style="44"/>
    <col min="15361" max="15361" width="4.5703125" style="44" customWidth="1"/>
    <col min="15362" max="15362" width="40.85546875" style="44" customWidth="1"/>
    <col min="15363" max="15363" width="17.42578125" style="44" customWidth="1"/>
    <col min="15364" max="15364" width="36.42578125" style="44" customWidth="1"/>
    <col min="15365" max="15365" width="28.28515625" style="44" customWidth="1"/>
    <col min="15366" max="15366" width="18.28515625" style="44" customWidth="1"/>
    <col min="15367" max="15616" width="8.85546875" style="44"/>
    <col min="15617" max="15617" width="4.5703125" style="44" customWidth="1"/>
    <col min="15618" max="15618" width="40.85546875" style="44" customWidth="1"/>
    <col min="15619" max="15619" width="17.42578125" style="44" customWidth="1"/>
    <col min="15620" max="15620" width="36.42578125" style="44" customWidth="1"/>
    <col min="15621" max="15621" width="28.28515625" style="44" customWidth="1"/>
    <col min="15622" max="15622" width="18.28515625" style="44" customWidth="1"/>
    <col min="15623" max="15872" width="8.85546875" style="44"/>
    <col min="15873" max="15873" width="4.5703125" style="44" customWidth="1"/>
    <col min="15874" max="15874" width="40.85546875" style="44" customWidth="1"/>
    <col min="15875" max="15875" width="17.42578125" style="44" customWidth="1"/>
    <col min="15876" max="15876" width="36.42578125" style="44" customWidth="1"/>
    <col min="15877" max="15877" width="28.28515625" style="44" customWidth="1"/>
    <col min="15878" max="15878" width="18.28515625" style="44" customWidth="1"/>
    <col min="15879" max="16128" width="8.85546875" style="44"/>
    <col min="16129" max="16129" width="4.5703125" style="44" customWidth="1"/>
    <col min="16130" max="16130" width="40.85546875" style="44" customWidth="1"/>
    <col min="16131" max="16131" width="17.42578125" style="44" customWidth="1"/>
    <col min="16132" max="16132" width="36.42578125" style="44" customWidth="1"/>
    <col min="16133" max="16133" width="28.28515625" style="44" customWidth="1"/>
    <col min="16134" max="16134" width="18.28515625" style="44" customWidth="1"/>
    <col min="16135" max="16384" width="8.85546875" style="44"/>
  </cols>
  <sheetData>
    <row r="1" spans="1:6" s="45" customFormat="1">
      <c r="A1" s="45" t="s">
        <v>419</v>
      </c>
      <c r="C1" s="45" t="s">
        <v>431</v>
      </c>
    </row>
    <row r="3" spans="1:6" ht="31.5">
      <c r="A3" s="11" t="s">
        <v>112</v>
      </c>
      <c r="B3" s="11" t="s">
        <v>262</v>
      </c>
      <c r="C3" s="91" t="s">
        <v>3115</v>
      </c>
      <c r="D3" s="81" t="s">
        <v>263</v>
      </c>
      <c r="E3" s="82" t="s">
        <v>258</v>
      </c>
      <c r="F3" s="82" t="s">
        <v>259</v>
      </c>
    </row>
    <row r="4" spans="1:6">
      <c r="A4" s="107">
        <v>1</v>
      </c>
      <c r="B4" s="108">
        <v>2</v>
      </c>
      <c r="C4" s="109">
        <v>3</v>
      </c>
      <c r="D4" s="110">
        <v>4</v>
      </c>
      <c r="E4" s="110">
        <v>5</v>
      </c>
      <c r="F4" s="109">
        <v>6</v>
      </c>
    </row>
    <row r="5" spans="1:6">
      <c r="A5" s="256"/>
      <c r="B5" s="257"/>
      <c r="C5" s="267"/>
      <c r="D5" s="268"/>
      <c r="E5" s="256"/>
      <c r="F5" s="257"/>
    </row>
    <row r="6" spans="1:6">
      <c r="A6" s="269"/>
      <c r="B6" s="212" t="s">
        <v>109</v>
      </c>
      <c r="C6" s="270"/>
      <c r="D6" s="269"/>
      <c r="E6" s="269"/>
      <c r="F6" s="269"/>
    </row>
    <row r="7" spans="1:6">
      <c r="A7" s="269"/>
      <c r="B7" s="271" t="s">
        <v>79</v>
      </c>
      <c r="C7" s="272">
        <f>SUM(C9+C21+C29+C34+C39+C46+C58+C69+C72+C94)</f>
        <v>2498000000</v>
      </c>
      <c r="D7" s="269"/>
      <c r="E7" s="269"/>
      <c r="F7" s="269"/>
    </row>
    <row r="8" spans="1:6">
      <c r="A8" s="269"/>
      <c r="B8" s="273"/>
      <c r="C8" s="270"/>
      <c r="D8" s="269"/>
      <c r="E8" s="269"/>
      <c r="F8" s="269"/>
    </row>
    <row r="9" spans="1:6">
      <c r="A9" s="1160" t="s">
        <v>234</v>
      </c>
      <c r="B9" s="1152" t="s">
        <v>7225</v>
      </c>
      <c r="C9" s="1161">
        <f>SUM(C11:C19)</f>
        <v>220600000</v>
      </c>
      <c r="D9" s="1159"/>
      <c r="E9" s="1159"/>
      <c r="F9" s="1159"/>
    </row>
    <row r="10" spans="1:6">
      <c r="A10" s="1160"/>
      <c r="B10" s="1152"/>
      <c r="C10" s="1161"/>
      <c r="D10" s="1159"/>
      <c r="E10" s="1159"/>
      <c r="F10" s="1159"/>
    </row>
    <row r="11" spans="1:6" ht="47.25">
      <c r="A11" s="261">
        <v>1</v>
      </c>
      <c r="B11" s="261" t="s">
        <v>265</v>
      </c>
      <c r="C11" s="287">
        <v>1000000</v>
      </c>
      <c r="D11" s="261" t="s">
        <v>7226</v>
      </c>
      <c r="E11" s="261" t="s">
        <v>7227</v>
      </c>
      <c r="F11" s="261" t="s">
        <v>7228</v>
      </c>
    </row>
    <row r="12" spans="1:6" s="112" customFormat="1" ht="31.5">
      <c r="A12" s="906">
        <v>2</v>
      </c>
      <c r="B12" s="906" t="s">
        <v>267</v>
      </c>
      <c r="C12" s="288">
        <v>40000000</v>
      </c>
      <c r="D12" s="906" t="s">
        <v>7229</v>
      </c>
      <c r="E12" s="906" t="s">
        <v>284</v>
      </c>
      <c r="F12" s="906" t="s">
        <v>7230</v>
      </c>
    </row>
    <row r="13" spans="1:6" s="112" customFormat="1" ht="47.25">
      <c r="A13" s="906">
        <v>3</v>
      </c>
      <c r="B13" s="906" t="s">
        <v>7231</v>
      </c>
      <c r="C13" s="288">
        <v>17800000</v>
      </c>
      <c r="D13" s="906" t="s">
        <v>7232</v>
      </c>
      <c r="E13" s="906" t="s">
        <v>7233</v>
      </c>
      <c r="F13" s="906" t="s">
        <v>7234</v>
      </c>
    </row>
    <row r="14" spans="1:6" ht="31.5">
      <c r="A14" s="906">
        <v>5</v>
      </c>
      <c r="B14" s="906" t="s">
        <v>236</v>
      </c>
      <c r="C14" s="645">
        <v>20000000</v>
      </c>
      <c r="D14" s="906" t="s">
        <v>7235</v>
      </c>
      <c r="E14" s="906" t="s">
        <v>7236</v>
      </c>
      <c r="F14" s="906" t="s">
        <v>7234</v>
      </c>
    </row>
    <row r="15" spans="1:6" s="112" customFormat="1" ht="78.75">
      <c r="A15" s="906">
        <v>6</v>
      </c>
      <c r="B15" s="906" t="s">
        <v>272</v>
      </c>
      <c r="C15" s="645">
        <v>15000000</v>
      </c>
      <c r="D15" s="906" t="s">
        <v>7237</v>
      </c>
      <c r="E15" s="906" t="s">
        <v>7238</v>
      </c>
      <c r="F15" s="906" t="s">
        <v>7234</v>
      </c>
    </row>
    <row r="16" spans="1:6" s="112" customFormat="1" ht="31.5">
      <c r="A16" s="906">
        <v>8</v>
      </c>
      <c r="B16" s="906" t="s">
        <v>353</v>
      </c>
      <c r="C16" s="943">
        <v>26600000</v>
      </c>
      <c r="D16" s="906" t="s">
        <v>7239</v>
      </c>
      <c r="E16" s="906" t="s">
        <v>7240</v>
      </c>
      <c r="F16" s="906" t="s">
        <v>7234</v>
      </c>
    </row>
    <row r="17" spans="1:6" s="112" customFormat="1" ht="78.75">
      <c r="A17" s="906">
        <v>9</v>
      </c>
      <c r="B17" s="906" t="s">
        <v>7241</v>
      </c>
      <c r="C17" s="943">
        <v>25200000</v>
      </c>
      <c r="D17" s="906" t="s">
        <v>7242</v>
      </c>
      <c r="E17" s="906" t="s">
        <v>7243</v>
      </c>
      <c r="F17" s="906" t="s">
        <v>7234</v>
      </c>
    </row>
    <row r="18" spans="1:6" s="112" customFormat="1" ht="63">
      <c r="A18" s="906">
        <v>10</v>
      </c>
      <c r="B18" s="906" t="s">
        <v>275</v>
      </c>
      <c r="C18" s="943">
        <v>25000000</v>
      </c>
      <c r="D18" s="906" t="s">
        <v>7244</v>
      </c>
      <c r="E18" s="906" t="s">
        <v>7245</v>
      </c>
      <c r="F18" s="906" t="s">
        <v>7234</v>
      </c>
    </row>
    <row r="19" spans="1:6" s="112" customFormat="1" ht="78.75">
      <c r="A19" s="906">
        <v>11</v>
      </c>
      <c r="B19" s="906" t="s">
        <v>7246</v>
      </c>
      <c r="C19" s="645">
        <v>50000000</v>
      </c>
      <c r="D19" s="906" t="s">
        <v>7247</v>
      </c>
      <c r="E19" s="906" t="s">
        <v>7248</v>
      </c>
      <c r="F19" s="906" t="s">
        <v>7249</v>
      </c>
    </row>
    <row r="20" spans="1:6" s="112" customFormat="1">
      <c r="A20" s="274"/>
      <c r="B20" s="274"/>
      <c r="C20" s="289"/>
      <c r="D20" s="274"/>
      <c r="E20" s="274"/>
      <c r="F20" s="274"/>
    </row>
    <row r="21" spans="1:6" s="112" customFormat="1">
      <c r="A21" s="1150" t="s">
        <v>240</v>
      </c>
      <c r="B21" s="1157" t="s">
        <v>7250</v>
      </c>
      <c r="C21" s="1153">
        <f>SUM(C23:C28)</f>
        <v>134600000</v>
      </c>
      <c r="D21" s="1148"/>
      <c r="E21" s="1148"/>
      <c r="F21" s="1148"/>
    </row>
    <row r="22" spans="1:6" s="112" customFormat="1">
      <c r="A22" s="1151"/>
      <c r="B22" s="1158"/>
      <c r="C22" s="1154"/>
      <c r="D22" s="1149"/>
      <c r="E22" s="1149"/>
      <c r="F22" s="1149"/>
    </row>
    <row r="23" spans="1:6" s="112" customFormat="1">
      <c r="A23" s="906">
        <v>1</v>
      </c>
      <c r="B23" s="150" t="s">
        <v>7251</v>
      </c>
      <c r="C23" s="288">
        <v>34000000</v>
      </c>
      <c r="D23" s="906" t="s">
        <v>7252</v>
      </c>
      <c r="E23" s="906" t="s">
        <v>6446</v>
      </c>
      <c r="F23" s="906" t="s">
        <v>7234</v>
      </c>
    </row>
    <row r="24" spans="1:6" s="112" customFormat="1" ht="31.5">
      <c r="A24" s="274">
        <v>2</v>
      </c>
      <c r="B24" s="274" t="s">
        <v>7253</v>
      </c>
      <c r="C24" s="944">
        <v>4000000</v>
      </c>
      <c r="D24" s="274" t="s">
        <v>7254</v>
      </c>
      <c r="E24" s="274" t="s">
        <v>7255</v>
      </c>
      <c r="F24" s="274" t="s">
        <v>7234</v>
      </c>
    </row>
    <row r="25" spans="1:6" s="112" customFormat="1" ht="47.25">
      <c r="A25" s="906">
        <v>3</v>
      </c>
      <c r="B25" s="906" t="s">
        <v>277</v>
      </c>
      <c r="C25" s="943">
        <v>75600000</v>
      </c>
      <c r="D25" s="906" t="s">
        <v>7256</v>
      </c>
      <c r="E25" s="906" t="s">
        <v>7257</v>
      </c>
      <c r="F25" s="906" t="s">
        <v>7234</v>
      </c>
    </row>
    <row r="26" spans="1:6" s="112" customFormat="1" ht="31.5">
      <c r="A26" s="274">
        <v>4</v>
      </c>
      <c r="B26" s="274" t="s">
        <v>7258</v>
      </c>
      <c r="C26" s="944">
        <v>6000000</v>
      </c>
      <c r="D26" s="274" t="s">
        <v>7259</v>
      </c>
      <c r="E26" s="274" t="s">
        <v>7260</v>
      </c>
      <c r="F26" s="274" t="s">
        <v>7234</v>
      </c>
    </row>
    <row r="27" spans="1:6" s="112" customFormat="1">
      <c r="A27" s="274"/>
      <c r="B27" s="274"/>
      <c r="C27" s="944"/>
      <c r="D27" s="274"/>
      <c r="E27" s="274"/>
      <c r="F27" s="274"/>
    </row>
    <row r="28" spans="1:6" ht="47.25">
      <c r="A28" s="274">
        <v>5</v>
      </c>
      <c r="B28" s="274" t="s">
        <v>7261</v>
      </c>
      <c r="C28" s="944">
        <v>15000000</v>
      </c>
      <c r="D28" s="274" t="s">
        <v>7262</v>
      </c>
      <c r="E28" s="274" t="s">
        <v>7263</v>
      </c>
      <c r="F28" s="274" t="s">
        <v>7234</v>
      </c>
    </row>
    <row r="29" spans="1:6">
      <c r="A29" s="1150" t="s">
        <v>244</v>
      </c>
      <c r="B29" s="1152" t="s">
        <v>6382</v>
      </c>
      <c r="C29" s="1153">
        <f>SUM(C31:C32)</f>
        <v>88000000</v>
      </c>
      <c r="D29" s="1155"/>
      <c r="E29" s="1155"/>
      <c r="F29" s="1155"/>
    </row>
    <row r="30" spans="1:6" s="112" customFormat="1">
      <c r="A30" s="1151"/>
      <c r="B30" s="1152"/>
      <c r="C30" s="1154"/>
      <c r="D30" s="1156"/>
      <c r="E30" s="1156"/>
      <c r="F30" s="1156"/>
    </row>
    <row r="31" spans="1:6" ht="31.5">
      <c r="A31" s="906">
        <v>1</v>
      </c>
      <c r="B31" s="906" t="s">
        <v>278</v>
      </c>
      <c r="C31" s="943">
        <v>20000000</v>
      </c>
      <c r="D31" s="906" t="s">
        <v>7264</v>
      </c>
      <c r="E31" s="906" t="s">
        <v>281</v>
      </c>
      <c r="F31" s="906" t="s">
        <v>7265</v>
      </c>
    </row>
    <row r="32" spans="1:6" ht="31.5">
      <c r="A32" s="906">
        <v>2</v>
      </c>
      <c r="B32" s="906" t="s">
        <v>5761</v>
      </c>
      <c r="C32" s="943">
        <v>68000000</v>
      </c>
      <c r="D32" s="906" t="s">
        <v>7266</v>
      </c>
      <c r="E32" s="906" t="s">
        <v>282</v>
      </c>
      <c r="F32" s="906" t="s">
        <v>7267</v>
      </c>
    </row>
    <row r="33" spans="1:6">
      <c r="A33" s="261"/>
      <c r="B33" s="261"/>
      <c r="C33" s="287"/>
      <c r="D33" s="261"/>
      <c r="E33" s="261"/>
      <c r="F33" s="261"/>
    </row>
    <row r="34" spans="1:6" s="112" customFormat="1">
      <c r="A34" s="1150" t="s">
        <v>245</v>
      </c>
      <c r="B34" s="1157" t="s">
        <v>7268</v>
      </c>
      <c r="C34" s="1153">
        <f>SUM(C36:C38)</f>
        <v>101000000</v>
      </c>
      <c r="D34" s="1155"/>
      <c r="E34" s="1155"/>
      <c r="F34" s="1155"/>
    </row>
    <row r="35" spans="1:6">
      <c r="A35" s="1151"/>
      <c r="B35" s="1158"/>
      <c r="C35" s="1154"/>
      <c r="D35" s="1156"/>
      <c r="E35" s="1156"/>
      <c r="F35" s="1156"/>
    </row>
    <row r="36" spans="1:6" ht="47.25">
      <c r="A36" s="906">
        <v>1</v>
      </c>
      <c r="B36" s="906" t="s">
        <v>280</v>
      </c>
      <c r="C36" s="645">
        <v>51000000</v>
      </c>
      <c r="D36" s="906" t="s">
        <v>7269</v>
      </c>
      <c r="E36" s="906" t="s">
        <v>7270</v>
      </c>
      <c r="F36" s="906" t="s">
        <v>7228</v>
      </c>
    </row>
    <row r="37" spans="1:6" s="112" customFormat="1">
      <c r="A37" s="906">
        <v>2</v>
      </c>
      <c r="B37" s="906" t="s">
        <v>7271</v>
      </c>
      <c r="C37" s="645">
        <v>50000000</v>
      </c>
      <c r="D37" s="906" t="s">
        <v>7272</v>
      </c>
      <c r="E37" s="906" t="s">
        <v>7273</v>
      </c>
      <c r="F37" s="906" t="s">
        <v>7228</v>
      </c>
    </row>
    <row r="38" spans="1:6" s="112" customFormat="1">
      <c r="A38" s="261"/>
      <c r="B38" s="261"/>
      <c r="C38" s="287"/>
      <c r="D38" s="261"/>
      <c r="E38" s="261"/>
      <c r="F38" s="261"/>
    </row>
    <row r="39" spans="1:6" s="112" customFormat="1">
      <c r="A39" s="290" t="s">
        <v>246</v>
      </c>
      <c r="B39" s="275" t="s">
        <v>7274</v>
      </c>
      <c r="C39" s="291">
        <f>SUM(C40:C44)</f>
        <v>110000000</v>
      </c>
      <c r="D39" s="261"/>
      <c r="E39" s="261"/>
      <c r="F39" s="261"/>
    </row>
    <row r="40" spans="1:6" s="112" customFormat="1" ht="31.5">
      <c r="A40" s="906">
        <v>1</v>
      </c>
      <c r="B40" s="906" t="s">
        <v>7275</v>
      </c>
      <c r="C40" s="288">
        <v>20000000</v>
      </c>
      <c r="D40" s="906" t="s">
        <v>7276</v>
      </c>
      <c r="E40" s="906" t="s">
        <v>5790</v>
      </c>
      <c r="F40" s="906" t="s">
        <v>7228</v>
      </c>
    </row>
    <row r="41" spans="1:6" s="112" customFormat="1" ht="31.5">
      <c r="A41" s="906">
        <v>2</v>
      </c>
      <c r="B41" s="906" t="s">
        <v>7277</v>
      </c>
      <c r="C41" s="288">
        <v>20000000</v>
      </c>
      <c r="D41" s="906" t="s">
        <v>7278</v>
      </c>
      <c r="E41" s="906" t="s">
        <v>7279</v>
      </c>
      <c r="F41" s="906" t="s">
        <v>7228</v>
      </c>
    </row>
    <row r="42" spans="1:6" s="112" customFormat="1" ht="31.5">
      <c r="A42" s="906">
        <v>3</v>
      </c>
      <c r="B42" s="906" t="s">
        <v>7280</v>
      </c>
      <c r="C42" s="288">
        <v>15000000</v>
      </c>
      <c r="D42" s="906" t="s">
        <v>7281</v>
      </c>
      <c r="E42" s="906" t="s">
        <v>7282</v>
      </c>
      <c r="F42" s="906" t="s">
        <v>7228</v>
      </c>
    </row>
    <row r="43" spans="1:6" s="112" customFormat="1" ht="31.5">
      <c r="A43" s="906">
        <v>4</v>
      </c>
      <c r="B43" s="906" t="s">
        <v>7283</v>
      </c>
      <c r="C43" s="288">
        <v>35000000</v>
      </c>
      <c r="D43" s="906" t="s">
        <v>7284</v>
      </c>
      <c r="E43" s="906" t="s">
        <v>7282</v>
      </c>
      <c r="F43" s="906" t="s">
        <v>7228</v>
      </c>
    </row>
    <row r="44" spans="1:6" s="112" customFormat="1" ht="31.5">
      <c r="A44" s="906">
        <v>5</v>
      </c>
      <c r="B44" s="906" t="s">
        <v>7285</v>
      </c>
      <c r="C44" s="288">
        <v>20000000</v>
      </c>
      <c r="D44" s="906" t="s">
        <v>7286</v>
      </c>
      <c r="E44" s="906" t="s">
        <v>5790</v>
      </c>
      <c r="F44" s="906" t="s">
        <v>7228</v>
      </c>
    </row>
    <row r="45" spans="1:6" s="112" customFormat="1">
      <c r="A45" s="906"/>
      <c r="B45" s="906"/>
      <c r="C45" s="288"/>
      <c r="D45" s="906"/>
      <c r="E45" s="906"/>
      <c r="F45" s="906"/>
    </row>
    <row r="46" spans="1:6" s="112" customFormat="1">
      <c r="A46" s="1150" t="s">
        <v>247</v>
      </c>
      <c r="B46" s="1157" t="s">
        <v>7287</v>
      </c>
      <c r="C46" s="1153">
        <f>SUM(C48:C56)</f>
        <v>296700000</v>
      </c>
      <c r="D46" s="1148"/>
      <c r="E46" s="1148"/>
      <c r="F46" s="1148"/>
    </row>
    <row r="47" spans="1:6" s="112" customFormat="1">
      <c r="A47" s="1151"/>
      <c r="B47" s="1158"/>
      <c r="C47" s="1154"/>
      <c r="D47" s="1149"/>
      <c r="E47" s="1149"/>
      <c r="F47" s="1149"/>
    </row>
    <row r="48" spans="1:6" s="112" customFormat="1" ht="31.5">
      <c r="A48" s="906">
        <v>1</v>
      </c>
      <c r="B48" s="906" t="s">
        <v>7288</v>
      </c>
      <c r="C48" s="288">
        <v>50000000</v>
      </c>
      <c r="D48" s="906" t="s">
        <v>7289</v>
      </c>
      <c r="E48" s="906" t="s">
        <v>7290</v>
      </c>
      <c r="F48" s="906" t="s">
        <v>7228</v>
      </c>
    </row>
    <row r="49" spans="1:6" s="112" customFormat="1" ht="31.5">
      <c r="A49" s="906">
        <v>2</v>
      </c>
      <c r="B49" s="906" t="s">
        <v>7291</v>
      </c>
      <c r="C49" s="288">
        <v>50000000</v>
      </c>
      <c r="D49" s="906" t="s">
        <v>7292</v>
      </c>
      <c r="E49" s="906" t="s">
        <v>7293</v>
      </c>
      <c r="F49" s="906" t="s">
        <v>7228</v>
      </c>
    </row>
    <row r="50" spans="1:6" ht="31.5">
      <c r="A50" s="906">
        <v>3</v>
      </c>
      <c r="B50" s="906" t="s">
        <v>7294</v>
      </c>
      <c r="C50" s="288">
        <v>40500000</v>
      </c>
      <c r="D50" s="906" t="s">
        <v>7295</v>
      </c>
      <c r="E50" s="906" t="s">
        <v>7296</v>
      </c>
      <c r="F50" s="906" t="s">
        <v>7228</v>
      </c>
    </row>
    <row r="51" spans="1:6" s="112" customFormat="1" ht="31.5">
      <c r="A51" s="906">
        <v>4</v>
      </c>
      <c r="B51" s="906" t="s">
        <v>7297</v>
      </c>
      <c r="C51" s="288">
        <v>15000000</v>
      </c>
      <c r="D51" s="906" t="s">
        <v>7298</v>
      </c>
      <c r="E51" s="906" t="s">
        <v>2904</v>
      </c>
      <c r="F51" s="906" t="s">
        <v>7299</v>
      </c>
    </row>
    <row r="52" spans="1:6" s="112" customFormat="1" ht="78.75">
      <c r="A52" s="906">
        <v>5</v>
      </c>
      <c r="B52" s="906" t="s">
        <v>7300</v>
      </c>
      <c r="C52" s="288">
        <v>89200000</v>
      </c>
      <c r="D52" s="906" t="s">
        <v>7301</v>
      </c>
      <c r="E52" s="906" t="s">
        <v>7302</v>
      </c>
      <c r="F52" s="906" t="s">
        <v>7303</v>
      </c>
    </row>
    <row r="53" spans="1:6" s="112" customFormat="1" ht="47.25">
      <c r="A53" s="906">
        <v>6</v>
      </c>
      <c r="B53" s="906" t="s">
        <v>7304</v>
      </c>
      <c r="C53" s="288">
        <v>4000000</v>
      </c>
      <c r="D53" s="906" t="s">
        <v>7305</v>
      </c>
      <c r="E53" s="906" t="s">
        <v>7306</v>
      </c>
      <c r="F53" s="906" t="s">
        <v>7307</v>
      </c>
    </row>
    <row r="54" spans="1:6" s="112" customFormat="1" ht="31.5">
      <c r="A54" s="906">
        <v>7</v>
      </c>
      <c r="B54" s="906" t="s">
        <v>7308</v>
      </c>
      <c r="C54" s="288">
        <v>10000000</v>
      </c>
      <c r="D54" s="906" t="s">
        <v>7309</v>
      </c>
      <c r="E54" s="906" t="s">
        <v>7310</v>
      </c>
      <c r="F54" s="906" t="s">
        <v>7311</v>
      </c>
    </row>
    <row r="55" spans="1:6" s="112" customFormat="1" ht="31.5">
      <c r="A55" s="906">
        <v>8</v>
      </c>
      <c r="B55" s="906" t="s">
        <v>7312</v>
      </c>
      <c r="C55" s="288">
        <v>23000000</v>
      </c>
      <c r="D55" s="906" t="s">
        <v>7313</v>
      </c>
      <c r="E55" s="906" t="s">
        <v>2904</v>
      </c>
      <c r="F55" s="906" t="s">
        <v>7228</v>
      </c>
    </row>
    <row r="56" spans="1:6" s="112" customFormat="1" ht="31.5">
      <c r="A56" s="906">
        <v>9</v>
      </c>
      <c r="B56" s="906" t="s">
        <v>7314</v>
      </c>
      <c r="C56" s="288">
        <v>15000000</v>
      </c>
      <c r="D56" s="906" t="s">
        <v>7315</v>
      </c>
      <c r="E56" s="906" t="s">
        <v>7316</v>
      </c>
      <c r="F56" s="906" t="s">
        <v>7317</v>
      </c>
    </row>
    <row r="57" spans="1:6" s="112" customFormat="1">
      <c r="A57" s="261"/>
      <c r="B57" s="261"/>
      <c r="C57" s="287"/>
      <c r="D57" s="261"/>
      <c r="E57" s="261"/>
      <c r="F57" s="261"/>
    </row>
    <row r="58" spans="1:6" s="112" customFormat="1">
      <c r="A58" s="1150" t="s">
        <v>249</v>
      </c>
      <c r="B58" s="1157" t="s">
        <v>7318</v>
      </c>
      <c r="C58" s="1153">
        <f>SUM(C60:C67)</f>
        <v>806200000</v>
      </c>
      <c r="D58" s="1148"/>
      <c r="E58" s="1148"/>
      <c r="F58" s="1148"/>
    </row>
    <row r="59" spans="1:6" s="112" customFormat="1">
      <c r="A59" s="1151"/>
      <c r="B59" s="1158"/>
      <c r="C59" s="1154"/>
      <c r="D59" s="1149"/>
      <c r="E59" s="1149"/>
      <c r="F59" s="1149"/>
    </row>
    <row r="60" spans="1:6" s="112" customFormat="1" ht="31.5">
      <c r="A60" s="906">
        <v>1</v>
      </c>
      <c r="B60" s="906" t="s">
        <v>7319</v>
      </c>
      <c r="C60" s="288">
        <v>133800000</v>
      </c>
      <c r="D60" s="906" t="s">
        <v>7320</v>
      </c>
      <c r="E60" s="906" t="s">
        <v>7321</v>
      </c>
      <c r="F60" s="906" t="s">
        <v>7322</v>
      </c>
    </row>
    <row r="61" spans="1:6" ht="47.25">
      <c r="A61" s="906">
        <v>2</v>
      </c>
      <c r="B61" s="906" t="s">
        <v>7323</v>
      </c>
      <c r="C61" s="288">
        <v>306000000</v>
      </c>
      <c r="D61" s="906" t="s">
        <v>7324</v>
      </c>
      <c r="E61" s="906" t="s">
        <v>7325</v>
      </c>
      <c r="F61" s="906" t="s">
        <v>7228</v>
      </c>
    </row>
    <row r="62" spans="1:6" ht="47.25">
      <c r="A62" s="906">
        <v>3</v>
      </c>
      <c r="B62" s="906" t="s">
        <v>7326</v>
      </c>
      <c r="C62" s="288">
        <v>50000000</v>
      </c>
      <c r="D62" s="906" t="s">
        <v>7327</v>
      </c>
      <c r="E62" s="906" t="s">
        <v>7328</v>
      </c>
      <c r="F62" s="906" t="s">
        <v>7329</v>
      </c>
    </row>
    <row r="63" spans="1:6" s="112" customFormat="1" ht="63">
      <c r="A63" s="906">
        <v>4</v>
      </c>
      <c r="B63" s="906" t="s">
        <v>7330</v>
      </c>
      <c r="C63" s="288">
        <v>24000000</v>
      </c>
      <c r="D63" s="906" t="s">
        <v>7331</v>
      </c>
      <c r="E63" s="906" t="s">
        <v>2904</v>
      </c>
      <c r="F63" s="906" t="s">
        <v>7228</v>
      </c>
    </row>
    <row r="64" spans="1:6" s="112" customFormat="1" ht="31.5">
      <c r="A64" s="906">
        <v>5</v>
      </c>
      <c r="B64" s="906" t="s">
        <v>7332</v>
      </c>
      <c r="C64" s="288">
        <v>87400000</v>
      </c>
      <c r="D64" s="906" t="s">
        <v>7333</v>
      </c>
      <c r="E64" s="906" t="s">
        <v>7334</v>
      </c>
      <c r="F64" s="906" t="s">
        <v>7329</v>
      </c>
    </row>
    <row r="65" spans="1:6" s="112" customFormat="1" ht="63">
      <c r="A65" s="906">
        <v>6</v>
      </c>
      <c r="B65" s="906" t="s">
        <v>7335</v>
      </c>
      <c r="C65" s="288">
        <v>20000000</v>
      </c>
      <c r="D65" s="906" t="s">
        <v>7336</v>
      </c>
      <c r="E65" s="906" t="s">
        <v>282</v>
      </c>
      <c r="F65" s="906" t="s">
        <v>7337</v>
      </c>
    </row>
    <row r="66" spans="1:6" s="112" customFormat="1" ht="31.5">
      <c r="A66" s="906">
        <v>7</v>
      </c>
      <c r="B66" s="906" t="s">
        <v>7338</v>
      </c>
      <c r="C66" s="288">
        <v>10000000</v>
      </c>
      <c r="D66" s="906" t="s">
        <v>7339</v>
      </c>
      <c r="E66" s="906" t="s">
        <v>282</v>
      </c>
      <c r="F66" s="906" t="s">
        <v>7340</v>
      </c>
    </row>
    <row r="67" spans="1:6" s="112" customFormat="1" ht="31.5">
      <c r="A67" s="906">
        <v>8</v>
      </c>
      <c r="B67" s="906" t="s">
        <v>7341</v>
      </c>
      <c r="C67" s="288">
        <v>175000000</v>
      </c>
      <c r="D67" s="906" t="s">
        <v>7342</v>
      </c>
      <c r="E67" s="906" t="s">
        <v>282</v>
      </c>
      <c r="F67" s="906" t="s">
        <v>7267</v>
      </c>
    </row>
    <row r="68" spans="1:6" s="112" customFormat="1">
      <c r="A68" s="261"/>
      <c r="B68" s="261"/>
      <c r="C68" s="287"/>
      <c r="D68" s="261"/>
      <c r="E68" s="261"/>
      <c r="F68" s="261"/>
    </row>
    <row r="69" spans="1:6" s="112" customFormat="1" ht="47.25">
      <c r="A69" s="945" t="s">
        <v>251</v>
      </c>
      <c r="B69" s="275" t="s">
        <v>7343</v>
      </c>
      <c r="C69" s="291">
        <f>C70</f>
        <v>10000000</v>
      </c>
      <c r="D69" s="261"/>
      <c r="E69" s="261"/>
      <c r="F69" s="261"/>
    </row>
    <row r="70" spans="1:6" s="112" customFormat="1" ht="47.25">
      <c r="A70" s="945"/>
      <c r="B70" s="261" t="s">
        <v>7344</v>
      </c>
      <c r="C70" s="287">
        <v>10000000</v>
      </c>
      <c r="D70" s="261" t="s">
        <v>7345</v>
      </c>
      <c r="E70" s="261" t="s">
        <v>5825</v>
      </c>
      <c r="F70" s="261" t="s">
        <v>7234</v>
      </c>
    </row>
    <row r="71" spans="1:6" s="112" customFormat="1">
      <c r="A71" s="945"/>
      <c r="B71" s="261"/>
      <c r="C71" s="287"/>
      <c r="D71" s="261"/>
      <c r="E71" s="261"/>
      <c r="F71" s="261"/>
    </row>
    <row r="72" spans="1:6" s="112" customFormat="1" ht="31.5">
      <c r="A72" s="915" t="s">
        <v>251</v>
      </c>
      <c r="B72" s="275" t="s">
        <v>7346</v>
      </c>
      <c r="C72" s="264">
        <f>SUM(C73:C93)</f>
        <v>684100000</v>
      </c>
      <c r="D72" s="261"/>
      <c r="E72" s="261"/>
      <c r="F72" s="261"/>
    </row>
    <row r="73" spans="1:6" s="112" customFormat="1" ht="31.5">
      <c r="A73" s="906">
        <v>1</v>
      </c>
      <c r="B73" s="906" t="s">
        <v>7347</v>
      </c>
      <c r="C73" s="288">
        <v>100000000</v>
      </c>
      <c r="D73" s="906" t="s">
        <v>7348</v>
      </c>
      <c r="E73" s="906" t="s">
        <v>248</v>
      </c>
      <c r="F73" s="906" t="s">
        <v>7234</v>
      </c>
    </row>
    <row r="74" spans="1:6" s="112" customFormat="1" ht="47.25">
      <c r="A74" s="906">
        <v>2</v>
      </c>
      <c r="B74" s="906" t="s">
        <v>7349</v>
      </c>
      <c r="C74" s="288">
        <v>34700000</v>
      </c>
      <c r="D74" s="906" t="s">
        <v>7350</v>
      </c>
      <c r="E74" s="906" t="s">
        <v>284</v>
      </c>
      <c r="F74" s="906" t="s">
        <v>7234</v>
      </c>
    </row>
    <row r="75" spans="1:6" s="112" customFormat="1" ht="31.5">
      <c r="A75" s="906">
        <v>3</v>
      </c>
      <c r="B75" s="906" t="s">
        <v>7351</v>
      </c>
      <c r="C75" s="288">
        <v>20600000</v>
      </c>
      <c r="D75" s="906" t="s">
        <v>7352</v>
      </c>
      <c r="E75" s="906" t="s">
        <v>7353</v>
      </c>
      <c r="F75" s="906" t="s">
        <v>7234</v>
      </c>
    </row>
    <row r="76" spans="1:6" s="112" customFormat="1" ht="47.25">
      <c r="A76" s="906">
        <v>4</v>
      </c>
      <c r="B76" s="906" t="s">
        <v>7354</v>
      </c>
      <c r="C76" s="288">
        <v>50000000</v>
      </c>
      <c r="D76" s="906" t="s">
        <v>7355</v>
      </c>
      <c r="E76" s="906" t="s">
        <v>7356</v>
      </c>
      <c r="F76" s="906" t="s">
        <v>7234</v>
      </c>
    </row>
    <row r="77" spans="1:6" s="112" customFormat="1" ht="47.25">
      <c r="A77" s="906">
        <v>5</v>
      </c>
      <c r="B77" s="906" t="s">
        <v>7357</v>
      </c>
      <c r="C77" s="288">
        <v>50000000</v>
      </c>
      <c r="D77" s="906" t="s">
        <v>7358</v>
      </c>
      <c r="E77" s="906" t="s">
        <v>7359</v>
      </c>
      <c r="F77" s="906" t="s">
        <v>7234</v>
      </c>
    </row>
    <row r="78" spans="1:6" s="112" customFormat="1" ht="47.25">
      <c r="A78" s="906">
        <v>6</v>
      </c>
      <c r="B78" s="906" t="s">
        <v>7360</v>
      </c>
      <c r="C78" s="288">
        <v>25000000</v>
      </c>
      <c r="D78" s="906" t="s">
        <v>7361</v>
      </c>
      <c r="E78" s="906" t="s">
        <v>284</v>
      </c>
      <c r="F78" s="906" t="s">
        <v>7234</v>
      </c>
    </row>
    <row r="79" spans="1:6" s="112" customFormat="1" ht="31.5">
      <c r="A79" s="906">
        <v>7</v>
      </c>
      <c r="B79" s="906" t="s">
        <v>7362</v>
      </c>
      <c r="C79" s="288">
        <v>25000000</v>
      </c>
      <c r="D79" s="906" t="s">
        <v>7363</v>
      </c>
      <c r="E79" s="906" t="s">
        <v>281</v>
      </c>
      <c r="F79" s="906" t="s">
        <v>7234</v>
      </c>
    </row>
    <row r="80" spans="1:6" s="112" customFormat="1">
      <c r="A80" s="906">
        <v>8</v>
      </c>
      <c r="B80" s="906" t="s">
        <v>7364</v>
      </c>
      <c r="C80" s="288">
        <v>18300000</v>
      </c>
      <c r="D80" s="906" t="s">
        <v>7365</v>
      </c>
      <c r="E80" s="906" t="s">
        <v>7366</v>
      </c>
      <c r="F80" s="906" t="s">
        <v>7234</v>
      </c>
    </row>
    <row r="81" spans="1:6" s="112" customFormat="1" ht="31.5">
      <c r="A81" s="906">
        <v>9</v>
      </c>
      <c r="B81" s="906" t="s">
        <v>7367</v>
      </c>
      <c r="C81" s="288">
        <v>24500000</v>
      </c>
      <c r="D81" s="906" t="s">
        <v>7368</v>
      </c>
      <c r="E81" s="906" t="s">
        <v>284</v>
      </c>
      <c r="F81" s="906" t="s">
        <v>7234</v>
      </c>
    </row>
    <row r="82" spans="1:6" s="112" customFormat="1" ht="47.25">
      <c r="A82" s="906">
        <v>10</v>
      </c>
      <c r="B82" s="906" t="s">
        <v>7369</v>
      </c>
      <c r="C82" s="288">
        <v>58000000</v>
      </c>
      <c r="D82" s="906" t="s">
        <v>7370</v>
      </c>
      <c r="E82" s="906" t="s">
        <v>7371</v>
      </c>
      <c r="F82" s="906" t="s">
        <v>7234</v>
      </c>
    </row>
    <row r="83" spans="1:6" s="112" customFormat="1" ht="31.5">
      <c r="A83" s="906">
        <v>11</v>
      </c>
      <c r="B83" s="906" t="s">
        <v>7372</v>
      </c>
      <c r="C83" s="288">
        <v>25000000</v>
      </c>
      <c r="D83" s="906" t="s">
        <v>7373</v>
      </c>
      <c r="E83" s="906" t="s">
        <v>7374</v>
      </c>
      <c r="F83" s="906" t="s">
        <v>7375</v>
      </c>
    </row>
    <row r="84" spans="1:6" ht="31.5">
      <c r="A84" s="906">
        <v>12</v>
      </c>
      <c r="B84" s="906" t="s">
        <v>7376</v>
      </c>
      <c r="C84" s="288">
        <v>15000000</v>
      </c>
      <c r="D84" s="906" t="s">
        <v>7377</v>
      </c>
      <c r="E84" s="906" t="s">
        <v>7378</v>
      </c>
      <c r="F84" s="906" t="s">
        <v>7379</v>
      </c>
    </row>
    <row r="85" spans="1:6" ht="47.25">
      <c r="A85" s="906">
        <v>13</v>
      </c>
      <c r="B85" s="906" t="s">
        <v>7380</v>
      </c>
      <c r="C85" s="288">
        <v>43000000</v>
      </c>
      <c r="D85" s="906" t="s">
        <v>7381</v>
      </c>
      <c r="E85" s="906" t="s">
        <v>7382</v>
      </c>
      <c r="F85" s="906" t="s">
        <v>7234</v>
      </c>
    </row>
    <row r="86" spans="1:6" ht="31.5">
      <c r="A86" s="906">
        <v>14</v>
      </c>
      <c r="B86" s="906" t="s">
        <v>7383</v>
      </c>
      <c r="C86" s="288">
        <v>10000000</v>
      </c>
      <c r="D86" s="906" t="s">
        <v>7384</v>
      </c>
      <c r="E86" s="906" t="s">
        <v>7385</v>
      </c>
      <c r="F86" s="906" t="s">
        <v>7234</v>
      </c>
    </row>
    <row r="87" spans="1:6" ht="31.5">
      <c r="A87" s="906">
        <v>15</v>
      </c>
      <c r="B87" s="906" t="s">
        <v>7386</v>
      </c>
      <c r="C87" s="288">
        <v>25000000</v>
      </c>
      <c r="D87" s="906" t="s">
        <v>7387</v>
      </c>
      <c r="E87" s="906" t="s">
        <v>282</v>
      </c>
      <c r="F87" s="906" t="s">
        <v>7234</v>
      </c>
    </row>
    <row r="88" spans="1:6" ht="31.5">
      <c r="A88" s="906">
        <v>16</v>
      </c>
      <c r="B88" s="906" t="s">
        <v>7388</v>
      </c>
      <c r="C88" s="288">
        <v>25000000</v>
      </c>
      <c r="D88" s="906" t="s">
        <v>7389</v>
      </c>
      <c r="E88" s="906" t="s">
        <v>422</v>
      </c>
      <c r="F88" s="906" t="s">
        <v>7234</v>
      </c>
    </row>
    <row r="89" spans="1:6" ht="31.5">
      <c r="A89" s="906">
        <v>17</v>
      </c>
      <c r="B89" s="906" t="s">
        <v>7390</v>
      </c>
      <c r="C89" s="288">
        <v>50000000</v>
      </c>
      <c r="D89" s="906" t="s">
        <v>7391</v>
      </c>
      <c r="E89" s="906" t="s">
        <v>8316</v>
      </c>
      <c r="F89" s="906" t="s">
        <v>266</v>
      </c>
    </row>
    <row r="90" spans="1:6" ht="31.5">
      <c r="A90" s="906">
        <v>18</v>
      </c>
      <c r="B90" s="906" t="s">
        <v>7392</v>
      </c>
      <c r="C90" s="288">
        <v>10000000</v>
      </c>
      <c r="D90" s="906" t="s">
        <v>7393</v>
      </c>
      <c r="E90" s="906" t="s">
        <v>7394</v>
      </c>
      <c r="F90" s="906" t="s">
        <v>7234</v>
      </c>
    </row>
    <row r="91" spans="1:6" ht="31.5">
      <c r="A91" s="906">
        <v>19</v>
      </c>
      <c r="B91" s="906" t="s">
        <v>7395</v>
      </c>
      <c r="C91" s="288">
        <v>25000000</v>
      </c>
      <c r="D91" s="906" t="s">
        <v>7396</v>
      </c>
      <c r="E91" s="906" t="s">
        <v>284</v>
      </c>
      <c r="F91" s="906" t="s">
        <v>7234</v>
      </c>
    </row>
    <row r="92" spans="1:6" ht="31.5">
      <c r="A92" s="906">
        <v>20</v>
      </c>
      <c r="B92" s="906" t="s">
        <v>7397</v>
      </c>
      <c r="C92" s="288">
        <v>25000000</v>
      </c>
      <c r="D92" s="906" t="s">
        <v>7398</v>
      </c>
      <c r="E92" s="906" t="s">
        <v>7399</v>
      </c>
      <c r="F92" s="906" t="s">
        <v>7234</v>
      </c>
    </row>
    <row r="93" spans="1:6" ht="31.5">
      <c r="A93" s="906">
        <v>21</v>
      </c>
      <c r="B93" s="906" t="s">
        <v>7400</v>
      </c>
      <c r="C93" s="288">
        <v>25000000</v>
      </c>
      <c r="D93" s="906" t="s">
        <v>7401</v>
      </c>
      <c r="E93" s="906" t="s">
        <v>284</v>
      </c>
      <c r="F93" s="906" t="s">
        <v>7234</v>
      </c>
    </row>
    <row r="94" spans="1:6" ht="31.5">
      <c r="A94" s="269"/>
      <c r="B94" s="275" t="s">
        <v>7402</v>
      </c>
      <c r="C94" s="946">
        <f>C95</f>
        <v>46800000</v>
      </c>
      <c r="D94" s="269"/>
      <c r="E94" s="269"/>
      <c r="F94" s="269"/>
    </row>
    <row r="95" spans="1:6" ht="47.25">
      <c r="A95" s="269">
        <v>1</v>
      </c>
      <c r="B95" s="261" t="s">
        <v>7403</v>
      </c>
      <c r="C95" s="270">
        <v>46800000</v>
      </c>
      <c r="D95" s="261" t="s">
        <v>7404</v>
      </c>
      <c r="E95" s="261" t="s">
        <v>7405</v>
      </c>
      <c r="F95" s="261" t="s">
        <v>7234</v>
      </c>
    </row>
  </sheetData>
  <mergeCells count="36">
    <mergeCell ref="F9:F10"/>
    <mergeCell ref="A9:A10"/>
    <mergeCell ref="B9:B10"/>
    <mergeCell ref="C9:C10"/>
    <mergeCell ref="D9:D10"/>
    <mergeCell ref="E9:E10"/>
    <mergeCell ref="F58:F59"/>
    <mergeCell ref="A34:A35"/>
    <mergeCell ref="B34:B35"/>
    <mergeCell ref="C34:C35"/>
    <mergeCell ref="D34:D35"/>
    <mergeCell ref="A58:A59"/>
    <mergeCell ref="B58:B59"/>
    <mergeCell ref="C58:C59"/>
    <mergeCell ref="D58:D59"/>
    <mergeCell ref="E58:E59"/>
    <mergeCell ref="E34:E35"/>
    <mergeCell ref="F34:F35"/>
    <mergeCell ref="A46:A47"/>
    <mergeCell ref="B46:B47"/>
    <mergeCell ref="C46:C47"/>
    <mergeCell ref="D46:D47"/>
    <mergeCell ref="E46:E47"/>
    <mergeCell ref="F46:F47"/>
    <mergeCell ref="F21:F22"/>
    <mergeCell ref="A29:A30"/>
    <mergeCell ref="B29:B30"/>
    <mergeCell ref="C29:C30"/>
    <mergeCell ref="D29:D30"/>
    <mergeCell ref="E29:E30"/>
    <mergeCell ref="F29:F30"/>
    <mergeCell ref="A21:A22"/>
    <mergeCell ref="B21:B22"/>
    <mergeCell ref="C21:C22"/>
    <mergeCell ref="D21:D22"/>
    <mergeCell ref="E21:E22"/>
  </mergeCells>
  <pageMargins left="0.32" right="0.19" top="0.34" bottom="0.33" header="0.31496062992125984" footer="0.31496062992125984"/>
  <pageSetup paperSize="11" scale="55" orientation="landscape" horizontalDpi="0" verticalDpi="0" r:id="rId1"/>
</worksheet>
</file>

<file path=xl/worksheets/sheet2.xml><?xml version="1.0" encoding="utf-8"?>
<worksheet xmlns="http://schemas.openxmlformats.org/spreadsheetml/2006/main" xmlns:r="http://schemas.openxmlformats.org/officeDocument/2006/relationships">
  <dimension ref="A1:E50"/>
  <sheetViews>
    <sheetView view="pageBreakPreview" topLeftCell="A19" zoomScale="60" workbookViewId="0">
      <selection activeCell="C17" sqref="C17"/>
    </sheetView>
  </sheetViews>
  <sheetFormatPr defaultRowHeight="12.75"/>
  <cols>
    <col min="1" max="1" width="8.7109375" customWidth="1"/>
    <col min="2" max="2" width="40.7109375" customWidth="1"/>
    <col min="3" max="3" width="30.7109375" style="12" customWidth="1"/>
    <col min="4" max="4" width="45.7109375" customWidth="1"/>
    <col min="5" max="5" width="25.7109375" customWidth="1"/>
  </cols>
  <sheetData>
    <row r="1" spans="1:5" ht="23.25">
      <c r="A1" s="1130" t="s">
        <v>130</v>
      </c>
      <c r="B1" s="1130"/>
      <c r="C1" s="1130"/>
      <c r="D1" s="1130"/>
      <c r="E1" s="1130"/>
    </row>
    <row r="2" spans="1:5" ht="15">
      <c r="A2" s="1131" t="s">
        <v>131</v>
      </c>
      <c r="B2" s="1131"/>
      <c r="C2" s="1131"/>
      <c r="D2" s="1131"/>
      <c r="E2" s="1131"/>
    </row>
    <row r="3" spans="1:5" ht="15">
      <c r="A3" s="1132" t="s">
        <v>132</v>
      </c>
      <c r="B3" s="1132"/>
      <c r="C3" s="1132"/>
      <c r="D3" s="1132"/>
      <c r="E3" s="1132"/>
    </row>
    <row r="4" spans="1:5" ht="15">
      <c r="A4" s="30"/>
      <c r="B4" s="30"/>
    </row>
    <row r="5" spans="1:5" ht="31.5">
      <c r="A5" s="11" t="s">
        <v>112</v>
      </c>
      <c r="B5" s="11" t="s">
        <v>120</v>
      </c>
      <c r="C5" s="11" t="s">
        <v>142</v>
      </c>
      <c r="D5" s="11" t="s">
        <v>140</v>
      </c>
      <c r="E5" s="11" t="s">
        <v>141</v>
      </c>
    </row>
    <row r="6" spans="1:5" ht="15.75">
      <c r="A6" s="6" t="s">
        <v>1</v>
      </c>
      <c r="B6" s="6" t="s">
        <v>3</v>
      </c>
      <c r="C6" s="5"/>
      <c r="D6" s="5"/>
      <c r="E6" s="5"/>
    </row>
    <row r="7" spans="1:5" ht="15.75">
      <c r="A7" s="13"/>
      <c r="B7" s="13"/>
      <c r="C7" s="5"/>
      <c r="D7" s="5"/>
      <c r="E7" s="5"/>
    </row>
    <row r="8" spans="1:5" ht="31.5">
      <c r="A8" s="5">
        <v>1</v>
      </c>
      <c r="B8" s="5" t="s">
        <v>66</v>
      </c>
      <c r="C8" s="5" t="s">
        <v>146</v>
      </c>
      <c r="D8" s="5" t="s">
        <v>165</v>
      </c>
      <c r="E8" s="5" t="s">
        <v>171</v>
      </c>
    </row>
    <row r="9" spans="1:5" ht="15.75">
      <c r="A9" s="5">
        <v>2</v>
      </c>
      <c r="B9" s="5" t="s">
        <v>67</v>
      </c>
      <c r="C9" s="5" t="s">
        <v>114</v>
      </c>
      <c r="D9" s="5" t="s">
        <v>167</v>
      </c>
      <c r="E9" s="5" t="s">
        <v>174</v>
      </c>
    </row>
    <row r="10" spans="1:5" ht="31.5">
      <c r="A10" s="5">
        <v>3</v>
      </c>
      <c r="B10" s="5" t="s">
        <v>68</v>
      </c>
      <c r="C10" s="5" t="s">
        <v>143</v>
      </c>
      <c r="D10" s="5" t="s">
        <v>197</v>
      </c>
      <c r="E10" s="5" t="s">
        <v>198</v>
      </c>
    </row>
    <row r="11" spans="1:5" ht="31.5">
      <c r="A11" s="5">
        <v>4</v>
      </c>
      <c r="B11" s="5" t="s">
        <v>69</v>
      </c>
      <c r="C11" s="5" t="s">
        <v>121</v>
      </c>
      <c r="D11" s="5" t="s">
        <v>175</v>
      </c>
      <c r="E11" s="5" t="s">
        <v>176</v>
      </c>
    </row>
    <row r="12" spans="1:5" ht="31.5">
      <c r="A12" s="5">
        <v>5</v>
      </c>
      <c r="B12" s="5" t="s">
        <v>70</v>
      </c>
      <c r="C12" s="5" t="s">
        <v>7</v>
      </c>
      <c r="D12" s="5" t="s">
        <v>165</v>
      </c>
      <c r="E12" s="5" t="s">
        <v>199</v>
      </c>
    </row>
    <row r="13" spans="1:5" ht="15.75">
      <c r="A13" s="5">
        <v>6</v>
      </c>
      <c r="B13" s="5" t="s">
        <v>71</v>
      </c>
      <c r="C13" s="5" t="s">
        <v>144</v>
      </c>
      <c r="D13" s="5" t="s">
        <v>189</v>
      </c>
      <c r="E13" s="5" t="s">
        <v>190</v>
      </c>
    </row>
    <row r="14" spans="1:5" ht="31.5">
      <c r="A14" s="5">
        <v>7</v>
      </c>
      <c r="B14" s="5" t="s">
        <v>72</v>
      </c>
      <c r="C14" s="5" t="s">
        <v>145</v>
      </c>
      <c r="D14" s="5" t="s">
        <v>195</v>
      </c>
      <c r="E14" s="5" t="s">
        <v>196</v>
      </c>
    </row>
    <row r="15" spans="1:5" ht="31.5">
      <c r="A15" s="5">
        <v>8</v>
      </c>
      <c r="B15" s="5" t="s">
        <v>73</v>
      </c>
      <c r="C15" s="5" t="s">
        <v>115</v>
      </c>
      <c r="D15" s="5" t="s">
        <v>2365</v>
      </c>
      <c r="E15" s="5" t="s">
        <v>2366</v>
      </c>
    </row>
    <row r="16" spans="1:5" ht="63">
      <c r="A16" s="5">
        <v>9</v>
      </c>
      <c r="B16" s="5" t="s">
        <v>74</v>
      </c>
      <c r="C16" s="5" t="s">
        <v>147</v>
      </c>
      <c r="D16" s="5" t="s">
        <v>167</v>
      </c>
      <c r="E16" s="5" t="s">
        <v>194</v>
      </c>
    </row>
    <row r="17" spans="1:5" ht="31.5">
      <c r="A17" s="5">
        <v>10</v>
      </c>
      <c r="B17" s="5" t="s">
        <v>75</v>
      </c>
      <c r="C17" s="5" t="s">
        <v>148</v>
      </c>
      <c r="D17" s="5" t="s">
        <v>180</v>
      </c>
      <c r="E17" s="5" t="s">
        <v>193</v>
      </c>
    </row>
    <row r="18" spans="1:5" ht="31.5">
      <c r="A18" s="5">
        <v>11</v>
      </c>
      <c r="B18" s="5" t="s">
        <v>76</v>
      </c>
      <c r="C18" s="5" t="s">
        <v>149</v>
      </c>
      <c r="D18" s="5" t="s">
        <v>178</v>
      </c>
      <c r="E18" s="5" t="s">
        <v>179</v>
      </c>
    </row>
    <row r="19" spans="1:5" ht="31.5">
      <c r="A19" s="5">
        <v>12</v>
      </c>
      <c r="B19" s="5" t="s">
        <v>77</v>
      </c>
      <c r="C19" s="5" t="s">
        <v>150</v>
      </c>
      <c r="D19" s="5" t="s">
        <v>165</v>
      </c>
      <c r="E19" s="5" t="s">
        <v>192</v>
      </c>
    </row>
    <row r="20" spans="1:5" ht="31.5">
      <c r="A20" s="5">
        <v>13</v>
      </c>
      <c r="B20" s="5" t="s">
        <v>78</v>
      </c>
      <c r="C20" s="5" t="s">
        <v>151</v>
      </c>
      <c r="D20" s="5" t="s">
        <v>181</v>
      </c>
      <c r="E20" s="5" t="s">
        <v>182</v>
      </c>
    </row>
    <row r="21" spans="1:5" ht="31.5">
      <c r="A21" s="5">
        <v>14</v>
      </c>
      <c r="B21" s="5" t="s">
        <v>79</v>
      </c>
      <c r="C21" s="5" t="s">
        <v>152</v>
      </c>
      <c r="D21" s="5" t="s">
        <v>165</v>
      </c>
      <c r="E21" s="5" t="s">
        <v>2367</v>
      </c>
    </row>
    <row r="22" spans="1:5" ht="31.5">
      <c r="A22" s="5">
        <v>15</v>
      </c>
      <c r="B22" s="5" t="s">
        <v>80</v>
      </c>
      <c r="C22" s="5" t="s">
        <v>153</v>
      </c>
      <c r="D22" s="5" t="s">
        <v>167</v>
      </c>
      <c r="E22" s="5" t="s">
        <v>191</v>
      </c>
    </row>
    <row r="23" spans="1:5" ht="31.5">
      <c r="A23" s="5">
        <v>16</v>
      </c>
      <c r="B23" s="5" t="s">
        <v>81</v>
      </c>
      <c r="C23" s="5" t="s">
        <v>154</v>
      </c>
      <c r="D23" s="5" t="s">
        <v>200</v>
      </c>
      <c r="E23" s="5" t="s">
        <v>201</v>
      </c>
    </row>
    <row r="24" spans="1:5" ht="31.5">
      <c r="A24" s="5">
        <v>17</v>
      </c>
      <c r="B24" s="5" t="s">
        <v>82</v>
      </c>
      <c r="C24" s="5" t="s">
        <v>155</v>
      </c>
      <c r="D24" s="5" t="s">
        <v>165</v>
      </c>
      <c r="E24" s="5" t="s">
        <v>183</v>
      </c>
    </row>
    <row r="25" spans="1:5" ht="31.5">
      <c r="A25" s="5">
        <v>18</v>
      </c>
      <c r="B25" s="5" t="s">
        <v>83</v>
      </c>
      <c r="C25" s="5" t="s">
        <v>156</v>
      </c>
      <c r="D25" s="5" t="s">
        <v>165</v>
      </c>
      <c r="E25" s="5" t="s">
        <v>177</v>
      </c>
    </row>
    <row r="26" spans="1:5" ht="31.5">
      <c r="A26" s="5">
        <v>19</v>
      </c>
      <c r="B26" s="5" t="s">
        <v>84</v>
      </c>
      <c r="C26" s="5" t="s">
        <v>157</v>
      </c>
      <c r="D26" s="5" t="s">
        <v>172</v>
      </c>
      <c r="E26" s="5" t="s">
        <v>173</v>
      </c>
    </row>
    <row r="27" spans="1:5" ht="31.5">
      <c r="A27" s="5">
        <v>20</v>
      </c>
      <c r="B27" s="5" t="s">
        <v>85</v>
      </c>
      <c r="C27" s="5" t="s">
        <v>158</v>
      </c>
      <c r="D27" s="5" t="s">
        <v>165</v>
      </c>
      <c r="E27" s="5" t="s">
        <v>177</v>
      </c>
    </row>
    <row r="28" spans="1:5" ht="31.5">
      <c r="A28" s="5">
        <v>21</v>
      </c>
      <c r="B28" s="5" t="s">
        <v>86</v>
      </c>
      <c r="C28" s="5" t="s">
        <v>159</v>
      </c>
      <c r="D28" s="5" t="s">
        <v>165</v>
      </c>
      <c r="E28" s="5" t="s">
        <v>166</v>
      </c>
    </row>
    <row r="29" spans="1:5" ht="15.75">
      <c r="A29" s="5">
        <v>22</v>
      </c>
      <c r="B29" s="5" t="s">
        <v>87</v>
      </c>
      <c r="C29" s="5" t="s">
        <v>160</v>
      </c>
      <c r="D29" s="5" t="s">
        <v>167</v>
      </c>
      <c r="E29" s="5" t="s">
        <v>168</v>
      </c>
    </row>
    <row r="30" spans="1:5" ht="31.5">
      <c r="A30" s="5">
        <v>23</v>
      </c>
      <c r="B30" s="5" t="s">
        <v>88</v>
      </c>
      <c r="C30" s="5"/>
      <c r="D30" s="5" t="s">
        <v>203</v>
      </c>
      <c r="E30" s="5" t="s">
        <v>204</v>
      </c>
    </row>
    <row r="31" spans="1:5" ht="31.5">
      <c r="A31" s="5">
        <v>24</v>
      </c>
      <c r="B31" s="5" t="s">
        <v>89</v>
      </c>
      <c r="C31" s="5"/>
      <c r="D31" s="5" t="s">
        <v>116</v>
      </c>
      <c r="E31" s="5" t="s">
        <v>202</v>
      </c>
    </row>
    <row r="32" spans="1:5" ht="31.5">
      <c r="A32" s="5">
        <v>25</v>
      </c>
      <c r="B32" s="5" t="s">
        <v>90</v>
      </c>
      <c r="C32" s="5"/>
      <c r="D32" s="5" t="s">
        <v>117</v>
      </c>
      <c r="E32" s="5" t="s">
        <v>205</v>
      </c>
    </row>
    <row r="33" spans="1:5" ht="31.5">
      <c r="A33" s="5">
        <v>26</v>
      </c>
      <c r="B33" s="5" t="s">
        <v>91</v>
      </c>
      <c r="C33" s="5"/>
      <c r="D33" s="5" t="s">
        <v>206</v>
      </c>
      <c r="E33" s="5" t="s">
        <v>207</v>
      </c>
    </row>
    <row r="34" spans="1:5" ht="15.75">
      <c r="A34" s="5">
        <v>27</v>
      </c>
      <c r="B34" s="5" t="s">
        <v>92</v>
      </c>
      <c r="C34" s="5"/>
      <c r="D34" s="5" t="s">
        <v>118</v>
      </c>
      <c r="E34" s="5" t="s">
        <v>208</v>
      </c>
    </row>
    <row r="35" spans="1:5" ht="15.75">
      <c r="A35" s="5">
        <v>28</v>
      </c>
      <c r="B35" s="5" t="s">
        <v>93</v>
      </c>
      <c r="C35" s="5"/>
      <c r="D35" s="5" t="s">
        <v>209</v>
      </c>
      <c r="E35" s="5" t="s">
        <v>210</v>
      </c>
    </row>
    <row r="36" spans="1:5" ht="31.5">
      <c r="A36" s="5">
        <v>29</v>
      </c>
      <c r="B36" s="5" t="s">
        <v>94</v>
      </c>
      <c r="C36" s="5"/>
      <c r="D36" s="5" t="s">
        <v>211</v>
      </c>
      <c r="E36" s="5" t="s">
        <v>212</v>
      </c>
    </row>
    <row r="37" spans="1:5" ht="15.75">
      <c r="A37" s="5">
        <v>30</v>
      </c>
      <c r="B37" s="5" t="s">
        <v>95</v>
      </c>
      <c r="C37" s="5"/>
      <c r="D37" s="5" t="s">
        <v>213</v>
      </c>
      <c r="E37" s="5" t="s">
        <v>214</v>
      </c>
    </row>
    <row r="38" spans="1:5" ht="15.75">
      <c r="A38" s="5">
        <v>31</v>
      </c>
      <c r="B38" s="5" t="s">
        <v>12</v>
      </c>
      <c r="C38" s="5"/>
      <c r="D38" s="5" t="s">
        <v>167</v>
      </c>
      <c r="E38" s="5" t="s">
        <v>215</v>
      </c>
    </row>
    <row r="39" spans="1:5" ht="15.75">
      <c r="A39" s="5">
        <v>32</v>
      </c>
      <c r="B39" s="5" t="s">
        <v>96</v>
      </c>
      <c r="C39" s="5"/>
      <c r="D39" s="5" t="s">
        <v>216</v>
      </c>
      <c r="E39" s="5" t="s">
        <v>217</v>
      </c>
    </row>
    <row r="40" spans="1:5" ht="31.5">
      <c r="A40" s="5">
        <v>33</v>
      </c>
      <c r="B40" s="5" t="s">
        <v>97</v>
      </c>
      <c r="C40" s="5"/>
      <c r="D40" s="5" t="s">
        <v>218</v>
      </c>
      <c r="E40" s="5" t="s">
        <v>219</v>
      </c>
    </row>
    <row r="41" spans="1:5" ht="15.75">
      <c r="A41" s="5">
        <v>34</v>
      </c>
      <c r="B41" s="5" t="s">
        <v>98</v>
      </c>
      <c r="C41" s="5"/>
      <c r="D41" s="5" t="s">
        <v>220</v>
      </c>
      <c r="E41" s="5" t="s">
        <v>221</v>
      </c>
    </row>
    <row r="42" spans="1:5" ht="31.5">
      <c r="A42" s="5">
        <v>35</v>
      </c>
      <c r="B42" s="5" t="s">
        <v>99</v>
      </c>
      <c r="C42" s="5"/>
      <c r="D42" s="5" t="s">
        <v>222</v>
      </c>
      <c r="E42" s="5" t="s">
        <v>223</v>
      </c>
    </row>
    <row r="43" spans="1:5" ht="31.5">
      <c r="A43" s="5">
        <v>36</v>
      </c>
      <c r="B43" s="5" t="s">
        <v>100</v>
      </c>
      <c r="C43" s="5"/>
      <c r="D43" s="5" t="s">
        <v>11</v>
      </c>
      <c r="E43" s="5" t="s">
        <v>225</v>
      </c>
    </row>
    <row r="44" spans="1:5" ht="15.75">
      <c r="A44" s="5">
        <v>37</v>
      </c>
      <c r="B44" s="5" t="s">
        <v>101</v>
      </c>
      <c r="C44" s="5"/>
      <c r="D44" s="5" t="s">
        <v>224</v>
      </c>
      <c r="E44" s="5" t="s">
        <v>226</v>
      </c>
    </row>
    <row r="45" spans="1:5" ht="31.5">
      <c r="A45" s="5">
        <v>38</v>
      </c>
      <c r="B45" s="5" t="s">
        <v>102</v>
      </c>
      <c r="C45" s="5"/>
      <c r="D45" s="5" t="s">
        <v>227</v>
      </c>
      <c r="E45" s="5" t="s">
        <v>228</v>
      </c>
    </row>
    <row r="46" spans="1:5" ht="31.5">
      <c r="A46" s="5">
        <v>39</v>
      </c>
      <c r="B46" s="5" t="s">
        <v>103</v>
      </c>
      <c r="C46" s="5"/>
      <c r="D46" s="5" t="s">
        <v>229</v>
      </c>
      <c r="E46" s="5" t="s">
        <v>230</v>
      </c>
    </row>
    <row r="47" spans="1:5" ht="31.5">
      <c r="A47" s="5">
        <v>40</v>
      </c>
      <c r="B47" s="5" t="s">
        <v>104</v>
      </c>
      <c r="C47" s="5" t="s">
        <v>161</v>
      </c>
      <c r="D47" s="5" t="s">
        <v>184</v>
      </c>
      <c r="E47" s="5" t="s">
        <v>185</v>
      </c>
    </row>
    <row r="48" spans="1:5" ht="31.5">
      <c r="A48" s="5">
        <v>41</v>
      </c>
      <c r="B48" s="5" t="s">
        <v>105</v>
      </c>
      <c r="C48" s="5" t="s">
        <v>162</v>
      </c>
      <c r="D48" s="5" t="s">
        <v>186</v>
      </c>
      <c r="E48" s="5" t="s">
        <v>187</v>
      </c>
    </row>
    <row r="49" spans="1:5" ht="31.5">
      <c r="A49" s="5">
        <v>42</v>
      </c>
      <c r="B49" s="5" t="s">
        <v>106</v>
      </c>
      <c r="C49" s="5" t="s">
        <v>163</v>
      </c>
      <c r="D49" s="5" t="s">
        <v>169</v>
      </c>
      <c r="E49" s="5" t="s">
        <v>170</v>
      </c>
    </row>
    <row r="50" spans="1:5" ht="47.25">
      <c r="A50" s="5">
        <v>43</v>
      </c>
      <c r="B50" s="5" t="s">
        <v>107</v>
      </c>
      <c r="C50" s="5" t="s">
        <v>164</v>
      </c>
      <c r="D50" s="5" t="s">
        <v>165</v>
      </c>
      <c r="E50" s="5" t="s">
        <v>188</v>
      </c>
    </row>
  </sheetData>
  <mergeCells count="3">
    <mergeCell ref="A1:E1"/>
    <mergeCell ref="A2:E2"/>
    <mergeCell ref="A3:E3"/>
  </mergeCells>
  <conditionalFormatting sqref="B8:B50 C6:E50">
    <cfRule type="expression" dxfId="18" priority="2">
      <formula>#REF!&lt;&gt;0</formula>
    </cfRule>
  </conditionalFormatting>
  <pageMargins left="0.39370078740157483" right="0.19685039370078741" top="0.19685039370078741" bottom="0.19685039370078741" header="0.31496062992125984" footer="0.31496062992125984"/>
  <pageSetup paperSize="11" scale="65" fitToHeight="0" orientation="landscape" horizontalDpi="300" verticalDpi="4294967293" r:id="rId1"/>
</worksheet>
</file>

<file path=xl/worksheets/sheet20.xml><?xml version="1.0" encoding="utf-8"?>
<worksheet xmlns="http://schemas.openxmlformats.org/spreadsheetml/2006/main" xmlns:r="http://schemas.openxmlformats.org/officeDocument/2006/relationships">
  <dimension ref="A1:K44"/>
  <sheetViews>
    <sheetView topLeftCell="A25" zoomScale="60" zoomScaleNormal="60" workbookViewId="0">
      <selection activeCell="C8" sqref="C8"/>
    </sheetView>
  </sheetViews>
  <sheetFormatPr defaultColWidth="8" defaultRowHeight="15.75"/>
  <cols>
    <col min="1" max="1" width="7.7109375" style="101" customWidth="1"/>
    <col min="2" max="2" width="55.7109375" style="101" customWidth="1"/>
    <col min="3" max="3" width="23.7109375" style="101" customWidth="1"/>
    <col min="4" max="4" width="45.7109375" style="101" customWidth="1"/>
    <col min="5" max="6" width="24.7109375" style="101" customWidth="1"/>
    <col min="7" max="7" width="20.7109375" style="101" hidden="1" customWidth="1"/>
    <col min="8" max="8" width="25.7109375" style="250" hidden="1" customWidth="1"/>
    <col min="9" max="9" width="6.85546875" style="101" customWidth="1"/>
    <col min="10" max="11" width="6.85546875" style="101" hidden="1" customWidth="1"/>
    <col min="12" max="239" width="6.85546875" style="101" customWidth="1"/>
    <col min="240" max="255" width="8" style="101"/>
    <col min="256" max="256" width="7.7109375" style="101" customWidth="1"/>
    <col min="257" max="257" width="55.7109375" style="101" customWidth="1"/>
    <col min="258" max="258" width="0" style="101" hidden="1" customWidth="1"/>
    <col min="259" max="259" width="23.7109375" style="101" customWidth="1"/>
    <col min="260" max="260" width="45.7109375" style="101" customWidth="1"/>
    <col min="261" max="262" width="24.7109375" style="101" customWidth="1"/>
    <col min="263" max="264" width="0" style="101" hidden="1" customWidth="1"/>
    <col min="265" max="265" width="6.85546875" style="101" customWidth="1"/>
    <col min="266" max="267" width="0" style="101" hidden="1" customWidth="1"/>
    <col min="268" max="495" width="6.85546875" style="101" customWidth="1"/>
    <col min="496" max="511" width="8" style="101"/>
    <col min="512" max="512" width="7.7109375" style="101" customWidth="1"/>
    <col min="513" max="513" width="55.7109375" style="101" customWidth="1"/>
    <col min="514" max="514" width="0" style="101" hidden="1" customWidth="1"/>
    <col min="515" max="515" width="23.7109375" style="101" customWidth="1"/>
    <col min="516" max="516" width="45.7109375" style="101" customWidth="1"/>
    <col min="517" max="518" width="24.7109375" style="101" customWidth="1"/>
    <col min="519" max="520" width="0" style="101" hidden="1" customWidth="1"/>
    <col min="521" max="521" width="6.85546875" style="101" customWidth="1"/>
    <col min="522" max="523" width="0" style="101" hidden="1" customWidth="1"/>
    <col min="524" max="751" width="6.85546875" style="101" customWidth="1"/>
    <col min="752" max="767" width="8" style="101"/>
    <col min="768" max="768" width="7.7109375" style="101" customWidth="1"/>
    <col min="769" max="769" width="55.7109375" style="101" customWidth="1"/>
    <col min="770" max="770" width="0" style="101" hidden="1" customWidth="1"/>
    <col min="771" max="771" width="23.7109375" style="101" customWidth="1"/>
    <col min="772" max="772" width="45.7109375" style="101" customWidth="1"/>
    <col min="773" max="774" width="24.7109375" style="101" customWidth="1"/>
    <col min="775" max="776" width="0" style="101" hidden="1" customWidth="1"/>
    <col min="777" max="777" width="6.85546875" style="101" customWidth="1"/>
    <col min="778" max="779" width="0" style="101" hidden="1" customWidth="1"/>
    <col min="780" max="1007" width="6.85546875" style="101" customWidth="1"/>
    <col min="1008" max="1023" width="8" style="101"/>
    <col min="1024" max="1024" width="7.7109375" style="101" customWidth="1"/>
    <col min="1025" max="1025" width="55.7109375" style="101" customWidth="1"/>
    <col min="1026" max="1026" width="0" style="101" hidden="1" customWidth="1"/>
    <col min="1027" max="1027" width="23.7109375" style="101" customWidth="1"/>
    <col min="1028" max="1028" width="45.7109375" style="101" customWidth="1"/>
    <col min="1029" max="1030" width="24.7109375" style="101" customWidth="1"/>
    <col min="1031" max="1032" width="0" style="101" hidden="1" customWidth="1"/>
    <col min="1033" max="1033" width="6.85546875" style="101" customWidth="1"/>
    <col min="1034" max="1035" width="0" style="101" hidden="1" customWidth="1"/>
    <col min="1036" max="1263" width="6.85546875" style="101" customWidth="1"/>
    <col min="1264" max="1279" width="8" style="101"/>
    <col min="1280" max="1280" width="7.7109375" style="101" customWidth="1"/>
    <col min="1281" max="1281" width="55.7109375" style="101" customWidth="1"/>
    <col min="1282" max="1282" width="0" style="101" hidden="1" customWidth="1"/>
    <col min="1283" max="1283" width="23.7109375" style="101" customWidth="1"/>
    <col min="1284" max="1284" width="45.7109375" style="101" customWidth="1"/>
    <col min="1285" max="1286" width="24.7109375" style="101" customWidth="1"/>
    <col min="1287" max="1288" width="0" style="101" hidden="1" customWidth="1"/>
    <col min="1289" max="1289" width="6.85546875" style="101" customWidth="1"/>
    <col min="1290" max="1291" width="0" style="101" hidden="1" customWidth="1"/>
    <col min="1292" max="1519" width="6.85546875" style="101" customWidth="1"/>
    <col min="1520" max="1535" width="8" style="101"/>
    <col min="1536" max="1536" width="7.7109375" style="101" customWidth="1"/>
    <col min="1537" max="1537" width="55.7109375" style="101" customWidth="1"/>
    <col min="1538" max="1538" width="0" style="101" hidden="1" customWidth="1"/>
    <col min="1539" max="1539" width="23.7109375" style="101" customWidth="1"/>
    <col min="1540" max="1540" width="45.7109375" style="101" customWidth="1"/>
    <col min="1541" max="1542" width="24.7109375" style="101" customWidth="1"/>
    <col min="1543" max="1544" width="0" style="101" hidden="1" customWidth="1"/>
    <col min="1545" max="1545" width="6.85546875" style="101" customWidth="1"/>
    <col min="1546" max="1547" width="0" style="101" hidden="1" customWidth="1"/>
    <col min="1548" max="1775" width="6.85546875" style="101" customWidth="1"/>
    <col min="1776" max="1791" width="8" style="101"/>
    <col min="1792" max="1792" width="7.7109375" style="101" customWidth="1"/>
    <col min="1793" max="1793" width="55.7109375" style="101" customWidth="1"/>
    <col min="1794" max="1794" width="0" style="101" hidden="1" customWidth="1"/>
    <col min="1795" max="1795" width="23.7109375" style="101" customWidth="1"/>
    <col min="1796" max="1796" width="45.7109375" style="101" customWidth="1"/>
    <col min="1797" max="1798" width="24.7109375" style="101" customWidth="1"/>
    <col min="1799" max="1800" width="0" style="101" hidden="1" customWidth="1"/>
    <col min="1801" max="1801" width="6.85546875" style="101" customWidth="1"/>
    <col min="1802" max="1803" width="0" style="101" hidden="1" customWidth="1"/>
    <col min="1804" max="2031" width="6.85546875" style="101" customWidth="1"/>
    <col min="2032" max="2047" width="8" style="101"/>
    <col min="2048" max="2048" width="7.7109375" style="101" customWidth="1"/>
    <col min="2049" max="2049" width="55.7109375" style="101" customWidth="1"/>
    <col min="2050" max="2050" width="0" style="101" hidden="1" customWidth="1"/>
    <col min="2051" max="2051" width="23.7109375" style="101" customWidth="1"/>
    <col min="2052" max="2052" width="45.7109375" style="101" customWidth="1"/>
    <col min="2053" max="2054" width="24.7109375" style="101" customWidth="1"/>
    <col min="2055" max="2056" width="0" style="101" hidden="1" customWidth="1"/>
    <col min="2057" max="2057" width="6.85546875" style="101" customWidth="1"/>
    <col min="2058" max="2059" width="0" style="101" hidden="1" customWidth="1"/>
    <col min="2060" max="2287" width="6.85546875" style="101" customWidth="1"/>
    <col min="2288" max="2303" width="8" style="101"/>
    <col min="2304" max="2304" width="7.7109375" style="101" customWidth="1"/>
    <col min="2305" max="2305" width="55.7109375" style="101" customWidth="1"/>
    <col min="2306" max="2306" width="0" style="101" hidden="1" customWidth="1"/>
    <col min="2307" max="2307" width="23.7109375" style="101" customWidth="1"/>
    <col min="2308" max="2308" width="45.7109375" style="101" customWidth="1"/>
    <col min="2309" max="2310" width="24.7109375" style="101" customWidth="1"/>
    <col min="2311" max="2312" width="0" style="101" hidden="1" customWidth="1"/>
    <col min="2313" max="2313" width="6.85546875" style="101" customWidth="1"/>
    <col min="2314" max="2315" width="0" style="101" hidden="1" customWidth="1"/>
    <col min="2316" max="2543" width="6.85546875" style="101" customWidth="1"/>
    <col min="2544" max="2559" width="8" style="101"/>
    <col min="2560" max="2560" width="7.7109375" style="101" customWidth="1"/>
    <col min="2561" max="2561" width="55.7109375" style="101" customWidth="1"/>
    <col min="2562" max="2562" width="0" style="101" hidden="1" customWidth="1"/>
    <col min="2563" max="2563" width="23.7109375" style="101" customWidth="1"/>
    <col min="2564" max="2564" width="45.7109375" style="101" customWidth="1"/>
    <col min="2565" max="2566" width="24.7109375" style="101" customWidth="1"/>
    <col min="2567" max="2568" width="0" style="101" hidden="1" customWidth="1"/>
    <col min="2569" max="2569" width="6.85546875" style="101" customWidth="1"/>
    <col min="2570" max="2571" width="0" style="101" hidden="1" customWidth="1"/>
    <col min="2572" max="2799" width="6.85546875" style="101" customWidth="1"/>
    <col min="2800" max="2815" width="8" style="101"/>
    <col min="2816" max="2816" width="7.7109375" style="101" customWidth="1"/>
    <col min="2817" max="2817" width="55.7109375" style="101" customWidth="1"/>
    <col min="2818" max="2818" width="0" style="101" hidden="1" customWidth="1"/>
    <col min="2819" max="2819" width="23.7109375" style="101" customWidth="1"/>
    <col min="2820" max="2820" width="45.7109375" style="101" customWidth="1"/>
    <col min="2821" max="2822" width="24.7109375" style="101" customWidth="1"/>
    <col min="2823" max="2824" width="0" style="101" hidden="1" customWidth="1"/>
    <col min="2825" max="2825" width="6.85546875" style="101" customWidth="1"/>
    <col min="2826" max="2827" width="0" style="101" hidden="1" customWidth="1"/>
    <col min="2828" max="3055" width="6.85546875" style="101" customWidth="1"/>
    <col min="3056" max="3071" width="8" style="101"/>
    <col min="3072" max="3072" width="7.7109375" style="101" customWidth="1"/>
    <col min="3073" max="3073" width="55.7109375" style="101" customWidth="1"/>
    <col min="3074" max="3074" width="0" style="101" hidden="1" customWidth="1"/>
    <col min="3075" max="3075" width="23.7109375" style="101" customWidth="1"/>
    <col min="3076" max="3076" width="45.7109375" style="101" customWidth="1"/>
    <col min="3077" max="3078" width="24.7109375" style="101" customWidth="1"/>
    <col min="3079" max="3080" width="0" style="101" hidden="1" customWidth="1"/>
    <col min="3081" max="3081" width="6.85546875" style="101" customWidth="1"/>
    <col min="3082" max="3083" width="0" style="101" hidden="1" customWidth="1"/>
    <col min="3084" max="3311" width="6.85546875" style="101" customWidth="1"/>
    <col min="3312" max="3327" width="8" style="101"/>
    <col min="3328" max="3328" width="7.7109375" style="101" customWidth="1"/>
    <col min="3329" max="3329" width="55.7109375" style="101" customWidth="1"/>
    <col min="3330" max="3330" width="0" style="101" hidden="1" customWidth="1"/>
    <col min="3331" max="3331" width="23.7109375" style="101" customWidth="1"/>
    <col min="3332" max="3332" width="45.7109375" style="101" customWidth="1"/>
    <col min="3333" max="3334" width="24.7109375" style="101" customWidth="1"/>
    <col min="3335" max="3336" width="0" style="101" hidden="1" customWidth="1"/>
    <col min="3337" max="3337" width="6.85546875" style="101" customWidth="1"/>
    <col min="3338" max="3339" width="0" style="101" hidden="1" customWidth="1"/>
    <col min="3340" max="3567" width="6.85546875" style="101" customWidth="1"/>
    <col min="3568" max="3583" width="8" style="101"/>
    <col min="3584" max="3584" width="7.7109375" style="101" customWidth="1"/>
    <col min="3585" max="3585" width="55.7109375" style="101" customWidth="1"/>
    <col min="3586" max="3586" width="0" style="101" hidden="1" customWidth="1"/>
    <col min="3587" max="3587" width="23.7109375" style="101" customWidth="1"/>
    <col min="3588" max="3588" width="45.7109375" style="101" customWidth="1"/>
    <col min="3589" max="3590" width="24.7109375" style="101" customWidth="1"/>
    <col min="3591" max="3592" width="0" style="101" hidden="1" customWidth="1"/>
    <col min="3593" max="3593" width="6.85546875" style="101" customWidth="1"/>
    <col min="3594" max="3595" width="0" style="101" hidden="1" customWidth="1"/>
    <col min="3596" max="3823" width="6.85546875" style="101" customWidth="1"/>
    <col min="3824" max="3839" width="8" style="101"/>
    <col min="3840" max="3840" width="7.7109375" style="101" customWidth="1"/>
    <col min="3841" max="3841" width="55.7109375" style="101" customWidth="1"/>
    <col min="3842" max="3842" width="0" style="101" hidden="1" customWidth="1"/>
    <col min="3843" max="3843" width="23.7109375" style="101" customWidth="1"/>
    <col min="3844" max="3844" width="45.7109375" style="101" customWidth="1"/>
    <col min="3845" max="3846" width="24.7109375" style="101" customWidth="1"/>
    <col min="3847" max="3848" width="0" style="101" hidden="1" customWidth="1"/>
    <col min="3849" max="3849" width="6.85546875" style="101" customWidth="1"/>
    <col min="3850" max="3851" width="0" style="101" hidden="1" customWidth="1"/>
    <col min="3852" max="4079" width="6.85546875" style="101" customWidth="1"/>
    <col min="4080" max="4095" width="8" style="101"/>
    <col min="4096" max="4096" width="7.7109375" style="101" customWidth="1"/>
    <col min="4097" max="4097" width="55.7109375" style="101" customWidth="1"/>
    <col min="4098" max="4098" width="0" style="101" hidden="1" customWidth="1"/>
    <col min="4099" max="4099" width="23.7109375" style="101" customWidth="1"/>
    <col min="4100" max="4100" width="45.7109375" style="101" customWidth="1"/>
    <col min="4101" max="4102" width="24.7109375" style="101" customWidth="1"/>
    <col min="4103" max="4104" width="0" style="101" hidden="1" customWidth="1"/>
    <col min="4105" max="4105" width="6.85546875" style="101" customWidth="1"/>
    <col min="4106" max="4107" width="0" style="101" hidden="1" customWidth="1"/>
    <col min="4108" max="4335" width="6.85546875" style="101" customWidth="1"/>
    <col min="4336" max="4351" width="8" style="101"/>
    <col min="4352" max="4352" width="7.7109375" style="101" customWidth="1"/>
    <col min="4353" max="4353" width="55.7109375" style="101" customWidth="1"/>
    <col min="4354" max="4354" width="0" style="101" hidden="1" customWidth="1"/>
    <col min="4355" max="4355" width="23.7109375" style="101" customWidth="1"/>
    <col min="4356" max="4356" width="45.7109375" style="101" customWidth="1"/>
    <col min="4357" max="4358" width="24.7109375" style="101" customWidth="1"/>
    <col min="4359" max="4360" width="0" style="101" hidden="1" customWidth="1"/>
    <col min="4361" max="4361" width="6.85546875" style="101" customWidth="1"/>
    <col min="4362" max="4363" width="0" style="101" hidden="1" customWidth="1"/>
    <col min="4364" max="4591" width="6.85546875" style="101" customWidth="1"/>
    <col min="4592" max="4607" width="8" style="101"/>
    <col min="4608" max="4608" width="7.7109375" style="101" customWidth="1"/>
    <col min="4609" max="4609" width="55.7109375" style="101" customWidth="1"/>
    <col min="4610" max="4610" width="0" style="101" hidden="1" customWidth="1"/>
    <col min="4611" max="4611" width="23.7109375" style="101" customWidth="1"/>
    <col min="4612" max="4612" width="45.7109375" style="101" customWidth="1"/>
    <col min="4613" max="4614" width="24.7109375" style="101" customWidth="1"/>
    <col min="4615" max="4616" width="0" style="101" hidden="1" customWidth="1"/>
    <col min="4617" max="4617" width="6.85546875" style="101" customWidth="1"/>
    <col min="4618" max="4619" width="0" style="101" hidden="1" customWidth="1"/>
    <col min="4620" max="4847" width="6.85546875" style="101" customWidth="1"/>
    <col min="4848" max="4863" width="8" style="101"/>
    <col min="4864" max="4864" width="7.7109375" style="101" customWidth="1"/>
    <col min="4865" max="4865" width="55.7109375" style="101" customWidth="1"/>
    <col min="4866" max="4866" width="0" style="101" hidden="1" customWidth="1"/>
    <col min="4867" max="4867" width="23.7109375" style="101" customWidth="1"/>
    <col min="4868" max="4868" width="45.7109375" style="101" customWidth="1"/>
    <col min="4869" max="4870" width="24.7109375" style="101" customWidth="1"/>
    <col min="4871" max="4872" width="0" style="101" hidden="1" customWidth="1"/>
    <col min="4873" max="4873" width="6.85546875" style="101" customWidth="1"/>
    <col min="4874" max="4875" width="0" style="101" hidden="1" customWidth="1"/>
    <col min="4876" max="5103" width="6.85546875" style="101" customWidth="1"/>
    <col min="5104" max="5119" width="8" style="101"/>
    <col min="5120" max="5120" width="7.7109375" style="101" customWidth="1"/>
    <col min="5121" max="5121" width="55.7109375" style="101" customWidth="1"/>
    <col min="5122" max="5122" width="0" style="101" hidden="1" customWidth="1"/>
    <col min="5123" max="5123" width="23.7109375" style="101" customWidth="1"/>
    <col min="5124" max="5124" width="45.7109375" style="101" customWidth="1"/>
    <col min="5125" max="5126" width="24.7109375" style="101" customWidth="1"/>
    <col min="5127" max="5128" width="0" style="101" hidden="1" customWidth="1"/>
    <col min="5129" max="5129" width="6.85546875" style="101" customWidth="1"/>
    <col min="5130" max="5131" width="0" style="101" hidden="1" customWidth="1"/>
    <col min="5132" max="5359" width="6.85546875" style="101" customWidth="1"/>
    <col min="5360" max="5375" width="8" style="101"/>
    <col min="5376" max="5376" width="7.7109375" style="101" customWidth="1"/>
    <col min="5377" max="5377" width="55.7109375" style="101" customWidth="1"/>
    <col min="5378" max="5378" width="0" style="101" hidden="1" customWidth="1"/>
    <col min="5379" max="5379" width="23.7109375" style="101" customWidth="1"/>
    <col min="5380" max="5380" width="45.7109375" style="101" customWidth="1"/>
    <col min="5381" max="5382" width="24.7109375" style="101" customWidth="1"/>
    <col min="5383" max="5384" width="0" style="101" hidden="1" customWidth="1"/>
    <col min="5385" max="5385" width="6.85546875" style="101" customWidth="1"/>
    <col min="5386" max="5387" width="0" style="101" hidden="1" customWidth="1"/>
    <col min="5388" max="5615" width="6.85546875" style="101" customWidth="1"/>
    <col min="5616" max="5631" width="8" style="101"/>
    <col min="5632" max="5632" width="7.7109375" style="101" customWidth="1"/>
    <col min="5633" max="5633" width="55.7109375" style="101" customWidth="1"/>
    <col min="5634" max="5634" width="0" style="101" hidden="1" customWidth="1"/>
    <col min="5635" max="5635" width="23.7109375" style="101" customWidth="1"/>
    <col min="5636" max="5636" width="45.7109375" style="101" customWidth="1"/>
    <col min="5637" max="5638" width="24.7109375" style="101" customWidth="1"/>
    <col min="5639" max="5640" width="0" style="101" hidden="1" customWidth="1"/>
    <col min="5641" max="5641" width="6.85546875" style="101" customWidth="1"/>
    <col min="5642" max="5643" width="0" style="101" hidden="1" customWidth="1"/>
    <col min="5644" max="5871" width="6.85546875" style="101" customWidth="1"/>
    <col min="5872" max="5887" width="8" style="101"/>
    <col min="5888" max="5888" width="7.7109375" style="101" customWidth="1"/>
    <col min="5889" max="5889" width="55.7109375" style="101" customWidth="1"/>
    <col min="5890" max="5890" width="0" style="101" hidden="1" customWidth="1"/>
    <col min="5891" max="5891" width="23.7109375" style="101" customWidth="1"/>
    <col min="5892" max="5892" width="45.7109375" style="101" customWidth="1"/>
    <col min="5893" max="5894" width="24.7109375" style="101" customWidth="1"/>
    <col min="5895" max="5896" width="0" style="101" hidden="1" customWidth="1"/>
    <col min="5897" max="5897" width="6.85546875" style="101" customWidth="1"/>
    <col min="5898" max="5899" width="0" style="101" hidden="1" customWidth="1"/>
    <col min="5900" max="6127" width="6.85546875" style="101" customWidth="1"/>
    <col min="6128" max="6143" width="8" style="101"/>
    <col min="6144" max="6144" width="7.7109375" style="101" customWidth="1"/>
    <col min="6145" max="6145" width="55.7109375" style="101" customWidth="1"/>
    <col min="6146" max="6146" width="0" style="101" hidden="1" customWidth="1"/>
    <col min="6147" max="6147" width="23.7109375" style="101" customWidth="1"/>
    <col min="6148" max="6148" width="45.7109375" style="101" customWidth="1"/>
    <col min="6149" max="6150" width="24.7109375" style="101" customWidth="1"/>
    <col min="6151" max="6152" width="0" style="101" hidden="1" customWidth="1"/>
    <col min="6153" max="6153" width="6.85546875" style="101" customWidth="1"/>
    <col min="6154" max="6155" width="0" style="101" hidden="1" customWidth="1"/>
    <col min="6156" max="6383" width="6.85546875" style="101" customWidth="1"/>
    <col min="6384" max="6399" width="8" style="101"/>
    <col min="6400" max="6400" width="7.7109375" style="101" customWidth="1"/>
    <col min="6401" max="6401" width="55.7109375" style="101" customWidth="1"/>
    <col min="6402" max="6402" width="0" style="101" hidden="1" customWidth="1"/>
    <col min="6403" max="6403" width="23.7109375" style="101" customWidth="1"/>
    <col min="6404" max="6404" width="45.7109375" style="101" customWidth="1"/>
    <col min="6405" max="6406" width="24.7109375" style="101" customWidth="1"/>
    <col min="6407" max="6408" width="0" style="101" hidden="1" customWidth="1"/>
    <col min="6409" max="6409" width="6.85546875" style="101" customWidth="1"/>
    <col min="6410" max="6411" width="0" style="101" hidden="1" customWidth="1"/>
    <col min="6412" max="6639" width="6.85546875" style="101" customWidth="1"/>
    <col min="6640" max="6655" width="8" style="101"/>
    <col min="6656" max="6656" width="7.7109375" style="101" customWidth="1"/>
    <col min="6657" max="6657" width="55.7109375" style="101" customWidth="1"/>
    <col min="6658" max="6658" width="0" style="101" hidden="1" customWidth="1"/>
    <col min="6659" max="6659" width="23.7109375" style="101" customWidth="1"/>
    <col min="6660" max="6660" width="45.7109375" style="101" customWidth="1"/>
    <col min="6661" max="6662" width="24.7109375" style="101" customWidth="1"/>
    <col min="6663" max="6664" width="0" style="101" hidden="1" customWidth="1"/>
    <col min="6665" max="6665" width="6.85546875" style="101" customWidth="1"/>
    <col min="6666" max="6667" width="0" style="101" hidden="1" customWidth="1"/>
    <col min="6668" max="6895" width="6.85546875" style="101" customWidth="1"/>
    <col min="6896" max="6911" width="8" style="101"/>
    <col min="6912" max="6912" width="7.7109375" style="101" customWidth="1"/>
    <col min="6913" max="6913" width="55.7109375" style="101" customWidth="1"/>
    <col min="6914" max="6914" width="0" style="101" hidden="1" customWidth="1"/>
    <col min="6915" max="6915" width="23.7109375" style="101" customWidth="1"/>
    <col min="6916" max="6916" width="45.7109375" style="101" customWidth="1"/>
    <col min="6917" max="6918" width="24.7109375" style="101" customWidth="1"/>
    <col min="6919" max="6920" width="0" style="101" hidden="1" customWidth="1"/>
    <col min="6921" max="6921" width="6.85546875" style="101" customWidth="1"/>
    <col min="6922" max="6923" width="0" style="101" hidden="1" customWidth="1"/>
    <col min="6924" max="7151" width="6.85546875" style="101" customWidth="1"/>
    <col min="7152" max="7167" width="8" style="101"/>
    <col min="7168" max="7168" width="7.7109375" style="101" customWidth="1"/>
    <col min="7169" max="7169" width="55.7109375" style="101" customWidth="1"/>
    <col min="7170" max="7170" width="0" style="101" hidden="1" customWidth="1"/>
    <col min="7171" max="7171" width="23.7109375" style="101" customWidth="1"/>
    <col min="7172" max="7172" width="45.7109375" style="101" customWidth="1"/>
    <col min="7173" max="7174" width="24.7109375" style="101" customWidth="1"/>
    <col min="7175" max="7176" width="0" style="101" hidden="1" customWidth="1"/>
    <col min="7177" max="7177" width="6.85546875" style="101" customWidth="1"/>
    <col min="7178" max="7179" width="0" style="101" hidden="1" customWidth="1"/>
    <col min="7180" max="7407" width="6.85546875" style="101" customWidth="1"/>
    <col min="7408" max="7423" width="8" style="101"/>
    <col min="7424" max="7424" width="7.7109375" style="101" customWidth="1"/>
    <col min="7425" max="7425" width="55.7109375" style="101" customWidth="1"/>
    <col min="7426" max="7426" width="0" style="101" hidden="1" customWidth="1"/>
    <col min="7427" max="7427" width="23.7109375" style="101" customWidth="1"/>
    <col min="7428" max="7428" width="45.7109375" style="101" customWidth="1"/>
    <col min="7429" max="7430" width="24.7109375" style="101" customWidth="1"/>
    <col min="7431" max="7432" width="0" style="101" hidden="1" customWidth="1"/>
    <col min="7433" max="7433" width="6.85546875" style="101" customWidth="1"/>
    <col min="7434" max="7435" width="0" style="101" hidden="1" customWidth="1"/>
    <col min="7436" max="7663" width="6.85546875" style="101" customWidth="1"/>
    <col min="7664" max="7679" width="8" style="101"/>
    <col min="7680" max="7680" width="7.7109375" style="101" customWidth="1"/>
    <col min="7681" max="7681" width="55.7109375" style="101" customWidth="1"/>
    <col min="7682" max="7682" width="0" style="101" hidden="1" customWidth="1"/>
    <col min="7683" max="7683" width="23.7109375" style="101" customWidth="1"/>
    <col min="7684" max="7684" width="45.7109375" style="101" customWidth="1"/>
    <col min="7685" max="7686" width="24.7109375" style="101" customWidth="1"/>
    <col min="7687" max="7688" width="0" style="101" hidden="1" customWidth="1"/>
    <col min="7689" max="7689" width="6.85546875" style="101" customWidth="1"/>
    <col min="7690" max="7691" width="0" style="101" hidden="1" customWidth="1"/>
    <col min="7692" max="7919" width="6.85546875" style="101" customWidth="1"/>
    <col min="7920" max="7935" width="8" style="101"/>
    <col min="7936" max="7936" width="7.7109375" style="101" customWidth="1"/>
    <col min="7937" max="7937" width="55.7109375" style="101" customWidth="1"/>
    <col min="7938" max="7938" width="0" style="101" hidden="1" customWidth="1"/>
    <col min="7939" max="7939" width="23.7109375" style="101" customWidth="1"/>
    <col min="7940" max="7940" width="45.7109375" style="101" customWidth="1"/>
    <col min="7941" max="7942" width="24.7109375" style="101" customWidth="1"/>
    <col min="7943" max="7944" width="0" style="101" hidden="1" customWidth="1"/>
    <col min="7945" max="7945" width="6.85546875" style="101" customWidth="1"/>
    <col min="7946" max="7947" width="0" style="101" hidden="1" customWidth="1"/>
    <col min="7948" max="8175" width="6.85546875" style="101" customWidth="1"/>
    <col min="8176" max="8191" width="8" style="101"/>
    <col min="8192" max="8192" width="7.7109375" style="101" customWidth="1"/>
    <col min="8193" max="8193" width="55.7109375" style="101" customWidth="1"/>
    <col min="8194" max="8194" width="0" style="101" hidden="1" customWidth="1"/>
    <col min="8195" max="8195" width="23.7109375" style="101" customWidth="1"/>
    <col min="8196" max="8196" width="45.7109375" style="101" customWidth="1"/>
    <col min="8197" max="8198" width="24.7109375" style="101" customWidth="1"/>
    <col min="8199" max="8200" width="0" style="101" hidden="1" customWidth="1"/>
    <col min="8201" max="8201" width="6.85546875" style="101" customWidth="1"/>
    <col min="8202" max="8203" width="0" style="101" hidden="1" customWidth="1"/>
    <col min="8204" max="8431" width="6.85546875" style="101" customWidth="1"/>
    <col min="8432" max="8447" width="8" style="101"/>
    <col min="8448" max="8448" width="7.7109375" style="101" customWidth="1"/>
    <col min="8449" max="8449" width="55.7109375" style="101" customWidth="1"/>
    <col min="8450" max="8450" width="0" style="101" hidden="1" customWidth="1"/>
    <col min="8451" max="8451" width="23.7109375" style="101" customWidth="1"/>
    <col min="8452" max="8452" width="45.7109375" style="101" customWidth="1"/>
    <col min="8453" max="8454" width="24.7109375" style="101" customWidth="1"/>
    <col min="8455" max="8456" width="0" style="101" hidden="1" customWidth="1"/>
    <col min="8457" max="8457" width="6.85546875" style="101" customWidth="1"/>
    <col min="8458" max="8459" width="0" style="101" hidden="1" customWidth="1"/>
    <col min="8460" max="8687" width="6.85546875" style="101" customWidth="1"/>
    <col min="8688" max="8703" width="8" style="101"/>
    <col min="8704" max="8704" width="7.7109375" style="101" customWidth="1"/>
    <col min="8705" max="8705" width="55.7109375" style="101" customWidth="1"/>
    <col min="8706" max="8706" width="0" style="101" hidden="1" customWidth="1"/>
    <col min="8707" max="8707" width="23.7109375" style="101" customWidth="1"/>
    <col min="8708" max="8708" width="45.7109375" style="101" customWidth="1"/>
    <col min="8709" max="8710" width="24.7109375" style="101" customWidth="1"/>
    <col min="8711" max="8712" width="0" style="101" hidden="1" customWidth="1"/>
    <col min="8713" max="8713" width="6.85546875" style="101" customWidth="1"/>
    <col min="8714" max="8715" width="0" style="101" hidden="1" customWidth="1"/>
    <col min="8716" max="8943" width="6.85546875" style="101" customWidth="1"/>
    <col min="8944" max="8959" width="8" style="101"/>
    <col min="8960" max="8960" width="7.7109375" style="101" customWidth="1"/>
    <col min="8961" max="8961" width="55.7109375" style="101" customWidth="1"/>
    <col min="8962" max="8962" width="0" style="101" hidden="1" customWidth="1"/>
    <col min="8963" max="8963" width="23.7109375" style="101" customWidth="1"/>
    <col min="8964" max="8964" width="45.7109375" style="101" customWidth="1"/>
    <col min="8965" max="8966" width="24.7109375" style="101" customWidth="1"/>
    <col min="8967" max="8968" width="0" style="101" hidden="1" customWidth="1"/>
    <col min="8969" max="8969" width="6.85546875" style="101" customWidth="1"/>
    <col min="8970" max="8971" width="0" style="101" hidden="1" customWidth="1"/>
    <col min="8972" max="9199" width="6.85546875" style="101" customWidth="1"/>
    <col min="9200" max="9215" width="8" style="101"/>
    <col min="9216" max="9216" width="7.7109375" style="101" customWidth="1"/>
    <col min="9217" max="9217" width="55.7109375" style="101" customWidth="1"/>
    <col min="9218" max="9218" width="0" style="101" hidden="1" customWidth="1"/>
    <col min="9219" max="9219" width="23.7109375" style="101" customWidth="1"/>
    <col min="9220" max="9220" width="45.7109375" style="101" customWidth="1"/>
    <col min="9221" max="9222" width="24.7109375" style="101" customWidth="1"/>
    <col min="9223" max="9224" width="0" style="101" hidden="1" customWidth="1"/>
    <col min="9225" max="9225" width="6.85546875" style="101" customWidth="1"/>
    <col min="9226" max="9227" width="0" style="101" hidden="1" customWidth="1"/>
    <col min="9228" max="9455" width="6.85546875" style="101" customWidth="1"/>
    <col min="9456" max="9471" width="8" style="101"/>
    <col min="9472" max="9472" width="7.7109375" style="101" customWidth="1"/>
    <col min="9473" max="9473" width="55.7109375" style="101" customWidth="1"/>
    <col min="9474" max="9474" width="0" style="101" hidden="1" customWidth="1"/>
    <col min="9475" max="9475" width="23.7109375" style="101" customWidth="1"/>
    <col min="9476" max="9476" width="45.7109375" style="101" customWidth="1"/>
    <col min="9477" max="9478" width="24.7109375" style="101" customWidth="1"/>
    <col min="9479" max="9480" width="0" style="101" hidden="1" customWidth="1"/>
    <col min="9481" max="9481" width="6.85546875" style="101" customWidth="1"/>
    <col min="9482" max="9483" width="0" style="101" hidden="1" customWidth="1"/>
    <col min="9484" max="9711" width="6.85546875" style="101" customWidth="1"/>
    <col min="9712" max="9727" width="8" style="101"/>
    <col min="9728" max="9728" width="7.7109375" style="101" customWidth="1"/>
    <col min="9729" max="9729" width="55.7109375" style="101" customWidth="1"/>
    <col min="9730" max="9730" width="0" style="101" hidden="1" customWidth="1"/>
    <col min="9731" max="9731" width="23.7109375" style="101" customWidth="1"/>
    <col min="9732" max="9732" width="45.7109375" style="101" customWidth="1"/>
    <col min="9733" max="9734" width="24.7109375" style="101" customWidth="1"/>
    <col min="9735" max="9736" width="0" style="101" hidden="1" customWidth="1"/>
    <col min="9737" max="9737" width="6.85546875" style="101" customWidth="1"/>
    <col min="9738" max="9739" width="0" style="101" hidden="1" customWidth="1"/>
    <col min="9740" max="9967" width="6.85546875" style="101" customWidth="1"/>
    <col min="9968" max="9983" width="8" style="101"/>
    <col min="9984" max="9984" width="7.7109375" style="101" customWidth="1"/>
    <col min="9985" max="9985" width="55.7109375" style="101" customWidth="1"/>
    <col min="9986" max="9986" width="0" style="101" hidden="1" customWidth="1"/>
    <col min="9987" max="9987" width="23.7109375" style="101" customWidth="1"/>
    <col min="9988" max="9988" width="45.7109375" style="101" customWidth="1"/>
    <col min="9989" max="9990" width="24.7109375" style="101" customWidth="1"/>
    <col min="9991" max="9992" width="0" style="101" hidden="1" customWidth="1"/>
    <col min="9993" max="9993" width="6.85546875" style="101" customWidth="1"/>
    <col min="9994" max="9995" width="0" style="101" hidden="1" customWidth="1"/>
    <col min="9996" max="10223" width="6.85546875" style="101" customWidth="1"/>
    <col min="10224" max="10239" width="8" style="101"/>
    <col min="10240" max="10240" width="7.7109375" style="101" customWidth="1"/>
    <col min="10241" max="10241" width="55.7109375" style="101" customWidth="1"/>
    <col min="10242" max="10242" width="0" style="101" hidden="1" customWidth="1"/>
    <col min="10243" max="10243" width="23.7109375" style="101" customWidth="1"/>
    <col min="10244" max="10244" width="45.7109375" style="101" customWidth="1"/>
    <col min="10245" max="10246" width="24.7109375" style="101" customWidth="1"/>
    <col min="10247" max="10248" width="0" style="101" hidden="1" customWidth="1"/>
    <col min="10249" max="10249" width="6.85546875" style="101" customWidth="1"/>
    <col min="10250" max="10251" width="0" style="101" hidden="1" customWidth="1"/>
    <col min="10252" max="10479" width="6.85546875" style="101" customWidth="1"/>
    <col min="10480" max="10495" width="8" style="101"/>
    <col min="10496" max="10496" width="7.7109375" style="101" customWidth="1"/>
    <col min="10497" max="10497" width="55.7109375" style="101" customWidth="1"/>
    <col min="10498" max="10498" width="0" style="101" hidden="1" customWidth="1"/>
    <col min="10499" max="10499" width="23.7109375" style="101" customWidth="1"/>
    <col min="10500" max="10500" width="45.7109375" style="101" customWidth="1"/>
    <col min="10501" max="10502" width="24.7109375" style="101" customWidth="1"/>
    <col min="10503" max="10504" width="0" style="101" hidden="1" customWidth="1"/>
    <col min="10505" max="10505" width="6.85546875" style="101" customWidth="1"/>
    <col min="10506" max="10507" width="0" style="101" hidden="1" customWidth="1"/>
    <col min="10508" max="10735" width="6.85546875" style="101" customWidth="1"/>
    <col min="10736" max="10751" width="8" style="101"/>
    <col min="10752" max="10752" width="7.7109375" style="101" customWidth="1"/>
    <col min="10753" max="10753" width="55.7109375" style="101" customWidth="1"/>
    <col min="10754" max="10754" width="0" style="101" hidden="1" customWidth="1"/>
    <col min="10755" max="10755" width="23.7109375" style="101" customWidth="1"/>
    <col min="10756" max="10756" width="45.7109375" style="101" customWidth="1"/>
    <col min="10757" max="10758" width="24.7109375" style="101" customWidth="1"/>
    <col min="10759" max="10760" width="0" style="101" hidden="1" customWidth="1"/>
    <col min="10761" max="10761" width="6.85546875" style="101" customWidth="1"/>
    <col min="10762" max="10763" width="0" style="101" hidden="1" customWidth="1"/>
    <col min="10764" max="10991" width="6.85546875" style="101" customWidth="1"/>
    <col min="10992" max="11007" width="8" style="101"/>
    <col min="11008" max="11008" width="7.7109375" style="101" customWidth="1"/>
    <col min="11009" max="11009" width="55.7109375" style="101" customWidth="1"/>
    <col min="11010" max="11010" width="0" style="101" hidden="1" customWidth="1"/>
    <col min="11011" max="11011" width="23.7109375" style="101" customWidth="1"/>
    <col min="11012" max="11012" width="45.7109375" style="101" customWidth="1"/>
    <col min="11013" max="11014" width="24.7109375" style="101" customWidth="1"/>
    <col min="11015" max="11016" width="0" style="101" hidden="1" customWidth="1"/>
    <col min="11017" max="11017" width="6.85546875" style="101" customWidth="1"/>
    <col min="11018" max="11019" width="0" style="101" hidden="1" customWidth="1"/>
    <col min="11020" max="11247" width="6.85546875" style="101" customWidth="1"/>
    <col min="11248" max="11263" width="8" style="101"/>
    <col min="11264" max="11264" width="7.7109375" style="101" customWidth="1"/>
    <col min="11265" max="11265" width="55.7109375" style="101" customWidth="1"/>
    <col min="11266" max="11266" width="0" style="101" hidden="1" customWidth="1"/>
    <col min="11267" max="11267" width="23.7109375" style="101" customWidth="1"/>
    <col min="11268" max="11268" width="45.7109375" style="101" customWidth="1"/>
    <col min="11269" max="11270" width="24.7109375" style="101" customWidth="1"/>
    <col min="11271" max="11272" width="0" style="101" hidden="1" customWidth="1"/>
    <col min="11273" max="11273" width="6.85546875" style="101" customWidth="1"/>
    <col min="11274" max="11275" width="0" style="101" hidden="1" customWidth="1"/>
    <col min="11276" max="11503" width="6.85546875" style="101" customWidth="1"/>
    <col min="11504" max="11519" width="8" style="101"/>
    <col min="11520" max="11520" width="7.7109375" style="101" customWidth="1"/>
    <col min="11521" max="11521" width="55.7109375" style="101" customWidth="1"/>
    <col min="11522" max="11522" width="0" style="101" hidden="1" customWidth="1"/>
    <col min="11523" max="11523" width="23.7109375" style="101" customWidth="1"/>
    <col min="11524" max="11524" width="45.7109375" style="101" customWidth="1"/>
    <col min="11525" max="11526" width="24.7109375" style="101" customWidth="1"/>
    <col min="11527" max="11528" width="0" style="101" hidden="1" customWidth="1"/>
    <col min="11529" max="11529" width="6.85546875" style="101" customWidth="1"/>
    <col min="11530" max="11531" width="0" style="101" hidden="1" customWidth="1"/>
    <col min="11532" max="11759" width="6.85546875" style="101" customWidth="1"/>
    <col min="11760" max="11775" width="8" style="101"/>
    <col min="11776" max="11776" width="7.7109375" style="101" customWidth="1"/>
    <col min="11777" max="11777" width="55.7109375" style="101" customWidth="1"/>
    <col min="11778" max="11778" width="0" style="101" hidden="1" customWidth="1"/>
    <col min="11779" max="11779" width="23.7109375" style="101" customWidth="1"/>
    <col min="11780" max="11780" width="45.7109375" style="101" customWidth="1"/>
    <col min="11781" max="11782" width="24.7109375" style="101" customWidth="1"/>
    <col min="11783" max="11784" width="0" style="101" hidden="1" customWidth="1"/>
    <col min="11785" max="11785" width="6.85546875" style="101" customWidth="1"/>
    <col min="11786" max="11787" width="0" style="101" hidden="1" customWidth="1"/>
    <col min="11788" max="12015" width="6.85546875" style="101" customWidth="1"/>
    <col min="12016" max="12031" width="8" style="101"/>
    <col min="12032" max="12032" width="7.7109375" style="101" customWidth="1"/>
    <col min="12033" max="12033" width="55.7109375" style="101" customWidth="1"/>
    <col min="12034" max="12034" width="0" style="101" hidden="1" customWidth="1"/>
    <col min="12035" max="12035" width="23.7109375" style="101" customWidth="1"/>
    <col min="12036" max="12036" width="45.7109375" style="101" customWidth="1"/>
    <col min="12037" max="12038" width="24.7109375" style="101" customWidth="1"/>
    <col min="12039" max="12040" width="0" style="101" hidden="1" customWidth="1"/>
    <col min="12041" max="12041" width="6.85546875" style="101" customWidth="1"/>
    <col min="12042" max="12043" width="0" style="101" hidden="1" customWidth="1"/>
    <col min="12044" max="12271" width="6.85546875" style="101" customWidth="1"/>
    <col min="12272" max="12287" width="8" style="101"/>
    <col min="12288" max="12288" width="7.7109375" style="101" customWidth="1"/>
    <col min="12289" max="12289" width="55.7109375" style="101" customWidth="1"/>
    <col min="12290" max="12290" width="0" style="101" hidden="1" customWidth="1"/>
    <col min="12291" max="12291" width="23.7109375" style="101" customWidth="1"/>
    <col min="12292" max="12292" width="45.7109375" style="101" customWidth="1"/>
    <col min="12293" max="12294" width="24.7109375" style="101" customWidth="1"/>
    <col min="12295" max="12296" width="0" style="101" hidden="1" customWidth="1"/>
    <col min="12297" max="12297" width="6.85546875" style="101" customWidth="1"/>
    <col min="12298" max="12299" width="0" style="101" hidden="1" customWidth="1"/>
    <col min="12300" max="12527" width="6.85546875" style="101" customWidth="1"/>
    <col min="12528" max="12543" width="8" style="101"/>
    <col min="12544" max="12544" width="7.7109375" style="101" customWidth="1"/>
    <col min="12545" max="12545" width="55.7109375" style="101" customWidth="1"/>
    <col min="12546" max="12546" width="0" style="101" hidden="1" customWidth="1"/>
    <col min="12547" max="12547" width="23.7109375" style="101" customWidth="1"/>
    <col min="12548" max="12548" width="45.7109375" style="101" customWidth="1"/>
    <col min="12549" max="12550" width="24.7109375" style="101" customWidth="1"/>
    <col min="12551" max="12552" width="0" style="101" hidden="1" customWidth="1"/>
    <col min="12553" max="12553" width="6.85546875" style="101" customWidth="1"/>
    <col min="12554" max="12555" width="0" style="101" hidden="1" customWidth="1"/>
    <col min="12556" max="12783" width="6.85546875" style="101" customWidth="1"/>
    <col min="12784" max="12799" width="8" style="101"/>
    <col min="12800" max="12800" width="7.7109375" style="101" customWidth="1"/>
    <col min="12801" max="12801" width="55.7109375" style="101" customWidth="1"/>
    <col min="12802" max="12802" width="0" style="101" hidden="1" customWidth="1"/>
    <col min="12803" max="12803" width="23.7109375" style="101" customWidth="1"/>
    <col min="12804" max="12804" width="45.7109375" style="101" customWidth="1"/>
    <col min="12805" max="12806" width="24.7109375" style="101" customWidth="1"/>
    <col min="12807" max="12808" width="0" style="101" hidden="1" customWidth="1"/>
    <col min="12809" max="12809" width="6.85546875" style="101" customWidth="1"/>
    <col min="12810" max="12811" width="0" style="101" hidden="1" customWidth="1"/>
    <col min="12812" max="13039" width="6.85546875" style="101" customWidth="1"/>
    <col min="13040" max="13055" width="8" style="101"/>
    <col min="13056" max="13056" width="7.7109375" style="101" customWidth="1"/>
    <col min="13057" max="13057" width="55.7109375" style="101" customWidth="1"/>
    <col min="13058" max="13058" width="0" style="101" hidden="1" customWidth="1"/>
    <col min="13059" max="13059" width="23.7109375" style="101" customWidth="1"/>
    <col min="13060" max="13060" width="45.7109375" style="101" customWidth="1"/>
    <col min="13061" max="13062" width="24.7109375" style="101" customWidth="1"/>
    <col min="13063" max="13064" width="0" style="101" hidden="1" customWidth="1"/>
    <col min="13065" max="13065" width="6.85546875" style="101" customWidth="1"/>
    <col min="13066" max="13067" width="0" style="101" hidden="1" customWidth="1"/>
    <col min="13068" max="13295" width="6.85546875" style="101" customWidth="1"/>
    <col min="13296" max="13311" width="8" style="101"/>
    <col min="13312" max="13312" width="7.7109375" style="101" customWidth="1"/>
    <col min="13313" max="13313" width="55.7109375" style="101" customWidth="1"/>
    <col min="13314" max="13314" width="0" style="101" hidden="1" customWidth="1"/>
    <col min="13315" max="13315" width="23.7109375" style="101" customWidth="1"/>
    <col min="13316" max="13316" width="45.7109375" style="101" customWidth="1"/>
    <col min="13317" max="13318" width="24.7109375" style="101" customWidth="1"/>
    <col min="13319" max="13320" width="0" style="101" hidden="1" customWidth="1"/>
    <col min="13321" max="13321" width="6.85546875" style="101" customWidth="1"/>
    <col min="13322" max="13323" width="0" style="101" hidden="1" customWidth="1"/>
    <col min="13324" max="13551" width="6.85546875" style="101" customWidth="1"/>
    <col min="13552" max="13567" width="8" style="101"/>
    <col min="13568" max="13568" width="7.7109375" style="101" customWidth="1"/>
    <col min="13569" max="13569" width="55.7109375" style="101" customWidth="1"/>
    <col min="13570" max="13570" width="0" style="101" hidden="1" customWidth="1"/>
    <col min="13571" max="13571" width="23.7109375" style="101" customWidth="1"/>
    <col min="13572" max="13572" width="45.7109375" style="101" customWidth="1"/>
    <col min="13573" max="13574" width="24.7109375" style="101" customWidth="1"/>
    <col min="13575" max="13576" width="0" style="101" hidden="1" customWidth="1"/>
    <col min="13577" max="13577" width="6.85546875" style="101" customWidth="1"/>
    <col min="13578" max="13579" width="0" style="101" hidden="1" customWidth="1"/>
    <col min="13580" max="13807" width="6.85546875" style="101" customWidth="1"/>
    <col min="13808" max="13823" width="8" style="101"/>
    <col min="13824" max="13824" width="7.7109375" style="101" customWidth="1"/>
    <col min="13825" max="13825" width="55.7109375" style="101" customWidth="1"/>
    <col min="13826" max="13826" width="0" style="101" hidden="1" customWidth="1"/>
    <col min="13827" max="13827" width="23.7109375" style="101" customWidth="1"/>
    <col min="13828" max="13828" width="45.7109375" style="101" customWidth="1"/>
    <col min="13829" max="13830" width="24.7109375" style="101" customWidth="1"/>
    <col min="13831" max="13832" width="0" style="101" hidden="1" customWidth="1"/>
    <col min="13833" max="13833" width="6.85546875" style="101" customWidth="1"/>
    <col min="13834" max="13835" width="0" style="101" hidden="1" customWidth="1"/>
    <col min="13836" max="14063" width="6.85546875" style="101" customWidth="1"/>
    <col min="14064" max="14079" width="8" style="101"/>
    <col min="14080" max="14080" width="7.7109375" style="101" customWidth="1"/>
    <col min="14081" max="14081" width="55.7109375" style="101" customWidth="1"/>
    <col min="14082" max="14082" width="0" style="101" hidden="1" customWidth="1"/>
    <col min="14083" max="14083" width="23.7109375" style="101" customWidth="1"/>
    <col min="14084" max="14084" width="45.7109375" style="101" customWidth="1"/>
    <col min="14085" max="14086" width="24.7109375" style="101" customWidth="1"/>
    <col min="14087" max="14088" width="0" style="101" hidden="1" customWidth="1"/>
    <col min="14089" max="14089" width="6.85546875" style="101" customWidth="1"/>
    <col min="14090" max="14091" width="0" style="101" hidden="1" customWidth="1"/>
    <col min="14092" max="14319" width="6.85546875" style="101" customWidth="1"/>
    <col min="14320" max="14335" width="8" style="101"/>
    <col min="14336" max="14336" width="7.7109375" style="101" customWidth="1"/>
    <col min="14337" max="14337" width="55.7109375" style="101" customWidth="1"/>
    <col min="14338" max="14338" width="0" style="101" hidden="1" customWidth="1"/>
    <col min="14339" max="14339" width="23.7109375" style="101" customWidth="1"/>
    <col min="14340" max="14340" width="45.7109375" style="101" customWidth="1"/>
    <col min="14341" max="14342" width="24.7109375" style="101" customWidth="1"/>
    <col min="14343" max="14344" width="0" style="101" hidden="1" customWidth="1"/>
    <col min="14345" max="14345" width="6.85546875" style="101" customWidth="1"/>
    <col min="14346" max="14347" width="0" style="101" hidden="1" customWidth="1"/>
    <col min="14348" max="14575" width="6.85546875" style="101" customWidth="1"/>
    <col min="14576" max="14591" width="8" style="101"/>
    <col min="14592" max="14592" width="7.7109375" style="101" customWidth="1"/>
    <col min="14593" max="14593" width="55.7109375" style="101" customWidth="1"/>
    <col min="14594" max="14594" width="0" style="101" hidden="1" customWidth="1"/>
    <col min="14595" max="14595" width="23.7109375" style="101" customWidth="1"/>
    <col min="14596" max="14596" width="45.7109375" style="101" customWidth="1"/>
    <col min="14597" max="14598" width="24.7109375" style="101" customWidth="1"/>
    <col min="14599" max="14600" width="0" style="101" hidden="1" customWidth="1"/>
    <col min="14601" max="14601" width="6.85546875" style="101" customWidth="1"/>
    <col min="14602" max="14603" width="0" style="101" hidden="1" customWidth="1"/>
    <col min="14604" max="14831" width="6.85546875" style="101" customWidth="1"/>
    <col min="14832" max="14847" width="8" style="101"/>
    <col min="14848" max="14848" width="7.7109375" style="101" customWidth="1"/>
    <col min="14849" max="14849" width="55.7109375" style="101" customWidth="1"/>
    <col min="14850" max="14850" width="0" style="101" hidden="1" customWidth="1"/>
    <col min="14851" max="14851" width="23.7109375" style="101" customWidth="1"/>
    <col min="14852" max="14852" width="45.7109375" style="101" customWidth="1"/>
    <col min="14853" max="14854" width="24.7109375" style="101" customWidth="1"/>
    <col min="14855" max="14856" width="0" style="101" hidden="1" customWidth="1"/>
    <col min="14857" max="14857" width="6.85546875" style="101" customWidth="1"/>
    <col min="14858" max="14859" width="0" style="101" hidden="1" customWidth="1"/>
    <col min="14860" max="15087" width="6.85546875" style="101" customWidth="1"/>
    <col min="15088" max="15103" width="8" style="101"/>
    <col min="15104" max="15104" width="7.7109375" style="101" customWidth="1"/>
    <col min="15105" max="15105" width="55.7109375" style="101" customWidth="1"/>
    <col min="15106" max="15106" width="0" style="101" hidden="1" customWidth="1"/>
    <col min="15107" max="15107" width="23.7109375" style="101" customWidth="1"/>
    <col min="15108" max="15108" width="45.7109375" style="101" customWidth="1"/>
    <col min="15109" max="15110" width="24.7109375" style="101" customWidth="1"/>
    <col min="15111" max="15112" width="0" style="101" hidden="1" customWidth="1"/>
    <col min="15113" max="15113" width="6.85546875" style="101" customWidth="1"/>
    <col min="15114" max="15115" width="0" style="101" hidden="1" customWidth="1"/>
    <col min="15116" max="15343" width="6.85546875" style="101" customWidth="1"/>
    <col min="15344" max="15359" width="8" style="101"/>
    <col min="15360" max="15360" width="7.7109375" style="101" customWidth="1"/>
    <col min="15361" max="15361" width="55.7109375" style="101" customWidth="1"/>
    <col min="15362" max="15362" width="0" style="101" hidden="1" customWidth="1"/>
    <col min="15363" max="15363" width="23.7109375" style="101" customWidth="1"/>
    <col min="15364" max="15364" width="45.7109375" style="101" customWidth="1"/>
    <col min="15365" max="15366" width="24.7109375" style="101" customWidth="1"/>
    <col min="15367" max="15368" width="0" style="101" hidden="1" customWidth="1"/>
    <col min="15369" max="15369" width="6.85546875" style="101" customWidth="1"/>
    <col min="15370" max="15371" width="0" style="101" hidden="1" customWidth="1"/>
    <col min="15372" max="15599" width="6.85546875" style="101" customWidth="1"/>
    <col min="15600" max="15615" width="8" style="101"/>
    <col min="15616" max="15616" width="7.7109375" style="101" customWidth="1"/>
    <col min="15617" max="15617" width="55.7109375" style="101" customWidth="1"/>
    <col min="15618" max="15618" width="0" style="101" hidden="1" customWidth="1"/>
    <col min="15619" max="15619" width="23.7109375" style="101" customWidth="1"/>
    <col min="15620" max="15620" width="45.7109375" style="101" customWidth="1"/>
    <col min="15621" max="15622" width="24.7109375" style="101" customWidth="1"/>
    <col min="15623" max="15624" width="0" style="101" hidden="1" customWidth="1"/>
    <col min="15625" max="15625" width="6.85546875" style="101" customWidth="1"/>
    <col min="15626" max="15627" width="0" style="101" hidden="1" customWidth="1"/>
    <col min="15628" max="15855" width="6.85546875" style="101" customWidth="1"/>
    <col min="15856" max="15871" width="8" style="101"/>
    <col min="15872" max="15872" width="7.7109375" style="101" customWidth="1"/>
    <col min="15873" max="15873" width="55.7109375" style="101" customWidth="1"/>
    <col min="15874" max="15874" width="0" style="101" hidden="1" customWidth="1"/>
    <col min="15875" max="15875" width="23.7109375" style="101" customWidth="1"/>
    <col min="15876" max="15876" width="45.7109375" style="101" customWidth="1"/>
    <col min="15877" max="15878" width="24.7109375" style="101" customWidth="1"/>
    <col min="15879" max="15880" width="0" style="101" hidden="1" customWidth="1"/>
    <col min="15881" max="15881" width="6.85546875" style="101" customWidth="1"/>
    <col min="15882" max="15883" width="0" style="101" hidden="1" customWidth="1"/>
    <col min="15884" max="16111" width="6.85546875" style="101" customWidth="1"/>
    <col min="16112" max="16127" width="8" style="101"/>
    <col min="16128" max="16128" width="7.7109375" style="101" customWidth="1"/>
    <col min="16129" max="16129" width="55.7109375" style="101" customWidth="1"/>
    <col min="16130" max="16130" width="0" style="101" hidden="1" customWidth="1"/>
    <col min="16131" max="16131" width="23.7109375" style="101" customWidth="1"/>
    <col min="16132" max="16132" width="45.7109375" style="101" customWidth="1"/>
    <col min="16133" max="16134" width="24.7109375" style="101" customWidth="1"/>
    <col min="16135" max="16136" width="0" style="101" hidden="1" customWidth="1"/>
    <col min="16137" max="16137" width="6.85546875" style="101" customWidth="1"/>
    <col min="16138" max="16139" width="0" style="101" hidden="1" customWidth="1"/>
    <col min="16140" max="16367" width="6.85546875" style="101" customWidth="1"/>
    <col min="16368" max="16384" width="8" style="101"/>
  </cols>
  <sheetData>
    <row r="1" spans="1:10">
      <c r="A1" s="45" t="s">
        <v>419</v>
      </c>
      <c r="C1" s="174" t="s">
        <v>80</v>
      </c>
    </row>
    <row r="2" spans="1:10">
      <c r="A2" s="418"/>
      <c r="B2" s="160"/>
    </row>
    <row r="3" spans="1:10" s="60" customFormat="1" ht="31.5">
      <c r="A3" s="11" t="s">
        <v>112</v>
      </c>
      <c r="B3" s="11" t="s">
        <v>262</v>
      </c>
      <c r="C3" s="91" t="s">
        <v>3115</v>
      </c>
      <c r="D3" s="81" t="s">
        <v>263</v>
      </c>
      <c r="E3" s="82" t="s">
        <v>258</v>
      </c>
      <c r="F3" s="82" t="s">
        <v>259</v>
      </c>
      <c r="G3" s="1162" t="s">
        <v>507</v>
      </c>
      <c r="H3" s="460"/>
    </row>
    <row r="4" spans="1:10" s="60" customFormat="1">
      <c r="A4" s="107">
        <v>1</v>
      </c>
      <c r="B4" s="108">
        <v>2</v>
      </c>
      <c r="C4" s="109">
        <v>3</v>
      </c>
      <c r="D4" s="110">
        <v>4</v>
      </c>
      <c r="E4" s="110">
        <v>5</v>
      </c>
      <c r="F4" s="109">
        <v>6</v>
      </c>
      <c r="G4" s="1162"/>
      <c r="H4" s="1163" t="s">
        <v>420</v>
      </c>
    </row>
    <row r="5" spans="1:10" s="60" customFormat="1">
      <c r="A5" s="107"/>
      <c r="B5" s="108"/>
      <c r="C5" s="109"/>
      <c r="D5" s="110"/>
      <c r="E5" s="110"/>
      <c r="F5" s="109"/>
      <c r="G5" s="1162"/>
      <c r="H5" s="1163"/>
    </row>
    <row r="6" spans="1:10" s="60" customFormat="1">
      <c r="A6" s="461"/>
      <c r="B6" s="138" t="s">
        <v>109</v>
      </c>
      <c r="C6" s="463"/>
      <c r="D6" s="464"/>
      <c r="E6" s="465"/>
      <c r="F6" s="466"/>
      <c r="G6" s="1162"/>
      <c r="H6" s="1163"/>
    </row>
    <row r="7" spans="1:10" s="60" customFormat="1" ht="31.5">
      <c r="A7" s="461"/>
      <c r="B7" s="138" t="s">
        <v>80</v>
      </c>
      <c r="C7" s="463">
        <f>SUM(C9,C19,C25,C28,C35,C42)</f>
        <v>1172000000</v>
      </c>
      <c r="D7" s="464"/>
      <c r="E7" s="465"/>
      <c r="F7" s="466"/>
      <c r="G7" s="1162"/>
      <c r="H7" s="1163"/>
    </row>
    <row r="8" spans="1:10" s="60" customFormat="1">
      <c r="A8" s="461"/>
      <c r="B8" s="462"/>
      <c r="C8" s="463"/>
      <c r="D8" s="464"/>
      <c r="E8" s="465"/>
      <c r="F8" s="466"/>
      <c r="G8" s="1162"/>
      <c r="H8" s="1163"/>
    </row>
    <row r="9" spans="1:10" s="470" customFormat="1" ht="31.5">
      <c r="A9" s="467"/>
      <c r="B9" s="283" t="s">
        <v>235</v>
      </c>
      <c r="C9" s="758">
        <v>410500000</v>
      </c>
      <c r="D9" s="56"/>
      <c r="E9" s="760" t="s">
        <v>389</v>
      </c>
      <c r="F9" s="283"/>
      <c r="G9" s="468"/>
      <c r="H9" s="469">
        <v>7</v>
      </c>
    </row>
    <row r="10" spans="1:10" s="160" customFormat="1" ht="31.5">
      <c r="A10" s="141"/>
      <c r="B10" s="5" t="s">
        <v>265</v>
      </c>
      <c r="C10" s="286">
        <v>1000000</v>
      </c>
      <c r="D10" s="56"/>
      <c r="E10" s="760" t="s">
        <v>2564</v>
      </c>
      <c r="F10" s="77" t="s">
        <v>7837</v>
      </c>
      <c r="G10" s="164"/>
      <c r="H10" s="164">
        <f>SUM(H11:H21)</f>
        <v>499200000</v>
      </c>
    </row>
    <row r="11" spans="1:10" ht="78.75">
      <c r="A11" s="143"/>
      <c r="B11" s="77" t="s">
        <v>267</v>
      </c>
      <c r="C11" s="286">
        <v>155000000</v>
      </c>
      <c r="D11" s="56"/>
      <c r="E11" s="284" t="s">
        <v>7838</v>
      </c>
      <c r="F11" s="77" t="s">
        <v>7837</v>
      </c>
      <c r="G11" s="140"/>
      <c r="H11" s="251">
        <v>2200000</v>
      </c>
      <c r="J11" s="101">
        <v>1</v>
      </c>
    </row>
    <row r="12" spans="1:10" ht="31.5">
      <c r="A12" s="143"/>
      <c r="B12" s="5" t="s">
        <v>268</v>
      </c>
      <c r="C12" s="286">
        <v>46100000</v>
      </c>
      <c r="D12" s="56"/>
      <c r="E12" s="760" t="s">
        <v>7839</v>
      </c>
      <c r="F12" s="77" t="s">
        <v>7837</v>
      </c>
      <c r="G12" s="252"/>
      <c r="H12" s="251">
        <v>120000000</v>
      </c>
      <c r="J12" s="101">
        <v>1</v>
      </c>
    </row>
    <row r="13" spans="1:10" ht="31.5">
      <c r="A13" s="143"/>
      <c r="B13" s="5" t="s">
        <v>236</v>
      </c>
      <c r="C13" s="286">
        <v>65870000</v>
      </c>
      <c r="D13" s="56"/>
      <c r="E13" s="760" t="s">
        <v>7840</v>
      </c>
      <c r="F13" s="77" t="s">
        <v>7837</v>
      </c>
      <c r="G13" s="252"/>
      <c r="H13" s="251">
        <v>35000000</v>
      </c>
      <c r="J13" s="101">
        <v>1</v>
      </c>
    </row>
    <row r="14" spans="1:10" ht="31.5">
      <c r="A14" s="143"/>
      <c r="B14" s="77" t="s">
        <v>272</v>
      </c>
      <c r="C14" s="286">
        <v>15545000</v>
      </c>
      <c r="D14" s="56"/>
      <c r="E14" s="760" t="s">
        <v>7841</v>
      </c>
      <c r="F14" s="77" t="s">
        <v>7837</v>
      </c>
      <c r="G14" s="252"/>
      <c r="H14" s="251">
        <v>95000000</v>
      </c>
      <c r="J14" s="101">
        <v>1</v>
      </c>
    </row>
    <row r="15" spans="1:10" ht="31.5">
      <c r="A15" s="143"/>
      <c r="B15" s="77" t="s">
        <v>239</v>
      </c>
      <c r="C15" s="286">
        <v>6000000</v>
      </c>
      <c r="D15" s="56"/>
      <c r="E15" s="760" t="s">
        <v>7696</v>
      </c>
      <c r="F15" s="77" t="s">
        <v>7837</v>
      </c>
      <c r="G15" s="252"/>
      <c r="H15" s="251">
        <v>60000000</v>
      </c>
      <c r="J15" s="101">
        <v>1</v>
      </c>
    </row>
    <row r="16" spans="1:10" ht="31.5">
      <c r="A16" s="143"/>
      <c r="B16" s="5" t="s">
        <v>275</v>
      </c>
      <c r="C16" s="286">
        <v>27620000</v>
      </c>
      <c r="D16" s="56"/>
      <c r="E16" s="760" t="s">
        <v>7842</v>
      </c>
      <c r="F16" s="77" t="s">
        <v>7837</v>
      </c>
      <c r="G16" s="252"/>
      <c r="H16" s="251">
        <v>6000000</v>
      </c>
      <c r="J16" s="101">
        <v>1</v>
      </c>
    </row>
    <row r="17" spans="1:10" ht="47.25">
      <c r="A17" s="143"/>
      <c r="B17" s="77" t="s">
        <v>316</v>
      </c>
      <c r="C17" s="286">
        <v>93365000</v>
      </c>
      <c r="D17" s="56"/>
      <c r="E17" s="760" t="s">
        <v>284</v>
      </c>
      <c r="F17" s="77" t="s">
        <v>7843</v>
      </c>
      <c r="G17" s="252"/>
      <c r="H17" s="251">
        <v>25000000</v>
      </c>
      <c r="J17" s="101">
        <v>1</v>
      </c>
    </row>
    <row r="18" spans="1:10">
      <c r="A18" s="143"/>
      <c r="B18" s="77"/>
      <c r="C18" s="286"/>
      <c r="D18" s="56"/>
      <c r="E18" s="760"/>
      <c r="F18" s="77"/>
      <c r="G18" s="252"/>
      <c r="H18" s="251">
        <v>6000000</v>
      </c>
      <c r="J18" s="101">
        <v>1</v>
      </c>
    </row>
    <row r="19" spans="1:10" ht="31.5">
      <c r="A19" s="143"/>
      <c r="B19" s="283" t="s">
        <v>241</v>
      </c>
      <c r="C19" s="758">
        <v>92500000</v>
      </c>
      <c r="D19" s="56"/>
      <c r="E19" s="760" t="s">
        <v>389</v>
      </c>
      <c r="F19" s="5"/>
      <c r="G19" s="252"/>
      <c r="H19" s="251">
        <v>50000000</v>
      </c>
      <c r="J19" s="101">
        <v>1</v>
      </c>
    </row>
    <row r="20" spans="1:10">
      <c r="A20" s="180"/>
      <c r="B20" s="5" t="s">
        <v>358</v>
      </c>
      <c r="C20" s="286">
        <v>22500000</v>
      </c>
      <c r="D20" s="56"/>
      <c r="E20" s="760" t="s">
        <v>7844</v>
      </c>
      <c r="F20" s="77" t="s">
        <v>7845</v>
      </c>
      <c r="G20" s="252"/>
      <c r="H20" s="251"/>
    </row>
    <row r="21" spans="1:10" ht="31.5">
      <c r="A21" s="165"/>
      <c r="B21" s="5" t="s">
        <v>242</v>
      </c>
      <c r="C21" s="286">
        <v>10000000</v>
      </c>
      <c r="D21" s="56"/>
      <c r="E21" s="760" t="s">
        <v>248</v>
      </c>
      <c r="F21" s="77" t="s">
        <v>7837</v>
      </c>
      <c r="G21" s="252"/>
      <c r="H21" s="251">
        <v>100000000</v>
      </c>
      <c r="J21" s="101">
        <v>1</v>
      </c>
    </row>
    <row r="22" spans="1:10" s="160" customFormat="1" ht="31.5">
      <c r="A22" s="471"/>
      <c r="B22" s="77" t="s">
        <v>277</v>
      </c>
      <c r="C22" s="286">
        <v>50000000</v>
      </c>
      <c r="D22" s="56"/>
      <c r="E22" s="284" t="s">
        <v>7846</v>
      </c>
      <c r="F22" s="77" t="s">
        <v>7837</v>
      </c>
      <c r="G22" s="164"/>
      <c r="H22" s="164">
        <f>SUM(H23:H27)</f>
        <v>15066250000</v>
      </c>
    </row>
    <row r="23" spans="1:10" s="160" customFormat="1" ht="31.5">
      <c r="A23" s="143"/>
      <c r="B23" s="77" t="s">
        <v>361</v>
      </c>
      <c r="C23" s="286">
        <v>10000000</v>
      </c>
      <c r="D23" s="56"/>
      <c r="E23" s="760" t="s">
        <v>284</v>
      </c>
      <c r="F23" s="77" t="s">
        <v>7837</v>
      </c>
      <c r="G23" s="164"/>
      <c r="H23" s="251">
        <v>15000000000</v>
      </c>
      <c r="J23" s="160">
        <v>1</v>
      </c>
    </row>
    <row r="24" spans="1:10" s="160" customFormat="1">
      <c r="A24" s="143"/>
      <c r="B24" s="77"/>
      <c r="C24" s="286"/>
      <c r="D24" s="56"/>
      <c r="E24" s="760"/>
      <c r="F24" s="77"/>
      <c r="G24" s="164"/>
      <c r="H24" s="251"/>
    </row>
    <row r="25" spans="1:10" ht="31.5">
      <c r="A25" s="143"/>
      <c r="B25" s="283" t="s">
        <v>279</v>
      </c>
      <c r="C25" s="758">
        <v>40000000</v>
      </c>
      <c r="D25" s="56"/>
      <c r="E25" s="760" t="s">
        <v>389</v>
      </c>
      <c r="F25" s="5"/>
      <c r="G25" s="252"/>
      <c r="H25" s="251">
        <v>56250000</v>
      </c>
      <c r="J25" s="101">
        <v>1</v>
      </c>
    </row>
    <row r="26" spans="1:10">
      <c r="A26" s="180"/>
      <c r="B26" s="5" t="s">
        <v>2379</v>
      </c>
      <c r="C26" s="286">
        <v>40000000</v>
      </c>
      <c r="D26" s="56"/>
      <c r="E26" s="760" t="s">
        <v>7847</v>
      </c>
      <c r="F26" s="5" t="s">
        <v>153</v>
      </c>
      <c r="G26" s="252"/>
      <c r="H26" s="251"/>
    </row>
    <row r="27" spans="1:10">
      <c r="A27" s="165"/>
      <c r="B27" s="5"/>
      <c r="C27" s="286"/>
      <c r="D27" s="56"/>
      <c r="E27" s="760"/>
      <c r="F27" s="5"/>
      <c r="G27" s="252"/>
      <c r="H27" s="251">
        <v>10000000</v>
      </c>
      <c r="J27" s="101">
        <v>1</v>
      </c>
    </row>
    <row r="28" spans="1:10" ht="31.5">
      <c r="A28" s="143"/>
      <c r="B28" s="283" t="s">
        <v>7848</v>
      </c>
      <c r="C28" s="758">
        <v>229000000</v>
      </c>
      <c r="D28" s="56"/>
      <c r="E28" s="760" t="s">
        <v>389</v>
      </c>
      <c r="F28" s="5"/>
      <c r="G28" s="252"/>
      <c r="H28" s="251"/>
    </row>
    <row r="29" spans="1:10" ht="47.25">
      <c r="A29" s="180"/>
      <c r="B29" s="5" t="s">
        <v>7849</v>
      </c>
      <c r="C29" s="286">
        <v>20000000</v>
      </c>
      <c r="D29" s="56"/>
      <c r="E29" s="284" t="s">
        <v>7850</v>
      </c>
      <c r="F29" s="77" t="s">
        <v>7851</v>
      </c>
      <c r="G29" s="472"/>
      <c r="H29" s="251"/>
    </row>
    <row r="30" spans="1:10" ht="31.5">
      <c r="A30" s="165"/>
      <c r="B30" s="5" t="s">
        <v>7852</v>
      </c>
      <c r="C30" s="286">
        <v>25000000</v>
      </c>
      <c r="D30" s="56"/>
      <c r="E30" s="760" t="s">
        <v>323</v>
      </c>
      <c r="F30" s="77" t="s">
        <v>7853</v>
      </c>
      <c r="G30" s="253"/>
      <c r="H30" s="164">
        <f>SUM(H31)</f>
        <v>25000000</v>
      </c>
    </row>
    <row r="31" spans="1:10" ht="31.5">
      <c r="A31" s="143"/>
      <c r="B31" s="77" t="s">
        <v>7854</v>
      </c>
      <c r="C31" s="286">
        <v>5000000</v>
      </c>
      <c r="D31" s="56"/>
      <c r="E31" s="760" t="s">
        <v>7855</v>
      </c>
      <c r="F31" s="77" t="s">
        <v>7837</v>
      </c>
      <c r="G31" s="252"/>
      <c r="H31" s="251">
        <v>25000000</v>
      </c>
      <c r="J31" s="101">
        <v>1</v>
      </c>
    </row>
    <row r="32" spans="1:10" ht="47.25">
      <c r="A32" s="143"/>
      <c r="B32" s="77" t="s">
        <v>7856</v>
      </c>
      <c r="C32" s="286">
        <v>151500000</v>
      </c>
      <c r="D32" s="56"/>
      <c r="E32" s="284" t="s">
        <v>7857</v>
      </c>
      <c r="F32" s="77" t="s">
        <v>7837</v>
      </c>
      <c r="G32" s="140"/>
      <c r="H32" s="251"/>
    </row>
    <row r="33" spans="1:10">
      <c r="A33" s="143"/>
      <c r="B33" s="5" t="s">
        <v>7858</v>
      </c>
      <c r="C33" s="286">
        <v>27500000</v>
      </c>
      <c r="D33" s="56"/>
      <c r="E33" s="760" t="s">
        <v>281</v>
      </c>
      <c r="F33" s="77" t="s">
        <v>266</v>
      </c>
      <c r="G33" s="140"/>
      <c r="H33" s="164">
        <f>SUM(H34)</f>
        <v>50000000</v>
      </c>
    </row>
    <row r="34" spans="1:10">
      <c r="A34" s="143"/>
      <c r="B34" s="5"/>
      <c r="C34" s="286"/>
      <c r="D34" s="56"/>
      <c r="E34" s="760"/>
      <c r="F34" s="77"/>
      <c r="G34" s="140"/>
      <c r="H34" s="251">
        <v>50000000</v>
      </c>
      <c r="J34" s="101">
        <v>1</v>
      </c>
    </row>
    <row r="35" spans="1:10" ht="31.5">
      <c r="A35" s="143"/>
      <c r="B35" s="283" t="s">
        <v>7859</v>
      </c>
      <c r="C35" s="758">
        <v>325000000</v>
      </c>
      <c r="D35" s="56"/>
      <c r="E35" s="760" t="s">
        <v>389</v>
      </c>
      <c r="F35" s="5"/>
      <c r="G35" s="140"/>
      <c r="H35" s="251"/>
    </row>
    <row r="36" spans="1:10" s="160" customFormat="1" ht="78.75">
      <c r="A36" s="471"/>
      <c r="B36" s="77" t="s">
        <v>7860</v>
      </c>
      <c r="C36" s="286">
        <v>70000000</v>
      </c>
      <c r="D36" s="56"/>
      <c r="E36" s="284" t="s">
        <v>7861</v>
      </c>
      <c r="F36" s="77" t="s">
        <v>7862</v>
      </c>
      <c r="G36" s="164"/>
      <c r="H36" s="164">
        <f>SUM(H37:H37)</f>
        <v>100000000</v>
      </c>
    </row>
    <row r="37" spans="1:10" ht="31.5">
      <c r="A37" s="143"/>
      <c r="B37" s="77" t="s">
        <v>7863</v>
      </c>
      <c r="C37" s="286">
        <v>75000000</v>
      </c>
      <c r="D37" s="56"/>
      <c r="E37" s="760" t="s">
        <v>7864</v>
      </c>
      <c r="F37" s="77" t="s">
        <v>375</v>
      </c>
      <c r="G37" s="252"/>
      <c r="H37" s="251">
        <v>100000000</v>
      </c>
      <c r="J37" s="101">
        <v>1</v>
      </c>
    </row>
    <row r="38" spans="1:10" ht="31.5">
      <c r="A38" s="143"/>
      <c r="B38" s="77" t="s">
        <v>7865</v>
      </c>
      <c r="C38" s="286">
        <v>20000000</v>
      </c>
      <c r="D38" s="56"/>
      <c r="E38" s="760" t="s">
        <v>7866</v>
      </c>
      <c r="F38" s="77" t="s">
        <v>266</v>
      </c>
      <c r="G38" s="140"/>
      <c r="H38" s="251"/>
    </row>
    <row r="39" spans="1:10" s="160" customFormat="1" ht="47.25">
      <c r="A39" s="138"/>
      <c r="B39" s="77" t="s">
        <v>7867</v>
      </c>
      <c r="C39" s="286">
        <v>75000000</v>
      </c>
      <c r="D39" s="56"/>
      <c r="E39" s="760" t="s">
        <v>7864</v>
      </c>
      <c r="F39" s="77" t="s">
        <v>7868</v>
      </c>
      <c r="G39" s="164"/>
      <c r="H39" s="164">
        <f>SUM(H41:H44)</f>
        <v>240000000</v>
      </c>
    </row>
    <row r="40" spans="1:10" s="160" customFormat="1" ht="63">
      <c r="A40" s="138"/>
      <c r="B40" s="77" t="s">
        <v>7869</v>
      </c>
      <c r="C40" s="286">
        <v>85000000</v>
      </c>
      <c r="D40" s="56"/>
      <c r="E40" s="760" t="s">
        <v>7864</v>
      </c>
      <c r="F40" s="77" t="s">
        <v>7870</v>
      </c>
      <c r="G40" s="164"/>
      <c r="H40" s="164"/>
    </row>
    <row r="41" spans="1:10">
      <c r="A41" s="165"/>
      <c r="B41" s="77"/>
      <c r="C41" s="286"/>
      <c r="D41" s="56"/>
      <c r="E41" s="760"/>
      <c r="F41" s="77"/>
      <c r="G41" s="140"/>
      <c r="H41" s="251">
        <v>50000000</v>
      </c>
      <c r="J41" s="101">
        <v>1</v>
      </c>
    </row>
    <row r="42" spans="1:10" ht="31.5">
      <c r="A42" s="143"/>
      <c r="B42" s="283" t="s">
        <v>2499</v>
      </c>
      <c r="C42" s="758">
        <v>75000000</v>
      </c>
      <c r="D42" s="56"/>
      <c r="E42" s="760" t="s">
        <v>389</v>
      </c>
      <c r="F42" s="5"/>
      <c r="G42" s="140"/>
      <c r="H42" s="251">
        <v>40000000</v>
      </c>
      <c r="J42" s="101">
        <v>1</v>
      </c>
    </row>
    <row r="43" spans="1:10" ht="63">
      <c r="A43" s="143"/>
      <c r="B43" s="77" t="s">
        <v>7871</v>
      </c>
      <c r="C43" s="286">
        <v>40000000</v>
      </c>
      <c r="D43" s="56"/>
      <c r="E43" s="284" t="s">
        <v>7872</v>
      </c>
      <c r="F43" s="77" t="s">
        <v>266</v>
      </c>
      <c r="G43" s="140"/>
      <c r="H43" s="251"/>
    </row>
    <row r="44" spans="1:10" ht="31.5">
      <c r="A44" s="143"/>
      <c r="B44" s="77" t="s">
        <v>7873</v>
      </c>
      <c r="C44" s="286">
        <v>10000000</v>
      </c>
      <c r="D44" s="56"/>
      <c r="E44" s="760" t="s">
        <v>7874</v>
      </c>
      <c r="F44" s="77" t="s">
        <v>375</v>
      </c>
      <c r="G44" s="140"/>
      <c r="H44" s="251">
        <v>150000000</v>
      </c>
      <c r="J44" s="101">
        <v>1</v>
      </c>
    </row>
  </sheetData>
  <mergeCells count="2">
    <mergeCell ref="G3:G8"/>
    <mergeCell ref="H4:H8"/>
  </mergeCells>
  <pageMargins left="0.27" right="0.18" top="0.31" bottom="0.34" header="0.31496062992125984" footer="0.31496062992125984"/>
  <pageSetup paperSize="11" scale="55" orientation="landscape" horizontalDpi="0" verticalDpi="0" r:id="rId1"/>
</worksheet>
</file>

<file path=xl/worksheets/sheet21.xml><?xml version="1.0" encoding="utf-8"?>
<worksheet xmlns="http://schemas.openxmlformats.org/spreadsheetml/2006/main" xmlns:r="http://schemas.openxmlformats.org/officeDocument/2006/relationships">
  <dimension ref="A1:H73"/>
  <sheetViews>
    <sheetView zoomScale="50" zoomScaleNormal="50" workbookViewId="0">
      <selection activeCell="F24" sqref="F24"/>
    </sheetView>
  </sheetViews>
  <sheetFormatPr defaultColWidth="6.85546875" defaultRowHeight="15.75"/>
  <cols>
    <col min="1" max="1" width="7.7109375" style="3" customWidth="1"/>
    <col min="2" max="2" width="55.7109375" style="3" customWidth="1"/>
    <col min="3" max="3" width="23.7109375" style="3" customWidth="1"/>
    <col min="4" max="4" width="45.7109375" style="3" customWidth="1"/>
    <col min="5" max="5" width="24.7109375" style="80" customWidth="1"/>
    <col min="6" max="6" width="24.7109375" style="3" customWidth="1"/>
    <col min="7" max="7" width="1.7109375" style="3" customWidth="1"/>
    <col min="8" max="8" width="12.7109375" style="3" customWidth="1"/>
    <col min="9" max="16384" width="6.85546875" style="3"/>
  </cols>
  <sheetData>
    <row r="1" spans="1:8" s="71" customFormat="1">
      <c r="A1" s="240" t="s">
        <v>426</v>
      </c>
      <c r="B1" s="276"/>
      <c r="C1" s="71" t="s">
        <v>81</v>
      </c>
      <c r="E1" s="35"/>
    </row>
    <row r="2" spans="1:8">
      <c r="G2" s="2"/>
      <c r="H2" s="2"/>
    </row>
    <row r="3" spans="1:8" ht="31.5">
      <c r="A3" s="11" t="s">
        <v>112</v>
      </c>
      <c r="B3" s="11" t="s">
        <v>262</v>
      </c>
      <c r="C3" s="91" t="s">
        <v>3115</v>
      </c>
      <c r="D3" s="81" t="s">
        <v>263</v>
      </c>
      <c r="E3" s="82" t="s">
        <v>258</v>
      </c>
      <c r="F3" s="82" t="s">
        <v>259</v>
      </c>
      <c r="G3" s="2"/>
      <c r="H3" s="2"/>
    </row>
    <row r="4" spans="1:8">
      <c r="A4" s="107">
        <v>1</v>
      </c>
      <c r="B4" s="108">
        <v>2</v>
      </c>
      <c r="C4" s="109">
        <v>3</v>
      </c>
      <c r="D4" s="110">
        <v>4</v>
      </c>
      <c r="E4" s="110">
        <v>5</v>
      </c>
      <c r="F4" s="109">
        <v>6</v>
      </c>
      <c r="G4" s="2"/>
      <c r="H4" s="2"/>
    </row>
    <row r="5" spans="1:8">
      <c r="A5" s="74"/>
      <c r="B5" s="277"/>
      <c r="C5" s="13"/>
      <c r="D5" s="13"/>
      <c r="E5" s="74"/>
      <c r="F5" s="13"/>
    </row>
    <row r="6" spans="1:8" s="186" customFormat="1">
      <c r="A6" s="278"/>
      <c r="B6" s="212" t="s">
        <v>109</v>
      </c>
      <c r="C6" s="187"/>
      <c r="D6" s="187"/>
      <c r="E6" s="187"/>
      <c r="F6" s="187"/>
      <c r="G6" s="243"/>
      <c r="H6" s="243"/>
    </row>
    <row r="7" spans="1:8" s="186" customFormat="1">
      <c r="A7" s="278"/>
      <c r="B7" s="279" t="str">
        <f>C1</f>
        <v>Dinas Kearsipan dan Perpustakaan</v>
      </c>
      <c r="C7" s="280">
        <f>C9+C20+C26+C31+C40+C46+C55+C64+C67+C71</f>
        <v>2754200000</v>
      </c>
      <c r="D7" s="187"/>
      <c r="E7" s="187"/>
      <c r="F7" s="187"/>
      <c r="G7" s="243"/>
      <c r="H7" s="243"/>
    </row>
    <row r="8" spans="1:8" s="186" customFormat="1">
      <c r="A8" s="278"/>
      <c r="B8" s="279"/>
      <c r="C8" s="280"/>
      <c r="D8" s="187"/>
      <c r="E8" s="187"/>
      <c r="F8" s="187"/>
      <c r="G8" s="243"/>
      <c r="H8" s="243"/>
    </row>
    <row r="9" spans="1:8" s="71" customFormat="1" ht="31.5">
      <c r="A9" s="95" t="s">
        <v>234</v>
      </c>
      <c r="B9" s="75" t="s">
        <v>235</v>
      </c>
      <c r="C9" s="285">
        <f>SUM(C10:C18)</f>
        <v>311926500</v>
      </c>
      <c r="D9" s="4"/>
      <c r="E9" s="282"/>
      <c r="F9" s="4"/>
    </row>
    <row r="10" spans="1:8" ht="31.5">
      <c r="A10" s="57">
        <v>1</v>
      </c>
      <c r="B10" s="760" t="s">
        <v>265</v>
      </c>
      <c r="C10" s="286">
        <v>4996500</v>
      </c>
      <c r="D10" s="5" t="s">
        <v>6234</v>
      </c>
      <c r="E10" s="760" t="s">
        <v>6235</v>
      </c>
      <c r="F10" s="284" t="s">
        <v>81</v>
      </c>
      <c r="H10" s="281"/>
    </row>
    <row r="11" spans="1:8" ht="31.5">
      <c r="A11" s="57">
        <v>2</v>
      </c>
      <c r="B11" s="77" t="s">
        <v>267</v>
      </c>
      <c r="C11" s="286">
        <v>65592000</v>
      </c>
      <c r="D11" s="5" t="s">
        <v>6236</v>
      </c>
      <c r="E11" s="760" t="s">
        <v>284</v>
      </c>
      <c r="F11" s="284" t="s">
        <v>6237</v>
      </c>
      <c r="H11" s="281"/>
    </row>
    <row r="12" spans="1:8" ht="78.75">
      <c r="A12" s="57">
        <v>3</v>
      </c>
      <c r="B12" s="760" t="s">
        <v>268</v>
      </c>
      <c r="C12" s="286">
        <v>53160000</v>
      </c>
      <c r="D12" s="5" t="s">
        <v>6238</v>
      </c>
      <c r="E12" s="284" t="s">
        <v>6239</v>
      </c>
      <c r="F12" s="284" t="s">
        <v>6237</v>
      </c>
      <c r="H12" s="281"/>
    </row>
    <row r="13" spans="1:8" ht="31.5">
      <c r="A13" s="57">
        <v>4</v>
      </c>
      <c r="B13" s="760" t="s">
        <v>236</v>
      </c>
      <c r="C13" s="286">
        <v>25775000</v>
      </c>
      <c r="D13" s="5" t="s">
        <v>237</v>
      </c>
      <c r="E13" s="760" t="s">
        <v>6240</v>
      </c>
      <c r="F13" s="284" t="s">
        <v>6237</v>
      </c>
      <c r="H13" s="281"/>
    </row>
    <row r="14" spans="1:8" ht="31.5">
      <c r="A14" s="57">
        <v>5</v>
      </c>
      <c r="B14" s="77" t="s">
        <v>272</v>
      </c>
      <c r="C14" s="286">
        <v>10403000</v>
      </c>
      <c r="D14" s="5" t="s">
        <v>6241</v>
      </c>
      <c r="E14" s="760" t="s">
        <v>284</v>
      </c>
      <c r="F14" s="284" t="s">
        <v>6237</v>
      </c>
      <c r="H14" s="281"/>
    </row>
    <row r="15" spans="1:8" ht="31.5">
      <c r="A15" s="57">
        <v>6</v>
      </c>
      <c r="B15" s="77" t="s">
        <v>288</v>
      </c>
      <c r="C15" s="286">
        <v>15000000</v>
      </c>
      <c r="D15" s="5" t="s">
        <v>6242</v>
      </c>
      <c r="E15" s="284" t="s">
        <v>6243</v>
      </c>
      <c r="F15" s="284" t="s">
        <v>6237</v>
      </c>
      <c r="H15" s="281"/>
    </row>
    <row r="16" spans="1:8" ht="31.5">
      <c r="A16" s="57">
        <v>7</v>
      </c>
      <c r="B16" s="760" t="s">
        <v>275</v>
      </c>
      <c r="C16" s="286">
        <v>25000000</v>
      </c>
      <c r="D16" s="5" t="s">
        <v>6244</v>
      </c>
      <c r="E16" s="760" t="s">
        <v>284</v>
      </c>
      <c r="F16" s="284" t="s">
        <v>6237</v>
      </c>
      <c r="H16" s="281"/>
    </row>
    <row r="17" spans="1:8" ht="31.5">
      <c r="A17" s="57">
        <v>8</v>
      </c>
      <c r="B17" s="77" t="s">
        <v>289</v>
      </c>
      <c r="C17" s="286">
        <v>96400000</v>
      </c>
      <c r="D17" s="5" t="s">
        <v>6245</v>
      </c>
      <c r="E17" s="760" t="s">
        <v>284</v>
      </c>
      <c r="F17" s="284" t="s">
        <v>6237</v>
      </c>
      <c r="H17" s="281"/>
    </row>
    <row r="18" spans="1:8" ht="31.5">
      <c r="A18" s="57">
        <v>9</v>
      </c>
      <c r="B18" s="760" t="s">
        <v>6246</v>
      </c>
      <c r="C18" s="286">
        <v>15600000</v>
      </c>
      <c r="D18" s="5" t="s">
        <v>6247</v>
      </c>
      <c r="E18" s="284" t="s">
        <v>6248</v>
      </c>
      <c r="F18" s="284" t="s">
        <v>6237</v>
      </c>
      <c r="H18" s="281"/>
    </row>
    <row r="19" spans="1:8">
      <c r="A19" s="57"/>
      <c r="B19" s="760"/>
      <c r="C19" s="286"/>
      <c r="D19" s="5"/>
      <c r="E19" s="284"/>
      <c r="F19" s="284"/>
      <c r="H19" s="281"/>
    </row>
    <row r="20" spans="1:8" ht="31.5">
      <c r="A20" s="95" t="s">
        <v>240</v>
      </c>
      <c r="B20" s="75" t="s">
        <v>241</v>
      </c>
      <c r="C20" s="285">
        <f>SUM(C21:C24)</f>
        <v>299515000</v>
      </c>
      <c r="D20" s="4"/>
      <c r="E20" s="67"/>
      <c r="F20" s="67"/>
    </row>
    <row r="21" spans="1:8" ht="63">
      <c r="A21" s="57">
        <v>1</v>
      </c>
      <c r="B21" s="760" t="s">
        <v>358</v>
      </c>
      <c r="C21" s="286">
        <v>134700000</v>
      </c>
      <c r="D21" s="5" t="s">
        <v>6238</v>
      </c>
      <c r="E21" s="284" t="s">
        <v>6249</v>
      </c>
      <c r="F21" s="284" t="s">
        <v>81</v>
      </c>
      <c r="H21" s="281"/>
    </row>
    <row r="22" spans="1:8" ht="63">
      <c r="A22" s="57">
        <v>2</v>
      </c>
      <c r="B22" s="760" t="s">
        <v>242</v>
      </c>
      <c r="C22" s="286">
        <v>73520000</v>
      </c>
      <c r="D22" s="5" t="s">
        <v>6250</v>
      </c>
      <c r="E22" s="760" t="s">
        <v>6251</v>
      </c>
      <c r="F22" s="284" t="s">
        <v>6252</v>
      </c>
      <c r="H22" s="281"/>
    </row>
    <row r="23" spans="1:8" ht="31.5">
      <c r="A23" s="57">
        <v>3</v>
      </c>
      <c r="B23" s="77" t="s">
        <v>277</v>
      </c>
      <c r="C23" s="286">
        <v>72695000</v>
      </c>
      <c r="D23" s="5" t="s">
        <v>6253</v>
      </c>
      <c r="E23" s="284" t="s">
        <v>6254</v>
      </c>
      <c r="F23" s="284" t="s">
        <v>81</v>
      </c>
      <c r="H23" s="281"/>
    </row>
    <row r="24" spans="1:8" ht="47.25">
      <c r="A24" s="57">
        <v>4</v>
      </c>
      <c r="B24" s="77" t="s">
        <v>243</v>
      </c>
      <c r="C24" s="286">
        <v>18600000</v>
      </c>
      <c r="D24" s="5" t="s">
        <v>6255</v>
      </c>
      <c r="E24" s="284" t="s">
        <v>6256</v>
      </c>
      <c r="F24" s="284" t="s">
        <v>81</v>
      </c>
      <c r="H24" s="281"/>
    </row>
    <row r="25" spans="1:8">
      <c r="A25" s="57"/>
      <c r="B25" s="77"/>
      <c r="C25" s="286"/>
      <c r="D25" s="5"/>
      <c r="E25" s="284"/>
      <c r="F25" s="284"/>
      <c r="H25" s="281"/>
    </row>
    <row r="26" spans="1:8" s="71" customFormat="1" ht="47.25">
      <c r="A26" s="95" t="s">
        <v>244</v>
      </c>
      <c r="B26" s="75" t="s">
        <v>279</v>
      </c>
      <c r="C26" s="285">
        <f>SUM(C27:C29)</f>
        <v>51600000</v>
      </c>
      <c r="D26" s="4"/>
      <c r="E26" s="67"/>
      <c r="F26" s="67"/>
    </row>
    <row r="27" spans="1:8" ht="63">
      <c r="A27" s="57">
        <v>1</v>
      </c>
      <c r="B27" s="77" t="s">
        <v>280</v>
      </c>
      <c r="C27" s="286">
        <v>6600000</v>
      </c>
      <c r="D27" s="5" t="s">
        <v>6257</v>
      </c>
      <c r="E27" s="284" t="s">
        <v>6258</v>
      </c>
      <c r="F27" s="284" t="s">
        <v>81</v>
      </c>
      <c r="H27" s="281"/>
    </row>
    <row r="28" spans="1:8" ht="31.5">
      <c r="A28" s="57">
        <v>2</v>
      </c>
      <c r="B28" s="77" t="s">
        <v>6259</v>
      </c>
      <c r="C28" s="286">
        <v>5000000</v>
      </c>
      <c r="D28" s="5" t="s">
        <v>6260</v>
      </c>
      <c r="E28" s="284" t="s">
        <v>6261</v>
      </c>
      <c r="F28" s="284" t="s">
        <v>81</v>
      </c>
      <c r="H28" s="281"/>
    </row>
    <row r="29" spans="1:8" ht="31.5">
      <c r="A29" s="57">
        <v>3</v>
      </c>
      <c r="B29" s="77" t="s">
        <v>2379</v>
      </c>
      <c r="C29" s="286">
        <v>40000000</v>
      </c>
      <c r="D29" s="5" t="s">
        <v>6262</v>
      </c>
      <c r="E29" s="284" t="s">
        <v>381</v>
      </c>
      <c r="F29" s="284" t="s">
        <v>81</v>
      </c>
      <c r="H29" s="281"/>
    </row>
    <row r="30" spans="1:8" s="71" customFormat="1">
      <c r="A30" s="57"/>
      <c r="B30" s="77"/>
      <c r="C30" s="286"/>
      <c r="D30" s="5"/>
      <c r="E30" s="284"/>
      <c r="F30" s="284"/>
    </row>
    <row r="31" spans="1:8">
      <c r="A31" s="95" t="s">
        <v>245</v>
      </c>
      <c r="B31" s="68" t="s">
        <v>6263</v>
      </c>
      <c r="C31" s="285">
        <f>SUM(C32:C38)</f>
        <v>637915000</v>
      </c>
      <c r="D31" s="4"/>
      <c r="E31" s="67"/>
      <c r="F31" s="67"/>
      <c r="H31" s="281"/>
    </row>
    <row r="32" spans="1:8" ht="126">
      <c r="A32" s="57">
        <v>1</v>
      </c>
      <c r="B32" s="760" t="s">
        <v>6264</v>
      </c>
      <c r="C32" s="286">
        <v>325000000</v>
      </c>
      <c r="D32" s="5" t="s">
        <v>6265</v>
      </c>
      <c r="E32" s="284" t="s">
        <v>6266</v>
      </c>
      <c r="F32" s="284" t="s">
        <v>81</v>
      </c>
      <c r="H32" s="281"/>
    </row>
    <row r="33" spans="1:8" ht="47.25">
      <c r="A33" s="57">
        <v>2</v>
      </c>
      <c r="B33" s="77" t="s">
        <v>6267</v>
      </c>
      <c r="C33" s="286">
        <v>50000000</v>
      </c>
      <c r="D33" s="5" t="s">
        <v>6268</v>
      </c>
      <c r="E33" s="284" t="s">
        <v>6269</v>
      </c>
      <c r="F33" s="284" t="s">
        <v>266</v>
      </c>
      <c r="H33" s="281"/>
    </row>
    <row r="34" spans="1:8">
      <c r="A34" s="57">
        <v>3</v>
      </c>
      <c r="B34" s="760" t="s">
        <v>6270</v>
      </c>
      <c r="C34" s="286">
        <v>12915000</v>
      </c>
      <c r="D34" s="5" t="s">
        <v>6271</v>
      </c>
      <c r="E34" s="760" t="s">
        <v>6272</v>
      </c>
      <c r="F34" s="284" t="s">
        <v>266</v>
      </c>
      <c r="H34" s="281"/>
    </row>
    <row r="35" spans="1:8" s="71" customFormat="1" ht="31.5">
      <c r="A35" s="57"/>
      <c r="B35" s="760" t="s">
        <v>6273</v>
      </c>
      <c r="C35" s="286">
        <v>30000000</v>
      </c>
      <c r="D35" s="5" t="s">
        <v>6274</v>
      </c>
      <c r="E35" s="760" t="s">
        <v>6275</v>
      </c>
      <c r="F35" s="284" t="s">
        <v>266</v>
      </c>
    </row>
    <row r="36" spans="1:8">
      <c r="A36" s="57"/>
      <c r="B36" s="760" t="s">
        <v>6276</v>
      </c>
      <c r="C36" s="286">
        <v>25000000</v>
      </c>
      <c r="D36" s="5" t="s">
        <v>6277</v>
      </c>
      <c r="E36" s="760" t="s">
        <v>6275</v>
      </c>
      <c r="F36" s="284" t="s">
        <v>266</v>
      </c>
      <c r="H36" s="281"/>
    </row>
    <row r="37" spans="1:8">
      <c r="A37" s="57"/>
      <c r="B37" s="760" t="s">
        <v>6278</v>
      </c>
      <c r="C37" s="286">
        <v>25000000</v>
      </c>
      <c r="D37" s="5" t="s">
        <v>6278</v>
      </c>
      <c r="E37" s="760" t="s">
        <v>6275</v>
      </c>
      <c r="F37" s="284" t="s">
        <v>266</v>
      </c>
      <c r="H37" s="281"/>
    </row>
    <row r="38" spans="1:8" s="71" customFormat="1" ht="31.5">
      <c r="A38" s="57"/>
      <c r="B38" s="760" t="s">
        <v>6279</v>
      </c>
      <c r="C38" s="286">
        <v>170000000</v>
      </c>
      <c r="D38" s="5" t="s">
        <v>6280</v>
      </c>
      <c r="E38" s="760"/>
      <c r="F38" s="284" t="s">
        <v>81</v>
      </c>
    </row>
    <row r="39" spans="1:8">
      <c r="A39" s="57"/>
      <c r="B39" s="760"/>
      <c r="C39" s="286"/>
      <c r="D39" s="5"/>
      <c r="E39" s="760"/>
      <c r="F39" s="284"/>
      <c r="H39" s="281"/>
    </row>
    <row r="40" spans="1:8" ht="31.5">
      <c r="A40" s="95" t="s">
        <v>246</v>
      </c>
      <c r="B40" s="75" t="s">
        <v>6281</v>
      </c>
      <c r="C40" s="285">
        <f>SUM(C41:C44)</f>
        <v>165000000</v>
      </c>
      <c r="D40" s="4"/>
      <c r="E40" s="67"/>
      <c r="F40" s="67"/>
      <c r="H40" s="281"/>
    </row>
    <row r="41" spans="1:8" ht="31.5">
      <c r="A41" s="57">
        <v>1</v>
      </c>
      <c r="B41" s="760" t="s">
        <v>6282</v>
      </c>
      <c r="C41" s="286">
        <v>35000000</v>
      </c>
      <c r="D41" s="5" t="s">
        <v>6283</v>
      </c>
      <c r="E41" s="760" t="s">
        <v>6284</v>
      </c>
      <c r="F41" s="284" t="s">
        <v>266</v>
      </c>
      <c r="H41" s="281"/>
    </row>
    <row r="42" spans="1:8" ht="31.5">
      <c r="A42" s="57"/>
      <c r="B42" s="760" t="s">
        <v>6285</v>
      </c>
      <c r="C42" s="286">
        <v>15000000</v>
      </c>
      <c r="D42" s="5" t="s">
        <v>6286</v>
      </c>
      <c r="E42" s="760" t="s">
        <v>6287</v>
      </c>
      <c r="F42" s="284" t="s">
        <v>81</v>
      </c>
      <c r="H42" s="281"/>
    </row>
    <row r="43" spans="1:8" ht="31.5">
      <c r="A43" s="57"/>
      <c r="B43" s="760" t="s">
        <v>6288</v>
      </c>
      <c r="C43" s="286">
        <v>15000000</v>
      </c>
      <c r="D43" s="5" t="s">
        <v>6289</v>
      </c>
      <c r="E43" s="760" t="s">
        <v>6290</v>
      </c>
      <c r="F43" s="284" t="s">
        <v>266</v>
      </c>
      <c r="H43" s="281"/>
    </row>
    <row r="44" spans="1:8" ht="31.5">
      <c r="A44" s="57"/>
      <c r="B44" s="760" t="s">
        <v>6291</v>
      </c>
      <c r="C44" s="286">
        <v>100000000</v>
      </c>
      <c r="D44" s="5" t="s">
        <v>6292</v>
      </c>
      <c r="E44" s="760" t="s">
        <v>422</v>
      </c>
      <c r="F44" s="284" t="s">
        <v>81</v>
      </c>
      <c r="H44" s="281"/>
    </row>
    <row r="45" spans="1:8" s="71" customFormat="1">
      <c r="A45" s="57"/>
      <c r="B45" s="760"/>
      <c r="C45" s="286"/>
      <c r="D45" s="5"/>
      <c r="E45" s="760"/>
      <c r="F45" s="284"/>
    </row>
    <row r="46" spans="1:8" ht="31.5">
      <c r="A46" s="95" t="s">
        <v>247</v>
      </c>
      <c r="B46" s="75" t="s">
        <v>6293</v>
      </c>
      <c r="C46" s="285">
        <f>SUM(C47:C53)</f>
        <v>475643500</v>
      </c>
      <c r="D46" s="4"/>
      <c r="E46" s="67"/>
      <c r="F46" s="67"/>
      <c r="H46" s="281"/>
    </row>
    <row r="47" spans="1:8" ht="31.5">
      <c r="A47" s="57">
        <v>1</v>
      </c>
      <c r="B47" s="77" t="s">
        <v>6294</v>
      </c>
      <c r="C47" s="286">
        <v>12000000</v>
      </c>
      <c r="D47" s="5" t="s">
        <v>6295</v>
      </c>
      <c r="E47" s="284" t="s">
        <v>6296</v>
      </c>
      <c r="F47" s="284" t="s">
        <v>266</v>
      </c>
      <c r="H47" s="281"/>
    </row>
    <row r="48" spans="1:8" ht="31.5">
      <c r="A48" s="57">
        <v>2</v>
      </c>
      <c r="B48" s="760" t="s">
        <v>6297</v>
      </c>
      <c r="C48" s="286">
        <v>24723500</v>
      </c>
      <c r="D48" s="5" t="s">
        <v>6298</v>
      </c>
      <c r="E48" s="760" t="s">
        <v>250</v>
      </c>
      <c r="F48" s="284" t="s">
        <v>81</v>
      </c>
      <c r="H48" s="281"/>
    </row>
    <row r="49" spans="1:8" s="71" customFormat="1" ht="31.5">
      <c r="A49" s="57">
        <v>3</v>
      </c>
      <c r="B49" s="77" t="s">
        <v>6299</v>
      </c>
      <c r="C49" s="286">
        <v>29320000</v>
      </c>
      <c r="D49" s="5" t="s">
        <v>6300</v>
      </c>
      <c r="E49" s="284" t="s">
        <v>377</v>
      </c>
      <c r="F49" s="284" t="s">
        <v>81</v>
      </c>
    </row>
    <row r="50" spans="1:8" ht="47.25">
      <c r="A50" s="57">
        <v>4</v>
      </c>
      <c r="B50" s="77" t="s">
        <v>6301</v>
      </c>
      <c r="C50" s="286">
        <v>50000000</v>
      </c>
      <c r="D50" s="5" t="s">
        <v>6302</v>
      </c>
      <c r="E50" s="284" t="s">
        <v>6303</v>
      </c>
      <c r="F50" s="284" t="s">
        <v>266</v>
      </c>
      <c r="H50" s="281"/>
    </row>
    <row r="51" spans="1:8" ht="31.5">
      <c r="A51" s="57">
        <v>5</v>
      </c>
      <c r="B51" s="760" t="s">
        <v>6304</v>
      </c>
      <c r="C51" s="286">
        <v>85000000</v>
      </c>
      <c r="D51" s="5" t="s">
        <v>6305</v>
      </c>
      <c r="E51" s="284" t="s">
        <v>6306</v>
      </c>
      <c r="F51" s="284" t="s">
        <v>266</v>
      </c>
      <c r="H51" s="281"/>
    </row>
    <row r="52" spans="1:8" ht="31.5">
      <c r="A52" s="57">
        <v>6</v>
      </c>
      <c r="B52" s="760" t="s">
        <v>6307</v>
      </c>
      <c r="C52" s="286">
        <v>249600000</v>
      </c>
      <c r="D52" s="5" t="s">
        <v>6308</v>
      </c>
      <c r="E52" s="284" t="s">
        <v>6309</v>
      </c>
      <c r="F52" s="284" t="s">
        <v>81</v>
      </c>
      <c r="H52" s="281"/>
    </row>
    <row r="53" spans="1:8" ht="63">
      <c r="A53" s="57">
        <v>7</v>
      </c>
      <c r="B53" s="760" t="s">
        <v>6310</v>
      </c>
      <c r="C53" s="286">
        <v>25000000</v>
      </c>
      <c r="D53" s="5" t="s">
        <v>6311</v>
      </c>
      <c r="E53" s="284" t="s">
        <v>6275</v>
      </c>
      <c r="F53" s="284" t="s">
        <v>266</v>
      </c>
      <c r="H53" s="281"/>
    </row>
    <row r="54" spans="1:8">
      <c r="A54" s="57"/>
      <c r="B54" s="760"/>
      <c r="C54" s="286"/>
      <c r="D54" s="5"/>
      <c r="E54" s="284"/>
      <c r="F54" s="284"/>
    </row>
    <row r="55" spans="1:8" ht="31.5">
      <c r="A55" s="95" t="s">
        <v>249</v>
      </c>
      <c r="B55" s="75" t="s">
        <v>6312</v>
      </c>
      <c r="C55" s="285">
        <f>SUM(C56:C62)</f>
        <v>259400000</v>
      </c>
      <c r="D55" s="4"/>
      <c r="E55" s="67"/>
      <c r="F55" s="67"/>
    </row>
    <row r="56" spans="1:8" ht="31.5">
      <c r="A56" s="57">
        <v>1</v>
      </c>
      <c r="B56" s="77" t="s">
        <v>6313</v>
      </c>
      <c r="C56" s="286">
        <v>84400000</v>
      </c>
      <c r="D56" s="5" t="s">
        <v>6314</v>
      </c>
      <c r="E56" s="760" t="s">
        <v>6315</v>
      </c>
      <c r="F56" s="284" t="s">
        <v>81</v>
      </c>
    </row>
    <row r="57" spans="1:8" ht="31.5">
      <c r="A57" s="57">
        <v>2</v>
      </c>
      <c r="B57" s="77" t="s">
        <v>6316</v>
      </c>
      <c r="C57" s="286">
        <v>30000000</v>
      </c>
      <c r="D57" s="5" t="s">
        <v>6317</v>
      </c>
      <c r="E57" s="760" t="s">
        <v>6318</v>
      </c>
      <c r="F57" s="284" t="s">
        <v>375</v>
      </c>
    </row>
    <row r="58" spans="1:8" ht="31.5">
      <c r="A58" s="57">
        <v>3</v>
      </c>
      <c r="B58" s="77" t="s">
        <v>6319</v>
      </c>
      <c r="C58" s="286">
        <v>20000000</v>
      </c>
      <c r="D58" s="5" t="s">
        <v>6320</v>
      </c>
      <c r="E58" s="760" t="s">
        <v>6321</v>
      </c>
      <c r="F58" s="284" t="s">
        <v>81</v>
      </c>
    </row>
    <row r="59" spans="1:8" ht="31.5">
      <c r="A59" s="57">
        <v>4</v>
      </c>
      <c r="B59" s="77" t="s">
        <v>6322</v>
      </c>
      <c r="C59" s="286">
        <v>50000000</v>
      </c>
      <c r="D59" s="5" t="s">
        <v>6323</v>
      </c>
      <c r="E59" s="760" t="s">
        <v>6324</v>
      </c>
      <c r="F59" s="284" t="s">
        <v>375</v>
      </c>
    </row>
    <row r="60" spans="1:8" ht="31.5">
      <c r="A60" s="57">
        <v>5</v>
      </c>
      <c r="B60" s="77" t="s">
        <v>6325</v>
      </c>
      <c r="C60" s="286">
        <v>10000000</v>
      </c>
      <c r="D60" s="5" t="s">
        <v>6326</v>
      </c>
      <c r="E60" s="760" t="s">
        <v>6327</v>
      </c>
      <c r="F60" s="284" t="s">
        <v>81</v>
      </c>
    </row>
    <row r="61" spans="1:8" ht="31.5">
      <c r="A61" s="57">
        <v>6</v>
      </c>
      <c r="B61" s="77" t="s">
        <v>6328</v>
      </c>
      <c r="C61" s="286">
        <v>20000000</v>
      </c>
      <c r="D61" s="5" t="s">
        <v>6329</v>
      </c>
      <c r="E61" s="760" t="s">
        <v>6330</v>
      </c>
      <c r="F61" s="284" t="s">
        <v>81</v>
      </c>
    </row>
    <row r="62" spans="1:8" ht="31.5">
      <c r="A62" s="57">
        <v>7</v>
      </c>
      <c r="B62" s="77" t="s">
        <v>6331</v>
      </c>
      <c r="C62" s="286">
        <v>45000000</v>
      </c>
      <c r="D62" s="5" t="s">
        <v>6332</v>
      </c>
      <c r="E62" s="760" t="s">
        <v>422</v>
      </c>
      <c r="F62" s="284" t="s">
        <v>81</v>
      </c>
    </row>
    <row r="63" spans="1:8">
      <c r="A63" s="57"/>
      <c r="B63" s="77"/>
      <c r="C63" s="286"/>
      <c r="D63" s="5"/>
      <c r="E63" s="760"/>
      <c r="F63" s="284"/>
    </row>
    <row r="64" spans="1:8" ht="31.5">
      <c r="A64" s="95" t="s">
        <v>251</v>
      </c>
      <c r="B64" s="75" t="s">
        <v>6333</v>
      </c>
      <c r="C64" s="285">
        <f>SUM(C65)</f>
        <v>333200000</v>
      </c>
      <c r="D64" s="4"/>
      <c r="E64" s="67"/>
      <c r="F64" s="67"/>
    </row>
    <row r="65" spans="1:6" ht="31.5">
      <c r="A65" s="57">
        <v>1</v>
      </c>
      <c r="B65" s="760" t="s">
        <v>6334</v>
      </c>
      <c r="C65" s="286">
        <v>333200000</v>
      </c>
      <c r="D65" s="5" t="s">
        <v>6335</v>
      </c>
      <c r="E65" s="760" t="s">
        <v>281</v>
      </c>
      <c r="F65" s="284" t="s">
        <v>375</v>
      </c>
    </row>
    <row r="66" spans="1:6">
      <c r="A66" s="57"/>
      <c r="B66" s="77"/>
      <c r="C66" s="286"/>
      <c r="D66" s="5"/>
      <c r="E66" s="760"/>
      <c r="F66" s="284"/>
    </row>
    <row r="67" spans="1:6" ht="31.5">
      <c r="A67" s="95" t="s">
        <v>123</v>
      </c>
      <c r="B67" s="75" t="s">
        <v>6336</v>
      </c>
      <c r="C67" s="285">
        <f>SUM(C68:C70)</f>
        <v>90000000</v>
      </c>
      <c r="D67" s="4"/>
      <c r="E67" s="67"/>
      <c r="F67" s="67"/>
    </row>
    <row r="68" spans="1:6" ht="31.5">
      <c r="A68" s="57">
        <v>1</v>
      </c>
      <c r="B68" s="760" t="s">
        <v>6337</v>
      </c>
      <c r="C68" s="286">
        <v>50000000</v>
      </c>
      <c r="D68" s="5" t="s">
        <v>6338</v>
      </c>
      <c r="E68" s="760" t="s">
        <v>6339</v>
      </c>
      <c r="F68" s="284" t="s">
        <v>375</v>
      </c>
    </row>
    <row r="69" spans="1:6" ht="31.5">
      <c r="A69" s="57">
        <v>2</v>
      </c>
      <c r="B69" s="760" t="s">
        <v>6340</v>
      </c>
      <c r="C69" s="286">
        <v>25000000</v>
      </c>
      <c r="D69" s="5" t="s">
        <v>6341</v>
      </c>
      <c r="E69" s="760" t="s">
        <v>6342</v>
      </c>
      <c r="F69" s="284" t="s">
        <v>375</v>
      </c>
    </row>
    <row r="70" spans="1:6" ht="47.25">
      <c r="A70" s="57">
        <v>3</v>
      </c>
      <c r="B70" s="77" t="s">
        <v>6343</v>
      </c>
      <c r="C70" s="286">
        <v>15000000</v>
      </c>
      <c r="D70" s="5" t="s">
        <v>6344</v>
      </c>
      <c r="E70" s="760" t="s">
        <v>6345</v>
      </c>
      <c r="F70" s="284" t="s">
        <v>375</v>
      </c>
    </row>
    <row r="71" spans="1:6" ht="31.5">
      <c r="A71" s="95" t="s">
        <v>252</v>
      </c>
      <c r="B71" s="75" t="s">
        <v>6346</v>
      </c>
      <c r="C71" s="285">
        <f>SUM(C72:C73)</f>
        <v>130000000</v>
      </c>
      <c r="D71" s="4"/>
      <c r="E71" s="67"/>
      <c r="F71" s="67"/>
    </row>
    <row r="72" spans="1:6" ht="63">
      <c r="A72" s="57">
        <v>1</v>
      </c>
      <c r="B72" s="760" t="s">
        <v>6347</v>
      </c>
      <c r="C72" s="286">
        <v>30000000</v>
      </c>
      <c r="D72" s="5" t="s">
        <v>6348</v>
      </c>
      <c r="E72" s="760" t="s">
        <v>6349</v>
      </c>
      <c r="F72" s="284" t="s">
        <v>375</v>
      </c>
    </row>
    <row r="73" spans="1:6" ht="31.5">
      <c r="A73" s="57">
        <v>2</v>
      </c>
      <c r="B73" s="760" t="s">
        <v>6350</v>
      </c>
      <c r="C73" s="286">
        <v>100000000</v>
      </c>
      <c r="D73" s="5" t="s">
        <v>6351</v>
      </c>
      <c r="E73" s="760" t="s">
        <v>6352</v>
      </c>
      <c r="F73" s="284" t="s">
        <v>375</v>
      </c>
    </row>
  </sheetData>
  <pageMargins left="0.34" right="0.14000000000000001" top="0.34" bottom="0.34" header="0.31496062992125984" footer="0.31496062992125984"/>
  <pageSetup paperSize="11" scale="55" orientation="landscape" horizontalDpi="0" verticalDpi="0" r:id="rId1"/>
</worksheet>
</file>

<file path=xl/worksheets/sheet22.xml><?xml version="1.0" encoding="utf-8"?>
<worksheet xmlns="http://schemas.openxmlformats.org/spreadsheetml/2006/main" xmlns:r="http://schemas.openxmlformats.org/officeDocument/2006/relationships">
  <dimension ref="A1:F92"/>
  <sheetViews>
    <sheetView zoomScale="70" zoomScaleNormal="70" workbookViewId="0">
      <selection activeCell="D26" sqref="D26"/>
    </sheetView>
  </sheetViews>
  <sheetFormatPr defaultColWidth="8" defaultRowHeight="15.75"/>
  <cols>
    <col min="1" max="1" width="7.7109375" style="303" customWidth="1"/>
    <col min="2" max="2" width="55.7109375" style="84" customWidth="1"/>
    <col min="3" max="3" width="23.7109375" style="84" customWidth="1"/>
    <col min="4" max="4" width="45.7109375" style="84" customWidth="1"/>
    <col min="5" max="6" width="24.7109375" style="84" customWidth="1"/>
    <col min="7" max="236" width="6.85546875" style="84" customWidth="1"/>
    <col min="237" max="16384" width="8" style="84"/>
  </cols>
  <sheetData>
    <row r="1" spans="1:6">
      <c r="A1" s="240" t="s">
        <v>426</v>
      </c>
      <c r="B1" s="299"/>
      <c r="C1" s="293" t="s">
        <v>82</v>
      </c>
      <c r="D1" s="299"/>
      <c r="E1" s="299"/>
      <c r="F1" s="299"/>
    </row>
    <row r="2" spans="1:6">
      <c r="A2" s="298"/>
      <c r="B2" s="299"/>
      <c r="C2" s="299"/>
      <c r="D2" s="299"/>
      <c r="E2" s="299"/>
      <c r="F2" s="299"/>
    </row>
    <row r="4" spans="1:6" ht="31.5">
      <c r="A4" s="11" t="s">
        <v>112</v>
      </c>
      <c r="B4" s="11" t="s">
        <v>262</v>
      </c>
      <c r="C4" s="91" t="s">
        <v>3115</v>
      </c>
      <c r="D4" s="81" t="s">
        <v>263</v>
      </c>
      <c r="E4" s="82" t="s">
        <v>258</v>
      </c>
      <c r="F4" s="82" t="s">
        <v>259</v>
      </c>
    </row>
    <row r="5" spans="1:6">
      <c r="A5" s="107">
        <v>1</v>
      </c>
      <c r="B5" s="108">
        <v>2</v>
      </c>
      <c r="C5" s="109">
        <v>3</v>
      </c>
      <c r="D5" s="110">
        <v>4</v>
      </c>
      <c r="E5" s="110">
        <v>5</v>
      </c>
      <c r="F5" s="109">
        <v>6</v>
      </c>
    </row>
    <row r="6" spans="1:6" s="299" customFormat="1">
      <c r="A6" s="294"/>
      <c r="B6" s="295"/>
      <c r="C6" s="300"/>
      <c r="D6" s="301"/>
      <c r="E6" s="4"/>
      <c r="F6" s="295"/>
    </row>
    <row r="7" spans="1:6" s="299" customFormat="1">
      <c r="A7" s="294"/>
      <c r="B7" s="295" t="s">
        <v>110</v>
      </c>
      <c r="C7" s="300"/>
      <c r="D7" s="301"/>
      <c r="E7" s="4"/>
      <c r="F7" s="295"/>
    </row>
    <row r="8" spans="1:6" s="299" customFormat="1">
      <c r="A8" s="4"/>
      <c r="B8" s="4" t="s">
        <v>82</v>
      </c>
      <c r="C8" s="7">
        <f>C9+C65</f>
        <v>2288635000</v>
      </c>
      <c r="D8" s="7"/>
      <c r="E8" s="8"/>
      <c r="F8" s="8"/>
    </row>
    <row r="9" spans="1:6" s="299" customFormat="1">
      <c r="A9" s="4"/>
      <c r="B9" s="4" t="s">
        <v>264</v>
      </c>
      <c r="C9" s="7">
        <f>C10+C23+C33+C36+C41+C56+C60</f>
        <v>1378299000</v>
      </c>
      <c r="D9" s="7"/>
      <c r="E9" s="8"/>
      <c r="F9" s="8"/>
    </row>
    <row r="10" spans="1:6" s="299" customFormat="1" ht="31.5">
      <c r="A10" s="4"/>
      <c r="B10" s="68" t="s">
        <v>235</v>
      </c>
      <c r="C10" s="7">
        <f>SUM(C11:C21)</f>
        <v>302082000</v>
      </c>
      <c r="D10" s="7"/>
      <c r="E10" s="8"/>
      <c r="F10" s="8"/>
    </row>
    <row r="11" spans="1:6" s="299" customFormat="1" ht="31.5">
      <c r="A11" s="73" t="s">
        <v>5962</v>
      </c>
      <c r="B11" s="5" t="s">
        <v>265</v>
      </c>
      <c r="C11" s="851">
        <v>1600000</v>
      </c>
      <c r="D11" s="886" t="s">
        <v>6353</v>
      </c>
      <c r="E11" s="887" t="s">
        <v>2471</v>
      </c>
      <c r="F11" s="13" t="s">
        <v>266</v>
      </c>
    </row>
    <row r="12" spans="1:6" s="299" customFormat="1" ht="31.5">
      <c r="A12" s="73" t="s">
        <v>5966</v>
      </c>
      <c r="B12" s="5" t="s">
        <v>267</v>
      </c>
      <c r="C12" s="851">
        <v>35000000</v>
      </c>
      <c r="D12" s="341" t="s">
        <v>6354</v>
      </c>
      <c r="E12" s="887" t="s">
        <v>284</v>
      </c>
      <c r="F12" s="13" t="s">
        <v>266</v>
      </c>
    </row>
    <row r="13" spans="1:6">
      <c r="A13" s="1164" t="s">
        <v>5968</v>
      </c>
      <c r="B13" s="1167" t="s">
        <v>268</v>
      </c>
      <c r="C13" s="1181">
        <v>16927000</v>
      </c>
      <c r="D13" s="853" t="s">
        <v>6355</v>
      </c>
      <c r="E13" s="854" t="s">
        <v>6356</v>
      </c>
      <c r="F13" s="1170" t="s">
        <v>266</v>
      </c>
    </row>
    <row r="14" spans="1:6">
      <c r="A14" s="1165"/>
      <c r="B14" s="1168"/>
      <c r="C14" s="1185"/>
      <c r="D14" s="824" t="s">
        <v>6357</v>
      </c>
      <c r="E14" s="822" t="s">
        <v>6011</v>
      </c>
      <c r="F14" s="1171"/>
    </row>
    <row r="15" spans="1:6">
      <c r="A15" s="1166"/>
      <c r="B15" s="1169"/>
      <c r="C15" s="1182"/>
      <c r="D15" s="856" t="s">
        <v>6358</v>
      </c>
      <c r="E15" s="844" t="s">
        <v>284</v>
      </c>
      <c r="F15" s="1172"/>
    </row>
    <row r="16" spans="1:6">
      <c r="A16" s="73" t="s">
        <v>5971</v>
      </c>
      <c r="B16" s="5" t="s">
        <v>236</v>
      </c>
      <c r="C16" s="851">
        <v>30001750</v>
      </c>
      <c r="D16" s="886" t="s">
        <v>6359</v>
      </c>
      <c r="E16" s="887" t="s">
        <v>6360</v>
      </c>
      <c r="F16" s="13" t="s">
        <v>266</v>
      </c>
    </row>
    <row r="17" spans="1:6">
      <c r="A17" s="1164" t="s">
        <v>5974</v>
      </c>
      <c r="B17" s="1187" t="s">
        <v>272</v>
      </c>
      <c r="C17" s="1181">
        <v>17838250</v>
      </c>
      <c r="D17" s="892" t="s">
        <v>6361</v>
      </c>
      <c r="E17" s="854" t="s">
        <v>6362</v>
      </c>
      <c r="F17" s="1170" t="s">
        <v>266</v>
      </c>
    </row>
    <row r="18" spans="1:6">
      <c r="A18" s="1166"/>
      <c r="B18" s="1189"/>
      <c r="C18" s="1182"/>
      <c r="D18" s="893" t="s">
        <v>6363</v>
      </c>
      <c r="E18" s="844" t="s">
        <v>284</v>
      </c>
      <c r="F18" s="1172"/>
    </row>
    <row r="19" spans="1:6" ht="31.5">
      <c r="A19" s="73" t="s">
        <v>5977</v>
      </c>
      <c r="B19" s="5" t="s">
        <v>3066</v>
      </c>
      <c r="C19" s="851">
        <v>5000000</v>
      </c>
      <c r="D19" s="16" t="s">
        <v>6364</v>
      </c>
      <c r="E19" s="13" t="s">
        <v>2473</v>
      </c>
      <c r="F19" s="13" t="s">
        <v>266</v>
      </c>
    </row>
    <row r="20" spans="1:6" ht="31.5">
      <c r="A20" s="73" t="s">
        <v>5985</v>
      </c>
      <c r="B20" s="5" t="s">
        <v>275</v>
      </c>
      <c r="C20" s="851">
        <v>30000000</v>
      </c>
      <c r="D20" s="16" t="s">
        <v>6365</v>
      </c>
      <c r="E20" s="13" t="s">
        <v>6366</v>
      </c>
      <c r="F20" s="13" t="s">
        <v>266</v>
      </c>
    </row>
    <row r="21" spans="1:6" ht="31.5">
      <c r="A21" s="868" t="s">
        <v>5988</v>
      </c>
      <c r="B21" s="816" t="s">
        <v>6367</v>
      </c>
      <c r="C21" s="852">
        <v>165715000</v>
      </c>
      <c r="D21" s="888" t="s">
        <v>6368</v>
      </c>
      <c r="E21" s="880" t="s">
        <v>284</v>
      </c>
      <c r="F21" s="889" t="s">
        <v>266</v>
      </c>
    </row>
    <row r="22" spans="1:6">
      <c r="A22" s="861"/>
      <c r="B22" s="818"/>
      <c r="C22" s="855"/>
      <c r="D22" s="891"/>
      <c r="E22" s="859"/>
      <c r="F22" s="867"/>
    </row>
    <row r="23" spans="1:6" s="299" customFormat="1" ht="31.5">
      <c r="A23" s="296"/>
      <c r="B23" s="68" t="s">
        <v>241</v>
      </c>
      <c r="C23" s="7">
        <f>SUM(C24:C31)</f>
        <v>150012000</v>
      </c>
      <c r="D23" s="7"/>
      <c r="E23" s="8"/>
      <c r="F23" s="8"/>
    </row>
    <row r="24" spans="1:6" s="299" customFormat="1">
      <c r="A24" s="1164" t="s">
        <v>6369</v>
      </c>
      <c r="B24" s="1187" t="s">
        <v>6094</v>
      </c>
      <c r="C24" s="1181">
        <v>7000000</v>
      </c>
      <c r="D24" s="860" t="s">
        <v>6370</v>
      </c>
      <c r="E24" s="854" t="s">
        <v>2471</v>
      </c>
      <c r="F24" s="1170" t="s">
        <v>266</v>
      </c>
    </row>
    <row r="25" spans="1:6" s="299" customFormat="1">
      <c r="A25" s="1165"/>
      <c r="B25" s="1188"/>
      <c r="C25" s="1185"/>
      <c r="D25" s="832" t="s">
        <v>6371</v>
      </c>
      <c r="E25" s="822" t="s">
        <v>248</v>
      </c>
      <c r="F25" s="1171"/>
    </row>
    <row r="26" spans="1:6">
      <c r="A26" s="1166"/>
      <c r="B26" s="1189"/>
      <c r="C26" s="1182"/>
      <c r="D26" s="862" t="s">
        <v>6372</v>
      </c>
      <c r="E26" s="844" t="s">
        <v>248</v>
      </c>
      <c r="F26" s="1172"/>
    </row>
    <row r="27" spans="1:6">
      <c r="A27" s="73" t="s">
        <v>5991</v>
      </c>
      <c r="B27" s="88" t="s">
        <v>5992</v>
      </c>
      <c r="C27" s="851">
        <v>25235000</v>
      </c>
      <c r="D27" s="16" t="s">
        <v>6373</v>
      </c>
      <c r="E27" s="13" t="s">
        <v>281</v>
      </c>
      <c r="F27" s="13" t="s">
        <v>266</v>
      </c>
    </row>
    <row r="28" spans="1:6" ht="31.5">
      <c r="A28" s="1164" t="s">
        <v>5994</v>
      </c>
      <c r="B28" s="1167" t="s">
        <v>277</v>
      </c>
      <c r="C28" s="852">
        <v>99127000</v>
      </c>
      <c r="D28" s="857" t="s">
        <v>6374</v>
      </c>
      <c r="E28" s="854" t="s">
        <v>6375</v>
      </c>
      <c r="F28" s="1170" t="s">
        <v>266</v>
      </c>
    </row>
    <row r="29" spans="1:6" ht="31.5">
      <c r="A29" s="1165"/>
      <c r="B29" s="1168"/>
      <c r="C29" s="834"/>
      <c r="D29" s="833" t="s">
        <v>6376</v>
      </c>
      <c r="E29" s="822" t="s">
        <v>6377</v>
      </c>
      <c r="F29" s="1171"/>
    </row>
    <row r="30" spans="1:6">
      <c r="A30" s="1166"/>
      <c r="B30" s="1169"/>
      <c r="C30" s="855"/>
      <c r="D30" s="862" t="s">
        <v>6378</v>
      </c>
      <c r="E30" s="844" t="s">
        <v>6379</v>
      </c>
      <c r="F30" s="1172"/>
    </row>
    <row r="31" spans="1:6" ht="31.5">
      <c r="A31" s="1164" t="s">
        <v>6380</v>
      </c>
      <c r="B31" s="1167" t="s">
        <v>361</v>
      </c>
      <c r="C31" s="1181">
        <v>18650000</v>
      </c>
      <c r="D31" s="888" t="s">
        <v>6381</v>
      </c>
      <c r="E31" s="1183" t="s">
        <v>284</v>
      </c>
      <c r="F31" s="889" t="s">
        <v>266</v>
      </c>
    </row>
    <row r="32" spans="1:6" s="299" customFormat="1">
      <c r="A32" s="1166"/>
      <c r="B32" s="1169"/>
      <c r="C32" s="1182"/>
      <c r="D32" s="890"/>
      <c r="E32" s="1184"/>
      <c r="F32" s="867"/>
    </row>
    <row r="33" spans="1:6" ht="31.5">
      <c r="A33" s="296"/>
      <c r="B33" s="75" t="s">
        <v>6382</v>
      </c>
      <c r="C33" s="7">
        <f>C34</f>
        <v>11970000</v>
      </c>
      <c r="D33" s="7"/>
      <c r="E33" s="8"/>
      <c r="F33" s="8"/>
    </row>
    <row r="34" spans="1:6" ht="31.5">
      <c r="A34" s="868" t="s">
        <v>5962</v>
      </c>
      <c r="B34" s="816" t="s">
        <v>278</v>
      </c>
      <c r="C34" s="852">
        <v>11970000</v>
      </c>
      <c r="D34" s="888" t="s">
        <v>6383</v>
      </c>
      <c r="E34" s="880" t="s">
        <v>284</v>
      </c>
      <c r="F34" s="889" t="s">
        <v>266</v>
      </c>
    </row>
    <row r="35" spans="1:6">
      <c r="A35" s="849"/>
      <c r="B35" s="817"/>
      <c r="C35" s="834"/>
      <c r="D35" s="883"/>
      <c r="E35" s="840"/>
      <c r="F35" s="864"/>
    </row>
    <row r="36" spans="1:6" s="299" customFormat="1" ht="47.25">
      <c r="A36" s="296"/>
      <c r="B36" s="75" t="s">
        <v>279</v>
      </c>
      <c r="C36" s="7">
        <f>SUM(C37:C38)</f>
        <v>91000000</v>
      </c>
      <c r="D36" s="884"/>
      <c r="E36" s="885"/>
      <c r="F36" s="8"/>
    </row>
    <row r="37" spans="1:6" s="299" customFormat="1" ht="31.5">
      <c r="A37" s="73" t="s">
        <v>5962</v>
      </c>
      <c r="B37" s="5" t="s">
        <v>280</v>
      </c>
      <c r="C37" s="851">
        <v>41000000</v>
      </c>
      <c r="D37" s="886" t="s">
        <v>6384</v>
      </c>
      <c r="E37" s="887" t="s">
        <v>284</v>
      </c>
      <c r="F37" s="13" t="s">
        <v>266</v>
      </c>
    </row>
    <row r="38" spans="1:6">
      <c r="A38" s="875" t="s">
        <v>5994</v>
      </c>
      <c r="B38" s="876" t="s">
        <v>2379</v>
      </c>
      <c r="C38" s="870">
        <v>50000000</v>
      </c>
      <c r="D38" s="882" t="s">
        <v>6385</v>
      </c>
      <c r="E38" s="854" t="s">
        <v>385</v>
      </c>
      <c r="F38" s="878"/>
    </row>
    <row r="39" spans="1:6">
      <c r="A39" s="846"/>
      <c r="B39" s="820"/>
      <c r="C39" s="821"/>
      <c r="D39" s="835"/>
      <c r="E39" s="822"/>
      <c r="F39" s="823"/>
    </row>
    <row r="40" spans="1:6">
      <c r="A40" s="847"/>
      <c r="B40" s="825"/>
      <c r="C40" s="826"/>
      <c r="D40" s="863"/>
      <c r="E40" s="827"/>
      <c r="F40" s="828"/>
    </row>
    <row r="41" spans="1:6" ht="31.5">
      <c r="A41" s="296"/>
      <c r="B41" s="68" t="s">
        <v>6386</v>
      </c>
      <c r="C41" s="7">
        <f>SUM(C42:C54)</f>
        <v>753235000</v>
      </c>
      <c r="D41" s="7"/>
      <c r="E41" s="8"/>
      <c r="F41" s="8"/>
    </row>
    <row r="42" spans="1:6" ht="31.5">
      <c r="A42" s="297" t="s">
        <v>6017</v>
      </c>
      <c r="B42" s="5" t="s">
        <v>6387</v>
      </c>
      <c r="C42" s="851">
        <v>20000000</v>
      </c>
      <c r="D42" s="16" t="s">
        <v>6388</v>
      </c>
      <c r="E42" s="13" t="s">
        <v>6026</v>
      </c>
      <c r="F42" s="760" t="s">
        <v>6389</v>
      </c>
    </row>
    <row r="43" spans="1:6" ht="31.5">
      <c r="A43" s="1164" t="s">
        <v>6033</v>
      </c>
      <c r="B43" s="1167" t="s">
        <v>6390</v>
      </c>
      <c r="C43" s="1181">
        <v>441635000</v>
      </c>
      <c r="D43" s="853" t="s">
        <v>6391</v>
      </c>
      <c r="E43" s="854" t="s">
        <v>281</v>
      </c>
      <c r="F43" s="1186" t="s">
        <v>6392</v>
      </c>
    </row>
    <row r="44" spans="1:6" ht="31.5">
      <c r="A44" s="1165"/>
      <c r="B44" s="1168"/>
      <c r="C44" s="1185"/>
      <c r="D44" s="833" t="s">
        <v>6393</v>
      </c>
      <c r="E44" s="822" t="s">
        <v>5089</v>
      </c>
      <c r="F44" s="1171"/>
    </row>
    <row r="45" spans="1:6">
      <c r="A45" s="1165"/>
      <c r="B45" s="1168"/>
      <c r="C45" s="1185"/>
      <c r="D45" s="832" t="s">
        <v>6394</v>
      </c>
      <c r="E45" s="836" t="s">
        <v>6395</v>
      </c>
      <c r="F45" s="1171"/>
    </row>
    <row r="46" spans="1:6">
      <c r="A46" s="1165"/>
      <c r="B46" s="1168"/>
      <c r="C46" s="1185"/>
      <c r="D46" s="832" t="s">
        <v>6396</v>
      </c>
      <c r="E46" s="822" t="s">
        <v>5089</v>
      </c>
      <c r="F46" s="1171"/>
    </row>
    <row r="47" spans="1:6" ht="31.5">
      <c r="A47" s="1166"/>
      <c r="B47" s="1169"/>
      <c r="C47" s="1182"/>
      <c r="D47" s="881" t="s">
        <v>6397</v>
      </c>
      <c r="E47" s="844" t="s">
        <v>5089</v>
      </c>
      <c r="F47" s="1172"/>
    </row>
    <row r="48" spans="1:6">
      <c r="A48" s="1164" t="s">
        <v>6037</v>
      </c>
      <c r="B48" s="1167" t="s">
        <v>6398</v>
      </c>
      <c r="C48" s="1181">
        <v>251600000</v>
      </c>
      <c r="D48" s="860" t="s">
        <v>6399</v>
      </c>
      <c r="E48" s="872" t="s">
        <v>6400</v>
      </c>
      <c r="F48" s="1167" t="s">
        <v>6401</v>
      </c>
    </row>
    <row r="49" spans="1:6">
      <c r="A49" s="1165"/>
      <c r="B49" s="1168"/>
      <c r="C49" s="1185"/>
      <c r="D49" s="832" t="s">
        <v>6402</v>
      </c>
      <c r="E49" s="822" t="s">
        <v>6403</v>
      </c>
      <c r="F49" s="1171"/>
    </row>
    <row r="50" spans="1:6">
      <c r="A50" s="1165"/>
      <c r="B50" s="1168"/>
      <c r="C50" s="1185"/>
      <c r="D50" s="838" t="s">
        <v>6404</v>
      </c>
      <c r="E50" s="839" t="s">
        <v>6405</v>
      </c>
      <c r="F50" s="1171"/>
    </row>
    <row r="51" spans="1:6">
      <c r="A51" s="1166"/>
      <c r="B51" s="1169"/>
      <c r="C51" s="1182"/>
      <c r="D51" s="858" t="s">
        <v>6406</v>
      </c>
      <c r="E51" s="859" t="s">
        <v>5089</v>
      </c>
      <c r="F51" s="1172"/>
    </row>
    <row r="52" spans="1:6">
      <c r="A52" s="865" t="s">
        <v>6407</v>
      </c>
      <c r="B52" s="816" t="s">
        <v>6408</v>
      </c>
      <c r="C52" s="852">
        <v>20000000</v>
      </c>
      <c r="D52" s="879" t="s">
        <v>6409</v>
      </c>
      <c r="E52" s="880" t="s">
        <v>281</v>
      </c>
      <c r="F52" s="1170" t="s">
        <v>266</v>
      </c>
    </row>
    <row r="53" spans="1:6">
      <c r="A53" s="861"/>
      <c r="B53" s="818"/>
      <c r="C53" s="855"/>
      <c r="D53" s="858" t="s">
        <v>6410</v>
      </c>
      <c r="E53" s="859" t="s">
        <v>6411</v>
      </c>
      <c r="F53" s="1172"/>
    </row>
    <row r="54" spans="1:6" s="299" customFormat="1">
      <c r="A54" s="875" t="s">
        <v>5968</v>
      </c>
      <c r="B54" s="876" t="s">
        <v>6412</v>
      </c>
      <c r="C54" s="870">
        <v>20000000</v>
      </c>
      <c r="D54" s="877" t="s">
        <v>6413</v>
      </c>
      <c r="E54" s="854" t="s">
        <v>282</v>
      </c>
      <c r="F54" s="878" t="s">
        <v>266</v>
      </c>
    </row>
    <row r="55" spans="1:6">
      <c r="A55" s="850"/>
      <c r="B55" s="842"/>
      <c r="C55" s="843"/>
      <c r="D55" s="866"/>
      <c r="E55" s="844"/>
      <c r="F55" s="845"/>
    </row>
    <row r="56" spans="1:6" ht="31.5">
      <c r="A56" s="296"/>
      <c r="B56" s="68" t="s">
        <v>6414</v>
      </c>
      <c r="C56" s="7">
        <f>C57</f>
        <v>20000000</v>
      </c>
      <c r="D56" s="7"/>
      <c r="E56" s="8"/>
      <c r="F56" s="8"/>
    </row>
    <row r="57" spans="1:6" s="299" customFormat="1">
      <c r="A57" s="1164" t="s">
        <v>6407</v>
      </c>
      <c r="B57" s="1167" t="s">
        <v>6415</v>
      </c>
      <c r="C57" s="852">
        <v>20000000</v>
      </c>
      <c r="D57" s="860" t="s">
        <v>6416</v>
      </c>
      <c r="E57" s="872" t="s">
        <v>6417</v>
      </c>
      <c r="F57" s="1170" t="s">
        <v>266</v>
      </c>
    </row>
    <row r="58" spans="1:6" s="299" customFormat="1">
      <c r="A58" s="1165"/>
      <c r="B58" s="1168"/>
      <c r="C58" s="826"/>
      <c r="D58" s="832" t="s">
        <v>6418</v>
      </c>
      <c r="E58" s="837" t="s">
        <v>6419</v>
      </c>
      <c r="F58" s="1174"/>
    </row>
    <row r="59" spans="1:6">
      <c r="A59" s="861"/>
      <c r="B59" s="818"/>
      <c r="C59" s="843"/>
      <c r="D59" s="873"/>
      <c r="E59" s="874"/>
      <c r="F59" s="845"/>
    </row>
    <row r="60" spans="1:6" ht="31.5">
      <c r="A60" s="296"/>
      <c r="B60" s="302" t="s">
        <v>6420</v>
      </c>
      <c r="C60" s="7">
        <f>C61</f>
        <v>50000000</v>
      </c>
      <c r="D60" s="8"/>
      <c r="E60" s="8"/>
      <c r="F60" s="13"/>
    </row>
    <row r="61" spans="1:6" ht="31.5">
      <c r="A61" s="1175" t="s">
        <v>5966</v>
      </c>
      <c r="B61" s="1178" t="s">
        <v>6421</v>
      </c>
      <c r="C61" s="870">
        <v>50000000</v>
      </c>
      <c r="D61" s="871" t="s">
        <v>6422</v>
      </c>
      <c r="E61" s="854" t="s">
        <v>283</v>
      </c>
      <c r="F61" s="1170" t="s">
        <v>266</v>
      </c>
    </row>
    <row r="62" spans="1:6">
      <c r="A62" s="1176"/>
      <c r="B62" s="1179"/>
      <c r="C62" s="821"/>
      <c r="D62" s="841" t="s">
        <v>6423</v>
      </c>
      <c r="E62" s="822" t="s">
        <v>282</v>
      </c>
      <c r="F62" s="1171"/>
    </row>
    <row r="63" spans="1:6">
      <c r="A63" s="1177"/>
      <c r="B63" s="1180"/>
      <c r="C63" s="821"/>
      <c r="D63" s="841" t="s">
        <v>6424</v>
      </c>
      <c r="E63" s="822" t="s">
        <v>282</v>
      </c>
      <c r="F63" s="1174"/>
    </row>
    <row r="64" spans="1:6">
      <c r="A64" s="847"/>
      <c r="B64" s="825"/>
      <c r="C64" s="826"/>
      <c r="D64" s="869"/>
      <c r="E64" s="827"/>
      <c r="F64" s="828"/>
    </row>
    <row r="65" spans="1:6">
      <c r="A65" s="296"/>
      <c r="B65" s="4" t="s">
        <v>2838</v>
      </c>
      <c r="C65" s="7">
        <f>C66+C78</f>
        <v>910336000</v>
      </c>
      <c r="D65" s="7"/>
      <c r="E65" s="8"/>
      <c r="F65" s="8"/>
    </row>
    <row r="66" spans="1:6" ht="31.5">
      <c r="A66" s="296"/>
      <c r="B66" s="68" t="s">
        <v>6425</v>
      </c>
      <c r="C66" s="7">
        <f>SUM(C67:C74)</f>
        <v>96100000</v>
      </c>
      <c r="D66" s="7"/>
      <c r="E66" s="8"/>
      <c r="F66" s="8"/>
    </row>
    <row r="67" spans="1:6" ht="31.5">
      <c r="A67" s="868" t="s">
        <v>6407</v>
      </c>
      <c r="B67" s="816" t="s">
        <v>6426</v>
      </c>
      <c r="C67" s="852">
        <v>51100000</v>
      </c>
      <c r="D67" s="853" t="s">
        <v>6427</v>
      </c>
      <c r="E67" s="854" t="s">
        <v>5234</v>
      </c>
      <c r="F67" s="1170" t="s">
        <v>266</v>
      </c>
    </row>
    <row r="68" spans="1:6" s="299" customFormat="1">
      <c r="A68" s="849"/>
      <c r="B68" s="817"/>
      <c r="C68" s="834"/>
      <c r="D68" s="832" t="s">
        <v>6428</v>
      </c>
      <c r="E68" s="822" t="s">
        <v>283</v>
      </c>
      <c r="F68" s="1171"/>
    </row>
    <row r="69" spans="1:6">
      <c r="A69" s="848"/>
      <c r="B69" s="829"/>
      <c r="C69" s="830"/>
      <c r="D69" s="832" t="s">
        <v>6429</v>
      </c>
      <c r="E69" s="822" t="s">
        <v>283</v>
      </c>
      <c r="F69" s="1171"/>
    </row>
    <row r="70" spans="1:6">
      <c r="A70" s="861"/>
      <c r="B70" s="818"/>
      <c r="C70" s="855"/>
      <c r="D70" s="862" t="s">
        <v>6378</v>
      </c>
      <c r="E70" s="844" t="s">
        <v>6379</v>
      </c>
      <c r="F70" s="1172"/>
    </row>
    <row r="71" spans="1:6" ht="31.5">
      <c r="A71" s="868" t="s">
        <v>6369</v>
      </c>
      <c r="B71" s="816" t="s">
        <v>6430</v>
      </c>
      <c r="C71" s="852">
        <v>25000000</v>
      </c>
      <c r="D71" s="860" t="s">
        <v>6428</v>
      </c>
      <c r="E71" s="854" t="s">
        <v>283</v>
      </c>
      <c r="F71" s="1170" t="s">
        <v>266</v>
      </c>
    </row>
    <row r="72" spans="1:6">
      <c r="A72" s="849"/>
      <c r="B72" s="817"/>
      <c r="C72" s="834"/>
      <c r="D72" s="832" t="s">
        <v>6429</v>
      </c>
      <c r="E72" s="822" t="s">
        <v>2471</v>
      </c>
      <c r="F72" s="1171"/>
    </row>
    <row r="73" spans="1:6">
      <c r="A73" s="861"/>
      <c r="B73" s="818"/>
      <c r="C73" s="855"/>
      <c r="D73" s="862" t="s">
        <v>6431</v>
      </c>
      <c r="E73" s="844" t="s">
        <v>2564</v>
      </c>
      <c r="F73" s="1172"/>
    </row>
    <row r="74" spans="1:6">
      <c r="A74" s="865" t="s">
        <v>6012</v>
      </c>
      <c r="B74" s="816" t="s">
        <v>6432</v>
      </c>
      <c r="C74" s="852">
        <v>20000000</v>
      </c>
      <c r="D74" s="860" t="s">
        <v>6428</v>
      </c>
      <c r="E74" s="854" t="s">
        <v>2546</v>
      </c>
      <c r="F74" s="1170" t="s">
        <v>266</v>
      </c>
    </row>
    <row r="75" spans="1:6">
      <c r="A75" s="849"/>
      <c r="B75" s="817"/>
      <c r="C75" s="834"/>
      <c r="D75" s="832" t="s">
        <v>6429</v>
      </c>
      <c r="E75" s="822" t="s">
        <v>2471</v>
      </c>
      <c r="F75" s="1171"/>
    </row>
    <row r="76" spans="1:6">
      <c r="A76" s="848"/>
      <c r="B76" s="829"/>
      <c r="C76" s="830"/>
      <c r="D76" s="835"/>
      <c r="E76" s="822"/>
      <c r="F76" s="831"/>
    </row>
    <row r="77" spans="1:6">
      <c r="A77" s="861"/>
      <c r="B77" s="818"/>
      <c r="C77" s="855"/>
      <c r="D77" s="866"/>
      <c r="E77" s="844"/>
      <c r="F77" s="867"/>
    </row>
    <row r="78" spans="1:6" ht="31.5">
      <c r="A78" s="296"/>
      <c r="B78" s="68" t="s">
        <v>6433</v>
      </c>
      <c r="C78" s="7">
        <f>SUM(C79:C92)</f>
        <v>814236000</v>
      </c>
      <c r="D78" s="7"/>
      <c r="E78" s="8"/>
      <c r="F78" s="8"/>
    </row>
    <row r="79" spans="1:6">
      <c r="A79" s="1164" t="s">
        <v>5974</v>
      </c>
      <c r="B79" s="1167" t="s">
        <v>6434</v>
      </c>
      <c r="C79" s="852">
        <v>85000000</v>
      </c>
      <c r="D79" s="860" t="s">
        <v>6435</v>
      </c>
      <c r="E79" s="854" t="s">
        <v>6436</v>
      </c>
      <c r="F79" s="1170" t="s">
        <v>266</v>
      </c>
    </row>
    <row r="80" spans="1:6">
      <c r="A80" s="1165"/>
      <c r="B80" s="1168"/>
      <c r="C80" s="834"/>
      <c r="D80" s="833" t="s">
        <v>6437</v>
      </c>
      <c r="E80" s="822" t="s">
        <v>281</v>
      </c>
      <c r="F80" s="1171"/>
    </row>
    <row r="81" spans="1:6">
      <c r="A81" s="1165"/>
      <c r="B81" s="1168"/>
      <c r="C81" s="834"/>
      <c r="D81" s="832" t="s">
        <v>6438</v>
      </c>
      <c r="E81" s="822" t="s">
        <v>283</v>
      </c>
      <c r="F81" s="1171"/>
    </row>
    <row r="82" spans="1:6" ht="31.5">
      <c r="A82" s="1173"/>
      <c r="B82" s="1168"/>
      <c r="C82" s="830"/>
      <c r="D82" s="824" t="s">
        <v>6439</v>
      </c>
      <c r="E82" s="822" t="s">
        <v>6440</v>
      </c>
      <c r="F82" s="1171"/>
    </row>
    <row r="83" spans="1:6">
      <c r="A83" s="861"/>
      <c r="B83" s="1169"/>
      <c r="C83" s="855"/>
      <c r="D83" s="862" t="s">
        <v>6441</v>
      </c>
      <c r="E83" s="844" t="s">
        <v>281</v>
      </c>
      <c r="F83" s="1172"/>
    </row>
    <row r="84" spans="1:6">
      <c r="A84" s="1164" t="s">
        <v>5977</v>
      </c>
      <c r="B84" s="1167" t="s">
        <v>6442</v>
      </c>
      <c r="C84" s="852">
        <v>683836000</v>
      </c>
      <c r="D84" s="857" t="s">
        <v>6443</v>
      </c>
      <c r="E84" s="854" t="s">
        <v>2471</v>
      </c>
      <c r="F84" s="1170" t="s">
        <v>266</v>
      </c>
    </row>
    <row r="85" spans="1:6">
      <c r="A85" s="1165"/>
      <c r="B85" s="1168"/>
      <c r="C85" s="834"/>
      <c r="D85" s="832" t="s">
        <v>6444</v>
      </c>
      <c r="E85" s="822" t="s">
        <v>284</v>
      </c>
      <c r="F85" s="1171"/>
    </row>
    <row r="86" spans="1:6">
      <c r="A86" s="1165"/>
      <c r="B86" s="1168"/>
      <c r="C86" s="834"/>
      <c r="D86" s="838" t="s">
        <v>6445</v>
      </c>
      <c r="E86" s="827" t="s">
        <v>6446</v>
      </c>
      <c r="F86" s="1171"/>
    </row>
    <row r="87" spans="1:6">
      <c r="A87" s="1165"/>
      <c r="B87" s="1168"/>
      <c r="C87" s="826"/>
      <c r="D87" s="838" t="s">
        <v>6428</v>
      </c>
      <c r="E87" s="827" t="s">
        <v>6447</v>
      </c>
      <c r="F87" s="1171"/>
    </row>
    <row r="88" spans="1:6">
      <c r="A88" s="1166"/>
      <c r="B88" s="1169"/>
      <c r="C88" s="855"/>
      <c r="D88" s="858" t="s">
        <v>6448</v>
      </c>
      <c r="E88" s="859" t="s">
        <v>250</v>
      </c>
      <c r="F88" s="1172"/>
    </row>
    <row r="89" spans="1:6" ht="31.5">
      <c r="A89" s="1164" t="s">
        <v>6449</v>
      </c>
      <c r="B89" s="1167" t="s">
        <v>6450</v>
      </c>
      <c r="C89" s="852">
        <v>30400000</v>
      </c>
      <c r="D89" s="853" t="s">
        <v>6451</v>
      </c>
      <c r="E89" s="854" t="s">
        <v>282</v>
      </c>
      <c r="F89" s="1170" t="s">
        <v>266</v>
      </c>
    </row>
    <row r="90" spans="1:6">
      <c r="A90" s="1165"/>
      <c r="B90" s="1168"/>
      <c r="C90" s="834"/>
      <c r="D90" s="832" t="s">
        <v>6378</v>
      </c>
      <c r="E90" s="822" t="s">
        <v>6379</v>
      </c>
      <c r="F90" s="1171"/>
    </row>
    <row r="91" spans="1:6" ht="31.5">
      <c r="A91" s="1166"/>
      <c r="B91" s="1169"/>
      <c r="C91" s="855"/>
      <c r="D91" s="856" t="s">
        <v>6452</v>
      </c>
      <c r="E91" s="844" t="s">
        <v>6453</v>
      </c>
      <c r="F91" s="1172"/>
    </row>
    <row r="92" spans="1:6" ht="31.5">
      <c r="A92" s="73" t="s">
        <v>5981</v>
      </c>
      <c r="B92" s="5" t="s">
        <v>6454</v>
      </c>
      <c r="C92" s="851">
        <v>15000000</v>
      </c>
      <c r="D92" s="16" t="s">
        <v>6455</v>
      </c>
      <c r="E92" s="13" t="s">
        <v>6456</v>
      </c>
      <c r="F92" s="13" t="s">
        <v>266</v>
      </c>
    </row>
  </sheetData>
  <mergeCells count="46">
    <mergeCell ref="A13:A15"/>
    <mergeCell ref="B13:B15"/>
    <mergeCell ref="C13:C15"/>
    <mergeCell ref="F13:F15"/>
    <mergeCell ref="A17:A18"/>
    <mergeCell ref="B17:B18"/>
    <mergeCell ref="C17:C18"/>
    <mergeCell ref="F17:F18"/>
    <mergeCell ref="A24:A26"/>
    <mergeCell ref="B24:B26"/>
    <mergeCell ref="C24:C26"/>
    <mergeCell ref="F24:F26"/>
    <mergeCell ref="A28:A30"/>
    <mergeCell ref="B28:B30"/>
    <mergeCell ref="F28:F30"/>
    <mergeCell ref="F52:F53"/>
    <mergeCell ref="A31:A32"/>
    <mergeCell ref="B31:B32"/>
    <mergeCell ref="C31:C32"/>
    <mergeCell ref="E31:E32"/>
    <mergeCell ref="A43:A47"/>
    <mergeCell ref="B43:B47"/>
    <mergeCell ref="C43:C47"/>
    <mergeCell ref="F43:F47"/>
    <mergeCell ref="A48:A51"/>
    <mergeCell ref="B48:B51"/>
    <mergeCell ref="C48:C51"/>
    <mergeCell ref="F48:F51"/>
    <mergeCell ref="A57:A58"/>
    <mergeCell ref="B57:B58"/>
    <mergeCell ref="F57:F58"/>
    <mergeCell ref="A61:A63"/>
    <mergeCell ref="B61:B63"/>
    <mergeCell ref="F61:F63"/>
    <mergeCell ref="F67:F70"/>
    <mergeCell ref="F71:F73"/>
    <mergeCell ref="F74:F75"/>
    <mergeCell ref="A79:A82"/>
    <mergeCell ref="B79:B83"/>
    <mergeCell ref="F79:F83"/>
    <mergeCell ref="A84:A88"/>
    <mergeCell ref="B84:B88"/>
    <mergeCell ref="F84:F88"/>
    <mergeCell ref="A89:A91"/>
    <mergeCell ref="B89:B91"/>
    <mergeCell ref="F89:F91"/>
  </mergeCells>
  <conditionalFormatting sqref="B7">
    <cfRule type="expression" dxfId="15" priority="1">
      <formula>#REF!&lt;&gt;0</formula>
    </cfRule>
  </conditionalFormatting>
  <pageMargins left="0.28000000000000003" right="0.25" top="0.34" bottom="0.34" header="0.31496062992125984" footer="0.31496062992125984"/>
  <pageSetup paperSize="11" scale="55" orientation="landscape" horizontalDpi="0" verticalDpi="0" r:id="rId1"/>
</worksheet>
</file>

<file path=xl/worksheets/sheet23.xml><?xml version="1.0" encoding="utf-8"?>
<worksheet xmlns="http://schemas.openxmlformats.org/spreadsheetml/2006/main" xmlns:r="http://schemas.openxmlformats.org/officeDocument/2006/relationships">
  <dimension ref="A1:F81"/>
  <sheetViews>
    <sheetView zoomScale="60" zoomScaleNormal="60" workbookViewId="0">
      <selection activeCell="D18" sqref="D18"/>
    </sheetView>
  </sheetViews>
  <sheetFormatPr defaultColWidth="8" defaultRowHeight="15.75"/>
  <cols>
    <col min="1" max="1" width="7.7109375" style="101" customWidth="1"/>
    <col min="2" max="2" width="55.7109375" style="101" customWidth="1"/>
    <col min="3" max="3" width="23.7109375" style="101" customWidth="1"/>
    <col min="4" max="4" width="45.7109375" style="161" customWidth="1"/>
    <col min="5" max="5" width="24.7109375" style="153" customWidth="1"/>
    <col min="6" max="6" width="24.7109375" style="250" customWidth="1"/>
    <col min="7" max="235" width="6.85546875" style="101" customWidth="1"/>
    <col min="236" max="254" width="8" style="101"/>
    <col min="255" max="255" width="4.7109375" style="101" customWidth="1"/>
    <col min="256" max="256" width="55.140625" style="101" customWidth="1"/>
    <col min="257" max="257" width="13.7109375" style="101" customWidth="1"/>
    <col min="258" max="258" width="50.7109375" style="101" customWidth="1"/>
    <col min="259" max="259" width="20.7109375" style="101" customWidth="1"/>
    <col min="260" max="260" width="26.85546875" style="101" customWidth="1"/>
    <col min="261" max="491" width="6.85546875" style="101" customWidth="1"/>
    <col min="492" max="510" width="8" style="101"/>
    <col min="511" max="511" width="4.7109375" style="101" customWidth="1"/>
    <col min="512" max="512" width="55.140625" style="101" customWidth="1"/>
    <col min="513" max="513" width="13.7109375" style="101" customWidth="1"/>
    <col min="514" max="514" width="50.7109375" style="101" customWidth="1"/>
    <col min="515" max="515" width="20.7109375" style="101" customWidth="1"/>
    <col min="516" max="516" width="26.85546875" style="101" customWidth="1"/>
    <col min="517" max="747" width="6.85546875" style="101" customWidth="1"/>
    <col min="748" max="766" width="8" style="101"/>
    <col min="767" max="767" width="4.7109375" style="101" customWidth="1"/>
    <col min="768" max="768" width="55.140625" style="101" customWidth="1"/>
    <col min="769" max="769" width="13.7109375" style="101" customWidth="1"/>
    <col min="770" max="770" width="50.7109375" style="101" customWidth="1"/>
    <col min="771" max="771" width="20.7109375" style="101" customWidth="1"/>
    <col min="772" max="772" width="26.85546875" style="101" customWidth="1"/>
    <col min="773" max="1003" width="6.85546875" style="101" customWidth="1"/>
    <col min="1004" max="1022" width="8" style="101"/>
    <col min="1023" max="1023" width="4.7109375" style="101" customWidth="1"/>
    <col min="1024" max="1024" width="55.140625" style="101" customWidth="1"/>
    <col min="1025" max="1025" width="13.7109375" style="101" customWidth="1"/>
    <col min="1026" max="1026" width="50.7109375" style="101" customWidth="1"/>
    <col min="1027" max="1027" width="20.7109375" style="101" customWidth="1"/>
    <col min="1028" max="1028" width="26.85546875" style="101" customWidth="1"/>
    <col min="1029" max="1259" width="6.85546875" style="101" customWidth="1"/>
    <col min="1260" max="1278" width="8" style="101"/>
    <col min="1279" max="1279" width="4.7109375" style="101" customWidth="1"/>
    <col min="1280" max="1280" width="55.140625" style="101" customWidth="1"/>
    <col min="1281" max="1281" width="13.7109375" style="101" customWidth="1"/>
    <col min="1282" max="1282" width="50.7109375" style="101" customWidth="1"/>
    <col min="1283" max="1283" width="20.7109375" style="101" customWidth="1"/>
    <col min="1284" max="1284" width="26.85546875" style="101" customWidth="1"/>
    <col min="1285" max="1515" width="6.85546875" style="101" customWidth="1"/>
    <col min="1516" max="1534" width="8" style="101"/>
    <col min="1535" max="1535" width="4.7109375" style="101" customWidth="1"/>
    <col min="1536" max="1536" width="55.140625" style="101" customWidth="1"/>
    <col min="1537" max="1537" width="13.7109375" style="101" customWidth="1"/>
    <col min="1538" max="1538" width="50.7109375" style="101" customWidth="1"/>
    <col min="1539" max="1539" width="20.7109375" style="101" customWidth="1"/>
    <col min="1540" max="1540" width="26.85546875" style="101" customWidth="1"/>
    <col min="1541" max="1771" width="6.85546875" style="101" customWidth="1"/>
    <col min="1772" max="1790" width="8" style="101"/>
    <col min="1791" max="1791" width="4.7109375" style="101" customWidth="1"/>
    <col min="1792" max="1792" width="55.140625" style="101" customWidth="1"/>
    <col min="1793" max="1793" width="13.7109375" style="101" customWidth="1"/>
    <col min="1794" max="1794" width="50.7109375" style="101" customWidth="1"/>
    <col min="1795" max="1795" width="20.7109375" style="101" customWidth="1"/>
    <col min="1796" max="1796" width="26.85546875" style="101" customWidth="1"/>
    <col min="1797" max="2027" width="6.85546875" style="101" customWidth="1"/>
    <col min="2028" max="2046" width="8" style="101"/>
    <col min="2047" max="2047" width="4.7109375" style="101" customWidth="1"/>
    <col min="2048" max="2048" width="55.140625" style="101" customWidth="1"/>
    <col min="2049" max="2049" width="13.7109375" style="101" customWidth="1"/>
    <col min="2050" max="2050" width="50.7109375" style="101" customWidth="1"/>
    <col min="2051" max="2051" width="20.7109375" style="101" customWidth="1"/>
    <col min="2052" max="2052" width="26.85546875" style="101" customWidth="1"/>
    <col min="2053" max="2283" width="6.85546875" style="101" customWidth="1"/>
    <col min="2284" max="2302" width="8" style="101"/>
    <col min="2303" max="2303" width="4.7109375" style="101" customWidth="1"/>
    <col min="2304" max="2304" width="55.140625" style="101" customWidth="1"/>
    <col min="2305" max="2305" width="13.7109375" style="101" customWidth="1"/>
    <col min="2306" max="2306" width="50.7109375" style="101" customWidth="1"/>
    <col min="2307" max="2307" width="20.7109375" style="101" customWidth="1"/>
    <col min="2308" max="2308" width="26.85546875" style="101" customWidth="1"/>
    <col min="2309" max="2539" width="6.85546875" style="101" customWidth="1"/>
    <col min="2540" max="2558" width="8" style="101"/>
    <col min="2559" max="2559" width="4.7109375" style="101" customWidth="1"/>
    <col min="2560" max="2560" width="55.140625" style="101" customWidth="1"/>
    <col min="2561" max="2561" width="13.7109375" style="101" customWidth="1"/>
    <col min="2562" max="2562" width="50.7109375" style="101" customWidth="1"/>
    <col min="2563" max="2563" width="20.7109375" style="101" customWidth="1"/>
    <col min="2564" max="2564" width="26.85546875" style="101" customWidth="1"/>
    <col min="2565" max="2795" width="6.85546875" style="101" customWidth="1"/>
    <col min="2796" max="2814" width="8" style="101"/>
    <col min="2815" max="2815" width="4.7109375" style="101" customWidth="1"/>
    <col min="2816" max="2816" width="55.140625" style="101" customWidth="1"/>
    <col min="2817" max="2817" width="13.7109375" style="101" customWidth="1"/>
    <col min="2818" max="2818" width="50.7109375" style="101" customWidth="1"/>
    <col min="2819" max="2819" width="20.7109375" style="101" customWidth="1"/>
    <col min="2820" max="2820" width="26.85546875" style="101" customWidth="1"/>
    <col min="2821" max="3051" width="6.85546875" style="101" customWidth="1"/>
    <col min="3052" max="3070" width="8" style="101"/>
    <col min="3071" max="3071" width="4.7109375" style="101" customWidth="1"/>
    <col min="3072" max="3072" width="55.140625" style="101" customWidth="1"/>
    <col min="3073" max="3073" width="13.7109375" style="101" customWidth="1"/>
    <col min="3074" max="3074" width="50.7109375" style="101" customWidth="1"/>
    <col min="3075" max="3075" width="20.7109375" style="101" customWidth="1"/>
    <col min="3076" max="3076" width="26.85546875" style="101" customWidth="1"/>
    <col min="3077" max="3307" width="6.85546875" style="101" customWidth="1"/>
    <col min="3308" max="3326" width="8" style="101"/>
    <col min="3327" max="3327" width="4.7109375" style="101" customWidth="1"/>
    <col min="3328" max="3328" width="55.140625" style="101" customWidth="1"/>
    <col min="3329" max="3329" width="13.7109375" style="101" customWidth="1"/>
    <col min="3330" max="3330" width="50.7109375" style="101" customWidth="1"/>
    <col min="3331" max="3331" width="20.7109375" style="101" customWidth="1"/>
    <col min="3332" max="3332" width="26.85546875" style="101" customWidth="1"/>
    <col min="3333" max="3563" width="6.85546875" style="101" customWidth="1"/>
    <col min="3564" max="3582" width="8" style="101"/>
    <col min="3583" max="3583" width="4.7109375" style="101" customWidth="1"/>
    <col min="3584" max="3584" width="55.140625" style="101" customWidth="1"/>
    <col min="3585" max="3585" width="13.7109375" style="101" customWidth="1"/>
    <col min="3586" max="3586" width="50.7109375" style="101" customWidth="1"/>
    <col min="3587" max="3587" width="20.7109375" style="101" customWidth="1"/>
    <col min="3588" max="3588" width="26.85546875" style="101" customWidth="1"/>
    <col min="3589" max="3819" width="6.85546875" style="101" customWidth="1"/>
    <col min="3820" max="3838" width="8" style="101"/>
    <col min="3839" max="3839" width="4.7109375" style="101" customWidth="1"/>
    <col min="3840" max="3840" width="55.140625" style="101" customWidth="1"/>
    <col min="3841" max="3841" width="13.7109375" style="101" customWidth="1"/>
    <col min="3842" max="3842" width="50.7109375" style="101" customWidth="1"/>
    <col min="3843" max="3843" width="20.7109375" style="101" customWidth="1"/>
    <col min="3844" max="3844" width="26.85546875" style="101" customWidth="1"/>
    <col min="3845" max="4075" width="6.85546875" style="101" customWidth="1"/>
    <col min="4076" max="4094" width="8" style="101"/>
    <col min="4095" max="4095" width="4.7109375" style="101" customWidth="1"/>
    <col min="4096" max="4096" width="55.140625" style="101" customWidth="1"/>
    <col min="4097" max="4097" width="13.7109375" style="101" customWidth="1"/>
    <col min="4098" max="4098" width="50.7109375" style="101" customWidth="1"/>
    <col min="4099" max="4099" width="20.7109375" style="101" customWidth="1"/>
    <col min="4100" max="4100" width="26.85546875" style="101" customWidth="1"/>
    <col min="4101" max="4331" width="6.85546875" style="101" customWidth="1"/>
    <col min="4332" max="4350" width="8" style="101"/>
    <col min="4351" max="4351" width="4.7109375" style="101" customWidth="1"/>
    <col min="4352" max="4352" width="55.140625" style="101" customWidth="1"/>
    <col min="4353" max="4353" width="13.7109375" style="101" customWidth="1"/>
    <col min="4354" max="4354" width="50.7109375" style="101" customWidth="1"/>
    <col min="4355" max="4355" width="20.7109375" style="101" customWidth="1"/>
    <col min="4356" max="4356" width="26.85546875" style="101" customWidth="1"/>
    <col min="4357" max="4587" width="6.85546875" style="101" customWidth="1"/>
    <col min="4588" max="4606" width="8" style="101"/>
    <col min="4607" max="4607" width="4.7109375" style="101" customWidth="1"/>
    <col min="4608" max="4608" width="55.140625" style="101" customWidth="1"/>
    <col min="4609" max="4609" width="13.7109375" style="101" customWidth="1"/>
    <col min="4610" max="4610" width="50.7109375" style="101" customWidth="1"/>
    <col min="4611" max="4611" width="20.7109375" style="101" customWidth="1"/>
    <col min="4612" max="4612" width="26.85546875" style="101" customWidth="1"/>
    <col min="4613" max="4843" width="6.85546875" style="101" customWidth="1"/>
    <col min="4844" max="4862" width="8" style="101"/>
    <col min="4863" max="4863" width="4.7109375" style="101" customWidth="1"/>
    <col min="4864" max="4864" width="55.140625" style="101" customWidth="1"/>
    <col min="4865" max="4865" width="13.7109375" style="101" customWidth="1"/>
    <col min="4866" max="4866" width="50.7109375" style="101" customWidth="1"/>
    <col min="4867" max="4867" width="20.7109375" style="101" customWidth="1"/>
    <col min="4868" max="4868" width="26.85546875" style="101" customWidth="1"/>
    <col min="4869" max="5099" width="6.85546875" style="101" customWidth="1"/>
    <col min="5100" max="5118" width="8" style="101"/>
    <col min="5119" max="5119" width="4.7109375" style="101" customWidth="1"/>
    <col min="5120" max="5120" width="55.140625" style="101" customWidth="1"/>
    <col min="5121" max="5121" width="13.7109375" style="101" customWidth="1"/>
    <col min="5122" max="5122" width="50.7109375" style="101" customWidth="1"/>
    <col min="5123" max="5123" width="20.7109375" style="101" customWidth="1"/>
    <col min="5124" max="5124" width="26.85546875" style="101" customWidth="1"/>
    <col min="5125" max="5355" width="6.85546875" style="101" customWidth="1"/>
    <col min="5356" max="5374" width="8" style="101"/>
    <col min="5375" max="5375" width="4.7109375" style="101" customWidth="1"/>
    <col min="5376" max="5376" width="55.140625" style="101" customWidth="1"/>
    <col min="5377" max="5377" width="13.7109375" style="101" customWidth="1"/>
    <col min="5378" max="5378" width="50.7109375" style="101" customWidth="1"/>
    <col min="5379" max="5379" width="20.7109375" style="101" customWidth="1"/>
    <col min="5380" max="5380" width="26.85546875" style="101" customWidth="1"/>
    <col min="5381" max="5611" width="6.85546875" style="101" customWidth="1"/>
    <col min="5612" max="5630" width="8" style="101"/>
    <col min="5631" max="5631" width="4.7109375" style="101" customWidth="1"/>
    <col min="5632" max="5632" width="55.140625" style="101" customWidth="1"/>
    <col min="5633" max="5633" width="13.7109375" style="101" customWidth="1"/>
    <col min="5634" max="5634" width="50.7109375" style="101" customWidth="1"/>
    <col min="5635" max="5635" width="20.7109375" style="101" customWidth="1"/>
    <col min="5636" max="5636" width="26.85546875" style="101" customWidth="1"/>
    <col min="5637" max="5867" width="6.85546875" style="101" customWidth="1"/>
    <col min="5868" max="5886" width="8" style="101"/>
    <col min="5887" max="5887" width="4.7109375" style="101" customWidth="1"/>
    <col min="5888" max="5888" width="55.140625" style="101" customWidth="1"/>
    <col min="5889" max="5889" width="13.7109375" style="101" customWidth="1"/>
    <col min="5890" max="5890" width="50.7109375" style="101" customWidth="1"/>
    <col min="5891" max="5891" width="20.7109375" style="101" customWidth="1"/>
    <col min="5892" max="5892" width="26.85546875" style="101" customWidth="1"/>
    <col min="5893" max="6123" width="6.85546875" style="101" customWidth="1"/>
    <col min="6124" max="6142" width="8" style="101"/>
    <col min="6143" max="6143" width="4.7109375" style="101" customWidth="1"/>
    <col min="6144" max="6144" width="55.140625" style="101" customWidth="1"/>
    <col min="6145" max="6145" width="13.7109375" style="101" customWidth="1"/>
    <col min="6146" max="6146" width="50.7109375" style="101" customWidth="1"/>
    <col min="6147" max="6147" width="20.7109375" style="101" customWidth="1"/>
    <col min="6148" max="6148" width="26.85546875" style="101" customWidth="1"/>
    <col min="6149" max="6379" width="6.85546875" style="101" customWidth="1"/>
    <col min="6380" max="6398" width="8" style="101"/>
    <col min="6399" max="6399" width="4.7109375" style="101" customWidth="1"/>
    <col min="6400" max="6400" width="55.140625" style="101" customWidth="1"/>
    <col min="6401" max="6401" width="13.7109375" style="101" customWidth="1"/>
    <col min="6402" max="6402" width="50.7109375" style="101" customWidth="1"/>
    <col min="6403" max="6403" width="20.7109375" style="101" customWidth="1"/>
    <col min="6404" max="6404" width="26.85546875" style="101" customWidth="1"/>
    <col min="6405" max="6635" width="6.85546875" style="101" customWidth="1"/>
    <col min="6636" max="6654" width="8" style="101"/>
    <col min="6655" max="6655" width="4.7109375" style="101" customWidth="1"/>
    <col min="6656" max="6656" width="55.140625" style="101" customWidth="1"/>
    <col min="6657" max="6657" width="13.7109375" style="101" customWidth="1"/>
    <col min="6658" max="6658" width="50.7109375" style="101" customWidth="1"/>
    <col min="6659" max="6659" width="20.7109375" style="101" customWidth="1"/>
    <col min="6660" max="6660" width="26.85546875" style="101" customWidth="1"/>
    <col min="6661" max="6891" width="6.85546875" style="101" customWidth="1"/>
    <col min="6892" max="6910" width="8" style="101"/>
    <col min="6911" max="6911" width="4.7109375" style="101" customWidth="1"/>
    <col min="6912" max="6912" width="55.140625" style="101" customWidth="1"/>
    <col min="6913" max="6913" width="13.7109375" style="101" customWidth="1"/>
    <col min="6914" max="6914" width="50.7109375" style="101" customWidth="1"/>
    <col min="6915" max="6915" width="20.7109375" style="101" customWidth="1"/>
    <col min="6916" max="6916" width="26.85546875" style="101" customWidth="1"/>
    <col min="6917" max="7147" width="6.85546875" style="101" customWidth="1"/>
    <col min="7148" max="7166" width="8" style="101"/>
    <col min="7167" max="7167" width="4.7109375" style="101" customWidth="1"/>
    <col min="7168" max="7168" width="55.140625" style="101" customWidth="1"/>
    <col min="7169" max="7169" width="13.7109375" style="101" customWidth="1"/>
    <col min="7170" max="7170" width="50.7109375" style="101" customWidth="1"/>
    <col min="7171" max="7171" width="20.7109375" style="101" customWidth="1"/>
    <col min="7172" max="7172" width="26.85546875" style="101" customWidth="1"/>
    <col min="7173" max="7403" width="6.85546875" style="101" customWidth="1"/>
    <col min="7404" max="7422" width="8" style="101"/>
    <col min="7423" max="7423" width="4.7109375" style="101" customWidth="1"/>
    <col min="7424" max="7424" width="55.140625" style="101" customWidth="1"/>
    <col min="7425" max="7425" width="13.7109375" style="101" customWidth="1"/>
    <col min="7426" max="7426" width="50.7109375" style="101" customWidth="1"/>
    <col min="7427" max="7427" width="20.7109375" style="101" customWidth="1"/>
    <col min="7428" max="7428" width="26.85546875" style="101" customWidth="1"/>
    <col min="7429" max="7659" width="6.85546875" style="101" customWidth="1"/>
    <col min="7660" max="7678" width="8" style="101"/>
    <col min="7679" max="7679" width="4.7109375" style="101" customWidth="1"/>
    <col min="7680" max="7680" width="55.140625" style="101" customWidth="1"/>
    <col min="7681" max="7681" width="13.7109375" style="101" customWidth="1"/>
    <col min="7682" max="7682" width="50.7109375" style="101" customWidth="1"/>
    <col min="7683" max="7683" width="20.7109375" style="101" customWidth="1"/>
    <col min="7684" max="7684" width="26.85546875" style="101" customWidth="1"/>
    <col min="7685" max="7915" width="6.85546875" style="101" customWidth="1"/>
    <col min="7916" max="7934" width="8" style="101"/>
    <col min="7935" max="7935" width="4.7109375" style="101" customWidth="1"/>
    <col min="7936" max="7936" width="55.140625" style="101" customWidth="1"/>
    <col min="7937" max="7937" width="13.7109375" style="101" customWidth="1"/>
    <col min="7938" max="7938" width="50.7109375" style="101" customWidth="1"/>
    <col min="7939" max="7939" width="20.7109375" style="101" customWidth="1"/>
    <col min="7940" max="7940" width="26.85546875" style="101" customWidth="1"/>
    <col min="7941" max="8171" width="6.85546875" style="101" customWidth="1"/>
    <col min="8172" max="8190" width="8" style="101"/>
    <col min="8191" max="8191" width="4.7109375" style="101" customWidth="1"/>
    <col min="8192" max="8192" width="55.140625" style="101" customWidth="1"/>
    <col min="8193" max="8193" width="13.7109375" style="101" customWidth="1"/>
    <col min="8194" max="8194" width="50.7109375" style="101" customWidth="1"/>
    <col min="8195" max="8195" width="20.7109375" style="101" customWidth="1"/>
    <col min="8196" max="8196" width="26.85546875" style="101" customWidth="1"/>
    <col min="8197" max="8427" width="6.85546875" style="101" customWidth="1"/>
    <col min="8428" max="8446" width="8" style="101"/>
    <col min="8447" max="8447" width="4.7109375" style="101" customWidth="1"/>
    <col min="8448" max="8448" width="55.140625" style="101" customWidth="1"/>
    <col min="8449" max="8449" width="13.7109375" style="101" customWidth="1"/>
    <col min="8450" max="8450" width="50.7109375" style="101" customWidth="1"/>
    <col min="8451" max="8451" width="20.7109375" style="101" customWidth="1"/>
    <col min="8452" max="8452" width="26.85546875" style="101" customWidth="1"/>
    <col min="8453" max="8683" width="6.85546875" style="101" customWidth="1"/>
    <col min="8684" max="8702" width="8" style="101"/>
    <col min="8703" max="8703" width="4.7109375" style="101" customWidth="1"/>
    <col min="8704" max="8704" width="55.140625" style="101" customWidth="1"/>
    <col min="8705" max="8705" width="13.7109375" style="101" customWidth="1"/>
    <col min="8706" max="8706" width="50.7109375" style="101" customWidth="1"/>
    <col min="8707" max="8707" width="20.7109375" style="101" customWidth="1"/>
    <col min="8708" max="8708" width="26.85546875" style="101" customWidth="1"/>
    <col min="8709" max="8939" width="6.85546875" style="101" customWidth="1"/>
    <col min="8940" max="8958" width="8" style="101"/>
    <col min="8959" max="8959" width="4.7109375" style="101" customWidth="1"/>
    <col min="8960" max="8960" width="55.140625" style="101" customWidth="1"/>
    <col min="8961" max="8961" width="13.7109375" style="101" customWidth="1"/>
    <col min="8962" max="8962" width="50.7109375" style="101" customWidth="1"/>
    <col min="8963" max="8963" width="20.7109375" style="101" customWidth="1"/>
    <col min="8964" max="8964" width="26.85546875" style="101" customWidth="1"/>
    <col min="8965" max="9195" width="6.85546875" style="101" customWidth="1"/>
    <col min="9196" max="9214" width="8" style="101"/>
    <col min="9215" max="9215" width="4.7109375" style="101" customWidth="1"/>
    <col min="9216" max="9216" width="55.140625" style="101" customWidth="1"/>
    <col min="9217" max="9217" width="13.7109375" style="101" customWidth="1"/>
    <col min="9218" max="9218" width="50.7109375" style="101" customWidth="1"/>
    <col min="9219" max="9219" width="20.7109375" style="101" customWidth="1"/>
    <col min="9220" max="9220" width="26.85546875" style="101" customWidth="1"/>
    <col min="9221" max="9451" width="6.85546875" style="101" customWidth="1"/>
    <col min="9452" max="9470" width="8" style="101"/>
    <col min="9471" max="9471" width="4.7109375" style="101" customWidth="1"/>
    <col min="9472" max="9472" width="55.140625" style="101" customWidth="1"/>
    <col min="9473" max="9473" width="13.7109375" style="101" customWidth="1"/>
    <col min="9474" max="9474" width="50.7109375" style="101" customWidth="1"/>
    <col min="9475" max="9475" width="20.7109375" style="101" customWidth="1"/>
    <col min="9476" max="9476" width="26.85546875" style="101" customWidth="1"/>
    <col min="9477" max="9707" width="6.85546875" style="101" customWidth="1"/>
    <col min="9708" max="9726" width="8" style="101"/>
    <col min="9727" max="9727" width="4.7109375" style="101" customWidth="1"/>
    <col min="9728" max="9728" width="55.140625" style="101" customWidth="1"/>
    <col min="9729" max="9729" width="13.7109375" style="101" customWidth="1"/>
    <col min="9730" max="9730" width="50.7109375" style="101" customWidth="1"/>
    <col min="9731" max="9731" width="20.7109375" style="101" customWidth="1"/>
    <col min="9732" max="9732" width="26.85546875" style="101" customWidth="1"/>
    <col min="9733" max="9963" width="6.85546875" style="101" customWidth="1"/>
    <col min="9964" max="9982" width="8" style="101"/>
    <col min="9983" max="9983" width="4.7109375" style="101" customWidth="1"/>
    <col min="9984" max="9984" width="55.140625" style="101" customWidth="1"/>
    <col min="9985" max="9985" width="13.7109375" style="101" customWidth="1"/>
    <col min="9986" max="9986" width="50.7109375" style="101" customWidth="1"/>
    <col min="9987" max="9987" width="20.7109375" style="101" customWidth="1"/>
    <col min="9988" max="9988" width="26.85546875" style="101" customWidth="1"/>
    <col min="9989" max="10219" width="6.85546875" style="101" customWidth="1"/>
    <col min="10220" max="10238" width="8" style="101"/>
    <col min="10239" max="10239" width="4.7109375" style="101" customWidth="1"/>
    <col min="10240" max="10240" width="55.140625" style="101" customWidth="1"/>
    <col min="10241" max="10241" width="13.7109375" style="101" customWidth="1"/>
    <col min="10242" max="10242" width="50.7109375" style="101" customWidth="1"/>
    <col min="10243" max="10243" width="20.7109375" style="101" customWidth="1"/>
    <col min="10244" max="10244" width="26.85546875" style="101" customWidth="1"/>
    <col min="10245" max="10475" width="6.85546875" style="101" customWidth="1"/>
    <col min="10476" max="10494" width="8" style="101"/>
    <col min="10495" max="10495" width="4.7109375" style="101" customWidth="1"/>
    <col min="10496" max="10496" width="55.140625" style="101" customWidth="1"/>
    <col min="10497" max="10497" width="13.7109375" style="101" customWidth="1"/>
    <col min="10498" max="10498" width="50.7109375" style="101" customWidth="1"/>
    <col min="10499" max="10499" width="20.7109375" style="101" customWidth="1"/>
    <col min="10500" max="10500" width="26.85546875" style="101" customWidth="1"/>
    <col min="10501" max="10731" width="6.85546875" style="101" customWidth="1"/>
    <col min="10732" max="10750" width="8" style="101"/>
    <col min="10751" max="10751" width="4.7109375" style="101" customWidth="1"/>
    <col min="10752" max="10752" width="55.140625" style="101" customWidth="1"/>
    <col min="10753" max="10753" width="13.7109375" style="101" customWidth="1"/>
    <col min="10754" max="10754" width="50.7109375" style="101" customWidth="1"/>
    <col min="10755" max="10755" width="20.7109375" style="101" customWidth="1"/>
    <col min="10756" max="10756" width="26.85546875" style="101" customWidth="1"/>
    <col min="10757" max="10987" width="6.85546875" style="101" customWidth="1"/>
    <col min="10988" max="11006" width="8" style="101"/>
    <col min="11007" max="11007" width="4.7109375" style="101" customWidth="1"/>
    <col min="11008" max="11008" width="55.140625" style="101" customWidth="1"/>
    <col min="11009" max="11009" width="13.7109375" style="101" customWidth="1"/>
    <col min="11010" max="11010" width="50.7109375" style="101" customWidth="1"/>
    <col min="11011" max="11011" width="20.7109375" style="101" customWidth="1"/>
    <col min="11012" max="11012" width="26.85546875" style="101" customWidth="1"/>
    <col min="11013" max="11243" width="6.85546875" style="101" customWidth="1"/>
    <col min="11244" max="11262" width="8" style="101"/>
    <col min="11263" max="11263" width="4.7109375" style="101" customWidth="1"/>
    <col min="11264" max="11264" width="55.140625" style="101" customWidth="1"/>
    <col min="11265" max="11265" width="13.7109375" style="101" customWidth="1"/>
    <col min="11266" max="11266" width="50.7109375" style="101" customWidth="1"/>
    <col min="11267" max="11267" width="20.7109375" style="101" customWidth="1"/>
    <col min="11268" max="11268" width="26.85546875" style="101" customWidth="1"/>
    <col min="11269" max="11499" width="6.85546875" style="101" customWidth="1"/>
    <col min="11500" max="11518" width="8" style="101"/>
    <col min="11519" max="11519" width="4.7109375" style="101" customWidth="1"/>
    <col min="11520" max="11520" width="55.140625" style="101" customWidth="1"/>
    <col min="11521" max="11521" width="13.7109375" style="101" customWidth="1"/>
    <col min="11522" max="11522" width="50.7109375" style="101" customWidth="1"/>
    <col min="11523" max="11523" width="20.7109375" style="101" customWidth="1"/>
    <col min="11524" max="11524" width="26.85546875" style="101" customWidth="1"/>
    <col min="11525" max="11755" width="6.85546875" style="101" customWidth="1"/>
    <col min="11756" max="11774" width="8" style="101"/>
    <col min="11775" max="11775" width="4.7109375" style="101" customWidth="1"/>
    <col min="11776" max="11776" width="55.140625" style="101" customWidth="1"/>
    <col min="11777" max="11777" width="13.7109375" style="101" customWidth="1"/>
    <col min="11778" max="11778" width="50.7109375" style="101" customWidth="1"/>
    <col min="11779" max="11779" width="20.7109375" style="101" customWidth="1"/>
    <col min="11780" max="11780" width="26.85546875" style="101" customWidth="1"/>
    <col min="11781" max="12011" width="6.85546875" style="101" customWidth="1"/>
    <col min="12012" max="12030" width="8" style="101"/>
    <col min="12031" max="12031" width="4.7109375" style="101" customWidth="1"/>
    <col min="12032" max="12032" width="55.140625" style="101" customWidth="1"/>
    <col min="12033" max="12033" width="13.7109375" style="101" customWidth="1"/>
    <col min="12034" max="12034" width="50.7109375" style="101" customWidth="1"/>
    <col min="12035" max="12035" width="20.7109375" style="101" customWidth="1"/>
    <col min="12036" max="12036" width="26.85546875" style="101" customWidth="1"/>
    <col min="12037" max="12267" width="6.85546875" style="101" customWidth="1"/>
    <col min="12268" max="12286" width="8" style="101"/>
    <col min="12287" max="12287" width="4.7109375" style="101" customWidth="1"/>
    <col min="12288" max="12288" width="55.140625" style="101" customWidth="1"/>
    <col min="12289" max="12289" width="13.7109375" style="101" customWidth="1"/>
    <col min="12290" max="12290" width="50.7109375" style="101" customWidth="1"/>
    <col min="12291" max="12291" width="20.7109375" style="101" customWidth="1"/>
    <col min="12292" max="12292" width="26.85546875" style="101" customWidth="1"/>
    <col min="12293" max="12523" width="6.85546875" style="101" customWidth="1"/>
    <col min="12524" max="12542" width="8" style="101"/>
    <col min="12543" max="12543" width="4.7109375" style="101" customWidth="1"/>
    <col min="12544" max="12544" width="55.140625" style="101" customWidth="1"/>
    <col min="12545" max="12545" width="13.7109375" style="101" customWidth="1"/>
    <col min="12546" max="12546" width="50.7109375" style="101" customWidth="1"/>
    <col min="12547" max="12547" width="20.7109375" style="101" customWidth="1"/>
    <col min="12548" max="12548" width="26.85546875" style="101" customWidth="1"/>
    <col min="12549" max="12779" width="6.85546875" style="101" customWidth="1"/>
    <col min="12780" max="12798" width="8" style="101"/>
    <col min="12799" max="12799" width="4.7109375" style="101" customWidth="1"/>
    <col min="12800" max="12800" width="55.140625" style="101" customWidth="1"/>
    <col min="12801" max="12801" width="13.7109375" style="101" customWidth="1"/>
    <col min="12802" max="12802" width="50.7109375" style="101" customWidth="1"/>
    <col min="12803" max="12803" width="20.7109375" style="101" customWidth="1"/>
    <col min="12804" max="12804" width="26.85546875" style="101" customWidth="1"/>
    <col min="12805" max="13035" width="6.85546875" style="101" customWidth="1"/>
    <col min="13036" max="13054" width="8" style="101"/>
    <col min="13055" max="13055" width="4.7109375" style="101" customWidth="1"/>
    <col min="13056" max="13056" width="55.140625" style="101" customWidth="1"/>
    <col min="13057" max="13057" width="13.7109375" style="101" customWidth="1"/>
    <col min="13058" max="13058" width="50.7109375" style="101" customWidth="1"/>
    <col min="13059" max="13059" width="20.7109375" style="101" customWidth="1"/>
    <col min="13060" max="13060" width="26.85546875" style="101" customWidth="1"/>
    <col min="13061" max="13291" width="6.85546875" style="101" customWidth="1"/>
    <col min="13292" max="13310" width="8" style="101"/>
    <col min="13311" max="13311" width="4.7109375" style="101" customWidth="1"/>
    <col min="13312" max="13312" width="55.140625" style="101" customWidth="1"/>
    <col min="13313" max="13313" width="13.7109375" style="101" customWidth="1"/>
    <col min="13314" max="13314" width="50.7109375" style="101" customWidth="1"/>
    <col min="13315" max="13315" width="20.7109375" style="101" customWidth="1"/>
    <col min="13316" max="13316" width="26.85546875" style="101" customWidth="1"/>
    <col min="13317" max="13547" width="6.85546875" style="101" customWidth="1"/>
    <col min="13548" max="13566" width="8" style="101"/>
    <col min="13567" max="13567" width="4.7109375" style="101" customWidth="1"/>
    <col min="13568" max="13568" width="55.140625" style="101" customWidth="1"/>
    <col min="13569" max="13569" width="13.7109375" style="101" customWidth="1"/>
    <col min="13570" max="13570" width="50.7109375" style="101" customWidth="1"/>
    <col min="13571" max="13571" width="20.7109375" style="101" customWidth="1"/>
    <col min="13572" max="13572" width="26.85546875" style="101" customWidth="1"/>
    <col min="13573" max="13803" width="6.85546875" style="101" customWidth="1"/>
    <col min="13804" max="13822" width="8" style="101"/>
    <col min="13823" max="13823" width="4.7109375" style="101" customWidth="1"/>
    <col min="13824" max="13824" width="55.140625" style="101" customWidth="1"/>
    <col min="13825" max="13825" width="13.7109375" style="101" customWidth="1"/>
    <col min="13826" max="13826" width="50.7109375" style="101" customWidth="1"/>
    <col min="13827" max="13827" width="20.7109375" style="101" customWidth="1"/>
    <col min="13828" max="13828" width="26.85546875" style="101" customWidth="1"/>
    <col min="13829" max="14059" width="6.85546875" style="101" customWidth="1"/>
    <col min="14060" max="14078" width="8" style="101"/>
    <col min="14079" max="14079" width="4.7109375" style="101" customWidth="1"/>
    <col min="14080" max="14080" width="55.140625" style="101" customWidth="1"/>
    <col min="14081" max="14081" width="13.7109375" style="101" customWidth="1"/>
    <col min="14082" max="14082" width="50.7109375" style="101" customWidth="1"/>
    <col min="14083" max="14083" width="20.7109375" style="101" customWidth="1"/>
    <col min="14084" max="14084" width="26.85546875" style="101" customWidth="1"/>
    <col min="14085" max="14315" width="6.85546875" style="101" customWidth="1"/>
    <col min="14316" max="14334" width="8" style="101"/>
    <col min="14335" max="14335" width="4.7109375" style="101" customWidth="1"/>
    <col min="14336" max="14336" width="55.140625" style="101" customWidth="1"/>
    <col min="14337" max="14337" width="13.7109375" style="101" customWidth="1"/>
    <col min="14338" max="14338" width="50.7109375" style="101" customWidth="1"/>
    <col min="14339" max="14339" width="20.7109375" style="101" customWidth="1"/>
    <col min="14340" max="14340" width="26.85546875" style="101" customWidth="1"/>
    <col min="14341" max="14571" width="6.85546875" style="101" customWidth="1"/>
    <col min="14572" max="14590" width="8" style="101"/>
    <col min="14591" max="14591" width="4.7109375" style="101" customWidth="1"/>
    <col min="14592" max="14592" width="55.140625" style="101" customWidth="1"/>
    <col min="14593" max="14593" width="13.7109375" style="101" customWidth="1"/>
    <col min="14594" max="14594" width="50.7109375" style="101" customWidth="1"/>
    <col min="14595" max="14595" width="20.7109375" style="101" customWidth="1"/>
    <col min="14596" max="14596" width="26.85546875" style="101" customWidth="1"/>
    <col min="14597" max="14827" width="6.85546875" style="101" customWidth="1"/>
    <col min="14828" max="14846" width="8" style="101"/>
    <col min="14847" max="14847" width="4.7109375" style="101" customWidth="1"/>
    <col min="14848" max="14848" width="55.140625" style="101" customWidth="1"/>
    <col min="14849" max="14849" width="13.7109375" style="101" customWidth="1"/>
    <col min="14850" max="14850" width="50.7109375" style="101" customWidth="1"/>
    <col min="14851" max="14851" width="20.7109375" style="101" customWidth="1"/>
    <col min="14852" max="14852" width="26.85546875" style="101" customWidth="1"/>
    <col min="14853" max="15083" width="6.85546875" style="101" customWidth="1"/>
    <col min="15084" max="15102" width="8" style="101"/>
    <col min="15103" max="15103" width="4.7109375" style="101" customWidth="1"/>
    <col min="15104" max="15104" width="55.140625" style="101" customWidth="1"/>
    <col min="15105" max="15105" width="13.7109375" style="101" customWidth="1"/>
    <col min="15106" max="15106" width="50.7109375" style="101" customWidth="1"/>
    <col min="15107" max="15107" width="20.7109375" style="101" customWidth="1"/>
    <col min="15108" max="15108" width="26.85546875" style="101" customWidth="1"/>
    <col min="15109" max="15339" width="6.85546875" style="101" customWidth="1"/>
    <col min="15340" max="15358" width="8" style="101"/>
    <col min="15359" max="15359" width="4.7109375" style="101" customWidth="1"/>
    <col min="15360" max="15360" width="55.140625" style="101" customWidth="1"/>
    <col min="15361" max="15361" width="13.7109375" style="101" customWidth="1"/>
    <col min="15362" max="15362" width="50.7109375" style="101" customWidth="1"/>
    <col min="15363" max="15363" width="20.7109375" style="101" customWidth="1"/>
    <col min="15364" max="15364" width="26.85546875" style="101" customWidth="1"/>
    <col min="15365" max="15595" width="6.85546875" style="101" customWidth="1"/>
    <col min="15596" max="15614" width="8" style="101"/>
    <col min="15615" max="15615" width="4.7109375" style="101" customWidth="1"/>
    <col min="15616" max="15616" width="55.140625" style="101" customWidth="1"/>
    <col min="15617" max="15617" width="13.7109375" style="101" customWidth="1"/>
    <col min="15618" max="15618" width="50.7109375" style="101" customWidth="1"/>
    <col min="15619" max="15619" width="20.7109375" style="101" customWidth="1"/>
    <col min="15620" max="15620" width="26.85546875" style="101" customWidth="1"/>
    <col min="15621" max="15851" width="6.85546875" style="101" customWidth="1"/>
    <col min="15852" max="15870" width="8" style="101"/>
    <col min="15871" max="15871" width="4.7109375" style="101" customWidth="1"/>
    <col min="15872" max="15872" width="55.140625" style="101" customWidth="1"/>
    <col min="15873" max="15873" width="13.7109375" style="101" customWidth="1"/>
    <col min="15874" max="15874" width="50.7109375" style="101" customWidth="1"/>
    <col min="15875" max="15875" width="20.7109375" style="101" customWidth="1"/>
    <col min="15876" max="15876" width="26.85546875" style="101" customWidth="1"/>
    <col min="15877" max="16107" width="6.85546875" style="101" customWidth="1"/>
    <col min="16108" max="16126" width="8" style="101"/>
    <col min="16127" max="16127" width="4.7109375" style="101" customWidth="1"/>
    <col min="16128" max="16128" width="55.140625" style="101" customWidth="1"/>
    <col min="16129" max="16129" width="13.7109375" style="101" customWidth="1"/>
    <col min="16130" max="16130" width="50.7109375" style="101" customWidth="1"/>
    <col min="16131" max="16131" width="20.7109375" style="101" customWidth="1"/>
    <col min="16132" max="16132" width="26.85546875" style="101" customWidth="1"/>
    <col min="16133" max="16363" width="6.85546875" style="101" customWidth="1"/>
    <col min="16364" max="16384" width="8" style="101"/>
  </cols>
  <sheetData>
    <row r="1" spans="1:6">
      <c r="A1" s="240" t="s">
        <v>426</v>
      </c>
      <c r="C1" s="184" t="s">
        <v>83</v>
      </c>
    </row>
    <row r="2" spans="1:6">
      <c r="A2" s="160"/>
      <c r="B2" s="160"/>
    </row>
    <row r="3" spans="1:6" s="60" customFormat="1" ht="31.5">
      <c r="A3" s="11" t="s">
        <v>112</v>
      </c>
      <c r="B3" s="11" t="s">
        <v>262</v>
      </c>
      <c r="C3" s="91" t="s">
        <v>3115</v>
      </c>
      <c r="D3" s="81" t="s">
        <v>263</v>
      </c>
      <c r="E3" s="82" t="s">
        <v>258</v>
      </c>
      <c r="F3" s="82" t="s">
        <v>259</v>
      </c>
    </row>
    <row r="4" spans="1:6" s="60" customFormat="1">
      <c r="A4" s="107">
        <v>1</v>
      </c>
      <c r="B4" s="108">
        <v>2</v>
      </c>
      <c r="C4" s="109">
        <v>3</v>
      </c>
      <c r="D4" s="110">
        <v>4</v>
      </c>
      <c r="E4" s="110">
        <v>5</v>
      </c>
      <c r="F4" s="109">
        <v>6</v>
      </c>
    </row>
    <row r="5" spans="1:6">
      <c r="A5" s="177"/>
      <c r="B5" s="162"/>
      <c r="C5" s="162"/>
      <c r="D5" s="144"/>
      <c r="E5" s="306"/>
      <c r="F5" s="139"/>
    </row>
    <row r="6" spans="1:6" s="186" customFormat="1">
      <c r="A6" s="187"/>
      <c r="B6" s="4" t="s">
        <v>110</v>
      </c>
      <c r="C6" s="187"/>
      <c r="D6" s="187"/>
      <c r="E6" s="187"/>
      <c r="F6" s="139"/>
    </row>
    <row r="7" spans="1:6" s="186" customFormat="1" ht="31.5">
      <c r="A7" s="187"/>
      <c r="B7" s="307" t="s">
        <v>441</v>
      </c>
      <c r="C7" s="308">
        <f>SUM(C9,C23,C29,C32,C37,C48,C64,C69,C75,C80)</f>
        <v>7184647000</v>
      </c>
      <c r="D7" s="187"/>
      <c r="E7" s="187"/>
      <c r="F7" s="139"/>
    </row>
    <row r="8" spans="1:6" s="160" customFormat="1">
      <c r="A8" s="163"/>
      <c r="B8" s="138"/>
      <c r="C8" s="164"/>
      <c r="D8" s="138"/>
      <c r="E8" s="254"/>
      <c r="F8" s="139"/>
    </row>
    <row r="9" spans="1:6" s="160" customFormat="1">
      <c r="A9" s="163"/>
      <c r="B9" s="788" t="s">
        <v>235</v>
      </c>
      <c r="C9" s="789">
        <f>SUM(C10:C21)</f>
        <v>450613500</v>
      </c>
      <c r="D9" s="790"/>
      <c r="E9" s="790"/>
      <c r="F9" s="790"/>
    </row>
    <row r="10" spans="1:6" s="160" customFormat="1" ht="30">
      <c r="A10" s="165"/>
      <c r="B10" s="790" t="s">
        <v>265</v>
      </c>
      <c r="C10" s="796">
        <v>18100000</v>
      </c>
      <c r="D10" s="790" t="s">
        <v>6100</v>
      </c>
      <c r="E10" s="790" t="s">
        <v>6101</v>
      </c>
      <c r="F10" s="790" t="s">
        <v>6102</v>
      </c>
    </row>
    <row r="11" spans="1:6" ht="45">
      <c r="A11" s="143"/>
      <c r="B11" s="790" t="s">
        <v>6103</v>
      </c>
      <c r="C11" s="791">
        <v>151300000</v>
      </c>
      <c r="D11" s="790" t="s">
        <v>6104</v>
      </c>
      <c r="E11" s="792" t="s">
        <v>284</v>
      </c>
      <c r="F11" s="790" t="s">
        <v>6105</v>
      </c>
    </row>
    <row r="12" spans="1:6" ht="30">
      <c r="A12" s="143"/>
      <c r="B12" s="790" t="s">
        <v>2596</v>
      </c>
      <c r="C12" s="791">
        <v>4000000</v>
      </c>
      <c r="D12" s="793" t="s">
        <v>6106</v>
      </c>
      <c r="E12" s="813" t="s">
        <v>284</v>
      </c>
      <c r="F12" s="790" t="s">
        <v>6102</v>
      </c>
    </row>
    <row r="13" spans="1:6" ht="30">
      <c r="A13" s="143"/>
      <c r="B13" s="790" t="s">
        <v>268</v>
      </c>
      <c r="C13" s="794">
        <v>51240000</v>
      </c>
      <c r="D13" s="790" t="s">
        <v>6107</v>
      </c>
      <c r="E13" s="790" t="s">
        <v>6108</v>
      </c>
      <c r="F13" s="790" t="s">
        <v>6102</v>
      </c>
    </row>
    <row r="14" spans="1:6" ht="30">
      <c r="A14" s="143"/>
      <c r="B14" s="790" t="s">
        <v>6109</v>
      </c>
      <c r="C14" s="791">
        <v>25200000</v>
      </c>
      <c r="D14" s="790" t="s">
        <v>6110</v>
      </c>
      <c r="E14" s="790" t="s">
        <v>284</v>
      </c>
      <c r="F14" s="790" t="s">
        <v>6102</v>
      </c>
    </row>
    <row r="15" spans="1:6" ht="30">
      <c r="A15" s="143"/>
      <c r="B15" s="790" t="s">
        <v>236</v>
      </c>
      <c r="C15" s="791">
        <v>10000000</v>
      </c>
      <c r="D15" s="793" t="s">
        <v>6111</v>
      </c>
      <c r="E15" s="792" t="s">
        <v>284</v>
      </c>
      <c r="F15" s="790" t="s">
        <v>6102</v>
      </c>
    </row>
    <row r="16" spans="1:6" ht="30">
      <c r="A16" s="143"/>
      <c r="B16" s="790" t="s">
        <v>272</v>
      </c>
      <c r="C16" s="791">
        <v>11973500</v>
      </c>
      <c r="D16" s="790" t="s">
        <v>6112</v>
      </c>
      <c r="E16" s="792" t="s">
        <v>284</v>
      </c>
      <c r="F16" s="790" t="s">
        <v>6102</v>
      </c>
    </row>
    <row r="17" spans="1:6" ht="30">
      <c r="A17" s="143"/>
      <c r="B17" s="790" t="s">
        <v>6113</v>
      </c>
      <c r="C17" s="791">
        <v>2000000</v>
      </c>
      <c r="D17" s="790" t="s">
        <v>6114</v>
      </c>
      <c r="E17" s="792" t="s">
        <v>284</v>
      </c>
      <c r="F17" s="790" t="s">
        <v>6102</v>
      </c>
    </row>
    <row r="18" spans="1:6" ht="60">
      <c r="A18" s="143"/>
      <c r="B18" s="790" t="s">
        <v>2474</v>
      </c>
      <c r="C18" s="791">
        <v>53250000</v>
      </c>
      <c r="D18" s="790" t="s">
        <v>6115</v>
      </c>
      <c r="E18" s="813" t="s">
        <v>6116</v>
      </c>
      <c r="F18" s="790" t="s">
        <v>6102</v>
      </c>
    </row>
    <row r="19" spans="1:6" ht="30">
      <c r="A19" s="143"/>
      <c r="B19" s="790" t="s">
        <v>353</v>
      </c>
      <c r="C19" s="791">
        <v>5000000</v>
      </c>
      <c r="D19" s="790" t="s">
        <v>6117</v>
      </c>
      <c r="E19" s="792" t="s">
        <v>284</v>
      </c>
      <c r="F19" s="790" t="s">
        <v>6118</v>
      </c>
    </row>
    <row r="20" spans="1:6" ht="30">
      <c r="A20" s="143"/>
      <c r="B20" s="790" t="s">
        <v>275</v>
      </c>
      <c r="C20" s="791">
        <v>40000000</v>
      </c>
      <c r="D20" s="790" t="s">
        <v>6119</v>
      </c>
      <c r="E20" s="795" t="s">
        <v>284</v>
      </c>
      <c r="F20" s="790" t="s">
        <v>6102</v>
      </c>
    </row>
    <row r="21" spans="1:6" ht="60">
      <c r="A21" s="143"/>
      <c r="B21" s="790" t="s">
        <v>316</v>
      </c>
      <c r="C21" s="791">
        <v>78550000</v>
      </c>
      <c r="D21" s="790" t="s">
        <v>6120</v>
      </c>
      <c r="E21" s="795" t="s">
        <v>284</v>
      </c>
      <c r="F21" s="790" t="s">
        <v>6121</v>
      </c>
    </row>
    <row r="22" spans="1:6">
      <c r="A22" s="143"/>
      <c r="B22" s="790"/>
      <c r="C22" s="796"/>
      <c r="D22" s="790"/>
      <c r="E22" s="795"/>
      <c r="F22" s="790"/>
    </row>
    <row r="23" spans="1:6" s="160" customFormat="1" ht="31.5">
      <c r="A23" s="165"/>
      <c r="B23" s="788" t="s">
        <v>241</v>
      </c>
      <c r="C23" s="789">
        <f>SUM(C24:C27)</f>
        <v>253781000</v>
      </c>
      <c r="D23" s="790"/>
      <c r="E23" s="795"/>
      <c r="F23" s="790"/>
    </row>
    <row r="24" spans="1:6" s="160" customFormat="1" ht="30">
      <c r="A24" s="143"/>
      <c r="B24" s="790" t="s">
        <v>242</v>
      </c>
      <c r="C24" s="791">
        <v>5000000</v>
      </c>
      <c r="D24" s="790" t="s">
        <v>6122</v>
      </c>
      <c r="E24" s="790" t="s">
        <v>284</v>
      </c>
      <c r="F24" s="790" t="s">
        <v>6123</v>
      </c>
    </row>
    <row r="25" spans="1:6" ht="30">
      <c r="A25" s="143"/>
      <c r="B25" s="790" t="s">
        <v>5648</v>
      </c>
      <c r="C25" s="791">
        <v>137680000</v>
      </c>
      <c r="D25" s="790" t="s">
        <v>6124</v>
      </c>
      <c r="E25" s="790" t="s">
        <v>6125</v>
      </c>
      <c r="F25" s="790" t="s">
        <v>6123</v>
      </c>
    </row>
    <row r="26" spans="1:6" ht="30">
      <c r="A26" s="143"/>
      <c r="B26" s="790" t="s">
        <v>243</v>
      </c>
      <c r="C26" s="791">
        <v>5000000</v>
      </c>
      <c r="D26" s="790" t="s">
        <v>6126</v>
      </c>
      <c r="E26" s="795" t="s">
        <v>6127</v>
      </c>
      <c r="F26" s="790" t="s">
        <v>6123</v>
      </c>
    </row>
    <row r="27" spans="1:6" ht="30">
      <c r="A27" s="143"/>
      <c r="B27" s="790" t="s">
        <v>6128</v>
      </c>
      <c r="C27" s="791">
        <v>106101000</v>
      </c>
      <c r="D27" s="790" t="s">
        <v>6129</v>
      </c>
      <c r="E27" s="795" t="s">
        <v>284</v>
      </c>
      <c r="F27" s="790" t="s">
        <v>5221</v>
      </c>
    </row>
    <row r="28" spans="1:6">
      <c r="A28" s="143"/>
      <c r="B28" s="790"/>
      <c r="C28" s="797"/>
      <c r="D28" s="790"/>
      <c r="E28" s="790"/>
      <c r="F28" s="790"/>
    </row>
    <row r="29" spans="1:6" ht="31.5">
      <c r="A29" s="143"/>
      <c r="B29" s="788" t="s">
        <v>367</v>
      </c>
      <c r="C29" s="789">
        <f>SUM(C30:C30)</f>
        <v>76200000</v>
      </c>
      <c r="D29" s="790"/>
      <c r="E29" s="795"/>
      <c r="F29" s="790"/>
    </row>
    <row r="30" spans="1:6" ht="30">
      <c r="A30" s="143"/>
      <c r="B30" s="790" t="s">
        <v>6130</v>
      </c>
      <c r="C30" s="791">
        <v>76200000</v>
      </c>
      <c r="D30" s="790" t="s">
        <v>6131</v>
      </c>
      <c r="E30" s="790" t="s">
        <v>282</v>
      </c>
      <c r="F30" s="790" t="s">
        <v>6123</v>
      </c>
    </row>
    <row r="31" spans="1:6">
      <c r="A31" s="143"/>
      <c r="B31" s="790"/>
      <c r="C31" s="796"/>
      <c r="D31" s="790"/>
      <c r="E31" s="795"/>
      <c r="F31" s="790"/>
    </row>
    <row r="32" spans="1:6" s="160" customFormat="1" ht="31.5">
      <c r="A32" s="165"/>
      <c r="B32" s="788" t="s">
        <v>6132</v>
      </c>
      <c r="C32" s="789">
        <f>SUM(C33:C35)</f>
        <v>67600000</v>
      </c>
      <c r="D32" s="790"/>
      <c r="E32" s="795"/>
      <c r="F32" s="790"/>
    </row>
    <row r="33" spans="1:6" ht="30">
      <c r="A33" s="143"/>
      <c r="B33" s="790" t="s">
        <v>280</v>
      </c>
      <c r="C33" s="791">
        <v>7700000</v>
      </c>
      <c r="D33" s="790" t="s">
        <v>6133</v>
      </c>
      <c r="E33" s="795" t="s">
        <v>6134</v>
      </c>
      <c r="F33" s="790" t="s">
        <v>6123</v>
      </c>
    </row>
    <row r="34" spans="1:6">
      <c r="A34" s="143"/>
      <c r="B34" s="790" t="s">
        <v>5943</v>
      </c>
      <c r="C34" s="791">
        <v>50000000</v>
      </c>
      <c r="D34" s="790" t="s">
        <v>6135</v>
      </c>
      <c r="E34" s="795" t="s">
        <v>385</v>
      </c>
      <c r="F34" s="790" t="s">
        <v>6123</v>
      </c>
    </row>
    <row r="35" spans="1:6" s="160" customFormat="1" ht="30">
      <c r="A35" s="165"/>
      <c r="B35" s="790" t="s">
        <v>6136</v>
      </c>
      <c r="C35" s="791">
        <v>9900000</v>
      </c>
      <c r="D35" s="790" t="s">
        <v>6137</v>
      </c>
      <c r="E35" s="795" t="s">
        <v>6127</v>
      </c>
      <c r="F35" s="790" t="s">
        <v>6123</v>
      </c>
    </row>
    <row r="36" spans="1:6">
      <c r="A36" s="143"/>
      <c r="B36" s="790"/>
      <c r="C36" s="796"/>
      <c r="D36" s="790"/>
      <c r="E36" s="795"/>
      <c r="F36" s="790"/>
    </row>
    <row r="37" spans="1:6">
      <c r="A37" s="143"/>
      <c r="B37" s="788" t="s">
        <v>6138</v>
      </c>
      <c r="C37" s="789">
        <f>SUM(C38:C46)</f>
        <v>577955500</v>
      </c>
      <c r="D37" s="790"/>
      <c r="E37" s="795"/>
      <c r="F37" s="790"/>
    </row>
    <row r="38" spans="1:6" ht="30">
      <c r="A38" s="143"/>
      <c r="B38" s="790" t="s">
        <v>6139</v>
      </c>
      <c r="C38" s="791">
        <v>26000000</v>
      </c>
      <c r="D38" s="790" t="s">
        <v>6140</v>
      </c>
      <c r="E38" s="792" t="s">
        <v>5976</v>
      </c>
      <c r="F38" s="790" t="s">
        <v>6123</v>
      </c>
    </row>
    <row r="39" spans="1:6" ht="30">
      <c r="A39" s="143"/>
      <c r="B39" s="790" t="s">
        <v>6141</v>
      </c>
      <c r="C39" s="791">
        <v>50000000</v>
      </c>
      <c r="D39" s="790" t="s">
        <v>6142</v>
      </c>
      <c r="E39" s="792" t="s">
        <v>6143</v>
      </c>
      <c r="F39" s="792" t="s">
        <v>6144</v>
      </c>
    </row>
    <row r="40" spans="1:6" ht="30">
      <c r="A40" s="143"/>
      <c r="B40" s="798" t="s">
        <v>6145</v>
      </c>
      <c r="C40" s="799">
        <v>50000000</v>
      </c>
      <c r="D40" s="790" t="s">
        <v>6146</v>
      </c>
      <c r="E40" s="792" t="s">
        <v>282</v>
      </c>
      <c r="F40" s="790" t="s">
        <v>375</v>
      </c>
    </row>
    <row r="41" spans="1:6">
      <c r="A41" s="143"/>
      <c r="B41" s="790" t="s">
        <v>6147</v>
      </c>
      <c r="C41" s="791">
        <v>60000000</v>
      </c>
      <c r="D41" s="790" t="s">
        <v>6148</v>
      </c>
      <c r="E41" s="795" t="s">
        <v>282</v>
      </c>
      <c r="F41" s="790" t="s">
        <v>6144</v>
      </c>
    </row>
    <row r="42" spans="1:6" ht="30">
      <c r="A42" s="143"/>
      <c r="B42" s="790" t="s">
        <v>6149</v>
      </c>
      <c r="C42" s="791">
        <v>150000000</v>
      </c>
      <c r="D42" s="790" t="s">
        <v>6150</v>
      </c>
      <c r="E42" s="795" t="s">
        <v>282</v>
      </c>
      <c r="F42" s="790" t="s">
        <v>6151</v>
      </c>
    </row>
    <row r="43" spans="1:6" ht="75">
      <c r="A43" s="143"/>
      <c r="B43" s="800" t="s">
        <v>6152</v>
      </c>
      <c r="C43" s="791">
        <v>81955500</v>
      </c>
      <c r="D43" s="790" t="s">
        <v>6153</v>
      </c>
      <c r="E43" s="795" t="s">
        <v>6154</v>
      </c>
      <c r="F43" s="792" t="s">
        <v>6123</v>
      </c>
    </row>
    <row r="44" spans="1:6" s="160" customFormat="1">
      <c r="A44" s="165"/>
      <c r="B44" s="790" t="s">
        <v>6155</v>
      </c>
      <c r="C44" s="791">
        <v>100000000</v>
      </c>
      <c r="D44" s="790" t="s">
        <v>6156</v>
      </c>
      <c r="E44" s="790" t="s">
        <v>6157</v>
      </c>
      <c r="F44" s="790" t="s">
        <v>266</v>
      </c>
    </row>
    <row r="45" spans="1:6">
      <c r="A45" s="143"/>
      <c r="B45" s="800" t="s">
        <v>6158</v>
      </c>
      <c r="C45" s="791">
        <v>25000000</v>
      </c>
      <c r="D45" s="801" t="s">
        <v>6159</v>
      </c>
      <c r="E45" s="790" t="s">
        <v>284</v>
      </c>
      <c r="F45" s="790" t="s">
        <v>6123</v>
      </c>
    </row>
    <row r="46" spans="1:6">
      <c r="A46" s="143"/>
      <c r="B46" s="790" t="s">
        <v>6160</v>
      </c>
      <c r="C46" s="791">
        <v>35000000</v>
      </c>
      <c r="D46" s="798" t="s">
        <v>6161</v>
      </c>
      <c r="E46" s="802" t="s">
        <v>6162</v>
      </c>
      <c r="F46" s="790" t="s">
        <v>442</v>
      </c>
    </row>
    <row r="47" spans="1:6">
      <c r="A47" s="143"/>
      <c r="B47" s="790"/>
      <c r="C47" s="796"/>
      <c r="D47" s="801"/>
      <c r="E47" s="802"/>
      <c r="F47" s="790"/>
    </row>
    <row r="48" spans="1:6">
      <c r="A48" s="143"/>
      <c r="B48" s="788" t="s">
        <v>6163</v>
      </c>
      <c r="C48" s="789">
        <f>SUM(C49:C62)</f>
        <v>4151297000</v>
      </c>
      <c r="D48" s="801"/>
      <c r="E48" s="802"/>
      <c r="F48" s="790"/>
    </row>
    <row r="49" spans="1:6" ht="45">
      <c r="A49" s="143"/>
      <c r="B49" s="800" t="s">
        <v>6164</v>
      </c>
      <c r="C49" s="803">
        <v>20000000</v>
      </c>
      <c r="D49" s="790" t="s">
        <v>6165</v>
      </c>
      <c r="E49" s="792" t="s">
        <v>6166</v>
      </c>
      <c r="F49" s="790" t="s">
        <v>6167</v>
      </c>
    </row>
    <row r="50" spans="1:6" ht="30">
      <c r="A50" s="143"/>
      <c r="B50" s="800" t="s">
        <v>6168</v>
      </c>
      <c r="C50" s="814">
        <v>48000000</v>
      </c>
      <c r="D50" s="790" t="s">
        <v>6169</v>
      </c>
      <c r="E50" s="790" t="s">
        <v>284</v>
      </c>
      <c r="F50" s="792" t="s">
        <v>442</v>
      </c>
    </row>
    <row r="51" spans="1:6" ht="30">
      <c r="A51" s="143"/>
      <c r="B51" s="800" t="s">
        <v>6170</v>
      </c>
      <c r="C51" s="796">
        <v>435400000</v>
      </c>
      <c r="D51" s="790" t="s">
        <v>6171</v>
      </c>
      <c r="E51" s="802" t="s">
        <v>284</v>
      </c>
      <c r="F51" s="790" t="s">
        <v>442</v>
      </c>
    </row>
    <row r="52" spans="1:6" ht="30">
      <c r="A52" s="143"/>
      <c r="B52" s="800" t="s">
        <v>6172</v>
      </c>
      <c r="C52" s="796">
        <v>20000000</v>
      </c>
      <c r="D52" s="790" t="s">
        <v>6173</v>
      </c>
      <c r="E52" s="802" t="s">
        <v>6174</v>
      </c>
      <c r="F52" s="790" t="s">
        <v>6175</v>
      </c>
    </row>
    <row r="53" spans="1:6" ht="30">
      <c r="A53" s="143"/>
      <c r="B53" s="790" t="s">
        <v>6176</v>
      </c>
      <c r="C53" s="796">
        <v>146250000</v>
      </c>
      <c r="D53" s="790" t="s">
        <v>6177</v>
      </c>
      <c r="E53" s="795" t="s">
        <v>6178</v>
      </c>
      <c r="F53" s="790" t="s">
        <v>266</v>
      </c>
    </row>
    <row r="54" spans="1:6" s="160" customFormat="1" ht="30">
      <c r="A54" s="165"/>
      <c r="B54" s="790" t="s">
        <v>6179</v>
      </c>
      <c r="C54" s="797">
        <v>25000000</v>
      </c>
      <c r="D54" s="790" t="s">
        <v>6180</v>
      </c>
      <c r="E54" s="792" t="s">
        <v>6181</v>
      </c>
      <c r="F54" s="790" t="s">
        <v>6182</v>
      </c>
    </row>
    <row r="55" spans="1:6" ht="30">
      <c r="A55" s="143"/>
      <c r="B55" s="790" t="s">
        <v>6183</v>
      </c>
      <c r="C55" s="797">
        <v>2343609000</v>
      </c>
      <c r="D55" s="801" t="s">
        <v>6184</v>
      </c>
      <c r="E55" s="790" t="s">
        <v>5220</v>
      </c>
      <c r="F55" s="802" t="s">
        <v>6185</v>
      </c>
    </row>
    <row r="56" spans="1:6">
      <c r="A56" s="143"/>
      <c r="B56" s="790" t="s">
        <v>6186</v>
      </c>
      <c r="C56" s="797">
        <v>150000000</v>
      </c>
      <c r="D56" s="801" t="s">
        <v>6187</v>
      </c>
      <c r="E56" s="790" t="s">
        <v>2906</v>
      </c>
      <c r="F56" s="802" t="s">
        <v>442</v>
      </c>
    </row>
    <row r="57" spans="1:6" ht="30">
      <c r="A57" s="143"/>
      <c r="B57" s="790" t="s">
        <v>6188</v>
      </c>
      <c r="C57" s="797">
        <v>100000000</v>
      </c>
      <c r="D57" s="801" t="s">
        <v>6189</v>
      </c>
      <c r="E57" s="790" t="s">
        <v>2906</v>
      </c>
      <c r="F57" s="802" t="s">
        <v>442</v>
      </c>
    </row>
    <row r="58" spans="1:6" s="310" customFormat="1">
      <c r="A58" s="143"/>
      <c r="B58" s="790" t="s">
        <v>6190</v>
      </c>
      <c r="C58" s="797">
        <v>150000000</v>
      </c>
      <c r="D58" s="801" t="s">
        <v>6191</v>
      </c>
      <c r="E58" s="790" t="s">
        <v>2906</v>
      </c>
      <c r="F58" s="802" t="s">
        <v>442</v>
      </c>
    </row>
    <row r="59" spans="1:6" ht="30">
      <c r="A59" s="143"/>
      <c r="B59" s="790" t="s">
        <v>6192</v>
      </c>
      <c r="C59" s="797">
        <v>113038000</v>
      </c>
      <c r="D59" s="801" t="s">
        <v>6193</v>
      </c>
      <c r="E59" s="790" t="s">
        <v>2906</v>
      </c>
      <c r="F59" s="802" t="s">
        <v>442</v>
      </c>
    </row>
    <row r="60" spans="1:6" ht="30">
      <c r="A60" s="143"/>
      <c r="B60" s="790" t="s">
        <v>6194</v>
      </c>
      <c r="C60" s="797">
        <v>150000000</v>
      </c>
      <c r="D60" s="801" t="s">
        <v>6195</v>
      </c>
      <c r="E60" s="790" t="s">
        <v>2906</v>
      </c>
      <c r="F60" s="802" t="s">
        <v>442</v>
      </c>
    </row>
    <row r="61" spans="1:6">
      <c r="A61" s="165"/>
      <c r="B61" s="790" t="s">
        <v>6196</v>
      </c>
      <c r="C61" s="797">
        <v>200000000</v>
      </c>
      <c r="D61" s="801" t="s">
        <v>6197</v>
      </c>
      <c r="E61" s="790" t="s">
        <v>6198</v>
      </c>
      <c r="F61" s="802" t="s">
        <v>442</v>
      </c>
    </row>
    <row r="62" spans="1:6" ht="30">
      <c r="A62" s="143"/>
      <c r="B62" s="790" t="s">
        <v>6199</v>
      </c>
      <c r="C62" s="797">
        <v>250000000</v>
      </c>
      <c r="D62" s="801" t="s">
        <v>6200</v>
      </c>
      <c r="E62" s="790" t="s">
        <v>6201</v>
      </c>
      <c r="F62" s="802" t="s">
        <v>442</v>
      </c>
    </row>
    <row r="63" spans="1:6">
      <c r="A63" s="143"/>
      <c r="B63" s="790"/>
      <c r="C63" s="791"/>
      <c r="D63" s="801"/>
      <c r="E63" s="802"/>
      <c r="F63" s="790"/>
    </row>
    <row r="64" spans="1:6" s="160" customFormat="1">
      <c r="A64" s="165"/>
      <c r="B64" s="788" t="s">
        <v>6202</v>
      </c>
      <c r="C64" s="789">
        <f>SUM(C65:C67)</f>
        <v>263000000</v>
      </c>
      <c r="D64" s="801"/>
      <c r="E64" s="802"/>
      <c r="F64" s="790"/>
    </row>
    <row r="65" spans="1:6" ht="30">
      <c r="A65" s="143"/>
      <c r="B65" s="790" t="s">
        <v>6203</v>
      </c>
      <c r="C65" s="797">
        <v>35000000</v>
      </c>
      <c r="D65" s="790" t="s">
        <v>6204</v>
      </c>
      <c r="E65" s="790" t="s">
        <v>284</v>
      </c>
      <c r="F65" s="790" t="s">
        <v>266</v>
      </c>
    </row>
    <row r="66" spans="1:6" ht="30">
      <c r="A66" s="143"/>
      <c r="B66" s="790" t="s">
        <v>6205</v>
      </c>
      <c r="C66" s="797">
        <v>25000000</v>
      </c>
      <c r="D66" s="790" t="s">
        <v>6206</v>
      </c>
      <c r="E66" s="795" t="s">
        <v>6181</v>
      </c>
      <c r="F66" s="790" t="s">
        <v>6207</v>
      </c>
    </row>
    <row r="67" spans="1:6">
      <c r="A67" s="143"/>
      <c r="B67" s="798" t="s">
        <v>6208</v>
      </c>
      <c r="C67" s="804">
        <v>203000000</v>
      </c>
      <c r="D67" s="798" t="s">
        <v>6209</v>
      </c>
      <c r="E67" s="805" t="s">
        <v>284</v>
      </c>
      <c r="F67" s="798" t="s">
        <v>442</v>
      </c>
    </row>
    <row r="68" spans="1:6">
      <c r="A68" s="143"/>
      <c r="B68" s="815"/>
      <c r="C68" s="815"/>
      <c r="D68" s="815"/>
      <c r="E68" s="815"/>
      <c r="F68" s="815"/>
    </row>
    <row r="69" spans="1:6">
      <c r="A69" s="143"/>
      <c r="B69" s="788" t="s">
        <v>6210</v>
      </c>
      <c r="C69" s="806">
        <f>SUM(C70:C73)</f>
        <v>573000000</v>
      </c>
      <c r="D69" s="801"/>
      <c r="E69" s="790"/>
      <c r="F69" s="790"/>
    </row>
    <row r="70" spans="1:6" ht="45">
      <c r="A70" s="143"/>
      <c r="B70" s="807" t="s">
        <v>6211</v>
      </c>
      <c r="C70" s="796">
        <v>330000000</v>
      </c>
      <c r="D70" s="790" t="s">
        <v>6212</v>
      </c>
      <c r="E70" s="802" t="s">
        <v>6213</v>
      </c>
      <c r="F70" s="790" t="s">
        <v>6214</v>
      </c>
    </row>
    <row r="71" spans="1:6" s="160" customFormat="1" ht="30">
      <c r="A71" s="165"/>
      <c r="B71" s="790" t="s">
        <v>6215</v>
      </c>
      <c r="C71" s="796">
        <v>100000000</v>
      </c>
      <c r="D71" s="790" t="s">
        <v>6216</v>
      </c>
      <c r="E71" s="792" t="s">
        <v>284</v>
      </c>
      <c r="F71" s="790" t="s">
        <v>6102</v>
      </c>
    </row>
    <row r="72" spans="1:6" ht="30">
      <c r="A72" s="143"/>
      <c r="B72" s="790" t="s">
        <v>6217</v>
      </c>
      <c r="C72" s="796">
        <v>50000000</v>
      </c>
      <c r="D72" s="790" t="s">
        <v>6218</v>
      </c>
      <c r="E72" s="790" t="s">
        <v>2728</v>
      </c>
      <c r="F72" s="790" t="s">
        <v>442</v>
      </c>
    </row>
    <row r="73" spans="1:6" ht="45">
      <c r="A73" s="143"/>
      <c r="B73" s="790" t="s">
        <v>6219</v>
      </c>
      <c r="C73" s="796">
        <v>93000000</v>
      </c>
      <c r="D73" s="790" t="s">
        <v>6220</v>
      </c>
      <c r="E73" s="790" t="s">
        <v>284</v>
      </c>
      <c r="F73" s="790" t="s">
        <v>6221</v>
      </c>
    </row>
    <row r="74" spans="1:6">
      <c r="A74" s="143"/>
      <c r="B74" s="815"/>
      <c r="C74" s="796"/>
      <c r="D74" s="815"/>
      <c r="E74" s="815"/>
      <c r="F74" s="815"/>
    </row>
    <row r="75" spans="1:6" ht="31.5">
      <c r="A75" s="143"/>
      <c r="B75" s="808" t="s">
        <v>6222</v>
      </c>
      <c r="C75" s="789">
        <f>SUM(C76:C78)</f>
        <v>740000000</v>
      </c>
      <c r="D75" s="801"/>
      <c r="E75" s="802"/>
      <c r="F75" s="790"/>
    </row>
    <row r="76" spans="1:6" ht="30">
      <c r="A76" s="143"/>
      <c r="B76" s="809" t="s">
        <v>6223</v>
      </c>
      <c r="C76" s="810">
        <v>141000000</v>
      </c>
      <c r="D76" s="809" t="s">
        <v>6224</v>
      </c>
      <c r="E76" s="809" t="s">
        <v>284</v>
      </c>
      <c r="F76" s="790" t="s">
        <v>6102</v>
      </c>
    </row>
    <row r="77" spans="1:6" ht="45">
      <c r="A77" s="143"/>
      <c r="B77" s="809" t="s">
        <v>6225</v>
      </c>
      <c r="C77" s="810">
        <v>93000000</v>
      </c>
      <c r="D77" s="809" t="s">
        <v>6226</v>
      </c>
      <c r="E77" s="809" t="s">
        <v>284</v>
      </c>
      <c r="F77" s="790" t="s">
        <v>6227</v>
      </c>
    </row>
    <row r="78" spans="1:6">
      <c r="A78" s="143"/>
      <c r="B78" s="809" t="s">
        <v>6228</v>
      </c>
      <c r="C78" s="810">
        <v>506000000</v>
      </c>
      <c r="D78" s="809" t="s">
        <v>6229</v>
      </c>
      <c r="E78" s="809" t="s">
        <v>284</v>
      </c>
      <c r="F78" s="790" t="s">
        <v>442</v>
      </c>
    </row>
    <row r="79" spans="1:6">
      <c r="A79" s="143"/>
      <c r="B79" s="815"/>
      <c r="C79" s="810"/>
      <c r="D79" s="815"/>
      <c r="E79" s="815"/>
      <c r="F79" s="815"/>
    </row>
    <row r="80" spans="1:6" ht="31.5">
      <c r="A80" s="143"/>
      <c r="B80" s="811" t="s">
        <v>6230</v>
      </c>
      <c r="C80" s="812">
        <f>SUM(C81:C81)</f>
        <v>31200000</v>
      </c>
      <c r="D80" s="809"/>
      <c r="E80" s="809"/>
      <c r="F80" s="792"/>
    </row>
    <row r="81" spans="1:6" ht="30">
      <c r="A81" s="165"/>
      <c r="B81" s="790" t="s">
        <v>6231</v>
      </c>
      <c r="C81" s="796">
        <v>31200000</v>
      </c>
      <c r="D81" s="790" t="s">
        <v>6232</v>
      </c>
      <c r="E81" s="790" t="s">
        <v>284</v>
      </c>
      <c r="F81" s="790" t="s">
        <v>6233</v>
      </c>
    </row>
  </sheetData>
  <conditionalFormatting sqref="B6">
    <cfRule type="expression" dxfId="14" priority="1">
      <formula>#REF!&lt;&gt;0</formula>
    </cfRule>
  </conditionalFormatting>
  <pageMargins left="0.27" right="0.17" top="0.35" bottom="0.3" header="0.31496062992125984" footer="0.31496062992125984"/>
  <pageSetup paperSize="11" scale="55" orientation="landscape" horizontalDpi="0" verticalDpi="0" r:id="rId1"/>
</worksheet>
</file>

<file path=xl/worksheets/sheet24.xml><?xml version="1.0" encoding="utf-8"?>
<worksheet xmlns="http://schemas.openxmlformats.org/spreadsheetml/2006/main" xmlns:r="http://schemas.openxmlformats.org/officeDocument/2006/relationships">
  <dimension ref="A1:H106"/>
  <sheetViews>
    <sheetView view="pageBreakPreview" topLeftCell="A52" zoomScale="60" workbookViewId="0">
      <selection activeCell="D19" sqref="D19"/>
    </sheetView>
  </sheetViews>
  <sheetFormatPr defaultColWidth="6.85546875" defaultRowHeight="15.75"/>
  <cols>
    <col min="1" max="1" width="7.7109375" style="80" customWidth="1"/>
    <col min="2" max="2" width="55.7109375" style="3" customWidth="1"/>
    <col min="3" max="3" width="23.7109375" style="312" customWidth="1"/>
    <col min="4" max="4" width="45.7109375" style="3" customWidth="1"/>
    <col min="5" max="6" width="24.7109375" style="3" customWidth="1"/>
    <col min="7" max="8" width="20.42578125" style="3" customWidth="1"/>
    <col min="9" max="256" width="6.85546875" style="3"/>
    <col min="257" max="257" width="4.7109375" style="3" customWidth="1"/>
    <col min="258" max="258" width="55" style="3" customWidth="1"/>
    <col min="259" max="259" width="13.7109375" style="3" customWidth="1"/>
    <col min="260" max="260" width="50.7109375" style="3" customWidth="1"/>
    <col min="261" max="261" width="20.7109375" style="3" customWidth="1"/>
    <col min="262" max="262" width="30.7109375" style="3" customWidth="1"/>
    <col min="263" max="264" width="20.42578125" style="3" customWidth="1"/>
    <col min="265" max="512" width="6.85546875" style="3"/>
    <col min="513" max="513" width="4.7109375" style="3" customWidth="1"/>
    <col min="514" max="514" width="55" style="3" customWidth="1"/>
    <col min="515" max="515" width="13.7109375" style="3" customWidth="1"/>
    <col min="516" max="516" width="50.7109375" style="3" customWidth="1"/>
    <col min="517" max="517" width="20.7109375" style="3" customWidth="1"/>
    <col min="518" max="518" width="30.7109375" style="3" customWidth="1"/>
    <col min="519" max="520" width="20.42578125" style="3" customWidth="1"/>
    <col min="521" max="768" width="6.85546875" style="3"/>
    <col min="769" max="769" width="4.7109375" style="3" customWidth="1"/>
    <col min="770" max="770" width="55" style="3" customWidth="1"/>
    <col min="771" max="771" width="13.7109375" style="3" customWidth="1"/>
    <col min="772" max="772" width="50.7109375" style="3" customWidth="1"/>
    <col min="773" max="773" width="20.7109375" style="3" customWidth="1"/>
    <col min="774" max="774" width="30.7109375" style="3" customWidth="1"/>
    <col min="775" max="776" width="20.42578125" style="3" customWidth="1"/>
    <col min="777" max="1024" width="6.85546875" style="3"/>
    <col min="1025" max="1025" width="4.7109375" style="3" customWidth="1"/>
    <col min="1026" max="1026" width="55" style="3" customWidth="1"/>
    <col min="1027" max="1027" width="13.7109375" style="3" customWidth="1"/>
    <col min="1028" max="1028" width="50.7109375" style="3" customWidth="1"/>
    <col min="1029" max="1029" width="20.7109375" style="3" customWidth="1"/>
    <col min="1030" max="1030" width="30.7109375" style="3" customWidth="1"/>
    <col min="1031" max="1032" width="20.42578125" style="3" customWidth="1"/>
    <col min="1033" max="1280" width="6.85546875" style="3"/>
    <col min="1281" max="1281" width="4.7109375" style="3" customWidth="1"/>
    <col min="1282" max="1282" width="55" style="3" customWidth="1"/>
    <col min="1283" max="1283" width="13.7109375" style="3" customWidth="1"/>
    <col min="1284" max="1284" width="50.7109375" style="3" customWidth="1"/>
    <col min="1285" max="1285" width="20.7109375" style="3" customWidth="1"/>
    <col min="1286" max="1286" width="30.7109375" style="3" customWidth="1"/>
    <col min="1287" max="1288" width="20.42578125" style="3" customWidth="1"/>
    <col min="1289" max="1536" width="6.85546875" style="3"/>
    <col min="1537" max="1537" width="4.7109375" style="3" customWidth="1"/>
    <col min="1538" max="1538" width="55" style="3" customWidth="1"/>
    <col min="1539" max="1539" width="13.7109375" style="3" customWidth="1"/>
    <col min="1540" max="1540" width="50.7109375" style="3" customWidth="1"/>
    <col min="1541" max="1541" width="20.7109375" style="3" customWidth="1"/>
    <col min="1542" max="1542" width="30.7109375" style="3" customWidth="1"/>
    <col min="1543" max="1544" width="20.42578125" style="3" customWidth="1"/>
    <col min="1545" max="1792" width="6.85546875" style="3"/>
    <col min="1793" max="1793" width="4.7109375" style="3" customWidth="1"/>
    <col min="1794" max="1794" width="55" style="3" customWidth="1"/>
    <col min="1795" max="1795" width="13.7109375" style="3" customWidth="1"/>
    <col min="1796" max="1796" width="50.7109375" style="3" customWidth="1"/>
    <col min="1797" max="1797" width="20.7109375" style="3" customWidth="1"/>
    <col min="1798" max="1798" width="30.7109375" style="3" customWidth="1"/>
    <col min="1799" max="1800" width="20.42578125" style="3" customWidth="1"/>
    <col min="1801" max="2048" width="6.85546875" style="3"/>
    <col min="2049" max="2049" width="4.7109375" style="3" customWidth="1"/>
    <col min="2050" max="2050" width="55" style="3" customWidth="1"/>
    <col min="2051" max="2051" width="13.7109375" style="3" customWidth="1"/>
    <col min="2052" max="2052" width="50.7109375" style="3" customWidth="1"/>
    <col min="2053" max="2053" width="20.7109375" style="3" customWidth="1"/>
    <col min="2054" max="2054" width="30.7109375" style="3" customWidth="1"/>
    <col min="2055" max="2056" width="20.42578125" style="3" customWidth="1"/>
    <col min="2057" max="2304" width="6.85546875" style="3"/>
    <col min="2305" max="2305" width="4.7109375" style="3" customWidth="1"/>
    <col min="2306" max="2306" width="55" style="3" customWidth="1"/>
    <col min="2307" max="2307" width="13.7109375" style="3" customWidth="1"/>
    <col min="2308" max="2308" width="50.7109375" style="3" customWidth="1"/>
    <col min="2309" max="2309" width="20.7109375" style="3" customWidth="1"/>
    <col min="2310" max="2310" width="30.7109375" style="3" customWidth="1"/>
    <col min="2311" max="2312" width="20.42578125" style="3" customWidth="1"/>
    <col min="2313" max="2560" width="6.85546875" style="3"/>
    <col min="2561" max="2561" width="4.7109375" style="3" customWidth="1"/>
    <col min="2562" max="2562" width="55" style="3" customWidth="1"/>
    <col min="2563" max="2563" width="13.7109375" style="3" customWidth="1"/>
    <col min="2564" max="2564" width="50.7109375" style="3" customWidth="1"/>
    <col min="2565" max="2565" width="20.7109375" style="3" customWidth="1"/>
    <col min="2566" max="2566" width="30.7109375" style="3" customWidth="1"/>
    <col min="2567" max="2568" width="20.42578125" style="3" customWidth="1"/>
    <col min="2569" max="2816" width="6.85546875" style="3"/>
    <col min="2817" max="2817" width="4.7109375" style="3" customWidth="1"/>
    <col min="2818" max="2818" width="55" style="3" customWidth="1"/>
    <col min="2819" max="2819" width="13.7109375" style="3" customWidth="1"/>
    <col min="2820" max="2820" width="50.7109375" style="3" customWidth="1"/>
    <col min="2821" max="2821" width="20.7109375" style="3" customWidth="1"/>
    <col min="2822" max="2822" width="30.7109375" style="3" customWidth="1"/>
    <col min="2823" max="2824" width="20.42578125" style="3" customWidth="1"/>
    <col min="2825" max="3072" width="6.85546875" style="3"/>
    <col min="3073" max="3073" width="4.7109375" style="3" customWidth="1"/>
    <col min="3074" max="3074" width="55" style="3" customWidth="1"/>
    <col min="3075" max="3075" width="13.7109375" style="3" customWidth="1"/>
    <col min="3076" max="3076" width="50.7109375" style="3" customWidth="1"/>
    <col min="3077" max="3077" width="20.7109375" style="3" customWidth="1"/>
    <col min="3078" max="3078" width="30.7109375" style="3" customWidth="1"/>
    <col min="3079" max="3080" width="20.42578125" style="3" customWidth="1"/>
    <col min="3081" max="3328" width="6.85546875" style="3"/>
    <col min="3329" max="3329" width="4.7109375" style="3" customWidth="1"/>
    <col min="3330" max="3330" width="55" style="3" customWidth="1"/>
    <col min="3331" max="3331" width="13.7109375" style="3" customWidth="1"/>
    <col min="3332" max="3332" width="50.7109375" style="3" customWidth="1"/>
    <col min="3333" max="3333" width="20.7109375" style="3" customWidth="1"/>
    <col min="3334" max="3334" width="30.7109375" style="3" customWidth="1"/>
    <col min="3335" max="3336" width="20.42578125" style="3" customWidth="1"/>
    <col min="3337" max="3584" width="6.85546875" style="3"/>
    <col min="3585" max="3585" width="4.7109375" style="3" customWidth="1"/>
    <col min="3586" max="3586" width="55" style="3" customWidth="1"/>
    <col min="3587" max="3587" width="13.7109375" style="3" customWidth="1"/>
    <col min="3588" max="3588" width="50.7109375" style="3" customWidth="1"/>
    <col min="3589" max="3589" width="20.7109375" style="3" customWidth="1"/>
    <col min="3590" max="3590" width="30.7109375" style="3" customWidth="1"/>
    <col min="3591" max="3592" width="20.42578125" style="3" customWidth="1"/>
    <col min="3593" max="3840" width="6.85546875" style="3"/>
    <col min="3841" max="3841" width="4.7109375" style="3" customWidth="1"/>
    <col min="3842" max="3842" width="55" style="3" customWidth="1"/>
    <col min="3843" max="3843" width="13.7109375" style="3" customWidth="1"/>
    <col min="3844" max="3844" width="50.7109375" style="3" customWidth="1"/>
    <col min="3845" max="3845" width="20.7109375" style="3" customWidth="1"/>
    <col min="3846" max="3846" width="30.7109375" style="3" customWidth="1"/>
    <col min="3847" max="3848" width="20.42578125" style="3" customWidth="1"/>
    <col min="3849" max="4096" width="6.85546875" style="3"/>
    <col min="4097" max="4097" width="4.7109375" style="3" customWidth="1"/>
    <col min="4098" max="4098" width="55" style="3" customWidth="1"/>
    <col min="4099" max="4099" width="13.7109375" style="3" customWidth="1"/>
    <col min="4100" max="4100" width="50.7109375" style="3" customWidth="1"/>
    <col min="4101" max="4101" width="20.7109375" style="3" customWidth="1"/>
    <col min="4102" max="4102" width="30.7109375" style="3" customWidth="1"/>
    <col min="4103" max="4104" width="20.42578125" style="3" customWidth="1"/>
    <col min="4105" max="4352" width="6.85546875" style="3"/>
    <col min="4353" max="4353" width="4.7109375" style="3" customWidth="1"/>
    <col min="4354" max="4354" width="55" style="3" customWidth="1"/>
    <col min="4355" max="4355" width="13.7109375" style="3" customWidth="1"/>
    <col min="4356" max="4356" width="50.7109375" style="3" customWidth="1"/>
    <col min="4357" max="4357" width="20.7109375" style="3" customWidth="1"/>
    <col min="4358" max="4358" width="30.7109375" style="3" customWidth="1"/>
    <col min="4359" max="4360" width="20.42578125" style="3" customWidth="1"/>
    <col min="4361" max="4608" width="6.85546875" style="3"/>
    <col min="4609" max="4609" width="4.7109375" style="3" customWidth="1"/>
    <col min="4610" max="4610" width="55" style="3" customWidth="1"/>
    <col min="4611" max="4611" width="13.7109375" style="3" customWidth="1"/>
    <col min="4612" max="4612" width="50.7109375" style="3" customWidth="1"/>
    <col min="4613" max="4613" width="20.7109375" style="3" customWidth="1"/>
    <col min="4614" max="4614" width="30.7109375" style="3" customWidth="1"/>
    <col min="4615" max="4616" width="20.42578125" style="3" customWidth="1"/>
    <col min="4617" max="4864" width="6.85546875" style="3"/>
    <col min="4865" max="4865" width="4.7109375" style="3" customWidth="1"/>
    <col min="4866" max="4866" width="55" style="3" customWidth="1"/>
    <col min="4867" max="4867" width="13.7109375" style="3" customWidth="1"/>
    <col min="4868" max="4868" width="50.7109375" style="3" customWidth="1"/>
    <col min="4869" max="4869" width="20.7109375" style="3" customWidth="1"/>
    <col min="4870" max="4870" width="30.7109375" style="3" customWidth="1"/>
    <col min="4871" max="4872" width="20.42578125" style="3" customWidth="1"/>
    <col min="4873" max="5120" width="6.85546875" style="3"/>
    <col min="5121" max="5121" width="4.7109375" style="3" customWidth="1"/>
    <col min="5122" max="5122" width="55" style="3" customWidth="1"/>
    <col min="5123" max="5123" width="13.7109375" style="3" customWidth="1"/>
    <col min="5124" max="5124" width="50.7109375" style="3" customWidth="1"/>
    <col min="5125" max="5125" width="20.7109375" style="3" customWidth="1"/>
    <col min="5126" max="5126" width="30.7109375" style="3" customWidth="1"/>
    <col min="5127" max="5128" width="20.42578125" style="3" customWidth="1"/>
    <col min="5129" max="5376" width="6.85546875" style="3"/>
    <col min="5377" max="5377" width="4.7109375" style="3" customWidth="1"/>
    <col min="5378" max="5378" width="55" style="3" customWidth="1"/>
    <col min="5379" max="5379" width="13.7109375" style="3" customWidth="1"/>
    <col min="5380" max="5380" width="50.7109375" style="3" customWidth="1"/>
    <col min="5381" max="5381" width="20.7109375" style="3" customWidth="1"/>
    <col min="5382" max="5382" width="30.7109375" style="3" customWidth="1"/>
    <col min="5383" max="5384" width="20.42578125" style="3" customWidth="1"/>
    <col min="5385" max="5632" width="6.85546875" style="3"/>
    <col min="5633" max="5633" width="4.7109375" style="3" customWidth="1"/>
    <col min="5634" max="5634" width="55" style="3" customWidth="1"/>
    <col min="5635" max="5635" width="13.7109375" style="3" customWidth="1"/>
    <col min="5636" max="5636" width="50.7109375" style="3" customWidth="1"/>
    <col min="5637" max="5637" width="20.7109375" style="3" customWidth="1"/>
    <col min="5638" max="5638" width="30.7109375" style="3" customWidth="1"/>
    <col min="5639" max="5640" width="20.42578125" style="3" customWidth="1"/>
    <col min="5641" max="5888" width="6.85546875" style="3"/>
    <col min="5889" max="5889" width="4.7109375" style="3" customWidth="1"/>
    <col min="5890" max="5890" width="55" style="3" customWidth="1"/>
    <col min="5891" max="5891" width="13.7109375" style="3" customWidth="1"/>
    <col min="5892" max="5892" width="50.7109375" style="3" customWidth="1"/>
    <col min="5893" max="5893" width="20.7109375" style="3" customWidth="1"/>
    <col min="5894" max="5894" width="30.7109375" style="3" customWidth="1"/>
    <col min="5895" max="5896" width="20.42578125" style="3" customWidth="1"/>
    <col min="5897" max="6144" width="6.85546875" style="3"/>
    <col min="6145" max="6145" width="4.7109375" style="3" customWidth="1"/>
    <col min="6146" max="6146" width="55" style="3" customWidth="1"/>
    <col min="6147" max="6147" width="13.7109375" style="3" customWidth="1"/>
    <col min="6148" max="6148" width="50.7109375" style="3" customWidth="1"/>
    <col min="6149" max="6149" width="20.7109375" style="3" customWidth="1"/>
    <col min="6150" max="6150" width="30.7109375" style="3" customWidth="1"/>
    <col min="6151" max="6152" width="20.42578125" style="3" customWidth="1"/>
    <col min="6153" max="6400" width="6.85546875" style="3"/>
    <col min="6401" max="6401" width="4.7109375" style="3" customWidth="1"/>
    <col min="6402" max="6402" width="55" style="3" customWidth="1"/>
    <col min="6403" max="6403" width="13.7109375" style="3" customWidth="1"/>
    <col min="6404" max="6404" width="50.7109375" style="3" customWidth="1"/>
    <col min="6405" max="6405" width="20.7109375" style="3" customWidth="1"/>
    <col min="6406" max="6406" width="30.7109375" style="3" customWidth="1"/>
    <col min="6407" max="6408" width="20.42578125" style="3" customWidth="1"/>
    <col min="6409" max="6656" width="6.85546875" style="3"/>
    <col min="6657" max="6657" width="4.7109375" style="3" customWidth="1"/>
    <col min="6658" max="6658" width="55" style="3" customWidth="1"/>
    <col min="6659" max="6659" width="13.7109375" style="3" customWidth="1"/>
    <col min="6660" max="6660" width="50.7109375" style="3" customWidth="1"/>
    <col min="6661" max="6661" width="20.7109375" style="3" customWidth="1"/>
    <col min="6662" max="6662" width="30.7109375" style="3" customWidth="1"/>
    <col min="6663" max="6664" width="20.42578125" style="3" customWidth="1"/>
    <col min="6665" max="6912" width="6.85546875" style="3"/>
    <col min="6913" max="6913" width="4.7109375" style="3" customWidth="1"/>
    <col min="6914" max="6914" width="55" style="3" customWidth="1"/>
    <col min="6915" max="6915" width="13.7109375" style="3" customWidth="1"/>
    <col min="6916" max="6916" width="50.7109375" style="3" customWidth="1"/>
    <col min="6917" max="6917" width="20.7109375" style="3" customWidth="1"/>
    <col min="6918" max="6918" width="30.7109375" style="3" customWidth="1"/>
    <col min="6919" max="6920" width="20.42578125" style="3" customWidth="1"/>
    <col min="6921" max="7168" width="6.85546875" style="3"/>
    <col min="7169" max="7169" width="4.7109375" style="3" customWidth="1"/>
    <col min="7170" max="7170" width="55" style="3" customWidth="1"/>
    <col min="7171" max="7171" width="13.7109375" style="3" customWidth="1"/>
    <col min="7172" max="7172" width="50.7109375" style="3" customWidth="1"/>
    <col min="7173" max="7173" width="20.7109375" style="3" customWidth="1"/>
    <col min="7174" max="7174" width="30.7109375" style="3" customWidth="1"/>
    <col min="7175" max="7176" width="20.42578125" style="3" customWidth="1"/>
    <col min="7177" max="7424" width="6.85546875" style="3"/>
    <col min="7425" max="7425" width="4.7109375" style="3" customWidth="1"/>
    <col min="7426" max="7426" width="55" style="3" customWidth="1"/>
    <col min="7427" max="7427" width="13.7109375" style="3" customWidth="1"/>
    <col min="7428" max="7428" width="50.7109375" style="3" customWidth="1"/>
    <col min="7429" max="7429" width="20.7109375" style="3" customWidth="1"/>
    <col min="7430" max="7430" width="30.7109375" style="3" customWidth="1"/>
    <col min="7431" max="7432" width="20.42578125" style="3" customWidth="1"/>
    <col min="7433" max="7680" width="6.85546875" style="3"/>
    <col min="7681" max="7681" width="4.7109375" style="3" customWidth="1"/>
    <col min="7682" max="7682" width="55" style="3" customWidth="1"/>
    <col min="7683" max="7683" width="13.7109375" style="3" customWidth="1"/>
    <col min="7684" max="7684" width="50.7109375" style="3" customWidth="1"/>
    <col min="7685" max="7685" width="20.7109375" style="3" customWidth="1"/>
    <col min="7686" max="7686" width="30.7109375" style="3" customWidth="1"/>
    <col min="7687" max="7688" width="20.42578125" style="3" customWidth="1"/>
    <col min="7689" max="7936" width="6.85546875" style="3"/>
    <col min="7937" max="7937" width="4.7109375" style="3" customWidth="1"/>
    <col min="7938" max="7938" width="55" style="3" customWidth="1"/>
    <col min="7939" max="7939" width="13.7109375" style="3" customWidth="1"/>
    <col min="7940" max="7940" width="50.7109375" style="3" customWidth="1"/>
    <col min="7941" max="7941" width="20.7109375" style="3" customWidth="1"/>
    <col min="7942" max="7942" width="30.7109375" style="3" customWidth="1"/>
    <col min="7943" max="7944" width="20.42578125" style="3" customWidth="1"/>
    <col min="7945" max="8192" width="6.85546875" style="3"/>
    <col min="8193" max="8193" width="4.7109375" style="3" customWidth="1"/>
    <col min="8194" max="8194" width="55" style="3" customWidth="1"/>
    <col min="8195" max="8195" width="13.7109375" style="3" customWidth="1"/>
    <col min="8196" max="8196" width="50.7109375" style="3" customWidth="1"/>
    <col min="8197" max="8197" width="20.7109375" style="3" customWidth="1"/>
    <col min="8198" max="8198" width="30.7109375" style="3" customWidth="1"/>
    <col min="8199" max="8200" width="20.42578125" style="3" customWidth="1"/>
    <col min="8201" max="8448" width="6.85546875" style="3"/>
    <col min="8449" max="8449" width="4.7109375" style="3" customWidth="1"/>
    <col min="8450" max="8450" width="55" style="3" customWidth="1"/>
    <col min="8451" max="8451" width="13.7109375" style="3" customWidth="1"/>
    <col min="8452" max="8452" width="50.7109375" style="3" customWidth="1"/>
    <col min="8453" max="8453" width="20.7109375" style="3" customWidth="1"/>
    <col min="8454" max="8454" width="30.7109375" style="3" customWidth="1"/>
    <col min="8455" max="8456" width="20.42578125" style="3" customWidth="1"/>
    <col min="8457" max="8704" width="6.85546875" style="3"/>
    <col min="8705" max="8705" width="4.7109375" style="3" customWidth="1"/>
    <col min="8706" max="8706" width="55" style="3" customWidth="1"/>
    <col min="8707" max="8707" width="13.7109375" style="3" customWidth="1"/>
    <col min="8708" max="8708" width="50.7109375" style="3" customWidth="1"/>
    <col min="8709" max="8709" width="20.7109375" style="3" customWidth="1"/>
    <col min="8710" max="8710" width="30.7109375" style="3" customWidth="1"/>
    <col min="8711" max="8712" width="20.42578125" style="3" customWidth="1"/>
    <col min="8713" max="8960" width="6.85546875" style="3"/>
    <col min="8961" max="8961" width="4.7109375" style="3" customWidth="1"/>
    <col min="8962" max="8962" width="55" style="3" customWidth="1"/>
    <col min="8963" max="8963" width="13.7109375" style="3" customWidth="1"/>
    <col min="8964" max="8964" width="50.7109375" style="3" customWidth="1"/>
    <col min="8965" max="8965" width="20.7109375" style="3" customWidth="1"/>
    <col min="8966" max="8966" width="30.7109375" style="3" customWidth="1"/>
    <col min="8967" max="8968" width="20.42578125" style="3" customWidth="1"/>
    <col min="8969" max="9216" width="6.85546875" style="3"/>
    <col min="9217" max="9217" width="4.7109375" style="3" customWidth="1"/>
    <col min="9218" max="9218" width="55" style="3" customWidth="1"/>
    <col min="9219" max="9219" width="13.7109375" style="3" customWidth="1"/>
    <col min="9220" max="9220" width="50.7109375" style="3" customWidth="1"/>
    <col min="9221" max="9221" width="20.7109375" style="3" customWidth="1"/>
    <col min="9222" max="9222" width="30.7109375" style="3" customWidth="1"/>
    <col min="9223" max="9224" width="20.42578125" style="3" customWidth="1"/>
    <col min="9225" max="9472" width="6.85546875" style="3"/>
    <col min="9473" max="9473" width="4.7109375" style="3" customWidth="1"/>
    <col min="9474" max="9474" width="55" style="3" customWidth="1"/>
    <col min="9475" max="9475" width="13.7109375" style="3" customWidth="1"/>
    <col min="9476" max="9476" width="50.7109375" style="3" customWidth="1"/>
    <col min="9477" max="9477" width="20.7109375" style="3" customWidth="1"/>
    <col min="9478" max="9478" width="30.7109375" style="3" customWidth="1"/>
    <col min="9479" max="9480" width="20.42578125" style="3" customWidth="1"/>
    <col min="9481" max="9728" width="6.85546875" style="3"/>
    <col min="9729" max="9729" width="4.7109375" style="3" customWidth="1"/>
    <col min="9730" max="9730" width="55" style="3" customWidth="1"/>
    <col min="9731" max="9731" width="13.7109375" style="3" customWidth="1"/>
    <col min="9732" max="9732" width="50.7109375" style="3" customWidth="1"/>
    <col min="9733" max="9733" width="20.7109375" style="3" customWidth="1"/>
    <col min="9734" max="9734" width="30.7109375" style="3" customWidth="1"/>
    <col min="9735" max="9736" width="20.42578125" style="3" customWidth="1"/>
    <col min="9737" max="9984" width="6.85546875" style="3"/>
    <col min="9985" max="9985" width="4.7109375" style="3" customWidth="1"/>
    <col min="9986" max="9986" width="55" style="3" customWidth="1"/>
    <col min="9987" max="9987" width="13.7109375" style="3" customWidth="1"/>
    <col min="9988" max="9988" width="50.7109375" style="3" customWidth="1"/>
    <col min="9989" max="9989" width="20.7109375" style="3" customWidth="1"/>
    <col min="9990" max="9990" width="30.7109375" style="3" customWidth="1"/>
    <col min="9991" max="9992" width="20.42578125" style="3" customWidth="1"/>
    <col min="9993" max="10240" width="6.85546875" style="3"/>
    <col min="10241" max="10241" width="4.7109375" style="3" customWidth="1"/>
    <col min="10242" max="10242" width="55" style="3" customWidth="1"/>
    <col min="10243" max="10243" width="13.7109375" style="3" customWidth="1"/>
    <col min="10244" max="10244" width="50.7109375" style="3" customWidth="1"/>
    <col min="10245" max="10245" width="20.7109375" style="3" customWidth="1"/>
    <col min="10246" max="10246" width="30.7109375" style="3" customWidth="1"/>
    <col min="10247" max="10248" width="20.42578125" style="3" customWidth="1"/>
    <col min="10249" max="10496" width="6.85546875" style="3"/>
    <col min="10497" max="10497" width="4.7109375" style="3" customWidth="1"/>
    <col min="10498" max="10498" width="55" style="3" customWidth="1"/>
    <col min="10499" max="10499" width="13.7109375" style="3" customWidth="1"/>
    <col min="10500" max="10500" width="50.7109375" style="3" customWidth="1"/>
    <col min="10501" max="10501" width="20.7109375" style="3" customWidth="1"/>
    <col min="10502" max="10502" width="30.7109375" style="3" customWidth="1"/>
    <col min="10503" max="10504" width="20.42578125" style="3" customWidth="1"/>
    <col min="10505" max="10752" width="6.85546875" style="3"/>
    <col min="10753" max="10753" width="4.7109375" style="3" customWidth="1"/>
    <col min="10754" max="10754" width="55" style="3" customWidth="1"/>
    <col min="10755" max="10755" width="13.7109375" style="3" customWidth="1"/>
    <col min="10756" max="10756" width="50.7109375" style="3" customWidth="1"/>
    <col min="10757" max="10757" width="20.7109375" style="3" customWidth="1"/>
    <col min="10758" max="10758" width="30.7109375" style="3" customWidth="1"/>
    <col min="10759" max="10760" width="20.42578125" style="3" customWidth="1"/>
    <col min="10761" max="11008" width="6.85546875" style="3"/>
    <col min="11009" max="11009" width="4.7109375" style="3" customWidth="1"/>
    <col min="11010" max="11010" width="55" style="3" customWidth="1"/>
    <col min="11011" max="11011" width="13.7109375" style="3" customWidth="1"/>
    <col min="11012" max="11012" width="50.7109375" style="3" customWidth="1"/>
    <col min="11013" max="11013" width="20.7109375" style="3" customWidth="1"/>
    <col min="11014" max="11014" width="30.7109375" style="3" customWidth="1"/>
    <col min="11015" max="11016" width="20.42578125" style="3" customWidth="1"/>
    <col min="11017" max="11264" width="6.85546875" style="3"/>
    <col min="11265" max="11265" width="4.7109375" style="3" customWidth="1"/>
    <col min="11266" max="11266" width="55" style="3" customWidth="1"/>
    <col min="11267" max="11267" width="13.7109375" style="3" customWidth="1"/>
    <col min="11268" max="11268" width="50.7109375" style="3" customWidth="1"/>
    <col min="11269" max="11269" width="20.7109375" style="3" customWidth="1"/>
    <col min="11270" max="11270" width="30.7109375" style="3" customWidth="1"/>
    <col min="11271" max="11272" width="20.42578125" style="3" customWidth="1"/>
    <col min="11273" max="11520" width="6.85546875" style="3"/>
    <col min="11521" max="11521" width="4.7109375" style="3" customWidth="1"/>
    <col min="11522" max="11522" width="55" style="3" customWidth="1"/>
    <col min="11523" max="11523" width="13.7109375" style="3" customWidth="1"/>
    <col min="11524" max="11524" width="50.7109375" style="3" customWidth="1"/>
    <col min="11525" max="11525" width="20.7109375" style="3" customWidth="1"/>
    <col min="11526" max="11526" width="30.7109375" style="3" customWidth="1"/>
    <col min="11527" max="11528" width="20.42578125" style="3" customWidth="1"/>
    <col min="11529" max="11776" width="6.85546875" style="3"/>
    <col min="11777" max="11777" width="4.7109375" style="3" customWidth="1"/>
    <col min="11778" max="11778" width="55" style="3" customWidth="1"/>
    <col min="11779" max="11779" width="13.7109375" style="3" customWidth="1"/>
    <col min="11780" max="11780" width="50.7109375" style="3" customWidth="1"/>
    <col min="11781" max="11781" width="20.7109375" style="3" customWidth="1"/>
    <col min="11782" max="11782" width="30.7109375" style="3" customWidth="1"/>
    <col min="11783" max="11784" width="20.42578125" style="3" customWidth="1"/>
    <col min="11785" max="12032" width="6.85546875" style="3"/>
    <col min="12033" max="12033" width="4.7109375" style="3" customWidth="1"/>
    <col min="12034" max="12034" width="55" style="3" customWidth="1"/>
    <col min="12035" max="12035" width="13.7109375" style="3" customWidth="1"/>
    <col min="12036" max="12036" width="50.7109375" style="3" customWidth="1"/>
    <col min="12037" max="12037" width="20.7109375" style="3" customWidth="1"/>
    <col min="12038" max="12038" width="30.7109375" style="3" customWidth="1"/>
    <col min="12039" max="12040" width="20.42578125" style="3" customWidth="1"/>
    <col min="12041" max="12288" width="6.85546875" style="3"/>
    <col min="12289" max="12289" width="4.7109375" style="3" customWidth="1"/>
    <col min="12290" max="12290" width="55" style="3" customWidth="1"/>
    <col min="12291" max="12291" width="13.7109375" style="3" customWidth="1"/>
    <col min="12292" max="12292" width="50.7109375" style="3" customWidth="1"/>
    <col min="12293" max="12293" width="20.7109375" style="3" customWidth="1"/>
    <col min="12294" max="12294" width="30.7109375" style="3" customWidth="1"/>
    <col min="12295" max="12296" width="20.42578125" style="3" customWidth="1"/>
    <col min="12297" max="12544" width="6.85546875" style="3"/>
    <col min="12545" max="12545" width="4.7109375" style="3" customWidth="1"/>
    <col min="12546" max="12546" width="55" style="3" customWidth="1"/>
    <col min="12547" max="12547" width="13.7109375" style="3" customWidth="1"/>
    <col min="12548" max="12548" width="50.7109375" style="3" customWidth="1"/>
    <col min="12549" max="12549" width="20.7109375" style="3" customWidth="1"/>
    <col min="12550" max="12550" width="30.7109375" style="3" customWidth="1"/>
    <col min="12551" max="12552" width="20.42578125" style="3" customWidth="1"/>
    <col min="12553" max="12800" width="6.85546875" style="3"/>
    <col min="12801" max="12801" width="4.7109375" style="3" customWidth="1"/>
    <col min="12802" max="12802" width="55" style="3" customWidth="1"/>
    <col min="12803" max="12803" width="13.7109375" style="3" customWidth="1"/>
    <col min="12804" max="12804" width="50.7109375" style="3" customWidth="1"/>
    <col min="12805" max="12805" width="20.7109375" style="3" customWidth="1"/>
    <col min="12806" max="12806" width="30.7109375" style="3" customWidth="1"/>
    <col min="12807" max="12808" width="20.42578125" style="3" customWidth="1"/>
    <col min="12809" max="13056" width="6.85546875" style="3"/>
    <col min="13057" max="13057" width="4.7109375" style="3" customWidth="1"/>
    <col min="13058" max="13058" width="55" style="3" customWidth="1"/>
    <col min="13059" max="13059" width="13.7109375" style="3" customWidth="1"/>
    <col min="13060" max="13060" width="50.7109375" style="3" customWidth="1"/>
    <col min="13061" max="13061" width="20.7109375" style="3" customWidth="1"/>
    <col min="13062" max="13062" width="30.7109375" style="3" customWidth="1"/>
    <col min="13063" max="13064" width="20.42578125" style="3" customWidth="1"/>
    <col min="13065" max="13312" width="6.85546875" style="3"/>
    <col min="13313" max="13313" width="4.7109375" style="3" customWidth="1"/>
    <col min="13314" max="13314" width="55" style="3" customWidth="1"/>
    <col min="13315" max="13315" width="13.7109375" style="3" customWidth="1"/>
    <col min="13316" max="13316" width="50.7109375" style="3" customWidth="1"/>
    <col min="13317" max="13317" width="20.7109375" style="3" customWidth="1"/>
    <col min="13318" max="13318" width="30.7109375" style="3" customWidth="1"/>
    <col min="13319" max="13320" width="20.42578125" style="3" customWidth="1"/>
    <col min="13321" max="13568" width="6.85546875" style="3"/>
    <col min="13569" max="13569" width="4.7109375" style="3" customWidth="1"/>
    <col min="13570" max="13570" width="55" style="3" customWidth="1"/>
    <col min="13571" max="13571" width="13.7109375" style="3" customWidth="1"/>
    <col min="13572" max="13572" width="50.7109375" style="3" customWidth="1"/>
    <col min="13573" max="13573" width="20.7109375" style="3" customWidth="1"/>
    <col min="13574" max="13574" width="30.7109375" style="3" customWidth="1"/>
    <col min="13575" max="13576" width="20.42578125" style="3" customWidth="1"/>
    <col min="13577" max="13824" width="6.85546875" style="3"/>
    <col min="13825" max="13825" width="4.7109375" style="3" customWidth="1"/>
    <col min="13826" max="13826" width="55" style="3" customWidth="1"/>
    <col min="13827" max="13827" width="13.7109375" style="3" customWidth="1"/>
    <col min="13828" max="13828" width="50.7109375" style="3" customWidth="1"/>
    <col min="13829" max="13829" width="20.7109375" style="3" customWidth="1"/>
    <col min="13830" max="13830" width="30.7109375" style="3" customWidth="1"/>
    <col min="13831" max="13832" width="20.42578125" style="3" customWidth="1"/>
    <col min="13833" max="14080" width="6.85546875" style="3"/>
    <col min="14081" max="14081" width="4.7109375" style="3" customWidth="1"/>
    <col min="14082" max="14082" width="55" style="3" customWidth="1"/>
    <col min="14083" max="14083" width="13.7109375" style="3" customWidth="1"/>
    <col min="14084" max="14084" width="50.7109375" style="3" customWidth="1"/>
    <col min="14085" max="14085" width="20.7109375" style="3" customWidth="1"/>
    <col min="14086" max="14086" width="30.7109375" style="3" customWidth="1"/>
    <col min="14087" max="14088" width="20.42578125" style="3" customWidth="1"/>
    <col min="14089" max="14336" width="6.85546875" style="3"/>
    <col min="14337" max="14337" width="4.7109375" style="3" customWidth="1"/>
    <col min="14338" max="14338" width="55" style="3" customWidth="1"/>
    <col min="14339" max="14339" width="13.7109375" style="3" customWidth="1"/>
    <col min="14340" max="14340" width="50.7109375" style="3" customWidth="1"/>
    <col min="14341" max="14341" width="20.7109375" style="3" customWidth="1"/>
    <col min="14342" max="14342" width="30.7109375" style="3" customWidth="1"/>
    <col min="14343" max="14344" width="20.42578125" style="3" customWidth="1"/>
    <col min="14345" max="14592" width="6.85546875" style="3"/>
    <col min="14593" max="14593" width="4.7109375" style="3" customWidth="1"/>
    <col min="14594" max="14594" width="55" style="3" customWidth="1"/>
    <col min="14595" max="14595" width="13.7109375" style="3" customWidth="1"/>
    <col min="14596" max="14596" width="50.7109375" style="3" customWidth="1"/>
    <col min="14597" max="14597" width="20.7109375" style="3" customWidth="1"/>
    <col min="14598" max="14598" width="30.7109375" style="3" customWidth="1"/>
    <col min="14599" max="14600" width="20.42578125" style="3" customWidth="1"/>
    <col min="14601" max="14848" width="6.85546875" style="3"/>
    <col min="14849" max="14849" width="4.7109375" style="3" customWidth="1"/>
    <col min="14850" max="14850" width="55" style="3" customWidth="1"/>
    <col min="14851" max="14851" width="13.7109375" style="3" customWidth="1"/>
    <col min="14852" max="14852" width="50.7109375" style="3" customWidth="1"/>
    <col min="14853" max="14853" width="20.7109375" style="3" customWidth="1"/>
    <col min="14854" max="14854" width="30.7109375" style="3" customWidth="1"/>
    <col min="14855" max="14856" width="20.42578125" style="3" customWidth="1"/>
    <col min="14857" max="15104" width="6.85546875" style="3"/>
    <col min="15105" max="15105" width="4.7109375" style="3" customWidth="1"/>
    <col min="15106" max="15106" width="55" style="3" customWidth="1"/>
    <col min="15107" max="15107" width="13.7109375" style="3" customWidth="1"/>
    <col min="15108" max="15108" width="50.7109375" style="3" customWidth="1"/>
    <col min="15109" max="15109" width="20.7109375" style="3" customWidth="1"/>
    <col min="15110" max="15110" width="30.7109375" style="3" customWidth="1"/>
    <col min="15111" max="15112" width="20.42578125" style="3" customWidth="1"/>
    <col min="15113" max="15360" width="6.85546875" style="3"/>
    <col min="15361" max="15361" width="4.7109375" style="3" customWidth="1"/>
    <col min="15362" max="15362" width="55" style="3" customWidth="1"/>
    <col min="15363" max="15363" width="13.7109375" style="3" customWidth="1"/>
    <col min="15364" max="15364" width="50.7109375" style="3" customWidth="1"/>
    <col min="15365" max="15365" width="20.7109375" style="3" customWidth="1"/>
    <col min="15366" max="15366" width="30.7109375" style="3" customWidth="1"/>
    <col min="15367" max="15368" width="20.42578125" style="3" customWidth="1"/>
    <col min="15369" max="15616" width="6.85546875" style="3"/>
    <col min="15617" max="15617" width="4.7109375" style="3" customWidth="1"/>
    <col min="15618" max="15618" width="55" style="3" customWidth="1"/>
    <col min="15619" max="15619" width="13.7109375" style="3" customWidth="1"/>
    <col min="15620" max="15620" width="50.7109375" style="3" customWidth="1"/>
    <col min="15621" max="15621" width="20.7109375" style="3" customWidth="1"/>
    <col min="15622" max="15622" width="30.7109375" style="3" customWidth="1"/>
    <col min="15623" max="15624" width="20.42578125" style="3" customWidth="1"/>
    <col min="15625" max="15872" width="6.85546875" style="3"/>
    <col min="15873" max="15873" width="4.7109375" style="3" customWidth="1"/>
    <col min="15874" max="15874" width="55" style="3" customWidth="1"/>
    <col min="15875" max="15875" width="13.7109375" style="3" customWidth="1"/>
    <col min="15876" max="15876" width="50.7109375" style="3" customWidth="1"/>
    <col min="15877" max="15877" width="20.7109375" style="3" customWidth="1"/>
    <col min="15878" max="15878" width="30.7109375" style="3" customWidth="1"/>
    <col min="15879" max="15880" width="20.42578125" style="3" customWidth="1"/>
    <col min="15881" max="16128" width="6.85546875" style="3"/>
    <col min="16129" max="16129" width="4.7109375" style="3" customWidth="1"/>
    <col min="16130" max="16130" width="55" style="3" customWidth="1"/>
    <col min="16131" max="16131" width="13.7109375" style="3" customWidth="1"/>
    <col min="16132" max="16132" width="50.7109375" style="3" customWidth="1"/>
    <col min="16133" max="16133" width="20.7109375" style="3" customWidth="1"/>
    <col min="16134" max="16134" width="30.7109375" style="3" customWidth="1"/>
    <col min="16135" max="16136" width="20.42578125" style="3" customWidth="1"/>
    <col min="16137" max="16384" width="6.85546875" style="3"/>
  </cols>
  <sheetData>
    <row r="1" spans="1:8">
      <c r="A1" s="311" t="s">
        <v>443</v>
      </c>
      <c r="B1" s="71"/>
      <c r="C1" s="147" t="s">
        <v>84</v>
      </c>
    </row>
    <row r="3" spans="1:8" s="186" customFormat="1" ht="31.5">
      <c r="A3" s="11" t="s">
        <v>112</v>
      </c>
      <c r="B3" s="11" t="s">
        <v>262</v>
      </c>
      <c r="C3" s="91" t="s">
        <v>3115</v>
      </c>
      <c r="D3" s="81" t="s">
        <v>263</v>
      </c>
      <c r="E3" s="82" t="s">
        <v>258</v>
      </c>
      <c r="F3" s="82" t="s">
        <v>259</v>
      </c>
      <c r="G3" s="313"/>
      <c r="H3" s="313"/>
    </row>
    <row r="4" spans="1:8" s="186" customFormat="1">
      <c r="A4" s="107">
        <v>1</v>
      </c>
      <c r="B4" s="108">
        <v>2</v>
      </c>
      <c r="C4" s="109">
        <v>3</v>
      </c>
      <c r="D4" s="110">
        <v>4</v>
      </c>
      <c r="E4" s="110">
        <v>5</v>
      </c>
      <c r="F4" s="109">
        <v>6</v>
      </c>
      <c r="G4" s="313"/>
      <c r="H4" s="313"/>
    </row>
    <row r="5" spans="1:8" s="186" customFormat="1">
      <c r="A5" s="244"/>
      <c r="B5" s="245"/>
      <c r="C5" s="246"/>
      <c r="D5" s="245"/>
      <c r="E5" s="246"/>
      <c r="F5" s="245"/>
      <c r="G5" s="313"/>
      <c r="H5" s="313"/>
    </row>
    <row r="6" spans="1:8" s="186" customFormat="1">
      <c r="A6" s="244"/>
      <c r="B6" s="4" t="s">
        <v>110</v>
      </c>
      <c r="C6" s="246"/>
      <c r="D6" s="245"/>
      <c r="E6" s="246"/>
      <c r="F6" s="245"/>
      <c r="G6" s="313"/>
      <c r="H6" s="313"/>
    </row>
    <row r="7" spans="1:8" s="186" customFormat="1">
      <c r="A7" s="590"/>
      <c r="B7" s="138" t="str">
        <f>C1</f>
        <v>Dinas Pertanian dan Pangan</v>
      </c>
      <c r="C7" s="907">
        <f>C9</f>
        <v>7788223000</v>
      </c>
      <c r="D7" s="590"/>
      <c r="E7" s="590"/>
      <c r="F7" s="590"/>
      <c r="G7" s="313"/>
      <c r="H7" s="313"/>
    </row>
    <row r="8" spans="1:8" s="186" customFormat="1">
      <c r="A8" s="590"/>
      <c r="B8" s="590"/>
      <c r="C8" s="590"/>
      <c r="D8" s="590"/>
      <c r="E8" s="590"/>
      <c r="F8" s="590"/>
      <c r="G8" s="313"/>
      <c r="H8" s="313"/>
    </row>
    <row r="9" spans="1:8" s="186" customFormat="1">
      <c r="A9" s="592"/>
      <c r="B9" s="138" t="str">
        <f>B7</f>
        <v>Dinas Pertanian dan Pangan</v>
      </c>
      <c r="C9" s="594">
        <f>C10+C20+C25+C27+C30+C34+C46+C49+C51+C65+C68</f>
        <v>7788223000</v>
      </c>
      <c r="D9" s="590"/>
      <c r="E9" s="590"/>
      <c r="F9" s="590"/>
      <c r="G9" s="313"/>
      <c r="H9" s="313"/>
    </row>
    <row r="10" spans="1:8" s="71" customFormat="1" ht="31.5">
      <c r="A10" s="141" t="s">
        <v>234</v>
      </c>
      <c r="B10" s="138" t="s">
        <v>235</v>
      </c>
      <c r="C10" s="908">
        <f>SUM(C11:C19)</f>
        <v>363400000</v>
      </c>
      <c r="D10" s="909"/>
      <c r="E10" s="909"/>
      <c r="F10" s="138"/>
    </row>
    <row r="11" spans="1:8" ht="31.5">
      <c r="A11" s="471">
        <v>1</v>
      </c>
      <c r="B11" s="144" t="s">
        <v>265</v>
      </c>
      <c r="C11" s="910">
        <v>920000</v>
      </c>
      <c r="D11" s="911" t="s">
        <v>6725</v>
      </c>
      <c r="E11" s="144" t="s">
        <v>256</v>
      </c>
      <c r="F11" s="144" t="s">
        <v>84</v>
      </c>
    </row>
    <row r="12" spans="1:8" ht="31.5">
      <c r="A12" s="471">
        <v>2</v>
      </c>
      <c r="B12" s="144" t="s">
        <v>267</v>
      </c>
      <c r="C12" s="910">
        <v>102400000</v>
      </c>
      <c r="D12" s="911" t="s">
        <v>6726</v>
      </c>
      <c r="E12" s="144" t="s">
        <v>256</v>
      </c>
      <c r="F12" s="144" t="s">
        <v>84</v>
      </c>
    </row>
    <row r="13" spans="1:8" ht="31.5">
      <c r="A13" s="471">
        <v>3</v>
      </c>
      <c r="B13" s="144" t="s">
        <v>268</v>
      </c>
      <c r="C13" s="910">
        <v>48900000</v>
      </c>
      <c r="D13" s="911" t="s">
        <v>6727</v>
      </c>
      <c r="E13" s="144" t="s">
        <v>256</v>
      </c>
      <c r="F13" s="144" t="s">
        <v>84</v>
      </c>
    </row>
    <row r="14" spans="1:8" ht="31.5">
      <c r="A14" s="471">
        <v>4</v>
      </c>
      <c r="B14" s="144" t="s">
        <v>6728</v>
      </c>
      <c r="C14" s="910">
        <v>25000000</v>
      </c>
      <c r="D14" s="911" t="s">
        <v>6729</v>
      </c>
      <c r="E14" s="144" t="s">
        <v>256</v>
      </c>
      <c r="F14" s="144" t="s">
        <v>84</v>
      </c>
    </row>
    <row r="15" spans="1:8" ht="31.5">
      <c r="A15" s="471">
        <v>5</v>
      </c>
      <c r="B15" s="144" t="s">
        <v>236</v>
      </c>
      <c r="C15" s="910">
        <v>30450000</v>
      </c>
      <c r="D15" s="911" t="s">
        <v>237</v>
      </c>
      <c r="E15" s="144" t="s">
        <v>281</v>
      </c>
      <c r="F15" s="144" t="s">
        <v>84</v>
      </c>
    </row>
    <row r="16" spans="1:8" ht="31.5">
      <c r="A16" s="471">
        <v>6</v>
      </c>
      <c r="B16" s="144" t="s">
        <v>272</v>
      </c>
      <c r="C16" s="910">
        <v>23380000</v>
      </c>
      <c r="D16" s="911" t="s">
        <v>238</v>
      </c>
      <c r="E16" s="144" t="s">
        <v>5089</v>
      </c>
      <c r="F16" s="144" t="s">
        <v>84</v>
      </c>
    </row>
    <row r="17" spans="1:6" ht="31.5">
      <c r="A17" s="471">
        <v>7</v>
      </c>
      <c r="B17" s="144" t="s">
        <v>288</v>
      </c>
      <c r="C17" s="910">
        <v>1200000</v>
      </c>
      <c r="D17" s="911" t="s">
        <v>6730</v>
      </c>
      <c r="E17" s="144" t="s">
        <v>256</v>
      </c>
      <c r="F17" s="144" t="s">
        <v>84</v>
      </c>
    </row>
    <row r="18" spans="1:6" ht="31.5">
      <c r="A18" s="471">
        <v>8</v>
      </c>
      <c r="B18" s="144" t="s">
        <v>275</v>
      </c>
      <c r="C18" s="910">
        <v>31150000</v>
      </c>
      <c r="D18" s="911" t="s">
        <v>6731</v>
      </c>
      <c r="E18" s="144" t="s">
        <v>256</v>
      </c>
      <c r="F18" s="144" t="s">
        <v>84</v>
      </c>
    </row>
    <row r="19" spans="1:6" ht="47.25">
      <c r="A19" s="471">
        <v>9</v>
      </c>
      <c r="B19" s="144" t="s">
        <v>289</v>
      </c>
      <c r="C19" s="910">
        <v>100000000</v>
      </c>
      <c r="D19" s="911" t="s">
        <v>6732</v>
      </c>
      <c r="E19" s="144" t="s">
        <v>256</v>
      </c>
      <c r="F19" s="144" t="s">
        <v>6733</v>
      </c>
    </row>
    <row r="20" spans="1:6" ht="31.5">
      <c r="A20" s="912" t="s">
        <v>240</v>
      </c>
      <c r="B20" s="138" t="s">
        <v>241</v>
      </c>
      <c r="C20" s="908">
        <f>SUM(C21:C24)</f>
        <v>126500000</v>
      </c>
      <c r="D20" s="911"/>
      <c r="E20" s="144"/>
      <c r="F20" s="144"/>
    </row>
    <row r="21" spans="1:6" s="71" customFormat="1" ht="31.5">
      <c r="A21" s="471">
        <v>1</v>
      </c>
      <c r="B21" s="144" t="s">
        <v>346</v>
      </c>
      <c r="C21" s="910">
        <v>8000000</v>
      </c>
      <c r="D21" s="911" t="s">
        <v>6734</v>
      </c>
      <c r="E21" s="144" t="s">
        <v>6735</v>
      </c>
      <c r="F21" s="144" t="s">
        <v>84</v>
      </c>
    </row>
    <row r="22" spans="1:6" ht="31.5">
      <c r="A22" s="471">
        <v>2</v>
      </c>
      <c r="B22" s="144" t="s">
        <v>3082</v>
      </c>
      <c r="C22" s="910">
        <v>3500000</v>
      </c>
      <c r="D22" s="911" t="s">
        <v>6736</v>
      </c>
      <c r="E22" s="144" t="s">
        <v>248</v>
      </c>
      <c r="F22" s="144" t="s">
        <v>84</v>
      </c>
    </row>
    <row r="23" spans="1:6" ht="31.5">
      <c r="A23" s="471">
        <v>3</v>
      </c>
      <c r="B23" s="144" t="s">
        <v>242</v>
      </c>
      <c r="C23" s="910">
        <v>15000000</v>
      </c>
      <c r="D23" s="911" t="s">
        <v>6737</v>
      </c>
      <c r="E23" s="144" t="s">
        <v>248</v>
      </c>
      <c r="F23" s="144" t="s">
        <v>84</v>
      </c>
    </row>
    <row r="24" spans="1:6" ht="31.5">
      <c r="A24" s="471">
        <v>4</v>
      </c>
      <c r="B24" s="144" t="s">
        <v>277</v>
      </c>
      <c r="C24" s="910">
        <v>100000000</v>
      </c>
      <c r="D24" s="911" t="s">
        <v>6738</v>
      </c>
      <c r="E24" s="144" t="s">
        <v>256</v>
      </c>
      <c r="F24" s="144" t="s">
        <v>84</v>
      </c>
    </row>
    <row r="25" spans="1:6" ht="31.5">
      <c r="A25" s="141" t="s">
        <v>244</v>
      </c>
      <c r="B25" s="138" t="s">
        <v>367</v>
      </c>
      <c r="C25" s="908">
        <f>C26</f>
        <v>2000000</v>
      </c>
      <c r="D25" s="911"/>
      <c r="E25" s="144"/>
      <c r="F25" s="144"/>
    </row>
    <row r="26" spans="1:6" ht="31.5">
      <c r="A26" s="471">
        <v>1</v>
      </c>
      <c r="B26" s="144" t="s">
        <v>6739</v>
      </c>
      <c r="C26" s="910">
        <v>2000000</v>
      </c>
      <c r="D26" s="911" t="s">
        <v>6740</v>
      </c>
      <c r="E26" s="144" t="s">
        <v>256</v>
      </c>
      <c r="F26" s="144" t="s">
        <v>6733</v>
      </c>
    </row>
    <row r="27" spans="1:6" s="71" customFormat="1" ht="31.5">
      <c r="A27" s="141" t="s">
        <v>245</v>
      </c>
      <c r="B27" s="138" t="s">
        <v>279</v>
      </c>
      <c r="C27" s="908">
        <f>SUM(C28:C29)</f>
        <v>58000000</v>
      </c>
      <c r="D27" s="909"/>
      <c r="E27" s="909"/>
      <c r="F27" s="138"/>
    </row>
    <row r="28" spans="1:6" ht="31.5">
      <c r="A28" s="471">
        <v>1</v>
      </c>
      <c r="B28" s="144" t="s">
        <v>280</v>
      </c>
      <c r="C28" s="910">
        <v>10000000</v>
      </c>
      <c r="D28" s="911" t="s">
        <v>6741</v>
      </c>
      <c r="E28" s="144" t="s">
        <v>256</v>
      </c>
      <c r="F28" s="144" t="s">
        <v>84</v>
      </c>
    </row>
    <row r="29" spans="1:6" ht="31.5">
      <c r="A29" s="471">
        <v>2</v>
      </c>
      <c r="B29" s="144" t="s">
        <v>6742</v>
      </c>
      <c r="C29" s="910">
        <v>48000000</v>
      </c>
      <c r="D29" s="911" t="s">
        <v>6743</v>
      </c>
      <c r="E29" s="144" t="s">
        <v>256</v>
      </c>
      <c r="F29" s="144" t="s">
        <v>2728</v>
      </c>
    </row>
    <row r="30" spans="1:6" s="71" customFormat="1">
      <c r="A30" s="141" t="s">
        <v>246</v>
      </c>
      <c r="B30" s="138" t="s">
        <v>2839</v>
      </c>
      <c r="C30" s="908">
        <f>SUM(C31:C33)</f>
        <v>412670000</v>
      </c>
      <c r="D30" s="909"/>
      <c r="E30" s="909"/>
      <c r="F30" s="138"/>
    </row>
    <row r="31" spans="1:6">
      <c r="A31" s="471">
        <v>1</v>
      </c>
      <c r="B31" s="144" t="s">
        <v>6744</v>
      </c>
      <c r="C31" s="910">
        <v>45000000</v>
      </c>
      <c r="D31" s="911" t="s">
        <v>6745</v>
      </c>
      <c r="E31" s="144" t="s">
        <v>439</v>
      </c>
      <c r="F31" s="144" t="s">
        <v>2728</v>
      </c>
    </row>
    <row r="32" spans="1:6" ht="63">
      <c r="A32" s="471">
        <v>2</v>
      </c>
      <c r="B32" s="144" t="s">
        <v>6746</v>
      </c>
      <c r="C32" s="910">
        <v>93200000</v>
      </c>
      <c r="D32" s="911" t="s">
        <v>6747</v>
      </c>
      <c r="E32" s="144" t="s">
        <v>2728</v>
      </c>
      <c r="F32" s="144" t="s">
        <v>2728</v>
      </c>
    </row>
    <row r="33" spans="1:6" ht="31.5">
      <c r="A33" s="471">
        <v>3</v>
      </c>
      <c r="B33" s="144" t="s">
        <v>6748</v>
      </c>
      <c r="C33" s="910">
        <v>274470000</v>
      </c>
      <c r="D33" s="911" t="s">
        <v>6749</v>
      </c>
      <c r="E33" s="144" t="s">
        <v>6735</v>
      </c>
      <c r="F33" s="144" t="s">
        <v>6750</v>
      </c>
    </row>
    <row r="34" spans="1:6" s="71" customFormat="1">
      <c r="A34" s="141" t="s">
        <v>247</v>
      </c>
      <c r="B34" s="138" t="s">
        <v>6751</v>
      </c>
      <c r="C34" s="908">
        <f>SUM(C35:C45)</f>
        <v>756390000</v>
      </c>
      <c r="D34" s="909"/>
      <c r="E34" s="909"/>
      <c r="F34" s="138"/>
    </row>
    <row r="35" spans="1:6" ht="126">
      <c r="A35" s="471">
        <v>1</v>
      </c>
      <c r="B35" s="144" t="s">
        <v>6752</v>
      </c>
      <c r="C35" s="910">
        <v>31120000</v>
      </c>
      <c r="D35" s="911" t="s">
        <v>6753</v>
      </c>
      <c r="E35" s="144" t="s">
        <v>6754</v>
      </c>
      <c r="F35" s="144" t="s">
        <v>6755</v>
      </c>
    </row>
    <row r="36" spans="1:6" ht="31.5">
      <c r="A36" s="471">
        <v>2</v>
      </c>
      <c r="B36" s="144" t="s">
        <v>6756</v>
      </c>
      <c r="C36" s="910">
        <v>310000000</v>
      </c>
      <c r="D36" s="911" t="s">
        <v>6757</v>
      </c>
      <c r="E36" s="144" t="s">
        <v>6758</v>
      </c>
      <c r="F36" s="144" t="s">
        <v>6759</v>
      </c>
    </row>
    <row r="37" spans="1:6" ht="126">
      <c r="A37" s="471">
        <v>3</v>
      </c>
      <c r="B37" s="144" t="s">
        <v>6760</v>
      </c>
      <c r="C37" s="910">
        <v>25000000</v>
      </c>
      <c r="D37" s="911" t="s">
        <v>6761</v>
      </c>
      <c r="E37" s="144" t="s">
        <v>256</v>
      </c>
      <c r="F37" s="144" t="s">
        <v>6762</v>
      </c>
    </row>
    <row r="38" spans="1:6" ht="63">
      <c r="A38" s="471">
        <v>4</v>
      </c>
      <c r="B38" s="144" t="s">
        <v>6763</v>
      </c>
      <c r="C38" s="910">
        <v>121925000</v>
      </c>
      <c r="D38" s="911" t="s">
        <v>6764</v>
      </c>
      <c r="E38" s="144" t="s">
        <v>6765</v>
      </c>
      <c r="F38" s="144" t="s">
        <v>6766</v>
      </c>
    </row>
    <row r="39" spans="1:6" s="71" customFormat="1" ht="31.5">
      <c r="A39" s="471">
        <v>5</v>
      </c>
      <c r="B39" s="144" t="s">
        <v>6767</v>
      </c>
      <c r="C39" s="910">
        <v>46200000</v>
      </c>
      <c r="D39" s="911" t="s">
        <v>6768</v>
      </c>
      <c r="E39" s="144" t="s">
        <v>281</v>
      </c>
      <c r="F39" s="144" t="s">
        <v>442</v>
      </c>
    </row>
    <row r="40" spans="1:6" ht="47.25">
      <c r="A40" s="471">
        <v>6</v>
      </c>
      <c r="B40" s="144" t="s">
        <v>6769</v>
      </c>
      <c r="C40" s="910">
        <v>75000000</v>
      </c>
      <c r="D40" s="911" t="s">
        <v>6770</v>
      </c>
      <c r="E40" s="144" t="s">
        <v>6771</v>
      </c>
      <c r="F40" s="144" t="s">
        <v>6772</v>
      </c>
    </row>
    <row r="41" spans="1:6" ht="94.5">
      <c r="A41" s="471">
        <v>7</v>
      </c>
      <c r="B41" s="144" t="s">
        <v>6773</v>
      </c>
      <c r="C41" s="910">
        <v>29750000</v>
      </c>
      <c r="D41" s="911" t="s">
        <v>6774</v>
      </c>
      <c r="E41" s="144" t="s">
        <v>6775</v>
      </c>
      <c r="F41" s="144" t="s">
        <v>6776</v>
      </c>
    </row>
    <row r="42" spans="1:6" ht="31.5">
      <c r="A42" s="471">
        <v>8</v>
      </c>
      <c r="B42" s="144" t="s">
        <v>6777</v>
      </c>
      <c r="C42" s="910">
        <v>23800000</v>
      </c>
      <c r="D42" s="911" t="s">
        <v>6778</v>
      </c>
      <c r="E42" s="144" t="s">
        <v>439</v>
      </c>
      <c r="F42" s="144" t="s">
        <v>2728</v>
      </c>
    </row>
    <row r="43" spans="1:6" ht="78.75">
      <c r="A43" s="471">
        <v>9</v>
      </c>
      <c r="B43" s="144" t="s">
        <v>6779</v>
      </c>
      <c r="C43" s="910">
        <v>12220000</v>
      </c>
      <c r="D43" s="911" t="s">
        <v>6780</v>
      </c>
      <c r="E43" s="144" t="s">
        <v>6781</v>
      </c>
      <c r="F43" s="144" t="s">
        <v>6782</v>
      </c>
    </row>
    <row r="44" spans="1:6" ht="31.5">
      <c r="A44" s="471">
        <v>10</v>
      </c>
      <c r="B44" s="144" t="s">
        <v>6783</v>
      </c>
      <c r="C44" s="910">
        <v>40000000</v>
      </c>
      <c r="D44" s="911" t="s">
        <v>6784</v>
      </c>
      <c r="E44" s="144" t="s">
        <v>6785</v>
      </c>
      <c r="F44" s="144"/>
    </row>
    <row r="45" spans="1:6" ht="31.5">
      <c r="A45" s="471">
        <v>11</v>
      </c>
      <c r="B45" s="144" t="s">
        <v>6786</v>
      </c>
      <c r="C45" s="910">
        <v>41375000</v>
      </c>
      <c r="D45" s="911" t="s">
        <v>6787</v>
      </c>
      <c r="E45" s="144" t="s">
        <v>439</v>
      </c>
      <c r="F45" s="144" t="s">
        <v>6788</v>
      </c>
    </row>
    <row r="46" spans="1:6" ht="31.5">
      <c r="A46" s="141" t="s">
        <v>249</v>
      </c>
      <c r="B46" s="138" t="s">
        <v>6789</v>
      </c>
      <c r="C46" s="908">
        <f>SUM(C47:C48)</f>
        <v>87061000</v>
      </c>
      <c r="D46" s="911"/>
      <c r="E46" s="144"/>
      <c r="F46" s="144"/>
    </row>
    <row r="47" spans="1:6" ht="31.5">
      <c r="A47" s="471">
        <v>1</v>
      </c>
      <c r="B47" s="144" t="s">
        <v>6790</v>
      </c>
      <c r="C47" s="910">
        <v>77061000</v>
      </c>
      <c r="D47" s="911" t="s">
        <v>6791</v>
      </c>
      <c r="E47" s="144" t="s">
        <v>256</v>
      </c>
      <c r="F47" s="144" t="s">
        <v>6792</v>
      </c>
    </row>
    <row r="48" spans="1:6" ht="31.5">
      <c r="A48" s="471">
        <v>2</v>
      </c>
      <c r="B48" s="144" t="s">
        <v>6793</v>
      </c>
      <c r="C48" s="910">
        <v>10000000</v>
      </c>
      <c r="D48" s="911" t="s">
        <v>6794</v>
      </c>
      <c r="E48" s="144" t="s">
        <v>250</v>
      </c>
      <c r="F48" s="144" t="s">
        <v>6795</v>
      </c>
    </row>
    <row r="49" spans="1:6" ht="31.5">
      <c r="A49" s="141" t="s">
        <v>251</v>
      </c>
      <c r="B49" s="138" t="s">
        <v>6796</v>
      </c>
      <c r="C49" s="908">
        <f>SUM(C50)</f>
        <v>74600000</v>
      </c>
      <c r="D49" s="911"/>
      <c r="E49" s="144"/>
      <c r="F49" s="144"/>
    </row>
    <row r="50" spans="1:6" ht="31.5">
      <c r="A50" s="471">
        <v>1</v>
      </c>
      <c r="B50" s="144" t="s">
        <v>6797</v>
      </c>
      <c r="C50" s="910">
        <v>74600000</v>
      </c>
      <c r="D50" s="911" t="s">
        <v>6798</v>
      </c>
      <c r="E50" s="144" t="s">
        <v>2904</v>
      </c>
      <c r="F50" s="144" t="s">
        <v>2728</v>
      </c>
    </row>
    <row r="51" spans="1:6" ht="31.5">
      <c r="A51" s="141" t="s">
        <v>123</v>
      </c>
      <c r="B51" s="138" t="s">
        <v>6799</v>
      </c>
      <c r="C51" s="908">
        <f>SUM(C52:C64)</f>
        <v>5800223000</v>
      </c>
      <c r="D51" s="911"/>
      <c r="E51" s="144"/>
      <c r="F51" s="144"/>
    </row>
    <row r="52" spans="1:6" ht="47.25">
      <c r="A52" s="471">
        <v>1</v>
      </c>
      <c r="B52" s="144" t="s">
        <v>6800</v>
      </c>
      <c r="C52" s="910">
        <v>226800000</v>
      </c>
      <c r="D52" s="911" t="s">
        <v>6801</v>
      </c>
      <c r="E52" s="144" t="s">
        <v>439</v>
      </c>
      <c r="F52" s="144" t="s">
        <v>2728</v>
      </c>
    </row>
    <row r="53" spans="1:6" s="71" customFormat="1" ht="31.5">
      <c r="A53" s="471">
        <v>2</v>
      </c>
      <c r="B53" s="144" t="s">
        <v>6802</v>
      </c>
      <c r="C53" s="910">
        <v>87200000</v>
      </c>
      <c r="D53" s="911" t="s">
        <v>6803</v>
      </c>
      <c r="E53" s="144" t="s">
        <v>2728</v>
      </c>
      <c r="F53" s="144" t="s">
        <v>2728</v>
      </c>
    </row>
    <row r="54" spans="1:6" ht="31.5">
      <c r="A54" s="471">
        <v>3</v>
      </c>
      <c r="B54" s="144" t="s">
        <v>6804</v>
      </c>
      <c r="C54" s="910">
        <v>20000000</v>
      </c>
      <c r="D54" s="911" t="s">
        <v>6805</v>
      </c>
      <c r="E54" s="144" t="s">
        <v>281</v>
      </c>
      <c r="F54" s="144" t="s">
        <v>2728</v>
      </c>
    </row>
    <row r="55" spans="1:6">
      <c r="A55" s="471">
        <v>4</v>
      </c>
      <c r="B55" s="144" t="s">
        <v>6806</v>
      </c>
      <c r="C55" s="910">
        <v>50000000</v>
      </c>
      <c r="D55" s="911" t="s">
        <v>6807</v>
      </c>
      <c r="E55" s="144" t="s">
        <v>6808</v>
      </c>
      <c r="F55" s="144" t="s">
        <v>442</v>
      </c>
    </row>
    <row r="56" spans="1:6">
      <c r="A56" s="471">
        <v>5</v>
      </c>
      <c r="B56" s="144" t="s">
        <v>6809</v>
      </c>
      <c r="C56" s="910">
        <v>25000000</v>
      </c>
      <c r="D56" s="911" t="s">
        <v>6810</v>
      </c>
      <c r="E56" s="144" t="s">
        <v>6811</v>
      </c>
      <c r="F56" s="144" t="s">
        <v>442</v>
      </c>
    </row>
    <row r="57" spans="1:6" ht="31.5">
      <c r="A57" s="471">
        <v>6</v>
      </c>
      <c r="B57" s="144" t="s">
        <v>6812</v>
      </c>
      <c r="C57" s="910">
        <v>35000000</v>
      </c>
      <c r="D57" s="911" t="s">
        <v>6813</v>
      </c>
      <c r="E57" s="144" t="s">
        <v>6483</v>
      </c>
      <c r="F57" s="144" t="s">
        <v>442</v>
      </c>
    </row>
    <row r="58" spans="1:6" s="71" customFormat="1" ht="141.75">
      <c r="A58" s="471">
        <v>7</v>
      </c>
      <c r="B58" s="144" t="s">
        <v>6814</v>
      </c>
      <c r="C58" s="910">
        <v>850000000</v>
      </c>
      <c r="D58" s="911" t="s">
        <v>6815</v>
      </c>
      <c r="E58" s="144" t="s">
        <v>6096</v>
      </c>
      <c r="F58" s="144" t="s">
        <v>6816</v>
      </c>
    </row>
    <row r="59" spans="1:6" ht="126">
      <c r="A59" s="471">
        <v>8</v>
      </c>
      <c r="B59" s="144" t="s">
        <v>6817</v>
      </c>
      <c r="C59" s="910">
        <v>725000000</v>
      </c>
      <c r="D59" s="911" t="s">
        <v>6818</v>
      </c>
      <c r="E59" s="144" t="s">
        <v>5939</v>
      </c>
      <c r="F59" s="144" t="s">
        <v>6819</v>
      </c>
    </row>
    <row r="60" spans="1:6" ht="362.25">
      <c r="A60" s="471">
        <v>9</v>
      </c>
      <c r="B60" s="144" t="s">
        <v>6820</v>
      </c>
      <c r="C60" s="910">
        <v>2961223000</v>
      </c>
      <c r="D60" s="911" t="s">
        <v>6821</v>
      </c>
      <c r="E60" s="144" t="s">
        <v>6674</v>
      </c>
      <c r="F60" s="144" t="s">
        <v>6822</v>
      </c>
    </row>
    <row r="61" spans="1:6" s="71" customFormat="1" ht="47.25">
      <c r="A61" s="471">
        <v>10</v>
      </c>
      <c r="B61" s="144" t="s">
        <v>6823</v>
      </c>
      <c r="C61" s="910">
        <v>300000000</v>
      </c>
      <c r="D61" s="911" t="s">
        <v>6824</v>
      </c>
      <c r="E61" s="144" t="s">
        <v>6825</v>
      </c>
      <c r="F61" s="144" t="s">
        <v>6826</v>
      </c>
    </row>
    <row r="62" spans="1:6" ht="31.5">
      <c r="A62" s="471">
        <v>11</v>
      </c>
      <c r="B62" s="144" t="s">
        <v>6827</v>
      </c>
      <c r="C62" s="910">
        <v>500000000</v>
      </c>
      <c r="D62" s="911" t="s">
        <v>6828</v>
      </c>
      <c r="E62" s="144" t="s">
        <v>6829</v>
      </c>
      <c r="F62" s="144" t="s">
        <v>442</v>
      </c>
    </row>
    <row r="63" spans="1:6" ht="31.5">
      <c r="A63" s="471">
        <v>12</v>
      </c>
      <c r="B63" s="144" t="s">
        <v>6830</v>
      </c>
      <c r="C63" s="910">
        <v>10000000</v>
      </c>
      <c r="D63" s="144" t="s">
        <v>6831</v>
      </c>
      <c r="E63" s="178" t="s">
        <v>256</v>
      </c>
      <c r="F63" s="144" t="s">
        <v>2728</v>
      </c>
    </row>
    <row r="64" spans="1:6" ht="63">
      <c r="A64" s="471">
        <v>13</v>
      </c>
      <c r="B64" s="144" t="s">
        <v>6832</v>
      </c>
      <c r="C64" s="910">
        <v>10000000</v>
      </c>
      <c r="D64" s="911" t="s">
        <v>6833</v>
      </c>
      <c r="E64" s="144" t="s">
        <v>281</v>
      </c>
      <c r="F64" s="144" t="s">
        <v>2728</v>
      </c>
    </row>
    <row r="65" spans="1:6" ht="31.5">
      <c r="A65" s="141" t="s">
        <v>252</v>
      </c>
      <c r="B65" s="138" t="s">
        <v>6834</v>
      </c>
      <c r="C65" s="908">
        <f>C66+C67</f>
        <v>47379000</v>
      </c>
      <c r="D65" s="911"/>
      <c r="E65" s="144"/>
      <c r="F65" s="144"/>
    </row>
    <row r="66" spans="1:6" ht="31.5">
      <c r="A66" s="471">
        <v>1</v>
      </c>
      <c r="B66" s="144" t="s">
        <v>6835</v>
      </c>
      <c r="C66" s="910">
        <v>30650000</v>
      </c>
      <c r="D66" s="911" t="s">
        <v>6836</v>
      </c>
      <c r="E66" s="144" t="s">
        <v>281</v>
      </c>
      <c r="F66" s="144" t="s">
        <v>2728</v>
      </c>
    </row>
    <row r="67" spans="1:6" ht="31.5">
      <c r="A67" s="471">
        <v>2</v>
      </c>
      <c r="B67" s="144" t="s">
        <v>6837</v>
      </c>
      <c r="C67" s="910">
        <v>16729000</v>
      </c>
      <c r="D67" s="911" t="s">
        <v>6838</v>
      </c>
      <c r="E67" s="144" t="s">
        <v>281</v>
      </c>
      <c r="F67" s="144" t="s">
        <v>2728</v>
      </c>
    </row>
    <row r="68" spans="1:6">
      <c r="A68" s="141" t="s">
        <v>253</v>
      </c>
      <c r="B68" s="138" t="s">
        <v>374</v>
      </c>
      <c r="C68" s="908">
        <f>C69</f>
        <v>60000000</v>
      </c>
      <c r="D68" s="911"/>
      <c r="E68" s="144"/>
      <c r="F68" s="144"/>
    </row>
    <row r="69" spans="1:6" ht="31.5">
      <c r="A69" s="471">
        <v>1</v>
      </c>
      <c r="B69" s="144" t="s">
        <v>6839</v>
      </c>
      <c r="C69" s="910">
        <v>60000000</v>
      </c>
      <c r="D69" s="911" t="s">
        <v>6840</v>
      </c>
      <c r="E69" s="144" t="s">
        <v>385</v>
      </c>
      <c r="F69" s="144" t="s">
        <v>84</v>
      </c>
    </row>
    <row r="70" spans="1:6">
      <c r="A70" s="57"/>
      <c r="B70" s="5"/>
      <c r="C70" s="315"/>
      <c r="D70" s="316"/>
      <c r="E70" s="5"/>
      <c r="F70" s="5"/>
    </row>
    <row r="71" spans="1:6">
      <c r="A71" s="57"/>
      <c r="B71" s="5"/>
      <c r="C71" s="315"/>
      <c r="D71" s="316"/>
      <c r="E71" s="5"/>
      <c r="F71" s="5"/>
    </row>
    <row r="72" spans="1:6">
      <c r="A72" s="57"/>
      <c r="B72" s="5"/>
      <c r="C72" s="315"/>
      <c r="D72" s="316"/>
      <c r="E72" s="5"/>
      <c r="F72" s="5"/>
    </row>
    <row r="73" spans="1:6">
      <c r="A73" s="57"/>
      <c r="B73" s="5"/>
      <c r="C73" s="315"/>
      <c r="D73" s="316"/>
      <c r="E73" s="5"/>
      <c r="F73" s="5"/>
    </row>
    <row r="74" spans="1:6">
      <c r="A74" s="57"/>
      <c r="B74" s="5"/>
      <c r="C74" s="315"/>
      <c r="D74" s="316"/>
      <c r="E74" s="5"/>
      <c r="F74" s="5"/>
    </row>
    <row r="75" spans="1:6">
      <c r="A75" s="57"/>
      <c r="B75" s="5"/>
      <c r="C75" s="315"/>
      <c r="D75" s="316"/>
      <c r="E75" s="5"/>
      <c r="F75" s="5"/>
    </row>
    <row r="76" spans="1:6">
      <c r="A76" s="57"/>
      <c r="B76" s="5"/>
      <c r="C76" s="315"/>
      <c r="D76" s="316"/>
      <c r="E76" s="5"/>
      <c r="F76" s="5"/>
    </row>
    <row r="77" spans="1:6">
      <c r="A77" s="57"/>
      <c r="B77" s="5"/>
      <c r="C77" s="315"/>
      <c r="D77" s="316"/>
      <c r="E77" s="5"/>
      <c r="F77" s="5"/>
    </row>
    <row r="78" spans="1:6">
      <c r="A78" s="57"/>
      <c r="B78" s="5"/>
      <c r="C78" s="315"/>
      <c r="D78" s="316"/>
      <c r="E78" s="5"/>
      <c r="F78" s="5"/>
    </row>
    <row r="79" spans="1:6">
      <c r="A79" s="57"/>
      <c r="B79" s="5"/>
      <c r="C79" s="315"/>
      <c r="D79" s="316"/>
      <c r="E79" s="5"/>
      <c r="F79" s="5"/>
    </row>
    <row r="80" spans="1:6">
      <c r="A80" s="57"/>
      <c r="B80" s="5"/>
      <c r="C80" s="315"/>
      <c r="D80" s="316"/>
      <c r="E80" s="5"/>
      <c r="F80" s="5"/>
    </row>
    <row r="81" spans="1:6">
      <c r="A81" s="57"/>
      <c r="B81" s="5"/>
      <c r="C81" s="315"/>
      <c r="D81" s="316"/>
      <c r="E81" s="5"/>
      <c r="F81" s="5"/>
    </row>
    <row r="82" spans="1:6">
      <c r="A82" s="57"/>
      <c r="B82" s="5"/>
      <c r="C82" s="315"/>
      <c r="D82" s="316"/>
      <c r="E82" s="5"/>
      <c r="F82" s="5"/>
    </row>
    <row r="83" spans="1:6">
      <c r="A83" s="57"/>
      <c r="B83" s="5"/>
      <c r="C83" s="315"/>
      <c r="D83" s="316"/>
      <c r="E83" s="5"/>
      <c r="F83" s="5"/>
    </row>
    <row r="84" spans="1:6">
      <c r="A84" s="57"/>
      <c r="B84" s="5"/>
      <c r="C84" s="315"/>
      <c r="D84" s="316"/>
      <c r="E84" s="5"/>
      <c r="F84" s="5"/>
    </row>
    <row r="85" spans="1:6">
      <c r="A85" s="57"/>
      <c r="B85" s="5"/>
      <c r="C85" s="315"/>
      <c r="D85" s="316"/>
      <c r="E85" s="5"/>
      <c r="F85" s="5"/>
    </row>
    <row r="86" spans="1:6">
      <c r="A86" s="57"/>
      <c r="B86" s="5"/>
      <c r="C86" s="315"/>
      <c r="D86" s="316"/>
      <c r="E86" s="5"/>
      <c r="F86" s="5"/>
    </row>
    <row r="87" spans="1:6">
      <c r="A87" s="57"/>
      <c r="B87" s="5"/>
      <c r="C87" s="315"/>
      <c r="D87" s="316"/>
      <c r="E87" s="5"/>
      <c r="F87" s="5"/>
    </row>
    <row r="88" spans="1:6">
      <c r="A88" s="57"/>
      <c r="B88" s="5"/>
      <c r="C88" s="315"/>
      <c r="D88" s="316"/>
      <c r="E88" s="5"/>
      <c r="F88" s="5"/>
    </row>
    <row r="89" spans="1:6">
      <c r="A89" s="57"/>
      <c r="B89" s="5"/>
      <c r="C89" s="315"/>
      <c r="D89" s="316"/>
      <c r="E89" s="5"/>
      <c r="F89" s="5"/>
    </row>
    <row r="90" spans="1:6">
      <c r="A90" s="57"/>
      <c r="B90" s="5"/>
      <c r="C90" s="315"/>
      <c r="D90" s="316"/>
      <c r="E90" s="5"/>
      <c r="F90" s="5"/>
    </row>
    <row r="91" spans="1:6">
      <c r="A91" s="57"/>
      <c r="B91" s="5"/>
      <c r="C91" s="315"/>
      <c r="D91" s="316"/>
      <c r="E91" s="5"/>
      <c r="F91" s="5"/>
    </row>
    <row r="92" spans="1:6" s="71" customFormat="1">
      <c r="A92" s="95"/>
      <c r="B92" s="68"/>
      <c r="C92" s="321"/>
      <c r="D92" s="314"/>
      <c r="E92" s="314"/>
      <c r="F92" s="4"/>
    </row>
    <row r="93" spans="1:6">
      <c r="A93" s="57"/>
      <c r="B93" s="5"/>
      <c r="C93" s="315"/>
      <c r="D93" s="316"/>
      <c r="E93" s="5"/>
      <c r="F93" s="5"/>
    </row>
    <row r="94" spans="1:6">
      <c r="A94" s="57"/>
      <c r="B94" s="5"/>
      <c r="C94" s="315"/>
      <c r="D94" s="316"/>
      <c r="E94" s="5"/>
      <c r="F94" s="5"/>
    </row>
    <row r="95" spans="1:6">
      <c r="A95" s="57"/>
      <c r="B95" s="5"/>
      <c r="C95" s="315"/>
      <c r="D95" s="316"/>
      <c r="E95" s="5"/>
      <c r="F95" s="5"/>
    </row>
    <row r="96" spans="1:6" s="71" customFormat="1">
      <c r="A96" s="95"/>
      <c r="B96" s="68"/>
      <c r="C96" s="321"/>
      <c r="D96" s="314"/>
      <c r="E96" s="314"/>
      <c r="F96" s="4"/>
    </row>
    <row r="97" spans="1:6">
      <c r="A97" s="57"/>
      <c r="B97" s="5"/>
      <c r="C97" s="315"/>
      <c r="D97" s="316"/>
      <c r="E97" s="5"/>
      <c r="F97" s="5"/>
    </row>
    <row r="100" spans="1:6">
      <c r="E100" s="317"/>
      <c r="F100" s="318"/>
    </row>
    <row r="101" spans="1:6">
      <c r="E101" s="317"/>
      <c r="F101" s="318"/>
    </row>
    <row r="102" spans="1:6">
      <c r="E102" s="317"/>
      <c r="F102" s="318"/>
    </row>
    <row r="103" spans="1:6">
      <c r="E103" s="317"/>
      <c r="F103" s="318"/>
    </row>
    <row r="104" spans="1:6">
      <c r="E104" s="319"/>
      <c r="F104" s="318"/>
    </row>
    <row r="105" spans="1:6">
      <c r="E105" s="320"/>
      <c r="F105" s="318"/>
    </row>
    <row r="106" spans="1:6">
      <c r="E106" s="320"/>
      <c r="F106" s="318"/>
    </row>
  </sheetData>
  <conditionalFormatting sqref="B6">
    <cfRule type="expression" dxfId="13" priority="5">
      <formula>#REF!&lt;&gt;0</formula>
    </cfRule>
  </conditionalFormatting>
  <conditionalFormatting sqref="B7">
    <cfRule type="expression" dxfId="12" priority="4">
      <formula>#REF!&lt;&gt;0</formula>
    </cfRule>
  </conditionalFormatting>
  <conditionalFormatting sqref="B9">
    <cfRule type="expression" dxfId="11" priority="3">
      <formula>#REF!&lt;&gt;0</formula>
    </cfRule>
  </conditionalFormatting>
  <conditionalFormatting sqref="B7">
    <cfRule type="expression" dxfId="10" priority="2">
      <formula>#REF!&lt;&gt;0</formula>
    </cfRule>
  </conditionalFormatting>
  <conditionalFormatting sqref="B9">
    <cfRule type="expression" dxfId="9" priority="1">
      <formula>#REF!&lt;&gt;0</formula>
    </cfRule>
  </conditionalFormatting>
  <pageMargins left="0.27" right="0.15" top="0.33" bottom="0.34" header="0.31496062992125984" footer="0.31496062992125984"/>
  <pageSetup paperSize="11" scale="55" orientation="landscape" horizontalDpi="0" verticalDpi="0" r:id="rId1"/>
</worksheet>
</file>

<file path=xl/worksheets/sheet25.xml><?xml version="1.0" encoding="utf-8"?>
<worksheet xmlns="http://schemas.openxmlformats.org/spreadsheetml/2006/main" xmlns:r="http://schemas.openxmlformats.org/officeDocument/2006/relationships">
  <dimension ref="A1:G129"/>
  <sheetViews>
    <sheetView zoomScale="70" zoomScaleNormal="70" workbookViewId="0">
      <selection activeCell="D17" sqref="D17"/>
    </sheetView>
  </sheetViews>
  <sheetFormatPr defaultColWidth="5.140625" defaultRowHeight="15.75"/>
  <cols>
    <col min="1" max="1" width="7.7109375" style="329" customWidth="1"/>
    <col min="2" max="2" width="55.7109375" style="131" customWidth="1"/>
    <col min="3" max="3" width="23.7109375" style="131" customWidth="1"/>
    <col min="4" max="4" width="45.7109375" style="131" customWidth="1"/>
    <col min="5" max="6" width="24.7109375" style="131" customWidth="1"/>
    <col min="7" max="7" width="23" style="131" customWidth="1"/>
    <col min="8" max="16384" width="5.140625" style="131"/>
  </cols>
  <sheetData>
    <row r="1" spans="1:7" s="111" customFormat="1">
      <c r="A1" s="1190" t="s">
        <v>413</v>
      </c>
      <c r="B1" s="1190"/>
      <c r="C1" s="1191" t="s">
        <v>414</v>
      </c>
      <c r="D1" s="1191"/>
      <c r="E1" s="1191"/>
      <c r="F1" s="1191"/>
      <c r="G1" s="84"/>
    </row>
    <row r="2" spans="1:7" s="111" customFormat="1">
      <c r="A2" s="111" t="s">
        <v>304</v>
      </c>
      <c r="B2" s="1192"/>
      <c r="C2" s="1192"/>
      <c r="D2" s="1192"/>
      <c r="E2" s="1192"/>
      <c r="F2" s="1192"/>
    </row>
    <row r="3" spans="1:7" s="323" customFormat="1" ht="31.5">
      <c r="A3" s="11" t="s">
        <v>112</v>
      </c>
      <c r="B3" s="11" t="s">
        <v>262</v>
      </c>
      <c r="C3" s="91" t="s">
        <v>3115</v>
      </c>
      <c r="D3" s="81" t="s">
        <v>263</v>
      </c>
      <c r="E3" s="82" t="s">
        <v>258</v>
      </c>
      <c r="F3" s="82" t="s">
        <v>259</v>
      </c>
      <c r="G3" s="322"/>
    </row>
    <row r="4" spans="1:7" s="323" customFormat="1">
      <c r="A4" s="107">
        <v>1</v>
      </c>
      <c r="B4" s="108">
        <v>2</v>
      </c>
      <c r="C4" s="109">
        <v>3</v>
      </c>
      <c r="D4" s="110">
        <v>4</v>
      </c>
      <c r="E4" s="110">
        <v>5</v>
      </c>
      <c r="F4" s="109">
        <v>6</v>
      </c>
      <c r="G4" s="322"/>
    </row>
    <row r="5" spans="1:7" s="113" customFormat="1">
      <c r="A5" s="6"/>
      <c r="B5" s="324"/>
      <c r="C5" s="6"/>
      <c r="D5" s="6"/>
      <c r="E5" s="6"/>
      <c r="F5" s="6"/>
      <c r="G5" s="322"/>
    </row>
    <row r="6" spans="1:7" s="113" customFormat="1">
      <c r="A6" s="6"/>
      <c r="B6" s="4" t="s">
        <v>110</v>
      </c>
      <c r="C6" s="6"/>
      <c r="D6" s="6"/>
      <c r="E6" s="6"/>
      <c r="F6" s="6"/>
      <c r="G6" s="322"/>
    </row>
    <row r="7" spans="1:7" s="113" customFormat="1" ht="31.5">
      <c r="A7" s="6"/>
      <c r="B7" s="325" t="s">
        <v>85</v>
      </c>
      <c r="C7" s="1070">
        <v>14759316000</v>
      </c>
      <c r="D7" s="6"/>
      <c r="E7" s="6"/>
      <c r="F7" s="6"/>
      <c r="G7" s="322"/>
    </row>
    <row r="8" spans="1:7" s="113" customFormat="1">
      <c r="A8" s="1067"/>
      <c r="B8" s="1068"/>
      <c r="D8" s="1068"/>
      <c r="E8" s="1068"/>
      <c r="F8" s="1069"/>
      <c r="G8" s="322"/>
    </row>
    <row r="9" spans="1:7" ht="31.5">
      <c r="A9" s="262"/>
      <c r="B9" s="159" t="s">
        <v>235</v>
      </c>
      <c r="C9" s="1078">
        <f>SUM(C10:C20)</f>
        <v>1719155900</v>
      </c>
      <c r="D9" s="173"/>
      <c r="E9" s="173"/>
      <c r="F9" s="173"/>
      <c r="G9" s="305"/>
    </row>
    <row r="10" spans="1:7" ht="31.5">
      <c r="A10" s="120">
        <v>1</v>
      </c>
      <c r="B10" s="1071" t="s">
        <v>265</v>
      </c>
      <c r="C10" s="1072">
        <v>3000000</v>
      </c>
      <c r="D10" s="1075" t="s">
        <v>9032</v>
      </c>
      <c r="E10" s="1075" t="s">
        <v>283</v>
      </c>
      <c r="F10" s="173" t="s">
        <v>9033</v>
      </c>
      <c r="G10" s="305"/>
    </row>
    <row r="11" spans="1:7" ht="47.25">
      <c r="A11" s="120">
        <v>2</v>
      </c>
      <c r="B11" s="1071" t="s">
        <v>267</v>
      </c>
      <c r="C11" s="1072">
        <v>404640000</v>
      </c>
      <c r="D11" s="1075" t="s">
        <v>9034</v>
      </c>
      <c r="E11" s="1075" t="s">
        <v>9035</v>
      </c>
      <c r="F11" s="173" t="s">
        <v>9033</v>
      </c>
      <c r="G11" s="327"/>
    </row>
    <row r="12" spans="1:7" ht="31.5">
      <c r="A12" s="120">
        <v>3</v>
      </c>
      <c r="B12" s="1071" t="s">
        <v>416</v>
      </c>
      <c r="C12" s="1072">
        <v>190752500</v>
      </c>
      <c r="D12" s="1075" t="s">
        <v>9036</v>
      </c>
      <c r="E12" s="1075" t="s">
        <v>9037</v>
      </c>
      <c r="F12" s="173" t="s">
        <v>9033</v>
      </c>
      <c r="G12" s="327"/>
    </row>
    <row r="13" spans="1:7" ht="31.5">
      <c r="A13" s="120">
        <v>4</v>
      </c>
      <c r="B13" s="1071" t="s">
        <v>268</v>
      </c>
      <c r="C13" s="1072">
        <v>626000000</v>
      </c>
      <c r="D13" s="173" t="s">
        <v>9038</v>
      </c>
      <c r="E13" s="1075" t="s">
        <v>9039</v>
      </c>
      <c r="F13" s="173" t="s">
        <v>9033</v>
      </c>
      <c r="G13" s="327"/>
    </row>
    <row r="14" spans="1:7" ht="31.5">
      <c r="A14" s="120">
        <v>5</v>
      </c>
      <c r="B14" s="1071" t="s">
        <v>6728</v>
      </c>
      <c r="C14" s="1072">
        <v>30000000</v>
      </c>
      <c r="D14" s="1075" t="s">
        <v>9040</v>
      </c>
      <c r="E14" s="1075" t="s">
        <v>2546</v>
      </c>
      <c r="F14" s="173" t="s">
        <v>9033</v>
      </c>
      <c r="G14" s="305"/>
    </row>
    <row r="15" spans="1:7" ht="31.5">
      <c r="A15" s="120">
        <v>6</v>
      </c>
      <c r="B15" s="1071" t="s">
        <v>236</v>
      </c>
      <c r="C15" s="1072">
        <v>75000000</v>
      </c>
      <c r="D15" s="1075" t="s">
        <v>9041</v>
      </c>
      <c r="E15" s="1075" t="s">
        <v>7741</v>
      </c>
      <c r="F15" s="173" t="s">
        <v>9033</v>
      </c>
      <c r="G15" s="305"/>
    </row>
    <row r="16" spans="1:7" ht="31.5">
      <c r="A16" s="120">
        <v>7</v>
      </c>
      <c r="B16" s="1071" t="s">
        <v>272</v>
      </c>
      <c r="C16" s="1072">
        <v>24763400</v>
      </c>
      <c r="D16" s="1075" t="s">
        <v>9042</v>
      </c>
      <c r="E16" s="1075" t="s">
        <v>7742</v>
      </c>
      <c r="F16" s="173" t="s">
        <v>9043</v>
      </c>
      <c r="G16" s="327"/>
    </row>
    <row r="17" spans="1:7" ht="47.25">
      <c r="A17" s="120">
        <v>8</v>
      </c>
      <c r="B17" s="1071" t="s">
        <v>239</v>
      </c>
      <c r="C17" s="1072">
        <v>20000000</v>
      </c>
      <c r="D17" s="1075" t="s">
        <v>9044</v>
      </c>
      <c r="E17" s="1075" t="s">
        <v>281</v>
      </c>
      <c r="F17" s="173" t="s">
        <v>9033</v>
      </c>
      <c r="G17" s="305"/>
    </row>
    <row r="18" spans="1:7" ht="31.5">
      <c r="A18" s="120">
        <v>9</v>
      </c>
      <c r="B18" s="1071" t="s">
        <v>275</v>
      </c>
      <c r="C18" s="1072">
        <v>95000000</v>
      </c>
      <c r="D18" s="1075" t="s">
        <v>7413</v>
      </c>
      <c r="E18" s="1075" t="s">
        <v>283</v>
      </c>
      <c r="F18" s="173" t="s">
        <v>9033</v>
      </c>
      <c r="G18" s="305"/>
    </row>
    <row r="19" spans="1:7" ht="31.5">
      <c r="A19" s="120">
        <v>10</v>
      </c>
      <c r="B19" s="1071" t="s">
        <v>289</v>
      </c>
      <c r="C19" s="1072">
        <v>150000000</v>
      </c>
      <c r="D19" s="1075" t="s">
        <v>9045</v>
      </c>
      <c r="E19" s="1075" t="s">
        <v>283</v>
      </c>
      <c r="F19" s="173" t="s">
        <v>9033</v>
      </c>
      <c r="G19" s="305"/>
    </row>
    <row r="20" spans="1:7" ht="31.5">
      <c r="A20" s="120">
        <v>11</v>
      </c>
      <c r="B20" s="1071" t="s">
        <v>9046</v>
      </c>
      <c r="C20" s="1072">
        <v>100000000</v>
      </c>
      <c r="D20" s="1075" t="s">
        <v>9047</v>
      </c>
      <c r="E20" s="1075" t="s">
        <v>281</v>
      </c>
      <c r="F20" s="173" t="s">
        <v>9033</v>
      </c>
      <c r="G20" s="305"/>
    </row>
    <row r="21" spans="1:7">
      <c r="A21" s="120"/>
      <c r="B21" s="1071"/>
      <c r="C21" s="1072"/>
      <c r="D21" s="1075"/>
      <c r="E21" s="1075"/>
      <c r="F21" s="173"/>
      <c r="G21" s="305"/>
    </row>
    <row r="22" spans="1:7">
      <c r="A22" s="120"/>
      <c r="B22" s="159" t="s">
        <v>9048</v>
      </c>
      <c r="C22" s="1078">
        <f>SUM(C23:C26)</f>
        <v>309844100</v>
      </c>
      <c r="D22" s="173"/>
      <c r="E22" s="173"/>
      <c r="F22" s="173"/>
      <c r="G22" s="305"/>
    </row>
    <row r="23" spans="1:7" ht="31.5">
      <c r="A23" s="120">
        <v>1</v>
      </c>
      <c r="B23" s="1071" t="s">
        <v>346</v>
      </c>
      <c r="C23" s="1072">
        <v>50000000</v>
      </c>
      <c r="D23" s="1075" t="s">
        <v>2625</v>
      </c>
      <c r="E23" s="1075" t="s">
        <v>7743</v>
      </c>
      <c r="F23" s="173" t="s">
        <v>9033</v>
      </c>
      <c r="G23" s="305"/>
    </row>
    <row r="24" spans="1:7" ht="31.5">
      <c r="A24" s="120">
        <v>2</v>
      </c>
      <c r="B24" s="1071" t="s">
        <v>3082</v>
      </c>
      <c r="C24" s="1072">
        <v>70000000</v>
      </c>
      <c r="D24" s="1075" t="s">
        <v>9049</v>
      </c>
      <c r="E24" s="1075" t="s">
        <v>9050</v>
      </c>
      <c r="F24" s="173" t="s">
        <v>9033</v>
      </c>
      <c r="G24" s="305"/>
    </row>
    <row r="25" spans="1:7" ht="31.5">
      <c r="A25" s="120">
        <v>3</v>
      </c>
      <c r="B25" s="1071" t="s">
        <v>242</v>
      </c>
      <c r="C25" s="1072">
        <v>169844100</v>
      </c>
      <c r="D25" s="1075" t="s">
        <v>9051</v>
      </c>
      <c r="E25" s="1075" t="s">
        <v>9050</v>
      </c>
      <c r="F25" s="173" t="s">
        <v>9033</v>
      </c>
      <c r="G25" s="305"/>
    </row>
    <row r="26" spans="1:7" ht="31.5">
      <c r="A26" s="120">
        <v>4</v>
      </c>
      <c r="B26" s="1071" t="s">
        <v>344</v>
      </c>
      <c r="C26" s="1072">
        <v>20000000</v>
      </c>
      <c r="D26" s="1075" t="s">
        <v>9052</v>
      </c>
      <c r="E26" s="1075" t="s">
        <v>2476</v>
      </c>
      <c r="F26" s="173" t="s">
        <v>9033</v>
      </c>
      <c r="G26" s="305"/>
    </row>
    <row r="27" spans="1:7">
      <c r="A27" s="120"/>
      <c r="B27" s="1071"/>
      <c r="C27" s="1072"/>
      <c r="D27" s="1075"/>
      <c r="E27" s="1075"/>
      <c r="F27" s="173"/>
      <c r="G27" s="305"/>
    </row>
    <row r="28" spans="1:7" ht="31.5">
      <c r="A28" s="120"/>
      <c r="B28" s="159" t="s">
        <v>367</v>
      </c>
      <c r="C28" s="1078">
        <f>SUM(C29)</f>
        <v>100000000</v>
      </c>
      <c r="D28" s="173"/>
      <c r="E28" s="173"/>
      <c r="F28" s="173"/>
      <c r="G28" s="305"/>
    </row>
    <row r="29" spans="1:7" ht="31.5">
      <c r="A29" s="120">
        <v>1</v>
      </c>
      <c r="B29" s="1071" t="s">
        <v>7744</v>
      </c>
      <c r="C29" s="1072">
        <v>100000000</v>
      </c>
      <c r="D29" s="1075" t="s">
        <v>9053</v>
      </c>
      <c r="E29" s="1075" t="s">
        <v>250</v>
      </c>
      <c r="F29" s="173" t="s">
        <v>9033</v>
      </c>
      <c r="G29" s="305"/>
    </row>
    <row r="30" spans="1:7">
      <c r="A30" s="120"/>
      <c r="B30" s="1071"/>
      <c r="C30" s="1072"/>
      <c r="D30" s="1075"/>
      <c r="E30" s="1075"/>
      <c r="F30" s="173"/>
      <c r="G30" s="305"/>
    </row>
    <row r="31" spans="1:7" s="111" customFormat="1" ht="31.5">
      <c r="A31" s="120"/>
      <c r="B31" s="1073" t="s">
        <v>279</v>
      </c>
      <c r="C31" s="1074">
        <f>SUM(C32:C37)</f>
        <v>117600000</v>
      </c>
      <c r="D31" s="369"/>
      <c r="E31" s="369"/>
      <c r="F31" s="369"/>
      <c r="G31" s="323"/>
    </row>
    <row r="32" spans="1:7" ht="31.5">
      <c r="A32" s="120">
        <v>1</v>
      </c>
      <c r="B32" s="1071" t="s">
        <v>2660</v>
      </c>
      <c r="C32" s="1072">
        <v>10000000</v>
      </c>
      <c r="D32" s="1075" t="s">
        <v>9054</v>
      </c>
      <c r="E32" s="1075" t="s">
        <v>9055</v>
      </c>
      <c r="F32" s="1075" t="s">
        <v>9033</v>
      </c>
      <c r="G32" s="327"/>
    </row>
    <row r="33" spans="1:7" ht="31.5">
      <c r="A33" s="120">
        <v>2</v>
      </c>
      <c r="B33" s="1075" t="s">
        <v>4836</v>
      </c>
      <c r="C33" s="1072">
        <v>25000000</v>
      </c>
      <c r="D33" s="1075" t="s">
        <v>9056</v>
      </c>
      <c r="E33" s="1075" t="s">
        <v>2564</v>
      </c>
      <c r="F33" s="173" t="s">
        <v>9033</v>
      </c>
      <c r="G33" s="305"/>
    </row>
    <row r="34" spans="1:7" ht="31.5">
      <c r="A34" s="120">
        <v>3</v>
      </c>
      <c r="B34" s="1071" t="s">
        <v>2978</v>
      </c>
      <c r="C34" s="1072">
        <v>7600000</v>
      </c>
      <c r="D34" s="1075" t="s">
        <v>9057</v>
      </c>
      <c r="E34" s="1075" t="s">
        <v>6447</v>
      </c>
      <c r="F34" s="173" t="s">
        <v>9033</v>
      </c>
      <c r="G34" s="305"/>
    </row>
    <row r="35" spans="1:7" ht="31.5">
      <c r="A35" s="120">
        <v>4</v>
      </c>
      <c r="B35" s="1071" t="s">
        <v>7745</v>
      </c>
      <c r="C35" s="1072">
        <v>5000000</v>
      </c>
      <c r="D35" s="1075" t="s">
        <v>9058</v>
      </c>
      <c r="E35" s="1075" t="s">
        <v>7746</v>
      </c>
      <c r="F35" s="173" t="s">
        <v>9033</v>
      </c>
      <c r="G35" s="305"/>
    </row>
    <row r="36" spans="1:7" ht="31.5">
      <c r="A36" s="120">
        <v>5</v>
      </c>
      <c r="B36" s="1071" t="s">
        <v>2379</v>
      </c>
      <c r="C36" s="1072">
        <v>60000000</v>
      </c>
      <c r="D36" s="1075" t="s">
        <v>9059</v>
      </c>
      <c r="E36" s="1075" t="s">
        <v>283</v>
      </c>
      <c r="F36" s="173" t="s">
        <v>9033</v>
      </c>
      <c r="G36" s="305"/>
    </row>
    <row r="37" spans="1:7" ht="31.5">
      <c r="A37" s="120">
        <v>6</v>
      </c>
      <c r="B37" s="1071" t="s">
        <v>7747</v>
      </c>
      <c r="C37" s="1072">
        <v>10000000</v>
      </c>
      <c r="D37" s="1075" t="s">
        <v>9060</v>
      </c>
      <c r="E37" s="1075" t="s">
        <v>2546</v>
      </c>
      <c r="F37" s="173" t="s">
        <v>9033</v>
      </c>
    </row>
    <row r="38" spans="1:7">
      <c r="A38" s="120"/>
      <c r="B38" s="1071"/>
      <c r="C38" s="1072"/>
      <c r="D38" s="1075"/>
      <c r="E38" s="1075"/>
      <c r="F38" s="173"/>
    </row>
    <row r="39" spans="1:7" s="111" customFormat="1" ht="31.5">
      <c r="A39" s="120"/>
      <c r="B39" s="1073" t="s">
        <v>7748</v>
      </c>
      <c r="C39" s="1074">
        <f>SUM(C40:C44)</f>
        <v>210000000</v>
      </c>
      <c r="D39" s="369"/>
      <c r="E39" s="369"/>
      <c r="F39" s="369"/>
      <c r="G39" s="323"/>
    </row>
    <row r="40" spans="1:7" ht="31.5">
      <c r="A40" s="120">
        <v>1</v>
      </c>
      <c r="B40" s="1071" t="s">
        <v>7749</v>
      </c>
      <c r="C40" s="1072">
        <v>15000000</v>
      </c>
      <c r="D40" s="1075" t="s">
        <v>9061</v>
      </c>
      <c r="E40" s="1075" t="s">
        <v>250</v>
      </c>
      <c r="F40" s="369" t="s">
        <v>9033</v>
      </c>
      <c r="G40" s="305"/>
    </row>
    <row r="41" spans="1:7" ht="31.5">
      <c r="A41" s="120">
        <v>2</v>
      </c>
      <c r="B41" s="1071" t="s">
        <v>7750</v>
      </c>
      <c r="C41" s="1072">
        <v>90000000</v>
      </c>
      <c r="D41" s="1075" t="s">
        <v>9062</v>
      </c>
      <c r="E41" s="1075" t="s">
        <v>250</v>
      </c>
      <c r="F41" s="173" t="s">
        <v>9033</v>
      </c>
      <c r="G41" s="305"/>
    </row>
    <row r="42" spans="1:7" ht="31.5">
      <c r="A42" s="120">
        <v>3</v>
      </c>
      <c r="B42" s="1071" t="s">
        <v>7751</v>
      </c>
      <c r="C42" s="1072">
        <v>40000000</v>
      </c>
      <c r="D42" s="1075" t="s">
        <v>9063</v>
      </c>
      <c r="E42" s="1075" t="s">
        <v>5234</v>
      </c>
      <c r="F42" s="173" t="s">
        <v>9033</v>
      </c>
      <c r="G42" s="305"/>
    </row>
    <row r="43" spans="1:7" ht="31.5">
      <c r="A43" s="120">
        <v>4</v>
      </c>
      <c r="B43" s="1071" t="s">
        <v>7752</v>
      </c>
      <c r="C43" s="1072">
        <v>40000000</v>
      </c>
      <c r="D43" s="1075" t="s">
        <v>9064</v>
      </c>
      <c r="E43" s="1075" t="s">
        <v>7753</v>
      </c>
      <c r="F43" s="173" t="s">
        <v>9033</v>
      </c>
      <c r="G43" s="305"/>
    </row>
    <row r="44" spans="1:7" ht="31.5">
      <c r="A44" s="120">
        <v>5</v>
      </c>
      <c r="B44" s="1071" t="s">
        <v>7754</v>
      </c>
      <c r="C44" s="1072">
        <v>25000000</v>
      </c>
      <c r="D44" s="1075" t="s">
        <v>9065</v>
      </c>
      <c r="E44" s="1075" t="s">
        <v>6174</v>
      </c>
      <c r="F44" s="173" t="s">
        <v>9033</v>
      </c>
    </row>
    <row r="45" spans="1:7">
      <c r="A45" s="120"/>
      <c r="B45" s="1071"/>
      <c r="C45" s="1072"/>
      <c r="D45" s="1075"/>
      <c r="E45" s="1075"/>
      <c r="F45" s="173"/>
    </row>
    <row r="46" spans="1:7" s="111" customFormat="1" ht="31.5">
      <c r="A46" s="120"/>
      <c r="B46" s="1073" t="s">
        <v>6883</v>
      </c>
      <c r="C46" s="1027">
        <v>2146400000</v>
      </c>
      <c r="D46" s="369"/>
      <c r="E46" s="369"/>
      <c r="F46" s="173"/>
      <c r="G46" s="1081"/>
    </row>
    <row r="47" spans="1:7" ht="47.25">
      <c r="A47" s="1077">
        <v>1</v>
      </c>
      <c r="B47" s="1071" t="s">
        <v>7755</v>
      </c>
      <c r="C47" s="1080">
        <v>1886400000</v>
      </c>
      <c r="D47" s="1075" t="s">
        <v>9066</v>
      </c>
      <c r="E47" s="1075" t="s">
        <v>9067</v>
      </c>
      <c r="F47" s="173" t="s">
        <v>9033</v>
      </c>
      <c r="G47" s="327"/>
    </row>
    <row r="48" spans="1:7" ht="31.5">
      <c r="A48" s="120">
        <v>2</v>
      </c>
      <c r="B48" s="1071" t="s">
        <v>7756</v>
      </c>
      <c r="C48" s="1072">
        <v>200000000</v>
      </c>
      <c r="D48" s="1075" t="s">
        <v>9068</v>
      </c>
      <c r="E48" s="1075" t="s">
        <v>7884</v>
      </c>
      <c r="F48" s="173" t="s">
        <v>9033</v>
      </c>
      <c r="G48" s="327"/>
    </row>
    <row r="49" spans="1:7" ht="31.5">
      <c r="A49" s="120">
        <v>3</v>
      </c>
      <c r="B49" s="1071" t="s">
        <v>7757</v>
      </c>
      <c r="C49" s="1072">
        <v>60000000</v>
      </c>
      <c r="D49" s="1075" t="s">
        <v>9069</v>
      </c>
      <c r="E49" s="1075" t="s">
        <v>9070</v>
      </c>
      <c r="F49" s="173" t="s">
        <v>9033</v>
      </c>
    </row>
    <row r="50" spans="1:7">
      <c r="A50" s="120"/>
      <c r="B50" s="1071"/>
      <c r="C50" s="1072"/>
      <c r="D50" s="1075"/>
      <c r="E50" s="1075"/>
      <c r="F50" s="173"/>
    </row>
    <row r="51" spans="1:7" s="111" customFormat="1" ht="31.5">
      <c r="A51" s="120"/>
      <c r="B51" s="1073" t="s">
        <v>7758</v>
      </c>
      <c r="C51" s="1074">
        <f>SUM(C52:C63)</f>
        <v>2460000000</v>
      </c>
      <c r="D51" s="369"/>
      <c r="E51" s="369"/>
      <c r="F51" s="173"/>
      <c r="G51" s="323"/>
    </row>
    <row r="52" spans="1:7" ht="31.5">
      <c r="A52" s="1077">
        <v>1</v>
      </c>
      <c r="B52" s="1071" t="s">
        <v>7759</v>
      </c>
      <c r="C52" s="1072">
        <v>1350000000</v>
      </c>
      <c r="D52" s="1075" t="s">
        <v>9071</v>
      </c>
      <c r="E52" s="1075" t="s">
        <v>281</v>
      </c>
      <c r="F52" s="173" t="s">
        <v>9033</v>
      </c>
      <c r="G52" s="305"/>
    </row>
    <row r="53" spans="1:7" ht="31.5">
      <c r="A53" s="120">
        <v>2</v>
      </c>
      <c r="B53" s="1071" t="s">
        <v>7760</v>
      </c>
      <c r="C53" s="1072">
        <v>100000000</v>
      </c>
      <c r="D53" s="1075" t="s">
        <v>9072</v>
      </c>
      <c r="E53" s="1075" t="s">
        <v>281</v>
      </c>
      <c r="F53" s="173" t="s">
        <v>9033</v>
      </c>
      <c r="G53" s="305"/>
    </row>
    <row r="54" spans="1:7" ht="31.5">
      <c r="A54" s="1077">
        <v>3</v>
      </c>
      <c r="B54" s="1071" t="s">
        <v>7761</v>
      </c>
      <c r="C54" s="1072">
        <v>200000000</v>
      </c>
      <c r="D54" s="1075" t="s">
        <v>9073</v>
      </c>
      <c r="E54" s="1075" t="s">
        <v>281</v>
      </c>
      <c r="F54" s="173" t="s">
        <v>9033</v>
      </c>
      <c r="G54" s="327"/>
    </row>
    <row r="55" spans="1:7" ht="31.5">
      <c r="A55" s="120">
        <v>4</v>
      </c>
      <c r="B55" s="1071" t="s">
        <v>7762</v>
      </c>
      <c r="C55" s="1072">
        <v>100000000</v>
      </c>
      <c r="D55" s="1075" t="s">
        <v>9074</v>
      </c>
      <c r="E55" s="1075" t="s">
        <v>281</v>
      </c>
      <c r="F55" s="173" t="s">
        <v>9033</v>
      </c>
      <c r="G55" s="305"/>
    </row>
    <row r="56" spans="1:7" ht="31.5">
      <c r="A56" s="1077">
        <v>5</v>
      </c>
      <c r="B56" s="1071" t="s">
        <v>7763</v>
      </c>
      <c r="C56" s="1072">
        <v>150000000</v>
      </c>
      <c r="D56" s="1075" t="s">
        <v>9075</v>
      </c>
      <c r="E56" s="1075" t="s">
        <v>281</v>
      </c>
      <c r="F56" s="173" t="s">
        <v>9033</v>
      </c>
      <c r="G56" s="305"/>
    </row>
    <row r="57" spans="1:7" ht="31.5">
      <c r="A57" s="120">
        <v>6</v>
      </c>
      <c r="B57" s="1071" t="s">
        <v>7764</v>
      </c>
      <c r="C57" s="1072">
        <v>20000000</v>
      </c>
      <c r="D57" s="1075" t="s">
        <v>9076</v>
      </c>
      <c r="E57" s="1075" t="s">
        <v>9077</v>
      </c>
      <c r="F57" s="173" t="s">
        <v>9033</v>
      </c>
      <c r="G57" s="305"/>
    </row>
    <row r="58" spans="1:7" ht="31.5">
      <c r="A58" s="1077">
        <v>7</v>
      </c>
      <c r="B58" s="1071" t="s">
        <v>7765</v>
      </c>
      <c r="C58" s="1072">
        <v>37500000</v>
      </c>
      <c r="D58" s="1075" t="s">
        <v>9078</v>
      </c>
      <c r="E58" s="1075" t="s">
        <v>6015</v>
      </c>
      <c r="F58" s="173" t="s">
        <v>9033</v>
      </c>
      <c r="G58" s="305"/>
    </row>
    <row r="59" spans="1:7" ht="31.5">
      <c r="A59" s="120">
        <v>8</v>
      </c>
      <c r="B59" s="1071" t="s">
        <v>7766</v>
      </c>
      <c r="C59" s="1072">
        <v>50000000</v>
      </c>
      <c r="D59" s="1075" t="s">
        <v>9078</v>
      </c>
      <c r="E59" s="1075" t="s">
        <v>250</v>
      </c>
      <c r="F59" s="173" t="s">
        <v>9033</v>
      </c>
    </row>
    <row r="60" spans="1:7" s="111" customFormat="1" ht="31.5">
      <c r="A60" s="1077">
        <v>9</v>
      </c>
      <c r="B60" s="1071" t="s">
        <v>7767</v>
      </c>
      <c r="C60" s="1072">
        <v>200000000</v>
      </c>
      <c r="D60" s="1075" t="s">
        <v>9079</v>
      </c>
      <c r="E60" s="1075" t="s">
        <v>250</v>
      </c>
      <c r="F60" s="173" t="s">
        <v>9033</v>
      </c>
      <c r="G60" s="323"/>
    </row>
    <row r="61" spans="1:7" ht="31.5">
      <c r="A61" s="120">
        <v>10</v>
      </c>
      <c r="B61" s="1071" t="s">
        <v>7768</v>
      </c>
      <c r="C61" s="1072">
        <v>37500000</v>
      </c>
      <c r="D61" s="1075" t="s">
        <v>9078</v>
      </c>
      <c r="E61" s="1075" t="s">
        <v>250</v>
      </c>
      <c r="F61" s="173" t="s">
        <v>9033</v>
      </c>
      <c r="G61" s="305"/>
    </row>
    <row r="62" spans="1:7" ht="31.5">
      <c r="A62" s="1077">
        <v>11</v>
      </c>
      <c r="B62" s="1071" t="s">
        <v>7769</v>
      </c>
      <c r="C62" s="1072">
        <v>200000000</v>
      </c>
      <c r="D62" s="1075" t="s">
        <v>9080</v>
      </c>
      <c r="E62" s="1075" t="s">
        <v>281</v>
      </c>
      <c r="F62" s="173" t="s">
        <v>9033</v>
      </c>
      <c r="G62" s="305"/>
    </row>
    <row r="63" spans="1:7" ht="31.5">
      <c r="A63" s="120">
        <v>12</v>
      </c>
      <c r="B63" s="1071" t="s">
        <v>7770</v>
      </c>
      <c r="C63" s="1072">
        <v>15000000</v>
      </c>
      <c r="D63" s="1075" t="s">
        <v>9081</v>
      </c>
      <c r="E63" s="1075" t="s">
        <v>6174</v>
      </c>
      <c r="F63" s="173" t="s">
        <v>9033</v>
      </c>
      <c r="G63" s="305"/>
    </row>
    <row r="64" spans="1:7">
      <c r="A64" s="120"/>
      <c r="B64" s="1071"/>
      <c r="C64" s="1072"/>
      <c r="D64" s="1075"/>
      <c r="E64" s="1075"/>
      <c r="F64" s="173"/>
      <c r="G64" s="305"/>
    </row>
    <row r="65" spans="1:7" ht="31.5">
      <c r="A65" s="120"/>
      <c r="B65" s="1073" t="s">
        <v>7771</v>
      </c>
      <c r="C65" s="1074">
        <f>SUM(C66:C69)</f>
        <v>1459500000</v>
      </c>
      <c r="D65" s="369"/>
      <c r="E65" s="369"/>
      <c r="F65" s="173"/>
    </row>
    <row r="66" spans="1:7" s="111" customFormat="1" ht="47.25">
      <c r="A66" s="1077">
        <v>1</v>
      </c>
      <c r="B66" s="1071" t="s">
        <v>7772</v>
      </c>
      <c r="C66" s="1072">
        <v>25000000</v>
      </c>
      <c r="D66" s="1075" t="s">
        <v>9082</v>
      </c>
      <c r="E66" s="1075" t="s">
        <v>9083</v>
      </c>
      <c r="F66" s="173" t="s">
        <v>9033</v>
      </c>
      <c r="G66" s="323"/>
    </row>
    <row r="67" spans="1:7" ht="47.25">
      <c r="A67" s="120">
        <v>2</v>
      </c>
      <c r="B67" s="1071" t="s">
        <v>7774</v>
      </c>
      <c r="C67" s="1072">
        <v>10000000</v>
      </c>
      <c r="D67" s="1075" t="s">
        <v>9084</v>
      </c>
      <c r="E67" s="1075" t="s">
        <v>250</v>
      </c>
      <c r="F67" s="173" t="s">
        <v>9033</v>
      </c>
      <c r="G67" s="305"/>
    </row>
    <row r="68" spans="1:7" ht="31.5">
      <c r="A68" s="1077">
        <v>3</v>
      </c>
      <c r="B68" s="1071" t="s">
        <v>7775</v>
      </c>
      <c r="C68" s="1072">
        <v>5000000</v>
      </c>
      <c r="D68" s="1075" t="s">
        <v>9085</v>
      </c>
      <c r="E68" s="1075" t="s">
        <v>6603</v>
      </c>
      <c r="F68" s="173" t="s">
        <v>9033</v>
      </c>
      <c r="G68" s="305"/>
    </row>
    <row r="69" spans="1:7" ht="47.25">
      <c r="A69" s="120">
        <v>4</v>
      </c>
      <c r="B69" s="1071" t="s">
        <v>7776</v>
      </c>
      <c r="C69" s="1072">
        <v>1419500000</v>
      </c>
      <c r="D69" s="1075" t="s">
        <v>9086</v>
      </c>
      <c r="E69" s="1075" t="s">
        <v>250</v>
      </c>
      <c r="F69" s="173" t="s">
        <v>9033</v>
      </c>
      <c r="G69" s="305"/>
    </row>
    <row r="70" spans="1:7">
      <c r="A70" s="120"/>
      <c r="B70" s="1071"/>
      <c r="C70" s="1072"/>
      <c r="D70" s="1075"/>
      <c r="E70" s="1075"/>
      <c r="F70" s="173"/>
      <c r="G70" s="305"/>
    </row>
    <row r="71" spans="1:7">
      <c r="A71" s="120"/>
      <c r="B71" s="1073" t="s">
        <v>7777</v>
      </c>
      <c r="C71" s="1074">
        <f>SUM(C72:C76)</f>
        <v>145000000</v>
      </c>
      <c r="D71" s="369"/>
      <c r="E71" s="369"/>
      <c r="F71" s="173"/>
    </row>
    <row r="72" spans="1:7" s="111" customFormat="1" ht="31.5">
      <c r="A72" s="120">
        <v>1</v>
      </c>
      <c r="B72" s="1071" t="s">
        <v>7778</v>
      </c>
      <c r="C72" s="1072">
        <v>25000000</v>
      </c>
      <c r="D72" s="1075" t="s">
        <v>9087</v>
      </c>
      <c r="E72" s="1075" t="s">
        <v>9088</v>
      </c>
      <c r="F72" s="173" t="s">
        <v>9033</v>
      </c>
      <c r="G72" s="323"/>
    </row>
    <row r="73" spans="1:7" ht="31.5">
      <c r="A73" s="120">
        <v>2</v>
      </c>
      <c r="B73" s="1071" t="s">
        <v>7779</v>
      </c>
      <c r="C73" s="1072">
        <v>30000000</v>
      </c>
      <c r="D73" s="1075" t="s">
        <v>9089</v>
      </c>
      <c r="E73" s="1075" t="s">
        <v>7158</v>
      </c>
      <c r="F73" s="173" t="s">
        <v>9033</v>
      </c>
      <c r="G73" s="305"/>
    </row>
    <row r="74" spans="1:7" ht="47.25">
      <c r="A74" s="120">
        <v>3</v>
      </c>
      <c r="B74" s="1071" t="s">
        <v>7780</v>
      </c>
      <c r="C74" s="1072">
        <v>5000000</v>
      </c>
      <c r="D74" s="1075" t="s">
        <v>9090</v>
      </c>
      <c r="E74" s="1075" t="s">
        <v>250</v>
      </c>
      <c r="F74" s="173" t="s">
        <v>9033</v>
      </c>
      <c r="G74" s="327"/>
    </row>
    <row r="75" spans="1:7" ht="31.5">
      <c r="A75" s="120">
        <v>4</v>
      </c>
      <c r="B75" s="1071" t="s">
        <v>7781</v>
      </c>
      <c r="C75" s="1072">
        <v>10000000</v>
      </c>
      <c r="D75" s="1075" t="s">
        <v>9091</v>
      </c>
      <c r="E75" s="1075" t="s">
        <v>9092</v>
      </c>
      <c r="F75" s="173" t="s">
        <v>9033</v>
      </c>
      <c r="G75" s="327"/>
    </row>
    <row r="76" spans="1:7" ht="31.5">
      <c r="A76" s="120">
        <v>5</v>
      </c>
      <c r="B76" s="1071" t="s">
        <v>7782</v>
      </c>
      <c r="C76" s="1072">
        <v>75000000</v>
      </c>
      <c r="D76" s="1075" t="s">
        <v>9093</v>
      </c>
      <c r="E76" s="1075" t="s">
        <v>281</v>
      </c>
      <c r="F76" s="173" t="s">
        <v>9033</v>
      </c>
      <c r="G76" s="305"/>
    </row>
    <row r="77" spans="1:7">
      <c r="A77" s="120"/>
      <c r="B77" s="1071"/>
      <c r="C77" s="1072"/>
      <c r="D77" s="1075"/>
      <c r="E77" s="1075"/>
      <c r="F77" s="173"/>
      <c r="G77" s="305"/>
    </row>
    <row r="78" spans="1:7" ht="31.5">
      <c r="A78" s="120"/>
      <c r="B78" s="1073" t="s">
        <v>7783</v>
      </c>
      <c r="C78" s="1074">
        <f>SUM(C79:C85)</f>
        <v>225000000</v>
      </c>
      <c r="D78" s="369"/>
      <c r="E78" s="369"/>
      <c r="F78" s="173"/>
      <c r="G78" s="305"/>
    </row>
    <row r="79" spans="1:7" ht="31.5">
      <c r="A79" s="1077">
        <v>1</v>
      </c>
      <c r="B79" s="1071" t="s">
        <v>7784</v>
      </c>
      <c r="C79" s="1072">
        <v>30000000</v>
      </c>
      <c r="D79" s="1075" t="s">
        <v>9094</v>
      </c>
      <c r="E79" s="1075" t="s">
        <v>7785</v>
      </c>
      <c r="F79" s="173" t="s">
        <v>9033</v>
      </c>
    </row>
    <row r="80" spans="1:7" ht="31.5">
      <c r="A80" s="120">
        <v>2</v>
      </c>
      <c r="B80" s="1071" t="s">
        <v>7786</v>
      </c>
      <c r="C80" s="1072">
        <v>100000000</v>
      </c>
      <c r="D80" s="1075" t="s">
        <v>9095</v>
      </c>
      <c r="E80" s="1075" t="s">
        <v>9096</v>
      </c>
      <c r="F80" s="173" t="s">
        <v>9033</v>
      </c>
      <c r="G80" s="305"/>
    </row>
    <row r="81" spans="1:7" ht="31.5">
      <c r="A81" s="120">
        <v>3</v>
      </c>
      <c r="B81" s="1071" t="s">
        <v>7787</v>
      </c>
      <c r="C81" s="1072">
        <v>25000000</v>
      </c>
      <c r="D81" s="1075" t="s">
        <v>9097</v>
      </c>
      <c r="E81" s="1075" t="s">
        <v>9098</v>
      </c>
      <c r="F81" s="173" t="s">
        <v>9033</v>
      </c>
      <c r="G81" s="305"/>
    </row>
    <row r="82" spans="1:7" ht="47.25">
      <c r="A82" s="120">
        <v>4</v>
      </c>
      <c r="B82" s="1071" t="s">
        <v>9099</v>
      </c>
      <c r="C82" s="1072">
        <v>25000000</v>
      </c>
      <c r="D82" s="1075" t="s">
        <v>9100</v>
      </c>
      <c r="E82" s="1075" t="s">
        <v>250</v>
      </c>
      <c r="F82" s="173" t="s">
        <v>9033</v>
      </c>
    </row>
    <row r="83" spans="1:7" ht="47.25">
      <c r="A83" s="120">
        <v>5</v>
      </c>
      <c r="B83" s="1071" t="s">
        <v>7788</v>
      </c>
      <c r="C83" s="1072">
        <v>25000000</v>
      </c>
      <c r="D83" s="1075" t="s">
        <v>9101</v>
      </c>
      <c r="E83" s="1075" t="s">
        <v>9102</v>
      </c>
      <c r="F83" s="173" t="s">
        <v>9033</v>
      </c>
      <c r="G83" s="305"/>
    </row>
    <row r="84" spans="1:7" ht="31.5">
      <c r="A84" s="120">
        <v>6</v>
      </c>
      <c r="B84" s="1071" t="s">
        <v>7789</v>
      </c>
      <c r="C84" s="1072">
        <v>10000000</v>
      </c>
      <c r="D84" s="1075" t="s">
        <v>9103</v>
      </c>
      <c r="E84" s="1079" t="s">
        <v>9104</v>
      </c>
      <c r="F84" s="173" t="s">
        <v>9033</v>
      </c>
      <c r="G84" s="305"/>
    </row>
    <row r="85" spans="1:7" ht="47.25">
      <c r="A85" s="120">
        <v>7</v>
      </c>
      <c r="B85" s="1071" t="s">
        <v>7790</v>
      </c>
      <c r="C85" s="1072">
        <v>10000000</v>
      </c>
      <c r="D85" s="1075" t="s">
        <v>9105</v>
      </c>
      <c r="E85" s="1075" t="s">
        <v>6174</v>
      </c>
      <c r="F85" s="173" t="s">
        <v>9033</v>
      </c>
      <c r="G85" s="305"/>
    </row>
    <row r="86" spans="1:7">
      <c r="A86" s="120"/>
      <c r="B86" s="1071"/>
      <c r="C86" s="1072"/>
      <c r="D86" s="1075"/>
      <c r="E86" s="1075"/>
      <c r="F86" s="173"/>
      <c r="G86" s="305"/>
    </row>
    <row r="87" spans="1:7">
      <c r="A87" s="120"/>
      <c r="B87" s="1073" t="s">
        <v>7791</v>
      </c>
      <c r="C87" s="1074">
        <f>SUM(C88)</f>
        <v>50000000</v>
      </c>
      <c r="D87" s="369"/>
      <c r="E87" s="369"/>
      <c r="F87" s="173"/>
      <c r="G87" s="327"/>
    </row>
    <row r="88" spans="1:7" ht="31.5">
      <c r="A88" s="120">
        <v>1</v>
      </c>
      <c r="B88" s="1071" t="s">
        <v>7792</v>
      </c>
      <c r="C88" s="1072">
        <v>50000000</v>
      </c>
      <c r="D88" s="1075" t="s">
        <v>9106</v>
      </c>
      <c r="E88" s="1075" t="s">
        <v>250</v>
      </c>
      <c r="F88" s="173" t="s">
        <v>9033</v>
      </c>
      <c r="G88" s="327"/>
    </row>
    <row r="89" spans="1:7">
      <c r="A89" s="120"/>
      <c r="B89" s="1071"/>
      <c r="C89" s="1072"/>
      <c r="D89" s="1075"/>
      <c r="E89" s="1075"/>
      <c r="F89" s="173"/>
      <c r="G89" s="327"/>
    </row>
    <row r="90" spans="1:7" ht="31.5">
      <c r="A90" s="120"/>
      <c r="B90" s="1073" t="s">
        <v>7793</v>
      </c>
      <c r="C90" s="1074">
        <f>SUM(C91:C112)</f>
        <v>5346816000</v>
      </c>
      <c r="D90" s="369"/>
      <c r="E90" s="369"/>
      <c r="F90" s="173"/>
      <c r="G90" s="305"/>
    </row>
    <row r="91" spans="1:7" ht="31.5">
      <c r="A91" s="1077">
        <v>1</v>
      </c>
      <c r="B91" s="1071" t="s">
        <v>7794</v>
      </c>
      <c r="C91" s="1072">
        <v>10000000</v>
      </c>
      <c r="D91" s="1075" t="s">
        <v>9107</v>
      </c>
      <c r="E91" s="1075" t="s">
        <v>250</v>
      </c>
      <c r="F91" s="173" t="s">
        <v>9033</v>
      </c>
      <c r="G91" s="305"/>
    </row>
    <row r="92" spans="1:7" ht="31.5">
      <c r="A92" s="120">
        <v>2</v>
      </c>
      <c r="B92" s="1071" t="s">
        <v>7795</v>
      </c>
      <c r="C92" s="1072">
        <v>10000000</v>
      </c>
      <c r="D92" s="1075" t="s">
        <v>9108</v>
      </c>
      <c r="E92" s="1075" t="s">
        <v>9077</v>
      </c>
      <c r="F92" s="173" t="s">
        <v>9033</v>
      </c>
      <c r="G92" s="327"/>
    </row>
    <row r="93" spans="1:7" ht="31.5">
      <c r="A93" s="1077">
        <v>3</v>
      </c>
      <c r="B93" s="1071" t="s">
        <v>7796</v>
      </c>
      <c r="C93" s="1072">
        <v>10000000</v>
      </c>
      <c r="D93" s="1075" t="s">
        <v>9109</v>
      </c>
      <c r="E93" s="1075" t="s">
        <v>9110</v>
      </c>
      <c r="F93" s="173" t="s">
        <v>9033</v>
      </c>
      <c r="G93" s="305"/>
    </row>
    <row r="94" spans="1:7" ht="31.5">
      <c r="A94" s="120">
        <v>4</v>
      </c>
      <c r="B94" s="1071" t="s">
        <v>7797</v>
      </c>
      <c r="C94" s="1072">
        <v>25000000</v>
      </c>
      <c r="D94" s="1075" t="s">
        <v>9111</v>
      </c>
      <c r="E94" s="1075" t="s">
        <v>9112</v>
      </c>
      <c r="F94" s="173" t="s">
        <v>9033</v>
      </c>
      <c r="G94" s="305"/>
    </row>
    <row r="95" spans="1:7" ht="31.5">
      <c r="A95" s="1077">
        <v>5</v>
      </c>
      <c r="B95" s="1071" t="s">
        <v>7798</v>
      </c>
      <c r="C95" s="1076">
        <v>100000000</v>
      </c>
      <c r="D95" s="1075" t="s">
        <v>9113</v>
      </c>
      <c r="E95" s="1075" t="s">
        <v>281</v>
      </c>
      <c r="F95" s="173" t="s">
        <v>9114</v>
      </c>
      <c r="G95" s="305"/>
    </row>
    <row r="96" spans="1:7" ht="31.5">
      <c r="A96" s="120">
        <v>6</v>
      </c>
      <c r="B96" s="1071" t="s">
        <v>7799</v>
      </c>
      <c r="C96" s="1072">
        <v>50000000</v>
      </c>
      <c r="D96" s="1075" t="s">
        <v>9115</v>
      </c>
      <c r="E96" s="1075" t="s">
        <v>323</v>
      </c>
      <c r="F96" s="173" t="s">
        <v>9033</v>
      </c>
      <c r="G96" s="305"/>
    </row>
    <row r="97" spans="1:7" ht="47.25">
      <c r="A97" s="1077">
        <v>7</v>
      </c>
      <c r="B97" s="1071" t="s">
        <v>7800</v>
      </c>
      <c r="C97" s="1072">
        <v>420000000</v>
      </c>
      <c r="D97" s="1075" t="s">
        <v>9116</v>
      </c>
      <c r="E97" s="1075" t="s">
        <v>7801</v>
      </c>
      <c r="F97" s="173" t="s">
        <v>9117</v>
      </c>
      <c r="G97" s="305"/>
    </row>
    <row r="98" spans="1:7" ht="31.5">
      <c r="A98" s="120">
        <v>8</v>
      </c>
      <c r="B98" s="1071" t="s">
        <v>7802</v>
      </c>
      <c r="C98" s="1072">
        <v>15000000</v>
      </c>
      <c r="D98" s="1075" t="s">
        <v>9118</v>
      </c>
      <c r="E98" s="1075" t="s">
        <v>9119</v>
      </c>
      <c r="F98" s="173" t="s">
        <v>7803</v>
      </c>
      <c r="G98" s="305"/>
    </row>
    <row r="99" spans="1:7">
      <c r="A99" s="1077">
        <v>9</v>
      </c>
      <c r="B99" s="1071" t="s">
        <v>7804</v>
      </c>
      <c r="C99" s="1072">
        <v>750000000</v>
      </c>
      <c r="D99" s="1075" t="s">
        <v>9120</v>
      </c>
      <c r="E99" s="1075" t="s">
        <v>281</v>
      </c>
      <c r="F99" s="173" t="s">
        <v>7803</v>
      </c>
    </row>
    <row r="100" spans="1:7" s="111" customFormat="1" ht="31.5">
      <c r="A100" s="120">
        <v>10</v>
      </c>
      <c r="B100" s="1071" t="s">
        <v>7805</v>
      </c>
      <c r="C100" s="1072">
        <v>25000000</v>
      </c>
      <c r="D100" s="1075" t="s">
        <v>9121</v>
      </c>
      <c r="E100" s="1075" t="s">
        <v>9122</v>
      </c>
      <c r="F100" s="173" t="s">
        <v>7803</v>
      </c>
      <c r="G100" s="323"/>
    </row>
    <row r="101" spans="1:7" ht="31.5">
      <c r="A101" s="1077">
        <v>11</v>
      </c>
      <c r="B101" s="1071" t="s">
        <v>7806</v>
      </c>
      <c r="C101" s="1072">
        <v>60000000</v>
      </c>
      <c r="D101" s="1075" t="s">
        <v>9123</v>
      </c>
      <c r="E101" s="1075" t="s">
        <v>7807</v>
      </c>
      <c r="F101" s="173" t="s">
        <v>7808</v>
      </c>
      <c r="G101" s="305"/>
    </row>
    <row r="102" spans="1:7" ht="31.5">
      <c r="A102" s="120">
        <v>12</v>
      </c>
      <c r="B102" s="1071" t="s">
        <v>9124</v>
      </c>
      <c r="C102" s="1072">
        <v>170000000</v>
      </c>
      <c r="D102" s="1075" t="s">
        <v>9125</v>
      </c>
      <c r="E102" s="1075" t="s">
        <v>7807</v>
      </c>
      <c r="F102" s="173" t="s">
        <v>9126</v>
      </c>
      <c r="G102" s="305"/>
    </row>
    <row r="103" spans="1:7" ht="31.5">
      <c r="A103" s="1077">
        <v>13</v>
      </c>
      <c r="B103" s="1071" t="s">
        <v>7809</v>
      </c>
      <c r="C103" s="1072">
        <v>1435908000</v>
      </c>
      <c r="D103" s="1075" t="s">
        <v>9125</v>
      </c>
      <c r="E103" s="1075" t="s">
        <v>7807</v>
      </c>
      <c r="F103" s="173" t="s">
        <v>7810</v>
      </c>
      <c r="G103" s="305"/>
    </row>
    <row r="104" spans="1:7" ht="31.5">
      <c r="A104" s="120">
        <v>14</v>
      </c>
      <c r="B104" s="1071" t="s">
        <v>7811</v>
      </c>
      <c r="C104" s="1072">
        <v>1435908000</v>
      </c>
      <c r="D104" s="1075" t="s">
        <v>9125</v>
      </c>
      <c r="E104" s="1075" t="s">
        <v>7807</v>
      </c>
      <c r="F104" s="173" t="s">
        <v>7812</v>
      </c>
    </row>
    <row r="105" spans="1:7" ht="31.5">
      <c r="A105" s="1077">
        <v>15</v>
      </c>
      <c r="B105" s="1071" t="s">
        <v>7813</v>
      </c>
      <c r="C105" s="1072">
        <v>10000000</v>
      </c>
      <c r="D105" s="1075" t="s">
        <v>9127</v>
      </c>
      <c r="E105" s="1075" t="s">
        <v>281</v>
      </c>
      <c r="F105" s="173" t="s">
        <v>375</v>
      </c>
      <c r="G105" s="305"/>
    </row>
    <row r="106" spans="1:7" ht="31.5">
      <c r="A106" s="120">
        <v>16</v>
      </c>
      <c r="B106" s="1071" t="s">
        <v>7814</v>
      </c>
      <c r="C106" s="1072">
        <v>10000000</v>
      </c>
      <c r="D106" s="1075" t="s">
        <v>9128</v>
      </c>
      <c r="E106" s="1075" t="s">
        <v>6127</v>
      </c>
      <c r="F106" s="173" t="s">
        <v>7803</v>
      </c>
      <c r="G106" s="305"/>
    </row>
    <row r="107" spans="1:7" ht="31.5">
      <c r="A107" s="1077">
        <v>17</v>
      </c>
      <c r="B107" s="1071" t="s">
        <v>7815</v>
      </c>
      <c r="C107" s="1072">
        <v>10000000</v>
      </c>
      <c r="D107" s="1075" t="s">
        <v>9129</v>
      </c>
      <c r="E107" s="1075" t="s">
        <v>9130</v>
      </c>
      <c r="F107" s="173" t="s">
        <v>9131</v>
      </c>
      <c r="G107" s="305"/>
    </row>
    <row r="108" spans="1:7" ht="31.5">
      <c r="A108" s="120">
        <v>18</v>
      </c>
      <c r="B108" s="1071" t="s">
        <v>7816</v>
      </c>
      <c r="C108" s="1072">
        <v>20000000</v>
      </c>
      <c r="D108" s="1075" t="s">
        <v>9132</v>
      </c>
      <c r="E108" s="1075" t="s">
        <v>6785</v>
      </c>
      <c r="F108" s="173" t="s">
        <v>9033</v>
      </c>
      <c r="G108" s="305"/>
    </row>
    <row r="109" spans="1:7" ht="31.5">
      <c r="A109" s="1077">
        <v>19</v>
      </c>
      <c r="B109" s="1071" t="s">
        <v>7817</v>
      </c>
      <c r="C109" s="1072">
        <v>30000000</v>
      </c>
      <c r="D109" s="1075" t="s">
        <v>9125</v>
      </c>
      <c r="E109" s="1075" t="s">
        <v>7807</v>
      </c>
      <c r="F109" s="173" t="s">
        <v>7818</v>
      </c>
    </row>
    <row r="110" spans="1:7" ht="31.5">
      <c r="A110" s="120">
        <v>20</v>
      </c>
      <c r="B110" s="1071" t="s">
        <v>7819</v>
      </c>
      <c r="C110" s="1072">
        <v>150000000</v>
      </c>
      <c r="D110" s="1075" t="s">
        <v>9125</v>
      </c>
      <c r="E110" s="1075" t="s">
        <v>7807</v>
      </c>
      <c r="F110" s="173" t="s">
        <v>7820</v>
      </c>
    </row>
    <row r="111" spans="1:7" ht="31.5">
      <c r="A111" s="1077">
        <v>21</v>
      </c>
      <c r="B111" s="1071" t="s">
        <v>7821</v>
      </c>
      <c r="C111" s="1072">
        <v>400000000</v>
      </c>
      <c r="D111" s="1075" t="s">
        <v>9125</v>
      </c>
      <c r="E111" s="1075" t="s">
        <v>7807</v>
      </c>
      <c r="F111" s="173" t="s">
        <v>7822</v>
      </c>
    </row>
    <row r="112" spans="1:7" ht="31.5">
      <c r="A112" s="120">
        <v>22</v>
      </c>
      <c r="B112" s="1071" t="s">
        <v>7823</v>
      </c>
      <c r="C112" s="1072">
        <v>200000000</v>
      </c>
      <c r="D112" s="1075" t="s">
        <v>9125</v>
      </c>
      <c r="E112" s="1075" t="s">
        <v>7807</v>
      </c>
      <c r="F112" s="173" t="s">
        <v>7824</v>
      </c>
    </row>
    <row r="113" spans="1:6">
      <c r="A113" s="120"/>
      <c r="B113" s="1071"/>
      <c r="C113" s="1072"/>
      <c r="D113" s="1075"/>
      <c r="E113" s="1075"/>
      <c r="F113" s="173"/>
    </row>
    <row r="114" spans="1:6" ht="31.5">
      <c r="A114" s="120"/>
      <c r="B114" s="1073" t="s">
        <v>7825</v>
      </c>
      <c r="C114" s="1074">
        <f>SUM(C115:C117)</f>
        <v>45000000</v>
      </c>
      <c r="D114" s="369"/>
      <c r="E114" s="369"/>
      <c r="F114" s="173"/>
    </row>
    <row r="115" spans="1:6" ht="31.5">
      <c r="A115" s="120">
        <v>1</v>
      </c>
      <c r="B115" s="1071" t="s">
        <v>7826</v>
      </c>
      <c r="C115" s="1072">
        <v>15000000</v>
      </c>
      <c r="D115" s="1075" t="s">
        <v>9133</v>
      </c>
      <c r="E115" s="1075" t="s">
        <v>9134</v>
      </c>
      <c r="F115" s="173" t="s">
        <v>9033</v>
      </c>
    </row>
    <row r="116" spans="1:6" ht="31.5">
      <c r="A116" s="120">
        <v>2</v>
      </c>
      <c r="B116" s="1071" t="s">
        <v>7827</v>
      </c>
      <c r="C116" s="1072">
        <v>20000000</v>
      </c>
      <c r="D116" s="1075" t="s">
        <v>9135</v>
      </c>
      <c r="E116" s="1075" t="s">
        <v>9136</v>
      </c>
      <c r="F116" s="173" t="s">
        <v>9033</v>
      </c>
    </row>
    <row r="117" spans="1:6" ht="31.5">
      <c r="A117" s="120">
        <v>3</v>
      </c>
      <c r="B117" s="1071" t="s">
        <v>7828</v>
      </c>
      <c r="C117" s="1072">
        <v>10000000</v>
      </c>
      <c r="D117" s="1075" t="s">
        <v>9137</v>
      </c>
      <c r="E117" s="1075" t="s">
        <v>2564</v>
      </c>
      <c r="F117" s="173" t="s">
        <v>9033</v>
      </c>
    </row>
    <row r="118" spans="1:6">
      <c r="A118" s="120"/>
      <c r="B118" s="1071"/>
      <c r="C118" s="1072"/>
      <c r="D118" s="1075"/>
      <c r="E118" s="1075"/>
      <c r="F118" s="173"/>
    </row>
    <row r="119" spans="1:6" ht="31.5">
      <c r="A119" s="120"/>
      <c r="B119" s="1073" t="s">
        <v>7829</v>
      </c>
      <c r="C119" s="1074">
        <f>SUM(C120:C125)</f>
        <v>385000000</v>
      </c>
      <c r="D119" s="369"/>
      <c r="E119" s="369"/>
      <c r="F119" s="173"/>
    </row>
    <row r="120" spans="1:6" ht="31.5">
      <c r="A120" s="120">
        <v>1</v>
      </c>
      <c r="B120" s="1071" t="s">
        <v>7830</v>
      </c>
      <c r="C120" s="1072">
        <v>160000000</v>
      </c>
      <c r="D120" s="1075" t="s">
        <v>9138</v>
      </c>
      <c r="E120" s="1075" t="s">
        <v>7831</v>
      </c>
      <c r="F120" s="173" t="s">
        <v>9033</v>
      </c>
    </row>
    <row r="121" spans="1:6" ht="47.25">
      <c r="A121" s="120">
        <v>2</v>
      </c>
      <c r="B121" s="1071" t="s">
        <v>7832</v>
      </c>
      <c r="C121" s="1072">
        <v>50000000</v>
      </c>
      <c r="D121" s="1075" t="s">
        <v>9139</v>
      </c>
      <c r="E121" s="1075" t="s">
        <v>7433</v>
      </c>
      <c r="F121" s="173" t="s">
        <v>9033</v>
      </c>
    </row>
    <row r="122" spans="1:6" ht="31.5">
      <c r="A122" s="120">
        <v>3</v>
      </c>
      <c r="B122" s="1071" t="s">
        <v>7833</v>
      </c>
      <c r="C122" s="1072">
        <v>30000000</v>
      </c>
      <c r="D122" s="1075" t="s">
        <v>9140</v>
      </c>
      <c r="E122" s="1075" t="s">
        <v>6181</v>
      </c>
      <c r="F122" s="173" t="s">
        <v>9033</v>
      </c>
    </row>
    <row r="123" spans="1:6" ht="31.5">
      <c r="A123" s="120">
        <v>4</v>
      </c>
      <c r="B123" s="1071" t="s">
        <v>7834</v>
      </c>
      <c r="C123" s="1072">
        <v>75000000</v>
      </c>
      <c r="D123" s="1075" t="s">
        <v>9141</v>
      </c>
      <c r="E123" s="1075" t="s">
        <v>6447</v>
      </c>
      <c r="F123" s="173" t="s">
        <v>9033</v>
      </c>
    </row>
    <row r="124" spans="1:6" ht="31.5">
      <c r="A124" s="120">
        <v>5</v>
      </c>
      <c r="B124" s="1071" t="s">
        <v>7835</v>
      </c>
      <c r="C124" s="1072">
        <v>40000000</v>
      </c>
      <c r="D124" s="1075" t="s">
        <v>9142</v>
      </c>
      <c r="E124" s="1075" t="s">
        <v>281</v>
      </c>
      <c r="F124" s="173" t="s">
        <v>9033</v>
      </c>
    </row>
    <row r="125" spans="1:6" ht="31.5">
      <c r="A125" s="120">
        <v>6</v>
      </c>
      <c r="B125" s="1071" t="s">
        <v>7836</v>
      </c>
      <c r="C125" s="1072">
        <v>30000000</v>
      </c>
      <c r="D125" s="1075" t="s">
        <v>9143</v>
      </c>
      <c r="E125" s="1075" t="s">
        <v>281</v>
      </c>
      <c r="F125" s="173" t="s">
        <v>9033</v>
      </c>
    </row>
    <row r="126" spans="1:6">
      <c r="A126" s="120"/>
      <c r="B126" s="1071"/>
      <c r="C126" s="1072"/>
      <c r="D126" s="1075"/>
      <c r="E126" s="1075"/>
      <c r="F126" s="173"/>
    </row>
    <row r="127" spans="1:6" ht="31.5">
      <c r="A127" s="120"/>
      <c r="B127" s="1073" t="s">
        <v>3029</v>
      </c>
      <c r="C127" s="1074">
        <f>SUM(C128:C129)</f>
        <v>40000000</v>
      </c>
      <c r="D127" s="369"/>
      <c r="E127" s="369"/>
      <c r="F127" s="173"/>
    </row>
    <row r="128" spans="1:6" ht="31.5">
      <c r="A128" s="1077">
        <v>1</v>
      </c>
      <c r="B128" s="1071" t="s">
        <v>7351</v>
      </c>
      <c r="C128" s="1072">
        <v>35000000</v>
      </c>
      <c r="D128" s="1075" t="s">
        <v>9144</v>
      </c>
      <c r="E128" s="1075" t="s">
        <v>281</v>
      </c>
      <c r="F128" s="173" t="s">
        <v>9033</v>
      </c>
    </row>
    <row r="129" spans="1:6" ht="31.5">
      <c r="A129" s="120">
        <v>2</v>
      </c>
      <c r="B129" s="1071" t="s">
        <v>9145</v>
      </c>
      <c r="C129" s="1072">
        <v>5000000</v>
      </c>
      <c r="D129" s="1075" t="s">
        <v>9146</v>
      </c>
      <c r="E129" s="1075" t="s">
        <v>254</v>
      </c>
      <c r="F129" s="173" t="s">
        <v>9033</v>
      </c>
    </row>
  </sheetData>
  <mergeCells count="3">
    <mergeCell ref="A1:B1"/>
    <mergeCell ref="C1:F1"/>
    <mergeCell ref="B2:F2"/>
  </mergeCells>
  <conditionalFormatting sqref="B6">
    <cfRule type="expression" dxfId="8" priority="1">
      <formula>#REF!&lt;&gt;0</formula>
    </cfRule>
  </conditionalFormatting>
  <pageMargins left="0.28000000000000003" right="0.17" top="0.31" bottom="0.3" header="0.31496062992125984" footer="0.31496062992125984"/>
  <pageSetup paperSize="11" scale="55" orientation="landscape" horizontalDpi="0" verticalDpi="0" r:id="rId1"/>
</worksheet>
</file>

<file path=xl/worksheets/sheet26.xml><?xml version="1.0" encoding="utf-8"?>
<worksheet xmlns="http://schemas.openxmlformats.org/spreadsheetml/2006/main" xmlns:r="http://schemas.openxmlformats.org/officeDocument/2006/relationships">
  <dimension ref="A1:J305"/>
  <sheetViews>
    <sheetView zoomScale="60" zoomScaleNormal="60" workbookViewId="0">
      <selection activeCell="C4" sqref="C4"/>
    </sheetView>
  </sheetViews>
  <sheetFormatPr defaultColWidth="8" defaultRowHeight="15.75"/>
  <cols>
    <col min="1" max="1" width="7.7109375" style="101" customWidth="1"/>
    <col min="2" max="2" width="55.7109375" style="101" customWidth="1"/>
    <col min="3" max="3" width="23.7109375" style="101" customWidth="1"/>
    <col min="4" max="4" width="44.7109375" style="101" customWidth="1"/>
    <col min="5" max="5" width="24.7109375" style="458" customWidth="1"/>
    <col min="6" max="6" width="24.7109375" style="101" customWidth="1"/>
    <col min="7" max="8" width="6.85546875" style="101" customWidth="1"/>
    <col min="9" max="9" width="17.7109375" style="101" bestFit="1" customWidth="1"/>
    <col min="10" max="10" width="16.28515625" style="101" bestFit="1" customWidth="1"/>
    <col min="11" max="243" width="6.85546875" style="101" customWidth="1"/>
    <col min="244" max="16384" width="8" style="101"/>
  </cols>
  <sheetData>
    <row r="1" spans="1:10" s="349" customFormat="1">
      <c r="A1" s="240" t="s">
        <v>426</v>
      </c>
      <c r="B1" s="276"/>
      <c r="C1" s="474" t="s">
        <v>86</v>
      </c>
      <c r="E1" s="459"/>
      <c r="F1" s="276"/>
      <c r="G1" s="475"/>
      <c r="H1" s="475"/>
    </row>
    <row r="2" spans="1:10" s="349" customFormat="1">
      <c r="B2" s="1193"/>
      <c r="C2" s="1193"/>
      <c r="D2" s="1193"/>
      <c r="E2" s="1193"/>
      <c r="F2" s="1193"/>
      <c r="G2" s="475"/>
      <c r="H2" s="475"/>
    </row>
    <row r="3" spans="1:10" s="186" customFormat="1" ht="31.5">
      <c r="A3" s="11" t="s">
        <v>112</v>
      </c>
      <c r="B3" s="11" t="s">
        <v>262</v>
      </c>
      <c r="C3" s="91" t="s">
        <v>3115</v>
      </c>
      <c r="D3" s="81" t="s">
        <v>263</v>
      </c>
      <c r="E3" s="82" t="s">
        <v>258</v>
      </c>
      <c r="F3" s="82" t="s">
        <v>259</v>
      </c>
      <c r="G3" s="185"/>
      <c r="H3" s="185"/>
    </row>
    <row r="4" spans="1:10" s="186" customFormat="1">
      <c r="A4" s="107">
        <v>1</v>
      </c>
      <c r="B4" s="108">
        <v>2</v>
      </c>
      <c r="C4" s="109">
        <v>3</v>
      </c>
      <c r="D4" s="110">
        <v>4</v>
      </c>
      <c r="E4" s="110">
        <v>5</v>
      </c>
      <c r="F4" s="109">
        <v>6</v>
      </c>
      <c r="G4" s="185"/>
      <c r="H4" s="185"/>
    </row>
    <row r="5" spans="1:10" s="186" customFormat="1">
      <c r="A5" s="187"/>
      <c r="B5" s="187"/>
      <c r="C5" s="187"/>
      <c r="D5" s="187"/>
      <c r="E5" s="187"/>
      <c r="F5" s="187"/>
      <c r="G5" s="185"/>
      <c r="H5" s="185"/>
    </row>
    <row r="6" spans="1:10" s="186" customFormat="1">
      <c r="A6" s="590"/>
      <c r="B6" s="138" t="s">
        <v>111</v>
      </c>
      <c r="C6" s="590"/>
      <c r="D6" s="590"/>
      <c r="E6" s="591"/>
      <c r="F6" s="590"/>
      <c r="G6" s="185"/>
      <c r="H6" s="185"/>
    </row>
    <row r="7" spans="1:10" s="186" customFormat="1">
      <c r="A7" s="590"/>
      <c r="B7" s="592" t="str">
        <f>C1</f>
        <v>Sekretariat Daerah</v>
      </c>
      <c r="C7" s="593">
        <f>SUM(C10,C69,C105,C148,C186,C204,C227,C247,C279,C294)</f>
        <v>28189000000</v>
      </c>
      <c r="D7" s="590"/>
      <c r="E7" s="591"/>
      <c r="F7" s="590"/>
      <c r="G7" s="185"/>
      <c r="H7" s="185"/>
      <c r="J7" s="495"/>
    </row>
    <row r="8" spans="1:10" s="186" customFormat="1">
      <c r="A8" s="590"/>
      <c r="B8" s="590"/>
      <c r="C8" s="594"/>
      <c r="D8" s="590"/>
      <c r="E8" s="591"/>
      <c r="F8" s="590"/>
      <c r="G8" s="185"/>
      <c r="H8" s="185"/>
    </row>
    <row r="9" spans="1:10" s="160" customFormat="1" ht="31.5">
      <c r="A9" s="592" t="s">
        <v>123</v>
      </c>
      <c r="B9" s="585" t="s">
        <v>2590</v>
      </c>
      <c r="C9" s="476">
        <f>SUM(C11,C28,C46,C50,C55,C59,C62,C66)</f>
        <v>9592675000</v>
      </c>
      <c r="D9" s="138"/>
      <c r="E9" s="575"/>
      <c r="F9" s="138"/>
    </row>
    <row r="10" spans="1:10" s="160" customFormat="1">
      <c r="A10" s="592">
        <v>1</v>
      </c>
      <c r="B10" s="585" t="s">
        <v>2591</v>
      </c>
      <c r="C10" s="476">
        <f>SUM(C11,C28,C50,C55,C59,C62,C66)</f>
        <v>9402675000</v>
      </c>
      <c r="D10" s="138"/>
      <c r="E10" s="575"/>
      <c r="F10" s="138"/>
    </row>
    <row r="11" spans="1:10" ht="31.5">
      <c r="A11" s="141" t="s">
        <v>234</v>
      </c>
      <c r="B11" s="193" t="s">
        <v>235</v>
      </c>
      <c r="C11" s="477">
        <f>SUM(C12:C26)</f>
        <v>5158771000</v>
      </c>
      <c r="D11" s="138"/>
      <c r="E11" s="575"/>
      <c r="F11" s="138"/>
    </row>
    <row r="12" spans="1:10" ht="31.5">
      <c r="A12" s="144">
        <v>1</v>
      </c>
      <c r="B12" s="195" t="s">
        <v>265</v>
      </c>
      <c r="C12" s="478">
        <v>130000000</v>
      </c>
      <c r="D12" s="144" t="s">
        <v>2592</v>
      </c>
      <c r="E12" s="170" t="s">
        <v>2593</v>
      </c>
      <c r="F12" s="170" t="s">
        <v>2594</v>
      </c>
    </row>
    <row r="13" spans="1:10" ht="31.5">
      <c r="A13" s="144">
        <v>2</v>
      </c>
      <c r="B13" s="195" t="s">
        <v>267</v>
      </c>
      <c r="C13" s="478">
        <v>1138369500</v>
      </c>
      <c r="D13" s="144" t="s">
        <v>2595</v>
      </c>
      <c r="E13" s="170" t="s">
        <v>256</v>
      </c>
      <c r="F13" s="170" t="s">
        <v>2594</v>
      </c>
    </row>
    <row r="14" spans="1:10" ht="47.25">
      <c r="A14" s="144">
        <v>3</v>
      </c>
      <c r="B14" s="195" t="s">
        <v>2596</v>
      </c>
      <c r="C14" s="478">
        <v>100000000</v>
      </c>
      <c r="D14" s="144" t="s">
        <v>2597</v>
      </c>
      <c r="E14" s="170" t="s">
        <v>284</v>
      </c>
      <c r="F14" s="170" t="s">
        <v>2594</v>
      </c>
    </row>
    <row r="15" spans="1:10" ht="31.5">
      <c r="A15" s="144">
        <v>4</v>
      </c>
      <c r="B15" s="195" t="s">
        <v>268</v>
      </c>
      <c r="C15" s="478">
        <v>427137000</v>
      </c>
      <c r="D15" s="144" t="s">
        <v>2598</v>
      </c>
      <c r="E15" s="170" t="s">
        <v>284</v>
      </c>
      <c r="F15" s="170" t="s">
        <v>2594</v>
      </c>
    </row>
    <row r="16" spans="1:10" ht="31.5">
      <c r="A16" s="144">
        <v>5</v>
      </c>
      <c r="B16" s="195" t="s">
        <v>236</v>
      </c>
      <c r="C16" s="478">
        <v>115300000</v>
      </c>
      <c r="D16" s="144" t="s">
        <v>237</v>
      </c>
      <c r="E16" s="170" t="s">
        <v>2599</v>
      </c>
      <c r="F16" s="170" t="s">
        <v>2594</v>
      </c>
    </row>
    <row r="17" spans="1:6" ht="31.5">
      <c r="A17" s="144">
        <v>6</v>
      </c>
      <c r="B17" s="195" t="s">
        <v>272</v>
      </c>
      <c r="C17" s="478">
        <v>117295500</v>
      </c>
      <c r="D17" s="144" t="s">
        <v>2600</v>
      </c>
      <c r="E17" s="170" t="s">
        <v>2601</v>
      </c>
      <c r="F17" s="170" t="s">
        <v>2594</v>
      </c>
    </row>
    <row r="18" spans="1:6" ht="31.5">
      <c r="A18" s="144">
        <v>7</v>
      </c>
      <c r="B18" s="195" t="s">
        <v>275</v>
      </c>
      <c r="C18" s="478">
        <v>1008080000</v>
      </c>
      <c r="D18" s="144" t="s">
        <v>2602</v>
      </c>
      <c r="E18" s="170" t="s">
        <v>256</v>
      </c>
      <c r="F18" s="170" t="s">
        <v>2594</v>
      </c>
    </row>
    <row r="19" spans="1:6" ht="31.5">
      <c r="A19" s="144">
        <v>8</v>
      </c>
      <c r="B19" s="195" t="s">
        <v>289</v>
      </c>
      <c r="C19" s="478">
        <v>958860000</v>
      </c>
      <c r="D19" s="144" t="s">
        <v>2603</v>
      </c>
      <c r="E19" s="170" t="s">
        <v>2604</v>
      </c>
      <c r="F19" s="170" t="s">
        <v>2594</v>
      </c>
    </row>
    <row r="20" spans="1:6" ht="47.25">
      <c r="A20" s="144">
        <v>9</v>
      </c>
      <c r="B20" s="195" t="s">
        <v>2605</v>
      </c>
      <c r="C20" s="478">
        <v>561584000</v>
      </c>
      <c r="D20" s="144" t="s">
        <v>2606</v>
      </c>
      <c r="E20" s="170" t="s">
        <v>2607</v>
      </c>
      <c r="F20" s="170" t="s">
        <v>2594</v>
      </c>
    </row>
    <row r="21" spans="1:6" ht="47.25">
      <c r="A21" s="144">
        <v>10</v>
      </c>
      <c r="B21" s="195" t="s">
        <v>2608</v>
      </c>
      <c r="C21" s="478">
        <v>44330000</v>
      </c>
      <c r="D21" s="144" t="s">
        <v>2609</v>
      </c>
      <c r="E21" s="170" t="s">
        <v>2610</v>
      </c>
      <c r="F21" s="170" t="s">
        <v>2594</v>
      </c>
    </row>
    <row r="22" spans="1:6" ht="47.25">
      <c r="A22" s="144">
        <v>11</v>
      </c>
      <c r="B22" s="199" t="s">
        <v>2611</v>
      </c>
      <c r="C22" s="478">
        <v>50000000</v>
      </c>
      <c r="D22" s="144" t="s">
        <v>2612</v>
      </c>
      <c r="E22" s="170" t="s">
        <v>284</v>
      </c>
      <c r="F22" s="170" t="s">
        <v>2594</v>
      </c>
    </row>
    <row r="23" spans="1:6" ht="47.25">
      <c r="A23" s="144">
        <v>12</v>
      </c>
      <c r="B23" s="195" t="s">
        <v>2613</v>
      </c>
      <c r="C23" s="478">
        <v>70000000</v>
      </c>
      <c r="D23" s="144" t="s">
        <v>2614</v>
      </c>
      <c r="E23" s="170" t="s">
        <v>284</v>
      </c>
      <c r="F23" s="170" t="s">
        <v>2594</v>
      </c>
    </row>
    <row r="24" spans="1:6" ht="31.5">
      <c r="A24" s="144">
        <v>13</v>
      </c>
      <c r="B24" s="195" t="s">
        <v>2615</v>
      </c>
      <c r="C24" s="478">
        <v>50000000</v>
      </c>
      <c r="D24" s="144" t="s">
        <v>2616</v>
      </c>
      <c r="E24" s="170" t="s">
        <v>284</v>
      </c>
      <c r="F24" s="170" t="s">
        <v>2594</v>
      </c>
    </row>
    <row r="25" spans="1:6" ht="47.25">
      <c r="A25" s="144">
        <v>14</v>
      </c>
      <c r="B25" s="195" t="s">
        <v>2617</v>
      </c>
      <c r="C25" s="478">
        <v>327815000</v>
      </c>
      <c r="D25" s="144" t="s">
        <v>2618</v>
      </c>
      <c r="E25" s="170" t="s">
        <v>2619</v>
      </c>
      <c r="F25" s="170" t="s">
        <v>2594</v>
      </c>
    </row>
    <row r="26" spans="1:6" ht="47.25">
      <c r="A26" s="144">
        <v>15</v>
      </c>
      <c r="B26" s="195" t="s">
        <v>290</v>
      </c>
      <c r="C26" s="478">
        <v>60000000</v>
      </c>
      <c r="D26" s="169" t="s">
        <v>2620</v>
      </c>
      <c r="E26" s="170" t="s">
        <v>284</v>
      </c>
      <c r="F26" s="170" t="s">
        <v>2594</v>
      </c>
    </row>
    <row r="27" spans="1:6" s="160" customFormat="1">
      <c r="A27" s="144"/>
      <c r="B27" s="195"/>
      <c r="C27" s="478"/>
      <c r="D27" s="169"/>
      <c r="E27" s="578"/>
      <c r="F27" s="170"/>
    </row>
    <row r="28" spans="1:6" ht="31.5">
      <c r="A28" s="141" t="s">
        <v>240</v>
      </c>
      <c r="B28" s="193" t="s">
        <v>241</v>
      </c>
      <c r="C28" s="477">
        <f>SUM(C29:C47)</f>
        <v>2760894000</v>
      </c>
      <c r="D28" s="138"/>
      <c r="E28" s="576"/>
      <c r="F28" s="179"/>
    </row>
    <row r="29" spans="1:6" ht="47.25">
      <c r="A29" s="144">
        <v>1</v>
      </c>
      <c r="B29" s="195" t="s">
        <v>2621</v>
      </c>
      <c r="C29" s="478">
        <v>120000000</v>
      </c>
      <c r="D29" s="144" t="s">
        <v>2622</v>
      </c>
      <c r="E29" s="170" t="s">
        <v>2623</v>
      </c>
      <c r="F29" s="170" t="s">
        <v>2594</v>
      </c>
    </row>
    <row r="30" spans="1:6" ht="31.5">
      <c r="A30" s="144">
        <v>2</v>
      </c>
      <c r="B30" s="195" t="s">
        <v>358</v>
      </c>
      <c r="C30" s="478">
        <v>10800000</v>
      </c>
      <c r="D30" s="144" t="s">
        <v>2624</v>
      </c>
      <c r="E30" s="170" t="s">
        <v>323</v>
      </c>
      <c r="F30" s="170" t="s">
        <v>2594</v>
      </c>
    </row>
    <row r="31" spans="1:6" ht="31.5">
      <c r="A31" s="144">
        <v>3</v>
      </c>
      <c r="B31" s="195" t="s">
        <v>346</v>
      </c>
      <c r="C31" s="478">
        <v>26600000</v>
      </c>
      <c r="D31" s="144" t="s">
        <v>2625</v>
      </c>
      <c r="E31" s="170" t="s">
        <v>2626</v>
      </c>
      <c r="F31" s="170" t="s">
        <v>2594</v>
      </c>
    </row>
    <row r="32" spans="1:6" ht="47.25">
      <c r="A32" s="144">
        <v>3</v>
      </c>
      <c r="B32" s="195" t="s">
        <v>490</v>
      </c>
      <c r="C32" s="478">
        <v>24500000</v>
      </c>
      <c r="D32" s="144" t="s">
        <v>2627</v>
      </c>
      <c r="E32" s="170" t="s">
        <v>250</v>
      </c>
      <c r="F32" s="170" t="s">
        <v>2594</v>
      </c>
    </row>
    <row r="33" spans="1:6" ht="31.5">
      <c r="A33" s="144">
        <v>3</v>
      </c>
      <c r="B33" s="195" t="s">
        <v>2628</v>
      </c>
      <c r="C33" s="478">
        <v>50000000</v>
      </c>
      <c r="D33" s="144" t="s">
        <v>2629</v>
      </c>
      <c r="E33" s="170" t="s">
        <v>256</v>
      </c>
      <c r="F33" s="170" t="s">
        <v>2594</v>
      </c>
    </row>
    <row r="34" spans="1:6" ht="31.5">
      <c r="A34" s="144">
        <v>4</v>
      </c>
      <c r="B34" s="195" t="s">
        <v>2630</v>
      </c>
      <c r="C34" s="478">
        <v>125000000</v>
      </c>
      <c r="D34" s="144" t="s">
        <v>2631</v>
      </c>
      <c r="E34" s="170" t="s">
        <v>281</v>
      </c>
      <c r="F34" s="170" t="s">
        <v>2594</v>
      </c>
    </row>
    <row r="35" spans="1:6" ht="31.5">
      <c r="A35" s="144">
        <v>3</v>
      </c>
      <c r="B35" s="195" t="s">
        <v>2632</v>
      </c>
      <c r="C35" s="478">
        <v>200000000</v>
      </c>
      <c r="D35" s="144" t="s">
        <v>2633</v>
      </c>
      <c r="E35" s="170" t="s">
        <v>281</v>
      </c>
      <c r="F35" s="170" t="s">
        <v>2594</v>
      </c>
    </row>
    <row r="36" spans="1:6" ht="31.5">
      <c r="A36" s="144">
        <v>5</v>
      </c>
      <c r="B36" s="195" t="s">
        <v>2634</v>
      </c>
      <c r="C36" s="478">
        <v>200000000</v>
      </c>
      <c r="D36" s="144" t="s">
        <v>2635</v>
      </c>
      <c r="E36" s="170" t="s">
        <v>281</v>
      </c>
      <c r="F36" s="170" t="s">
        <v>2594</v>
      </c>
    </row>
    <row r="37" spans="1:6" ht="63">
      <c r="A37" s="144">
        <v>5</v>
      </c>
      <c r="B37" s="195" t="s">
        <v>2636</v>
      </c>
      <c r="C37" s="478">
        <v>225120000</v>
      </c>
      <c r="D37" s="144" t="s">
        <v>2637</v>
      </c>
      <c r="E37" s="170" t="s">
        <v>2638</v>
      </c>
      <c r="F37" s="170" t="s">
        <v>2594</v>
      </c>
    </row>
    <row r="38" spans="1:6" ht="31.5">
      <c r="A38" s="144">
        <v>6</v>
      </c>
      <c r="B38" s="195" t="s">
        <v>242</v>
      </c>
      <c r="C38" s="478">
        <v>194000000</v>
      </c>
      <c r="D38" s="144" t="s">
        <v>2639</v>
      </c>
      <c r="E38" s="170" t="s">
        <v>284</v>
      </c>
      <c r="F38" s="170" t="s">
        <v>2594</v>
      </c>
    </row>
    <row r="39" spans="1:6" ht="47.25">
      <c r="A39" s="144">
        <v>7</v>
      </c>
      <c r="B39" s="195" t="s">
        <v>2640</v>
      </c>
      <c r="C39" s="478">
        <v>272020000</v>
      </c>
      <c r="D39" s="144" t="s">
        <v>2641</v>
      </c>
      <c r="E39" s="170" t="s">
        <v>2642</v>
      </c>
      <c r="F39" s="170" t="s">
        <v>2594</v>
      </c>
    </row>
    <row r="40" spans="1:6" ht="31.5">
      <c r="A40" s="144">
        <v>8</v>
      </c>
      <c r="B40" s="195" t="s">
        <v>277</v>
      </c>
      <c r="C40" s="478">
        <v>760879000</v>
      </c>
      <c r="D40" s="144" t="s">
        <v>2643</v>
      </c>
      <c r="E40" s="170" t="s">
        <v>284</v>
      </c>
      <c r="F40" s="170" t="s">
        <v>2594</v>
      </c>
    </row>
    <row r="41" spans="1:6" ht="110.25">
      <c r="A41" s="144">
        <v>9</v>
      </c>
      <c r="B41" s="195" t="s">
        <v>361</v>
      </c>
      <c r="C41" s="478">
        <v>70000000</v>
      </c>
      <c r="D41" s="144" t="s">
        <v>2644</v>
      </c>
      <c r="E41" s="170" t="s">
        <v>2645</v>
      </c>
      <c r="F41" s="170" t="s">
        <v>2594</v>
      </c>
    </row>
    <row r="42" spans="1:6" ht="31.5">
      <c r="A42" s="144">
        <v>10</v>
      </c>
      <c r="B42" s="195" t="s">
        <v>2646</v>
      </c>
      <c r="C42" s="478">
        <v>60000000</v>
      </c>
      <c r="D42" s="144" t="s">
        <v>2647</v>
      </c>
      <c r="E42" s="170" t="s">
        <v>2648</v>
      </c>
      <c r="F42" s="170" t="s">
        <v>2594</v>
      </c>
    </row>
    <row r="43" spans="1:6" ht="31.5">
      <c r="A43" s="144">
        <v>11</v>
      </c>
      <c r="B43" s="195" t="s">
        <v>243</v>
      </c>
      <c r="C43" s="478">
        <v>53200000</v>
      </c>
      <c r="D43" s="144" t="s">
        <v>2649</v>
      </c>
      <c r="E43" s="170" t="s">
        <v>2650</v>
      </c>
      <c r="F43" s="170" t="s">
        <v>2594</v>
      </c>
    </row>
    <row r="44" spans="1:6" ht="31.5">
      <c r="A44" s="144">
        <v>12</v>
      </c>
      <c r="B44" s="195" t="s">
        <v>2651</v>
      </c>
      <c r="C44" s="478">
        <v>32000000</v>
      </c>
      <c r="D44" s="144" t="s">
        <v>2652</v>
      </c>
      <c r="E44" s="170" t="s">
        <v>2653</v>
      </c>
      <c r="F44" s="170" t="s">
        <v>2594</v>
      </c>
    </row>
    <row r="45" spans="1:6" s="160" customFormat="1" ht="47.25">
      <c r="A45" s="144">
        <v>13</v>
      </c>
      <c r="B45" s="195" t="s">
        <v>344</v>
      </c>
      <c r="C45" s="478">
        <v>50000000</v>
      </c>
      <c r="D45" s="144" t="s">
        <v>2654</v>
      </c>
      <c r="E45" s="170" t="s">
        <v>2655</v>
      </c>
      <c r="F45" s="170" t="s">
        <v>2594</v>
      </c>
    </row>
    <row r="46" spans="1:6" ht="31.5">
      <c r="A46" s="144">
        <v>14</v>
      </c>
      <c r="B46" s="195" t="s">
        <v>363</v>
      </c>
      <c r="C46" s="478">
        <v>190000000</v>
      </c>
      <c r="D46" s="144" t="s">
        <v>2656</v>
      </c>
      <c r="E46" s="170" t="s">
        <v>250</v>
      </c>
      <c r="F46" s="170" t="s">
        <v>2594</v>
      </c>
    </row>
    <row r="47" spans="1:6" ht="31.5">
      <c r="A47" s="144">
        <v>15</v>
      </c>
      <c r="B47" s="195" t="s">
        <v>2657</v>
      </c>
      <c r="C47" s="478">
        <v>96775000</v>
      </c>
      <c r="D47" s="144" t="s">
        <v>2658</v>
      </c>
      <c r="E47" s="170" t="s">
        <v>281</v>
      </c>
      <c r="F47" s="170" t="s">
        <v>2594</v>
      </c>
    </row>
    <row r="48" spans="1:6" s="160" customFormat="1">
      <c r="A48" s="171"/>
      <c r="B48" s="171"/>
      <c r="C48" s="171"/>
      <c r="D48" s="171"/>
      <c r="E48" s="171"/>
      <c r="F48" s="171"/>
    </row>
    <row r="49" spans="1:6">
      <c r="A49" s="144"/>
      <c r="B49" s="195"/>
      <c r="C49" s="478"/>
      <c r="D49" s="144"/>
      <c r="E49" s="578"/>
      <c r="F49" s="170"/>
    </row>
    <row r="50" spans="1:6" ht="47.25">
      <c r="A50" s="141" t="s">
        <v>245</v>
      </c>
      <c r="B50" s="200" t="s">
        <v>279</v>
      </c>
      <c r="C50" s="477">
        <f>SUM(C51:C52)</f>
        <v>193000000</v>
      </c>
      <c r="D50" s="138"/>
      <c r="E50" s="576"/>
      <c r="F50" s="179"/>
    </row>
    <row r="51" spans="1:6" ht="31.5">
      <c r="A51" s="144">
        <v>1</v>
      </c>
      <c r="B51" s="195" t="s">
        <v>280</v>
      </c>
      <c r="C51" s="478">
        <v>170000000</v>
      </c>
      <c r="D51" s="144" t="s">
        <v>2659</v>
      </c>
      <c r="E51" s="170" t="s">
        <v>284</v>
      </c>
      <c r="F51" s="170" t="s">
        <v>2594</v>
      </c>
    </row>
    <row r="52" spans="1:6" s="160" customFormat="1" ht="31.5">
      <c r="A52" s="144">
        <v>2</v>
      </c>
      <c r="B52" s="195" t="s">
        <v>2660</v>
      </c>
      <c r="C52" s="478">
        <v>23000000</v>
      </c>
      <c r="D52" s="144" t="s">
        <v>2661</v>
      </c>
      <c r="E52" s="170" t="s">
        <v>256</v>
      </c>
      <c r="F52" s="170" t="s">
        <v>2594</v>
      </c>
    </row>
    <row r="53" spans="1:6">
      <c r="A53" s="171"/>
      <c r="B53" s="171"/>
      <c r="C53" s="171"/>
      <c r="D53" s="171"/>
      <c r="E53" s="646"/>
      <c r="F53" s="171"/>
    </row>
    <row r="54" spans="1:6">
      <c r="A54" s="144"/>
      <c r="B54" s="195"/>
      <c r="C54" s="478"/>
      <c r="D54" s="144"/>
      <c r="E54" s="578"/>
      <c r="F54" s="170"/>
    </row>
    <row r="55" spans="1:6" ht="47.25">
      <c r="A55" s="141" t="s">
        <v>246</v>
      </c>
      <c r="B55" s="200" t="s">
        <v>2662</v>
      </c>
      <c r="C55" s="477">
        <f>SUM(C56:C57)</f>
        <v>300000000</v>
      </c>
      <c r="D55" s="138"/>
      <c r="E55" s="576"/>
      <c r="F55" s="179"/>
    </row>
    <row r="56" spans="1:6" s="160" customFormat="1" ht="47.25">
      <c r="A56" s="144">
        <v>1</v>
      </c>
      <c r="B56" s="195" t="s">
        <v>2663</v>
      </c>
      <c r="C56" s="478">
        <v>100000000</v>
      </c>
      <c r="D56" s="144" t="s">
        <v>2664</v>
      </c>
      <c r="E56" s="170" t="s">
        <v>284</v>
      </c>
      <c r="F56" s="170" t="s">
        <v>2594</v>
      </c>
    </row>
    <row r="57" spans="1:6" ht="47.25">
      <c r="A57" s="144">
        <v>2</v>
      </c>
      <c r="B57" s="195" t="s">
        <v>2665</v>
      </c>
      <c r="C57" s="478">
        <v>200000000</v>
      </c>
      <c r="D57" s="144" t="s">
        <v>2666</v>
      </c>
      <c r="E57" s="170" t="s">
        <v>284</v>
      </c>
      <c r="F57" s="170" t="s">
        <v>2594</v>
      </c>
    </row>
    <row r="58" spans="1:6">
      <c r="A58" s="144"/>
      <c r="B58" s="195"/>
      <c r="C58" s="478"/>
      <c r="D58" s="144"/>
      <c r="E58" s="578"/>
      <c r="F58" s="170"/>
    </row>
    <row r="59" spans="1:6" s="160" customFormat="1" ht="31.5">
      <c r="A59" s="137" t="s">
        <v>247</v>
      </c>
      <c r="B59" s="193" t="s">
        <v>2667</v>
      </c>
      <c r="C59" s="476">
        <f>SUM(C60:C60)</f>
        <v>520000000</v>
      </c>
      <c r="D59" s="138"/>
      <c r="E59" s="576"/>
      <c r="F59" s="179"/>
    </row>
    <row r="60" spans="1:6" ht="31.5">
      <c r="A60" s="144">
        <v>1</v>
      </c>
      <c r="B60" s="195" t="s">
        <v>2668</v>
      </c>
      <c r="C60" s="478">
        <v>520000000</v>
      </c>
      <c r="D60" s="144" t="s">
        <v>2669</v>
      </c>
      <c r="E60" s="170" t="s">
        <v>333</v>
      </c>
      <c r="F60" s="170" t="s">
        <v>2594</v>
      </c>
    </row>
    <row r="61" spans="1:6">
      <c r="A61" s="144"/>
      <c r="B61" s="195"/>
      <c r="C61" s="478"/>
      <c r="D61" s="144"/>
      <c r="E61" s="578"/>
      <c r="F61" s="170"/>
    </row>
    <row r="62" spans="1:6">
      <c r="A62" s="137" t="s">
        <v>249</v>
      </c>
      <c r="B62" s="483" t="s">
        <v>2670</v>
      </c>
      <c r="C62" s="476">
        <f>SUM(C63:C64)</f>
        <v>350000000</v>
      </c>
      <c r="D62" s="138"/>
      <c r="E62" s="576"/>
      <c r="F62" s="179"/>
    </row>
    <row r="63" spans="1:6" ht="47.25">
      <c r="A63" s="144">
        <v>1</v>
      </c>
      <c r="B63" s="195" t="s">
        <v>2375</v>
      </c>
      <c r="C63" s="478">
        <v>125000000</v>
      </c>
      <c r="D63" s="144" t="s">
        <v>2671</v>
      </c>
      <c r="E63" s="170" t="s">
        <v>250</v>
      </c>
      <c r="F63" s="170" t="s">
        <v>2594</v>
      </c>
    </row>
    <row r="64" spans="1:6" ht="78.75">
      <c r="A64" s="144">
        <v>2</v>
      </c>
      <c r="B64" s="195" t="s">
        <v>366</v>
      </c>
      <c r="C64" s="478">
        <v>225000000</v>
      </c>
      <c r="D64" s="144" t="s">
        <v>2672</v>
      </c>
      <c r="E64" s="170" t="s">
        <v>2673</v>
      </c>
      <c r="F64" s="170" t="s">
        <v>2594</v>
      </c>
    </row>
    <row r="65" spans="1:6">
      <c r="A65" s="137"/>
      <c r="B65" s="483"/>
      <c r="C65" s="476"/>
      <c r="D65" s="138"/>
      <c r="E65" s="576"/>
      <c r="F65" s="179"/>
    </row>
    <row r="66" spans="1:6" ht="31.5">
      <c r="A66" s="137" t="s">
        <v>251</v>
      </c>
      <c r="B66" s="595" t="s">
        <v>2674</v>
      </c>
      <c r="C66" s="476">
        <f>C67</f>
        <v>120010000</v>
      </c>
      <c r="D66" s="138"/>
      <c r="E66" s="576"/>
      <c r="F66" s="179"/>
    </row>
    <row r="67" spans="1:6" ht="47.25">
      <c r="A67" s="144">
        <v>1</v>
      </c>
      <c r="B67" s="195" t="s">
        <v>2675</v>
      </c>
      <c r="C67" s="478">
        <v>120010000</v>
      </c>
      <c r="D67" s="144" t="s">
        <v>2676</v>
      </c>
      <c r="E67" s="170" t="s">
        <v>2677</v>
      </c>
      <c r="F67" s="170" t="s">
        <v>2594</v>
      </c>
    </row>
    <row r="68" spans="1:6">
      <c r="A68" s="144"/>
      <c r="B68" s="144"/>
      <c r="C68" s="144"/>
      <c r="D68" s="144"/>
      <c r="E68" s="578"/>
      <c r="F68" s="170"/>
    </row>
    <row r="69" spans="1:6">
      <c r="A69" s="138">
        <v>2</v>
      </c>
      <c r="B69" s="138" t="s">
        <v>2678</v>
      </c>
      <c r="C69" s="476">
        <f>SUM(C71,C77,C86,C89,C95,C99,C101)</f>
        <v>1245000000</v>
      </c>
      <c r="D69" s="144"/>
      <c r="E69" s="578"/>
      <c r="F69" s="170"/>
    </row>
    <row r="70" spans="1:6" ht="31.5">
      <c r="A70" s="152"/>
      <c r="B70" s="202" t="s">
        <v>2679</v>
      </c>
      <c r="C70" s="202"/>
      <c r="D70" s="202"/>
      <c r="E70" s="586"/>
      <c r="F70" s="202"/>
    </row>
    <row r="71" spans="1:6">
      <c r="A71" s="482" t="s">
        <v>234</v>
      </c>
      <c r="B71" s="483" t="s">
        <v>2670</v>
      </c>
      <c r="C71" s="484">
        <f>SUM(C72:C76)</f>
        <v>210000000</v>
      </c>
      <c r="D71" s="202"/>
      <c r="E71" s="586"/>
      <c r="F71" s="202"/>
    </row>
    <row r="72" spans="1:6" ht="31.5">
      <c r="A72" s="485" t="s">
        <v>1</v>
      </c>
      <c r="B72" s="181" t="s">
        <v>2680</v>
      </c>
      <c r="C72" s="486">
        <v>210000000</v>
      </c>
      <c r="D72" s="181" t="s">
        <v>2681</v>
      </c>
      <c r="E72" s="587" t="s">
        <v>385</v>
      </c>
      <c r="F72" s="1194" t="s">
        <v>2682</v>
      </c>
    </row>
    <row r="73" spans="1:6" ht="31.5">
      <c r="A73" s="485"/>
      <c r="B73" s="181"/>
      <c r="C73" s="486"/>
      <c r="D73" s="181" t="s">
        <v>2683</v>
      </c>
      <c r="E73" s="587" t="s">
        <v>385</v>
      </c>
      <c r="F73" s="1194"/>
    </row>
    <row r="74" spans="1:6" ht="63">
      <c r="A74" s="485"/>
      <c r="B74" s="181"/>
      <c r="C74" s="486"/>
      <c r="D74" s="181" t="s">
        <v>2684</v>
      </c>
      <c r="E74" s="587" t="s">
        <v>2685</v>
      </c>
      <c r="F74" s="1194"/>
    </row>
    <row r="75" spans="1:6">
      <c r="A75" s="171"/>
      <c r="B75" s="171"/>
      <c r="C75" s="171"/>
      <c r="D75" s="171"/>
      <c r="E75" s="646"/>
      <c r="F75" s="171"/>
    </row>
    <row r="76" spans="1:6">
      <c r="A76" s="171"/>
      <c r="B76" s="171"/>
      <c r="C76" s="171"/>
      <c r="D76" s="171"/>
      <c r="E76" s="646"/>
      <c r="F76" s="171"/>
    </row>
    <row r="77" spans="1:6" ht="31.5">
      <c r="A77" s="488" t="s">
        <v>240</v>
      </c>
      <c r="B77" s="483" t="s">
        <v>367</v>
      </c>
      <c r="C77" s="489">
        <f>SUM(C78:C85)</f>
        <v>615950000</v>
      </c>
      <c r="D77" s="202"/>
      <c r="E77" s="586"/>
      <c r="F77" s="202"/>
    </row>
    <row r="78" spans="1:6" ht="31.5">
      <c r="A78" s="485" t="s">
        <v>1</v>
      </c>
      <c r="B78" s="181" t="s">
        <v>2686</v>
      </c>
      <c r="C78" s="486">
        <v>425550000</v>
      </c>
      <c r="D78" s="181" t="s">
        <v>2687</v>
      </c>
      <c r="E78" s="587" t="s">
        <v>2688</v>
      </c>
      <c r="F78" s="1195" t="s">
        <v>2682</v>
      </c>
    </row>
    <row r="79" spans="1:6">
      <c r="A79" s="485"/>
      <c r="B79" s="181"/>
      <c r="C79" s="486"/>
      <c r="D79" s="181" t="s">
        <v>2689</v>
      </c>
      <c r="E79" s="587" t="s">
        <v>2688</v>
      </c>
      <c r="F79" s="1195"/>
    </row>
    <row r="80" spans="1:6">
      <c r="A80" s="485"/>
      <c r="B80" s="181"/>
      <c r="C80" s="486"/>
      <c r="D80" s="181" t="s">
        <v>2690</v>
      </c>
      <c r="E80" s="587" t="s">
        <v>2688</v>
      </c>
      <c r="F80" s="1195"/>
    </row>
    <row r="81" spans="1:6" ht="31.5">
      <c r="A81" s="485" t="s">
        <v>3</v>
      </c>
      <c r="B81" s="181" t="s">
        <v>2691</v>
      </c>
      <c r="C81" s="486">
        <v>65250000</v>
      </c>
      <c r="D81" s="181" t="s">
        <v>2692</v>
      </c>
      <c r="E81" s="587" t="s">
        <v>2693</v>
      </c>
      <c r="F81" s="1195" t="s">
        <v>2694</v>
      </c>
    </row>
    <row r="82" spans="1:6" ht="47.25">
      <c r="A82" s="485"/>
      <c r="B82" s="181"/>
      <c r="C82" s="486"/>
      <c r="D82" s="181" t="s">
        <v>2695</v>
      </c>
      <c r="E82" s="587" t="s">
        <v>2696</v>
      </c>
      <c r="F82" s="1195"/>
    </row>
    <row r="83" spans="1:6" ht="31.5">
      <c r="A83" s="485" t="s">
        <v>4</v>
      </c>
      <c r="B83" s="181" t="s">
        <v>2697</v>
      </c>
      <c r="C83" s="486">
        <v>125150000</v>
      </c>
      <c r="D83" s="181" t="s">
        <v>2698</v>
      </c>
      <c r="E83" s="587" t="s">
        <v>2699</v>
      </c>
      <c r="F83" s="1195" t="s">
        <v>2682</v>
      </c>
    </row>
    <row r="84" spans="1:6" ht="31.5">
      <c r="A84" s="485"/>
      <c r="B84" s="181"/>
      <c r="C84" s="486"/>
      <c r="D84" s="181" t="s">
        <v>2700</v>
      </c>
      <c r="E84" s="587" t="s">
        <v>2701</v>
      </c>
      <c r="F84" s="1195"/>
    </row>
    <row r="85" spans="1:6" ht="31.5">
      <c r="A85" s="485"/>
      <c r="B85" s="181"/>
      <c r="C85" s="486"/>
      <c r="D85" s="181" t="s">
        <v>2702</v>
      </c>
      <c r="E85" s="587" t="s">
        <v>2703</v>
      </c>
      <c r="F85" s="1195"/>
    </row>
    <row r="86" spans="1:6" ht="47.25">
      <c r="A86" s="482" t="s">
        <v>244</v>
      </c>
      <c r="B86" s="483" t="s">
        <v>345</v>
      </c>
      <c r="C86" s="489">
        <f>C87</f>
        <v>60000000</v>
      </c>
      <c r="D86" s="202"/>
      <c r="E86" s="586"/>
      <c r="F86" s="202"/>
    </row>
    <row r="87" spans="1:6" ht="31.5">
      <c r="A87" s="144">
        <v>3</v>
      </c>
      <c r="B87" s="195" t="s">
        <v>2379</v>
      </c>
      <c r="C87" s="478">
        <v>60000000</v>
      </c>
      <c r="D87" s="144" t="s">
        <v>2704</v>
      </c>
      <c r="E87" s="578" t="s">
        <v>254</v>
      </c>
      <c r="F87" s="170" t="s">
        <v>2694</v>
      </c>
    </row>
    <row r="88" spans="1:6">
      <c r="A88" s="490"/>
      <c r="B88" s="181"/>
      <c r="C88" s="486"/>
      <c r="D88" s="181"/>
      <c r="E88" s="587"/>
      <c r="F88" s="169"/>
    </row>
    <row r="89" spans="1:6" ht="47.25">
      <c r="A89" s="488" t="s">
        <v>245</v>
      </c>
      <c r="B89" s="483" t="s">
        <v>2705</v>
      </c>
      <c r="C89" s="489">
        <f>SUM(C90:C90)</f>
        <v>153800000</v>
      </c>
      <c r="D89" s="202"/>
      <c r="E89" s="586"/>
      <c r="F89" s="202"/>
    </row>
    <row r="90" spans="1:6" ht="31.5">
      <c r="A90" s="485" t="s">
        <v>3</v>
      </c>
      <c r="B90" s="181" t="s">
        <v>2706</v>
      </c>
      <c r="C90" s="486">
        <v>153800000</v>
      </c>
      <c r="D90" s="181" t="s">
        <v>2707</v>
      </c>
      <c r="E90" s="587" t="s">
        <v>2708</v>
      </c>
      <c r="F90" s="1197" t="s">
        <v>2682</v>
      </c>
    </row>
    <row r="91" spans="1:6" ht="31.5">
      <c r="A91" s="485"/>
      <c r="B91" s="181"/>
      <c r="C91" s="486"/>
      <c r="D91" s="181" t="s">
        <v>2709</v>
      </c>
      <c r="E91" s="587" t="s">
        <v>2710</v>
      </c>
      <c r="F91" s="1197"/>
    </row>
    <row r="92" spans="1:6" ht="47.25">
      <c r="A92" s="485"/>
      <c r="B92" s="181"/>
      <c r="C92" s="486"/>
      <c r="D92" s="181" t="s">
        <v>2711</v>
      </c>
      <c r="E92" s="587" t="s">
        <v>2685</v>
      </c>
      <c r="F92" s="1197"/>
    </row>
    <row r="93" spans="1:6" ht="47.25">
      <c r="A93" s="485"/>
      <c r="B93" s="181"/>
      <c r="C93" s="486"/>
      <c r="D93" s="181" t="s">
        <v>2712</v>
      </c>
      <c r="E93" s="587" t="s">
        <v>2685</v>
      </c>
      <c r="F93" s="1197"/>
    </row>
    <row r="94" spans="1:6">
      <c r="A94" s="490"/>
      <c r="B94" s="181"/>
      <c r="C94" s="486"/>
      <c r="D94" s="181"/>
      <c r="E94" s="587"/>
      <c r="F94" s="169"/>
    </row>
    <row r="95" spans="1:6">
      <c r="A95" s="488" t="s">
        <v>246</v>
      </c>
      <c r="B95" s="483" t="s">
        <v>2713</v>
      </c>
      <c r="C95" s="489">
        <f>C96</f>
        <v>170850000</v>
      </c>
      <c r="D95" s="202"/>
      <c r="E95" s="586"/>
      <c r="F95" s="202"/>
    </row>
    <row r="96" spans="1:6" ht="31.5">
      <c r="A96" s="485" t="s">
        <v>1</v>
      </c>
      <c r="B96" s="181" t="s">
        <v>2714</v>
      </c>
      <c r="C96" s="486">
        <v>170850000</v>
      </c>
      <c r="D96" s="181" t="s">
        <v>2715</v>
      </c>
      <c r="E96" s="587" t="s">
        <v>2688</v>
      </c>
      <c r="F96" s="1197" t="s">
        <v>2682</v>
      </c>
    </row>
    <row r="97" spans="1:6" ht="31.5">
      <c r="A97" s="490"/>
      <c r="B97" s="181"/>
      <c r="C97" s="486"/>
      <c r="D97" s="181" t="s">
        <v>2716</v>
      </c>
      <c r="E97" s="587" t="s">
        <v>2717</v>
      </c>
      <c r="F97" s="1197"/>
    </row>
    <row r="98" spans="1:6" ht="31.5">
      <c r="A98" s="490"/>
      <c r="B98" s="181"/>
      <c r="C98" s="486"/>
      <c r="D98" s="181" t="s">
        <v>2718</v>
      </c>
      <c r="E98" s="587" t="s">
        <v>2719</v>
      </c>
      <c r="F98" s="1197"/>
    </row>
    <row r="99" spans="1:6" s="14" customFormat="1" ht="31.5">
      <c r="A99" s="482" t="s">
        <v>247</v>
      </c>
      <c r="B99" s="483" t="s">
        <v>367</v>
      </c>
      <c r="C99" s="489">
        <f>C100</f>
        <v>0</v>
      </c>
      <c r="D99" s="202"/>
      <c r="E99" s="586"/>
      <c r="F99" s="202"/>
    </row>
    <row r="100" spans="1:6" s="14" customFormat="1">
      <c r="A100" s="490"/>
      <c r="B100" s="181"/>
      <c r="C100" s="486"/>
      <c r="D100" s="181"/>
      <c r="E100" s="587"/>
      <c r="F100" s="169"/>
    </row>
    <row r="101" spans="1:6" s="71" customFormat="1" ht="31.5">
      <c r="A101" s="488" t="s">
        <v>249</v>
      </c>
      <c r="B101" s="483" t="s">
        <v>2720</v>
      </c>
      <c r="C101" s="489">
        <f>SUM(C102:C103)</f>
        <v>34400000</v>
      </c>
      <c r="D101" s="202"/>
      <c r="E101" s="586"/>
      <c r="F101" s="202"/>
    </row>
    <row r="102" spans="1:6" s="3" customFormat="1" ht="31.5">
      <c r="A102" s="485" t="s">
        <v>1</v>
      </c>
      <c r="B102" s="181" t="s">
        <v>2721</v>
      </c>
      <c r="C102" s="486">
        <v>34400000</v>
      </c>
      <c r="D102" s="181" t="s">
        <v>2722</v>
      </c>
      <c r="E102" s="587" t="s">
        <v>2723</v>
      </c>
      <c r="F102" s="169" t="s">
        <v>2682</v>
      </c>
    </row>
    <row r="103" spans="1:6" s="3" customFormat="1">
      <c r="A103" s="485"/>
      <c r="B103" s="181"/>
      <c r="C103" s="486"/>
      <c r="D103" s="181"/>
      <c r="E103" s="587"/>
      <c r="F103" s="169"/>
    </row>
    <row r="104" spans="1:6" s="3" customFormat="1">
      <c r="A104" s="144"/>
      <c r="B104" s="144"/>
      <c r="C104" s="144"/>
      <c r="D104" s="144"/>
      <c r="E104" s="578"/>
      <c r="F104" s="170"/>
    </row>
    <row r="105" spans="1:6" s="3" customFormat="1">
      <c r="A105" s="592">
        <v>3</v>
      </c>
      <c r="B105" s="647" t="s">
        <v>2724</v>
      </c>
      <c r="C105" s="476">
        <f>SUM(C146,C143,C140,C137,C127,C117,C107,C112)</f>
        <v>6300000000</v>
      </c>
      <c r="D105" s="188"/>
      <c r="E105" s="596"/>
      <c r="F105" s="188"/>
    </row>
    <row r="106" spans="1:6" s="71" customFormat="1">
      <c r="A106" s="188"/>
      <c r="B106" s="188"/>
      <c r="C106" s="597"/>
      <c r="D106" s="188"/>
      <c r="E106" s="596"/>
      <c r="F106" s="188"/>
    </row>
    <row r="107" spans="1:6" s="3" customFormat="1" ht="31.5">
      <c r="A107" s="141" t="s">
        <v>234</v>
      </c>
      <c r="B107" s="193" t="s">
        <v>2725</v>
      </c>
      <c r="C107" s="477">
        <f>SUM(C108:C110)</f>
        <v>1075000000</v>
      </c>
      <c r="D107" s="138"/>
      <c r="E107" s="573">
        <v>1</v>
      </c>
      <c r="F107" s="138"/>
    </row>
    <row r="108" spans="1:6" s="3" customFormat="1" ht="31.5">
      <c r="A108" s="471">
        <v>1</v>
      </c>
      <c r="B108" s="195" t="s">
        <v>2726</v>
      </c>
      <c r="C108" s="478">
        <v>1000000000</v>
      </c>
      <c r="D108" s="144" t="s">
        <v>2727</v>
      </c>
      <c r="E108" s="144" t="s">
        <v>2728</v>
      </c>
      <c r="F108" s="144" t="s">
        <v>2729</v>
      </c>
    </row>
    <row r="109" spans="1:6" s="3" customFormat="1">
      <c r="A109" s="471">
        <v>2</v>
      </c>
      <c r="B109" s="195" t="s">
        <v>2730</v>
      </c>
      <c r="C109" s="478">
        <v>50000000</v>
      </c>
      <c r="D109" s="144" t="s">
        <v>2731</v>
      </c>
      <c r="E109" s="598" t="s">
        <v>2728</v>
      </c>
      <c r="F109" s="144" t="s">
        <v>2729</v>
      </c>
    </row>
    <row r="110" spans="1:6" s="3" customFormat="1" ht="31.5">
      <c r="A110" s="471">
        <v>3</v>
      </c>
      <c r="B110" s="195" t="s">
        <v>2732</v>
      </c>
      <c r="C110" s="478">
        <v>25000000</v>
      </c>
      <c r="D110" s="144" t="s">
        <v>2733</v>
      </c>
      <c r="E110" s="598" t="s">
        <v>2728</v>
      </c>
      <c r="F110" s="144" t="s">
        <v>2729</v>
      </c>
    </row>
    <row r="111" spans="1:6" s="71" customFormat="1">
      <c r="A111" s="471"/>
      <c r="B111" s="195"/>
      <c r="C111" s="478"/>
      <c r="D111" s="144"/>
      <c r="E111" s="577"/>
      <c r="F111" s="144"/>
    </row>
    <row r="112" spans="1:6" s="3" customFormat="1" ht="31.5">
      <c r="A112" s="599"/>
      <c r="B112" s="193" t="s">
        <v>2734</v>
      </c>
      <c r="C112" s="476">
        <f>SUM(C113:C115)</f>
        <v>105000000</v>
      </c>
      <c r="D112" s="138"/>
      <c r="E112" s="573">
        <v>1</v>
      </c>
      <c r="F112" s="138"/>
    </row>
    <row r="113" spans="1:6" s="3" customFormat="1" ht="31.5">
      <c r="A113" s="471">
        <v>1</v>
      </c>
      <c r="B113" s="195" t="s">
        <v>2735</v>
      </c>
      <c r="C113" s="478">
        <v>30000000</v>
      </c>
      <c r="D113" s="144" t="s">
        <v>2736</v>
      </c>
      <c r="E113" s="144" t="s">
        <v>2737</v>
      </c>
      <c r="F113" s="144" t="s">
        <v>2729</v>
      </c>
    </row>
    <row r="114" spans="1:6" s="3" customFormat="1" ht="31.5">
      <c r="A114" s="471">
        <v>2</v>
      </c>
      <c r="B114" s="195" t="s">
        <v>2738</v>
      </c>
      <c r="C114" s="478">
        <v>50000000</v>
      </c>
      <c r="D114" s="144" t="s">
        <v>2739</v>
      </c>
      <c r="E114" s="144" t="s">
        <v>2740</v>
      </c>
      <c r="F114" s="144" t="s">
        <v>2729</v>
      </c>
    </row>
    <row r="115" spans="1:6" s="3" customFormat="1" ht="31.5">
      <c r="A115" s="471">
        <v>3</v>
      </c>
      <c r="B115" s="195" t="s">
        <v>2741</v>
      </c>
      <c r="C115" s="478">
        <v>25000000</v>
      </c>
      <c r="D115" s="144" t="s">
        <v>2742</v>
      </c>
      <c r="E115" s="598" t="s">
        <v>254</v>
      </c>
      <c r="F115" s="144" t="s">
        <v>2729</v>
      </c>
    </row>
    <row r="116" spans="1:6" s="3" customFormat="1">
      <c r="A116" s="167"/>
      <c r="B116" s="195"/>
      <c r="C116" s="478"/>
      <c r="D116" s="144"/>
      <c r="E116" s="577"/>
      <c r="F116" s="144"/>
    </row>
    <row r="117" spans="1:6" s="3" customFormat="1" ht="31.5">
      <c r="A117" s="137" t="s">
        <v>240</v>
      </c>
      <c r="B117" s="193" t="s">
        <v>295</v>
      </c>
      <c r="C117" s="476">
        <f>SUM(C118:C125)</f>
        <v>3415000000</v>
      </c>
      <c r="D117" s="138"/>
      <c r="E117" s="573">
        <v>1</v>
      </c>
      <c r="F117" s="138"/>
    </row>
    <row r="118" spans="1:6" s="3" customFormat="1" ht="31.5">
      <c r="A118" s="471">
        <v>1</v>
      </c>
      <c r="B118" s="195" t="s">
        <v>2743</v>
      </c>
      <c r="C118" s="478">
        <v>525000000</v>
      </c>
      <c r="D118" s="144" t="s">
        <v>2744</v>
      </c>
      <c r="E118" s="144" t="s">
        <v>2745</v>
      </c>
      <c r="F118" s="144" t="s">
        <v>2729</v>
      </c>
    </row>
    <row r="119" spans="1:6" s="3" customFormat="1" ht="47.25">
      <c r="A119" s="471">
        <v>2</v>
      </c>
      <c r="B119" s="195" t="s">
        <v>2746</v>
      </c>
      <c r="C119" s="478">
        <v>30000000</v>
      </c>
      <c r="D119" s="144" t="s">
        <v>2747</v>
      </c>
      <c r="E119" s="598" t="s">
        <v>2748</v>
      </c>
      <c r="F119" s="144" t="s">
        <v>2729</v>
      </c>
    </row>
    <row r="120" spans="1:6" s="71" customFormat="1" ht="31.5">
      <c r="A120" s="471">
        <v>3</v>
      </c>
      <c r="B120" s="195" t="s">
        <v>2749</v>
      </c>
      <c r="C120" s="478">
        <v>300000000</v>
      </c>
      <c r="D120" s="144" t="s">
        <v>2750</v>
      </c>
      <c r="E120" s="598" t="s">
        <v>2751</v>
      </c>
      <c r="F120" s="144" t="s">
        <v>2729</v>
      </c>
    </row>
    <row r="121" spans="1:6" s="3" customFormat="1" ht="31.5">
      <c r="A121" s="471">
        <v>4</v>
      </c>
      <c r="B121" s="195" t="s">
        <v>2752</v>
      </c>
      <c r="C121" s="478">
        <v>1000000000</v>
      </c>
      <c r="D121" s="144" t="s">
        <v>2753</v>
      </c>
      <c r="E121" s="598" t="s">
        <v>2754</v>
      </c>
      <c r="F121" s="144" t="s">
        <v>2729</v>
      </c>
    </row>
    <row r="122" spans="1:6" s="3" customFormat="1" ht="31.5">
      <c r="A122" s="471">
        <v>5</v>
      </c>
      <c r="B122" s="195" t="s">
        <v>2755</v>
      </c>
      <c r="C122" s="478">
        <v>35000000</v>
      </c>
      <c r="D122" s="144" t="s">
        <v>2756</v>
      </c>
      <c r="E122" s="598" t="s">
        <v>2757</v>
      </c>
      <c r="F122" s="144" t="s">
        <v>2729</v>
      </c>
    </row>
    <row r="123" spans="1:6" s="3" customFormat="1" ht="31.5">
      <c r="A123" s="471">
        <v>6</v>
      </c>
      <c r="B123" s="195" t="s">
        <v>2758</v>
      </c>
      <c r="C123" s="478">
        <v>1000000000</v>
      </c>
      <c r="D123" s="144" t="s">
        <v>2759</v>
      </c>
      <c r="E123" s="144" t="s">
        <v>2748</v>
      </c>
      <c r="F123" s="144" t="s">
        <v>2729</v>
      </c>
    </row>
    <row r="124" spans="1:6" s="3" customFormat="1" ht="31.5">
      <c r="A124" s="471">
        <v>7</v>
      </c>
      <c r="B124" s="195" t="s">
        <v>2760</v>
      </c>
      <c r="C124" s="478">
        <v>25000000</v>
      </c>
      <c r="D124" s="144" t="s">
        <v>2761</v>
      </c>
      <c r="E124" s="598">
        <v>1</v>
      </c>
      <c r="F124" s="144" t="s">
        <v>2729</v>
      </c>
    </row>
    <row r="125" spans="1:6" s="3" customFormat="1" ht="31.5">
      <c r="A125" s="471">
        <v>8</v>
      </c>
      <c r="B125" s="195" t="s">
        <v>2762</v>
      </c>
      <c r="C125" s="478">
        <v>500000000</v>
      </c>
      <c r="D125" s="144" t="s">
        <v>2763</v>
      </c>
      <c r="E125" s="598">
        <v>1</v>
      </c>
      <c r="F125" s="144" t="s">
        <v>2729</v>
      </c>
    </row>
    <row r="126" spans="1:6" s="3" customFormat="1">
      <c r="A126" s="167"/>
      <c r="B126" s="195"/>
      <c r="C126" s="478"/>
      <c r="D126" s="144"/>
      <c r="E126" s="577"/>
      <c r="F126" s="144"/>
    </row>
    <row r="127" spans="1:6" s="491" customFormat="1" ht="31.5">
      <c r="A127" s="137" t="s">
        <v>244</v>
      </c>
      <c r="B127" s="193" t="s">
        <v>2764</v>
      </c>
      <c r="C127" s="476">
        <f>SUM(C128:C135)</f>
        <v>1575000000</v>
      </c>
      <c r="D127" s="138"/>
      <c r="E127" s="573"/>
      <c r="F127" s="138"/>
    </row>
    <row r="128" spans="1:6" s="491" customFormat="1" ht="31.5">
      <c r="A128" s="471">
        <v>1</v>
      </c>
      <c r="B128" s="195" t="s">
        <v>2765</v>
      </c>
      <c r="C128" s="478">
        <v>150000000</v>
      </c>
      <c r="D128" s="144" t="s">
        <v>2766</v>
      </c>
      <c r="E128" s="144" t="s">
        <v>2767</v>
      </c>
      <c r="F128" s="144" t="s">
        <v>2729</v>
      </c>
    </row>
    <row r="129" spans="1:6" s="491" customFormat="1" ht="31.5">
      <c r="A129" s="471">
        <v>2</v>
      </c>
      <c r="B129" s="195" t="s">
        <v>2768</v>
      </c>
      <c r="C129" s="478">
        <v>250000000</v>
      </c>
      <c r="D129" s="144" t="s">
        <v>2769</v>
      </c>
      <c r="E129" s="144" t="s">
        <v>2770</v>
      </c>
      <c r="F129" s="144" t="s">
        <v>2729</v>
      </c>
    </row>
    <row r="130" spans="1:6" s="71" customFormat="1" ht="47.25">
      <c r="A130" s="471">
        <v>3</v>
      </c>
      <c r="B130" s="195" t="s">
        <v>2771</v>
      </c>
      <c r="C130" s="478">
        <v>75000000</v>
      </c>
      <c r="D130" s="144" t="s">
        <v>2772</v>
      </c>
      <c r="E130" s="144" t="s">
        <v>2773</v>
      </c>
      <c r="F130" s="144" t="s">
        <v>2729</v>
      </c>
    </row>
    <row r="131" spans="1:6" s="491" customFormat="1" ht="47.25">
      <c r="A131" s="471">
        <v>4</v>
      </c>
      <c r="B131" s="195" t="s">
        <v>2774</v>
      </c>
      <c r="C131" s="478">
        <v>650000000</v>
      </c>
      <c r="D131" s="144" t="s">
        <v>2775</v>
      </c>
      <c r="E131" s="144" t="s">
        <v>2776</v>
      </c>
      <c r="F131" s="144" t="s">
        <v>2729</v>
      </c>
    </row>
    <row r="132" spans="1:6" s="491" customFormat="1" ht="31.5">
      <c r="A132" s="471">
        <v>5</v>
      </c>
      <c r="B132" s="195" t="s">
        <v>2777</v>
      </c>
      <c r="C132" s="478">
        <v>350000000</v>
      </c>
      <c r="D132" s="144" t="s">
        <v>2778</v>
      </c>
      <c r="E132" s="144" t="s">
        <v>2779</v>
      </c>
      <c r="F132" s="144" t="s">
        <v>2729</v>
      </c>
    </row>
    <row r="133" spans="1:6" s="71" customFormat="1" ht="31.5">
      <c r="A133" s="471">
        <v>6</v>
      </c>
      <c r="B133" s="195" t="s">
        <v>2780</v>
      </c>
      <c r="C133" s="478">
        <v>25000000</v>
      </c>
      <c r="D133" s="144" t="s">
        <v>2781</v>
      </c>
      <c r="E133" s="598" t="s">
        <v>2782</v>
      </c>
      <c r="F133" s="144" t="s">
        <v>2729</v>
      </c>
    </row>
    <row r="134" spans="1:6" s="3" customFormat="1" ht="31.5">
      <c r="A134" s="471">
        <v>7</v>
      </c>
      <c r="B134" s="197" t="s">
        <v>2783</v>
      </c>
      <c r="C134" s="600">
        <v>50000000</v>
      </c>
      <c r="D134" s="169" t="s">
        <v>2784</v>
      </c>
      <c r="E134" s="487" t="s">
        <v>2785</v>
      </c>
      <c r="F134" s="169" t="s">
        <v>2729</v>
      </c>
    </row>
    <row r="135" spans="1:6" s="3" customFormat="1">
      <c r="A135" s="471">
        <v>8</v>
      </c>
      <c r="B135" s="197" t="s">
        <v>2786</v>
      </c>
      <c r="C135" s="600">
        <v>25000000</v>
      </c>
      <c r="D135" s="169" t="s">
        <v>2787</v>
      </c>
      <c r="E135" s="487" t="s">
        <v>284</v>
      </c>
      <c r="F135" s="169" t="s">
        <v>2729</v>
      </c>
    </row>
    <row r="136" spans="1:6" s="71" customFormat="1">
      <c r="A136" s="601"/>
      <c r="B136" s="197"/>
      <c r="C136" s="600"/>
      <c r="D136" s="169"/>
      <c r="E136" s="587"/>
      <c r="F136" s="169"/>
    </row>
    <row r="137" spans="1:6" s="3" customFormat="1" ht="31.5">
      <c r="A137" s="137" t="s">
        <v>245</v>
      </c>
      <c r="B137" s="193" t="s">
        <v>2583</v>
      </c>
      <c r="C137" s="476">
        <f t="shared" ref="C137:C143" si="0">SUM(C138)</f>
        <v>75000000</v>
      </c>
      <c r="D137" s="138"/>
      <c r="E137" s="573">
        <v>1</v>
      </c>
      <c r="F137" s="138"/>
    </row>
    <row r="138" spans="1:6" s="3" customFormat="1" ht="47.25">
      <c r="A138" s="602">
        <v>1</v>
      </c>
      <c r="B138" s="197" t="s">
        <v>2788</v>
      </c>
      <c r="C138" s="600">
        <v>75000000</v>
      </c>
      <c r="D138" s="169" t="s">
        <v>2789</v>
      </c>
      <c r="E138" s="169" t="s">
        <v>256</v>
      </c>
      <c r="F138" s="169" t="s">
        <v>2729</v>
      </c>
    </row>
    <row r="139" spans="1:6" s="71" customFormat="1">
      <c r="A139" s="601"/>
      <c r="B139" s="197"/>
      <c r="C139" s="600"/>
      <c r="D139" s="169"/>
      <c r="E139" s="587"/>
      <c r="F139" s="169"/>
    </row>
    <row r="140" spans="1:6" s="491" customFormat="1" ht="31.5">
      <c r="A140" s="137" t="s">
        <v>246</v>
      </c>
      <c r="B140" s="193" t="s">
        <v>2790</v>
      </c>
      <c r="C140" s="476">
        <f t="shared" si="0"/>
        <v>25000000</v>
      </c>
      <c r="D140" s="138"/>
      <c r="E140" s="573"/>
      <c r="F140" s="138"/>
    </row>
    <row r="141" spans="1:6" ht="47.25">
      <c r="A141" s="471">
        <v>1</v>
      </c>
      <c r="B141" s="195" t="s">
        <v>2791</v>
      </c>
      <c r="C141" s="478">
        <v>25000000</v>
      </c>
      <c r="D141" s="144" t="s">
        <v>2792</v>
      </c>
      <c r="E141" s="144" t="s">
        <v>2793</v>
      </c>
      <c r="F141" s="144" t="s">
        <v>2729</v>
      </c>
    </row>
    <row r="142" spans="1:6">
      <c r="A142" s="167"/>
      <c r="B142" s="195"/>
      <c r="C142" s="478"/>
      <c r="D142" s="144"/>
      <c r="E142" s="577"/>
      <c r="F142" s="144"/>
    </row>
    <row r="143" spans="1:6" ht="31.5">
      <c r="A143" s="137" t="s">
        <v>247</v>
      </c>
      <c r="B143" s="193" t="s">
        <v>2794</v>
      </c>
      <c r="C143" s="476">
        <f t="shared" si="0"/>
        <v>30000000</v>
      </c>
      <c r="D143" s="138"/>
      <c r="E143" s="573"/>
      <c r="F143" s="138"/>
    </row>
    <row r="144" spans="1:6">
      <c r="A144" s="471">
        <v>1</v>
      </c>
      <c r="B144" s="195" t="s">
        <v>2795</v>
      </c>
      <c r="C144" s="478">
        <v>30000000</v>
      </c>
      <c r="D144" s="144" t="s">
        <v>2796</v>
      </c>
      <c r="E144" s="144" t="s">
        <v>2797</v>
      </c>
      <c r="F144" s="144" t="s">
        <v>2729</v>
      </c>
    </row>
    <row r="145" spans="1:6">
      <c r="A145" s="167"/>
      <c r="B145" s="195"/>
      <c r="C145" s="478"/>
      <c r="D145" s="144"/>
      <c r="E145" s="577"/>
      <c r="F145" s="144"/>
    </row>
    <row r="146" spans="1:6" ht="31.5">
      <c r="A146" s="141" t="s">
        <v>249</v>
      </c>
      <c r="B146" s="193" t="s">
        <v>2798</v>
      </c>
      <c r="C146" s="477">
        <f>C147</f>
        <v>0</v>
      </c>
      <c r="D146" s="138"/>
      <c r="E146" s="573">
        <v>1</v>
      </c>
      <c r="F146" s="138"/>
    </row>
    <row r="147" spans="1:6">
      <c r="A147" s="144"/>
      <c r="B147" s="144"/>
      <c r="C147" s="144"/>
      <c r="D147" s="144"/>
      <c r="E147" s="576"/>
      <c r="F147" s="170"/>
    </row>
    <row r="148" spans="1:6">
      <c r="A148" s="138">
        <v>4</v>
      </c>
      <c r="B148" s="138" t="s">
        <v>2799</v>
      </c>
      <c r="C148" s="476">
        <f>SUM(C150,C155,C159,C163,C169,C174,C178,C183)</f>
        <v>2210000000</v>
      </c>
      <c r="D148" s="144"/>
      <c r="E148" s="578"/>
      <c r="F148" s="170"/>
    </row>
    <row r="149" spans="1:6">
      <c r="A149" s="442"/>
      <c r="B149" s="603" t="s">
        <v>2800</v>
      </c>
      <c r="C149" s="604"/>
      <c r="D149" s="150"/>
      <c r="E149" s="588"/>
      <c r="F149" s="148"/>
    </row>
    <row r="150" spans="1:6" ht="31.5">
      <c r="A150" s="448" t="s">
        <v>234</v>
      </c>
      <c r="B150" s="605" t="s">
        <v>2725</v>
      </c>
      <c r="C150" s="606">
        <f>SUM(C151:C152)</f>
        <v>640000000</v>
      </c>
      <c r="D150" s="150"/>
      <c r="E150" s="588"/>
      <c r="F150" s="148"/>
    </row>
    <row r="151" spans="1:6" ht="31.5">
      <c r="A151" s="423" t="s">
        <v>2801</v>
      </c>
      <c r="B151" s="150" t="s">
        <v>2802</v>
      </c>
      <c r="C151" s="479">
        <v>350000000</v>
      </c>
      <c r="D151" s="150" t="s">
        <v>2803</v>
      </c>
      <c r="E151" s="148" t="s">
        <v>2804</v>
      </c>
      <c r="F151" s="148" t="s">
        <v>2805</v>
      </c>
    </row>
    <row r="152" spans="1:6">
      <c r="A152" s="423">
        <v>2</v>
      </c>
      <c r="B152" s="150" t="s">
        <v>2806</v>
      </c>
      <c r="C152" s="479">
        <v>290000000</v>
      </c>
      <c r="D152" s="150" t="s">
        <v>2807</v>
      </c>
      <c r="E152" s="148" t="s">
        <v>2808</v>
      </c>
      <c r="F152" s="148" t="s">
        <v>2805</v>
      </c>
    </row>
    <row r="153" spans="1:6">
      <c r="A153" s="442"/>
      <c r="B153" s="150"/>
      <c r="C153" s="479"/>
      <c r="D153" s="150"/>
      <c r="E153" s="588"/>
      <c r="F153" s="148"/>
    </row>
    <row r="154" spans="1:6" ht="31.5">
      <c r="A154" s="442"/>
      <c r="B154" s="607" t="s">
        <v>2809</v>
      </c>
      <c r="C154" s="479"/>
      <c r="D154" s="150"/>
      <c r="E154" s="588"/>
      <c r="F154" s="148"/>
    </row>
    <row r="155" spans="1:6" ht="31.5">
      <c r="A155" s="448" t="s">
        <v>240</v>
      </c>
      <c r="B155" s="605" t="s">
        <v>2810</v>
      </c>
      <c r="C155" s="608">
        <f>SUM(C156:C156)</f>
        <v>25000000</v>
      </c>
      <c r="D155" s="150"/>
      <c r="E155" s="588"/>
      <c r="F155" s="148"/>
    </row>
    <row r="156" spans="1:6" ht="47.25">
      <c r="A156" s="423">
        <v>1</v>
      </c>
      <c r="B156" s="150" t="s">
        <v>2811</v>
      </c>
      <c r="C156" s="479">
        <v>25000000</v>
      </c>
      <c r="D156" s="150" t="s">
        <v>2812</v>
      </c>
      <c r="E156" s="148" t="s">
        <v>2813</v>
      </c>
      <c r="F156" s="148" t="s">
        <v>2805</v>
      </c>
    </row>
    <row r="157" spans="1:6">
      <c r="A157" s="442"/>
      <c r="B157" s="150"/>
      <c r="C157" s="479"/>
      <c r="D157" s="150"/>
      <c r="E157" s="588"/>
      <c r="F157" s="148"/>
    </row>
    <row r="158" spans="1:6" ht="31.5">
      <c r="A158" s="442"/>
      <c r="B158" s="607" t="s">
        <v>2814</v>
      </c>
      <c r="C158" s="479"/>
      <c r="D158" s="150"/>
      <c r="E158" s="588"/>
      <c r="F158" s="148"/>
    </row>
    <row r="159" spans="1:6" ht="47.25">
      <c r="A159" s="448" t="s">
        <v>244</v>
      </c>
      <c r="B159" s="605" t="s">
        <v>2815</v>
      </c>
      <c r="C159" s="608">
        <f>SUM(C160:C161)</f>
        <v>110000000</v>
      </c>
      <c r="D159" s="150"/>
      <c r="E159" s="588"/>
      <c r="F159" s="148"/>
    </row>
    <row r="160" spans="1:6" ht="47.25">
      <c r="A160" s="423">
        <v>1</v>
      </c>
      <c r="B160" s="150" t="s">
        <v>2816</v>
      </c>
      <c r="C160" s="479">
        <v>100000000</v>
      </c>
      <c r="D160" s="150" t="s">
        <v>2817</v>
      </c>
      <c r="E160" s="148" t="s">
        <v>2818</v>
      </c>
      <c r="F160" s="148" t="s">
        <v>2805</v>
      </c>
    </row>
    <row r="161" spans="1:6" ht="47.25">
      <c r="A161" s="423">
        <v>2</v>
      </c>
      <c r="B161" s="150" t="s">
        <v>2819</v>
      </c>
      <c r="C161" s="479">
        <v>10000000</v>
      </c>
      <c r="D161" s="150" t="s">
        <v>2820</v>
      </c>
      <c r="E161" s="148" t="s">
        <v>284</v>
      </c>
      <c r="F161" s="148" t="s">
        <v>2805</v>
      </c>
    </row>
    <row r="162" spans="1:6">
      <c r="A162" s="442"/>
      <c r="B162" s="150"/>
      <c r="C162" s="479"/>
      <c r="D162" s="150"/>
      <c r="E162" s="588"/>
      <c r="F162" s="148"/>
    </row>
    <row r="163" spans="1:6" ht="31.5">
      <c r="A163" s="448" t="s">
        <v>245</v>
      </c>
      <c r="B163" s="595" t="s">
        <v>2821</v>
      </c>
      <c r="C163" s="608">
        <f>SUM(C164:C167)</f>
        <v>575000000</v>
      </c>
      <c r="D163" s="150"/>
      <c r="E163" s="588"/>
      <c r="F163" s="148"/>
    </row>
    <row r="164" spans="1:6" ht="31.5">
      <c r="A164" s="423">
        <v>1</v>
      </c>
      <c r="B164" s="150" t="s">
        <v>2822</v>
      </c>
      <c r="C164" s="479">
        <v>175000000</v>
      </c>
      <c r="D164" s="150" t="s">
        <v>2823</v>
      </c>
      <c r="E164" s="148" t="s">
        <v>377</v>
      </c>
      <c r="F164" s="148" t="s">
        <v>2805</v>
      </c>
    </row>
    <row r="165" spans="1:6" ht="31.5">
      <c r="A165" s="423">
        <v>2</v>
      </c>
      <c r="B165" s="150" t="s">
        <v>2824</v>
      </c>
      <c r="C165" s="479">
        <v>50000000</v>
      </c>
      <c r="D165" s="150" t="s">
        <v>2825</v>
      </c>
      <c r="E165" s="148" t="s">
        <v>2826</v>
      </c>
      <c r="F165" s="148" t="s">
        <v>2805</v>
      </c>
    </row>
    <row r="166" spans="1:6" ht="31.5">
      <c r="A166" s="423">
        <v>3</v>
      </c>
      <c r="B166" s="150" t="s">
        <v>2827</v>
      </c>
      <c r="C166" s="479">
        <v>160000000</v>
      </c>
      <c r="D166" s="150" t="s">
        <v>2828</v>
      </c>
      <c r="E166" s="148" t="s">
        <v>2829</v>
      </c>
      <c r="F166" s="148" t="s">
        <v>2805</v>
      </c>
    </row>
    <row r="167" spans="1:6" ht="47.25">
      <c r="A167" s="423">
        <v>4</v>
      </c>
      <c r="B167" s="150" t="s">
        <v>2830</v>
      </c>
      <c r="C167" s="479">
        <v>190000000</v>
      </c>
      <c r="D167" s="150" t="s">
        <v>2831</v>
      </c>
      <c r="E167" s="148" t="s">
        <v>2818</v>
      </c>
      <c r="F167" s="148" t="s">
        <v>2805</v>
      </c>
    </row>
    <row r="168" spans="1:6" ht="31.5">
      <c r="A168" s="442"/>
      <c r="B168" s="603" t="s">
        <v>2832</v>
      </c>
      <c r="C168" s="479"/>
      <c r="D168" s="150"/>
      <c r="E168" s="588"/>
      <c r="F168" s="148"/>
    </row>
    <row r="169" spans="1:6" ht="31.5">
      <c r="A169" s="448" t="s">
        <v>246</v>
      </c>
      <c r="B169" s="605" t="s">
        <v>2499</v>
      </c>
      <c r="C169" s="608">
        <f>SUM(C170:C171)</f>
        <v>75000000</v>
      </c>
      <c r="D169" s="150"/>
      <c r="E169" s="588"/>
      <c r="F169" s="148"/>
    </row>
    <row r="170" spans="1:6" ht="31.5">
      <c r="A170" s="423">
        <v>1</v>
      </c>
      <c r="B170" s="150" t="s">
        <v>2833</v>
      </c>
      <c r="C170" s="479">
        <v>25000000</v>
      </c>
      <c r="D170" s="150" t="s">
        <v>2834</v>
      </c>
      <c r="E170" s="148" t="s">
        <v>377</v>
      </c>
      <c r="F170" s="148" t="s">
        <v>2805</v>
      </c>
    </row>
    <row r="171" spans="1:6" ht="31.5">
      <c r="A171" s="423">
        <v>2</v>
      </c>
      <c r="B171" s="150" t="s">
        <v>2835</v>
      </c>
      <c r="C171" s="479">
        <v>50000000</v>
      </c>
      <c r="D171" s="150" t="s">
        <v>2836</v>
      </c>
      <c r="E171" s="148" t="s">
        <v>2837</v>
      </c>
      <c r="F171" s="148" t="s">
        <v>2805</v>
      </c>
    </row>
    <row r="172" spans="1:6">
      <c r="A172" s="442"/>
      <c r="B172" s="150"/>
      <c r="C172" s="479"/>
      <c r="D172" s="150"/>
      <c r="E172" s="588"/>
      <c r="F172" s="148"/>
    </row>
    <row r="173" spans="1:6">
      <c r="A173" s="442"/>
      <c r="B173" s="603" t="s">
        <v>2838</v>
      </c>
      <c r="C173" s="479"/>
      <c r="D173" s="150"/>
      <c r="E173" s="588"/>
      <c r="F173" s="148"/>
    </row>
    <row r="174" spans="1:6" ht="31.5">
      <c r="A174" s="448" t="s">
        <v>247</v>
      </c>
      <c r="B174" s="605" t="s">
        <v>2839</v>
      </c>
      <c r="C174" s="608">
        <f>C175</f>
        <v>50000000</v>
      </c>
      <c r="D174" s="150"/>
      <c r="E174" s="588"/>
      <c r="F174" s="148"/>
    </row>
    <row r="175" spans="1:6" ht="31.5">
      <c r="A175" s="423">
        <v>1</v>
      </c>
      <c r="B175" s="150" t="s">
        <v>2840</v>
      </c>
      <c r="C175" s="479">
        <v>50000000</v>
      </c>
      <c r="D175" s="150" t="s">
        <v>2841</v>
      </c>
      <c r="E175" s="148" t="s">
        <v>2728</v>
      </c>
      <c r="F175" s="148" t="s">
        <v>2805</v>
      </c>
    </row>
    <row r="176" spans="1:6">
      <c r="A176" s="442"/>
      <c r="B176" s="150"/>
      <c r="C176" s="479"/>
      <c r="D176" s="150"/>
      <c r="E176" s="588"/>
      <c r="F176" s="148"/>
    </row>
    <row r="177" spans="1:6" ht="31.5">
      <c r="A177" s="442"/>
      <c r="B177" s="607" t="s">
        <v>2842</v>
      </c>
      <c r="C177" s="479"/>
      <c r="D177" s="150"/>
      <c r="E177" s="588"/>
      <c r="F177" s="148"/>
    </row>
    <row r="178" spans="1:6" ht="31.5">
      <c r="A178" s="448" t="s">
        <v>249</v>
      </c>
      <c r="B178" s="605" t="s">
        <v>2843</v>
      </c>
      <c r="C178" s="608">
        <f>SUM(C179:C180)</f>
        <v>675000000</v>
      </c>
      <c r="D178" s="150"/>
      <c r="E178" s="588"/>
      <c r="F178" s="148"/>
    </row>
    <row r="179" spans="1:6" ht="31.5">
      <c r="A179" s="423">
        <v>1</v>
      </c>
      <c r="B179" s="150" t="s">
        <v>2844</v>
      </c>
      <c r="C179" s="479">
        <v>25000000</v>
      </c>
      <c r="D179" s="150" t="s">
        <v>2845</v>
      </c>
      <c r="E179" s="148" t="s">
        <v>2728</v>
      </c>
      <c r="F179" s="148" t="s">
        <v>2805</v>
      </c>
    </row>
    <row r="180" spans="1:6" ht="31.5">
      <c r="A180" s="423">
        <v>2</v>
      </c>
      <c r="B180" s="150" t="s">
        <v>2846</v>
      </c>
      <c r="C180" s="479">
        <v>650000000</v>
      </c>
      <c r="D180" s="150" t="s">
        <v>2847</v>
      </c>
      <c r="E180" s="148" t="s">
        <v>2848</v>
      </c>
      <c r="F180" s="148" t="s">
        <v>2805</v>
      </c>
    </row>
    <row r="181" spans="1:6">
      <c r="A181" s="442"/>
      <c r="B181" s="150"/>
      <c r="C181" s="479"/>
      <c r="D181" s="150"/>
      <c r="E181" s="588"/>
      <c r="F181" s="148"/>
    </row>
    <row r="182" spans="1:6" ht="31.5">
      <c r="A182" s="442"/>
      <c r="B182" s="607" t="s">
        <v>2849</v>
      </c>
      <c r="C182" s="479"/>
      <c r="D182" s="150"/>
      <c r="E182" s="588"/>
      <c r="F182" s="148"/>
    </row>
    <row r="183" spans="1:6" ht="31.5">
      <c r="A183" s="448" t="s">
        <v>251</v>
      </c>
      <c r="B183" s="605" t="s">
        <v>2850</v>
      </c>
      <c r="C183" s="608">
        <f>SUM(C184)</f>
        <v>60000000</v>
      </c>
      <c r="D183" s="150"/>
      <c r="E183" s="588"/>
      <c r="F183" s="148"/>
    </row>
    <row r="184" spans="1:6" ht="31.5">
      <c r="A184" s="423">
        <v>1</v>
      </c>
      <c r="B184" s="150" t="s">
        <v>2851</v>
      </c>
      <c r="C184" s="479">
        <v>60000000</v>
      </c>
      <c r="D184" s="150" t="s">
        <v>2852</v>
      </c>
      <c r="E184" s="148" t="s">
        <v>2728</v>
      </c>
      <c r="F184" s="148" t="s">
        <v>2805</v>
      </c>
    </row>
    <row r="185" spans="1:6">
      <c r="A185" s="144"/>
      <c r="B185" s="144"/>
      <c r="C185" s="144"/>
      <c r="D185" s="144"/>
      <c r="E185" s="578"/>
      <c r="F185" s="170"/>
    </row>
    <row r="186" spans="1:6">
      <c r="A186" s="163" t="s">
        <v>270</v>
      </c>
      <c r="B186" s="138" t="s">
        <v>2853</v>
      </c>
      <c r="C186" s="609">
        <f>SUM(C188,C192,C198,C201)</f>
        <v>1052600000</v>
      </c>
      <c r="D186" s="138"/>
      <c r="E186" s="576"/>
      <c r="F186" s="179"/>
    </row>
    <row r="187" spans="1:6">
      <c r="A187" s="163"/>
      <c r="B187" s="138"/>
      <c r="C187" s="610"/>
      <c r="D187" s="138"/>
      <c r="E187" s="576"/>
      <c r="F187" s="179"/>
    </row>
    <row r="188" spans="1:6" ht="31.5">
      <c r="A188" s="611" t="s">
        <v>234</v>
      </c>
      <c r="B188" s="612" t="s">
        <v>2667</v>
      </c>
      <c r="C188" s="613">
        <f>SUM(C189:C190)</f>
        <v>120000000</v>
      </c>
      <c r="D188" s="603"/>
      <c r="E188" s="614"/>
      <c r="F188" s="615"/>
    </row>
    <row r="189" spans="1:6" ht="47.25">
      <c r="A189" s="616" t="s">
        <v>1</v>
      </c>
      <c r="B189" s="148" t="s">
        <v>2854</v>
      </c>
      <c r="C189" s="617">
        <v>60000000</v>
      </c>
      <c r="D189" s="150" t="s">
        <v>2855</v>
      </c>
      <c r="E189" s="588" t="s">
        <v>2856</v>
      </c>
      <c r="F189" s="148" t="s">
        <v>2853</v>
      </c>
    </row>
    <row r="190" spans="1:6" ht="47.25">
      <c r="A190" s="616" t="s">
        <v>3</v>
      </c>
      <c r="B190" s="148" t="s">
        <v>2857</v>
      </c>
      <c r="C190" s="617">
        <v>60000000</v>
      </c>
      <c r="D190" s="150" t="s">
        <v>2858</v>
      </c>
      <c r="E190" s="588" t="s">
        <v>2859</v>
      </c>
      <c r="F190" s="148" t="s">
        <v>2853</v>
      </c>
    </row>
    <row r="191" spans="1:6">
      <c r="A191" s="616"/>
      <c r="B191" s="148"/>
      <c r="C191" s="617"/>
      <c r="D191" s="150"/>
      <c r="E191" s="588"/>
      <c r="F191" s="148"/>
    </row>
    <row r="192" spans="1:6" ht="47.25">
      <c r="A192" s="611" t="s">
        <v>240</v>
      </c>
      <c r="B192" s="612" t="s">
        <v>2860</v>
      </c>
      <c r="C192" s="613">
        <f>SUM(C193:C196)</f>
        <v>758100000</v>
      </c>
      <c r="D192" s="150"/>
      <c r="E192" s="588"/>
      <c r="F192" s="148"/>
    </row>
    <row r="193" spans="1:6" ht="94.5">
      <c r="A193" s="616" t="s">
        <v>1</v>
      </c>
      <c r="B193" s="618" t="s">
        <v>2861</v>
      </c>
      <c r="C193" s="617">
        <v>110000000</v>
      </c>
      <c r="D193" s="150" t="s">
        <v>2862</v>
      </c>
      <c r="E193" s="588" t="s">
        <v>2863</v>
      </c>
      <c r="F193" s="148" t="s">
        <v>2853</v>
      </c>
    </row>
    <row r="194" spans="1:6" ht="47.25">
      <c r="A194" s="616" t="s">
        <v>3</v>
      </c>
      <c r="B194" s="148" t="s">
        <v>2864</v>
      </c>
      <c r="C194" s="617">
        <v>392100000</v>
      </c>
      <c r="D194" s="150" t="s">
        <v>2865</v>
      </c>
      <c r="E194" s="588" t="s">
        <v>2856</v>
      </c>
      <c r="F194" s="148" t="s">
        <v>2853</v>
      </c>
    </row>
    <row r="195" spans="1:6" ht="31.5">
      <c r="A195" s="616" t="s">
        <v>4</v>
      </c>
      <c r="B195" s="148" t="s">
        <v>2866</v>
      </c>
      <c r="C195" s="617">
        <v>166000000</v>
      </c>
      <c r="D195" s="150" t="s">
        <v>2867</v>
      </c>
      <c r="E195" s="588" t="s">
        <v>2868</v>
      </c>
      <c r="F195" s="148" t="s">
        <v>2853</v>
      </c>
    </row>
    <row r="196" spans="1:6" ht="47.25">
      <c r="A196" s="616" t="s">
        <v>269</v>
      </c>
      <c r="B196" s="148" t="s">
        <v>2869</v>
      </c>
      <c r="C196" s="617">
        <v>90000000</v>
      </c>
      <c r="D196" s="150" t="s">
        <v>2870</v>
      </c>
      <c r="E196" s="588" t="s">
        <v>2871</v>
      </c>
      <c r="F196" s="148" t="s">
        <v>2853</v>
      </c>
    </row>
    <row r="197" spans="1:6">
      <c r="A197" s="616"/>
      <c r="B197" s="148"/>
      <c r="C197" s="617"/>
      <c r="D197" s="150"/>
      <c r="E197" s="588"/>
      <c r="F197" s="148"/>
    </row>
    <row r="198" spans="1:6" ht="31.5">
      <c r="A198" s="611" t="s">
        <v>244</v>
      </c>
      <c r="B198" s="612" t="s">
        <v>2872</v>
      </c>
      <c r="C198" s="619">
        <f>C199</f>
        <v>144500000</v>
      </c>
      <c r="D198" s="150"/>
      <c r="E198" s="588"/>
      <c r="F198" s="148"/>
    </row>
    <row r="199" spans="1:6" ht="31.5">
      <c r="A199" s="616" t="s">
        <v>1</v>
      </c>
      <c r="B199" s="148" t="s">
        <v>2873</v>
      </c>
      <c r="C199" s="617">
        <v>144500000</v>
      </c>
      <c r="D199" s="150" t="s">
        <v>2874</v>
      </c>
      <c r="E199" s="588" t="s">
        <v>2875</v>
      </c>
      <c r="F199" s="148" t="s">
        <v>2853</v>
      </c>
    </row>
    <row r="200" spans="1:6">
      <c r="A200" s="144"/>
      <c r="B200" s="144"/>
      <c r="C200" s="144"/>
      <c r="D200" s="144"/>
      <c r="E200" s="578"/>
      <c r="F200" s="170"/>
    </row>
    <row r="201" spans="1:6" ht="47.25">
      <c r="A201" s="138" t="s">
        <v>245</v>
      </c>
      <c r="B201" s="200" t="s">
        <v>279</v>
      </c>
      <c r="C201" s="589">
        <f>C202</f>
        <v>30000000</v>
      </c>
      <c r="D201" s="144"/>
      <c r="E201" s="578"/>
      <c r="F201" s="170"/>
    </row>
    <row r="202" spans="1:6" ht="31.5">
      <c r="A202" s="144">
        <v>1</v>
      </c>
      <c r="B202" s="620" t="s">
        <v>2876</v>
      </c>
      <c r="C202" s="621">
        <v>30000000</v>
      </c>
      <c r="D202" s="144" t="s">
        <v>2877</v>
      </c>
      <c r="E202" s="578" t="s">
        <v>254</v>
      </c>
      <c r="F202" s="148" t="s">
        <v>2853</v>
      </c>
    </row>
    <row r="203" spans="1:6">
      <c r="A203" s="144"/>
      <c r="B203" s="200"/>
      <c r="C203" s="144"/>
      <c r="D203" s="144"/>
      <c r="E203" s="578"/>
      <c r="F203" s="170"/>
    </row>
    <row r="204" spans="1:6">
      <c r="A204" s="603">
        <v>6</v>
      </c>
      <c r="B204" s="603" t="s">
        <v>2878</v>
      </c>
      <c r="C204" s="622">
        <f>SUM(C205,C211)</f>
        <v>1895000000</v>
      </c>
      <c r="D204" s="150"/>
      <c r="E204" s="588"/>
      <c r="F204" s="148"/>
    </row>
    <row r="205" spans="1:6" ht="31.5">
      <c r="A205" s="448" t="s">
        <v>234</v>
      </c>
      <c r="B205" s="605" t="s">
        <v>2879</v>
      </c>
      <c r="C205" s="606">
        <f>SUM(C206:C208)</f>
        <v>425000000</v>
      </c>
      <c r="D205" s="150"/>
      <c r="E205" s="588"/>
      <c r="F205" s="148"/>
    </row>
    <row r="206" spans="1:6" ht="63">
      <c r="A206" s="150">
        <v>1</v>
      </c>
      <c r="B206" s="150" t="s">
        <v>2880</v>
      </c>
      <c r="C206" s="623">
        <v>300000000</v>
      </c>
      <c r="D206" s="151" t="s">
        <v>2881</v>
      </c>
      <c r="E206" s="624" t="s">
        <v>2882</v>
      </c>
      <c r="F206" s="148" t="s">
        <v>375</v>
      </c>
    </row>
    <row r="207" spans="1:6">
      <c r="A207" s="150"/>
      <c r="B207" s="150"/>
      <c r="C207" s="144"/>
      <c r="D207" s="144"/>
      <c r="E207" s="144"/>
      <c r="F207" s="148"/>
    </row>
    <row r="208" spans="1:6" ht="63">
      <c r="A208" s="150">
        <v>2</v>
      </c>
      <c r="B208" s="150" t="s">
        <v>2883</v>
      </c>
      <c r="C208" s="623">
        <v>125000000</v>
      </c>
      <c r="D208" s="624" t="s">
        <v>2884</v>
      </c>
      <c r="E208" s="624" t="s">
        <v>2885</v>
      </c>
      <c r="F208" s="148" t="s">
        <v>2886</v>
      </c>
    </row>
    <row r="209" spans="1:6">
      <c r="A209" s="150"/>
      <c r="B209" s="150"/>
      <c r="C209" s="604"/>
      <c r="D209" s="150"/>
      <c r="E209" s="588"/>
      <c r="F209" s="148"/>
    </row>
    <row r="210" spans="1:6">
      <c r="A210" s="150"/>
      <c r="B210" s="150"/>
      <c r="C210" s="625"/>
      <c r="D210" s="150"/>
      <c r="E210" s="588"/>
      <c r="F210" s="148"/>
    </row>
    <row r="211" spans="1:6">
      <c r="A211" s="626" t="s">
        <v>240</v>
      </c>
      <c r="B211" s="605" t="s">
        <v>2887</v>
      </c>
      <c r="C211" s="606">
        <f>SUM(C212:C224)</f>
        <v>1470000000</v>
      </c>
      <c r="D211" s="150"/>
      <c r="E211" s="588"/>
      <c r="F211" s="148"/>
    </row>
    <row r="212" spans="1:6" ht="47.25">
      <c r="A212" s="150">
        <v>1</v>
      </c>
      <c r="B212" s="150" t="s">
        <v>2888</v>
      </c>
      <c r="C212" s="604">
        <v>463915000</v>
      </c>
      <c r="D212" s="151" t="s">
        <v>2889</v>
      </c>
      <c r="E212" s="150" t="s">
        <v>2890</v>
      </c>
      <c r="F212" s="148" t="s">
        <v>2886</v>
      </c>
    </row>
    <row r="213" spans="1:6" ht="31.5">
      <c r="A213" s="150">
        <v>2</v>
      </c>
      <c r="B213" s="150" t="s">
        <v>2891</v>
      </c>
      <c r="C213" s="604">
        <v>30000000</v>
      </c>
      <c r="D213" s="150" t="s">
        <v>2892</v>
      </c>
      <c r="E213" s="152" t="s">
        <v>248</v>
      </c>
      <c r="F213" s="148" t="s">
        <v>2886</v>
      </c>
    </row>
    <row r="214" spans="1:6" ht="47.25">
      <c r="A214" s="150">
        <v>3</v>
      </c>
      <c r="B214" s="150" t="s">
        <v>2893</v>
      </c>
      <c r="C214" s="604">
        <v>310000000</v>
      </c>
      <c r="D214" s="150" t="s">
        <v>2894</v>
      </c>
      <c r="E214" s="152" t="s">
        <v>2895</v>
      </c>
      <c r="F214" s="1196" t="s">
        <v>2886</v>
      </c>
    </row>
    <row r="215" spans="1:6" ht="31.5">
      <c r="A215" s="150"/>
      <c r="B215" s="150"/>
      <c r="C215" s="604"/>
      <c r="D215" s="150" t="s">
        <v>2896</v>
      </c>
      <c r="E215" s="148" t="s">
        <v>2897</v>
      </c>
      <c r="F215" s="1196"/>
    </row>
    <row r="216" spans="1:6" ht="31.5">
      <c r="A216" s="150">
        <v>4</v>
      </c>
      <c r="B216" s="150" t="s">
        <v>2898</v>
      </c>
      <c r="C216" s="604">
        <v>250000000</v>
      </c>
      <c r="D216" s="150" t="s">
        <v>2899</v>
      </c>
      <c r="E216" s="152" t="s">
        <v>248</v>
      </c>
      <c r="F216" s="1196" t="s">
        <v>2886</v>
      </c>
    </row>
    <row r="217" spans="1:6" ht="31.5">
      <c r="A217" s="150"/>
      <c r="B217" s="150"/>
      <c r="C217" s="604"/>
      <c r="D217" s="150" t="s">
        <v>2900</v>
      </c>
      <c r="E217" s="148" t="s">
        <v>2901</v>
      </c>
      <c r="F217" s="1196"/>
    </row>
    <row r="218" spans="1:6" ht="31.5">
      <c r="A218" s="150">
        <v>5</v>
      </c>
      <c r="B218" s="150" t="s">
        <v>2902</v>
      </c>
      <c r="C218" s="604">
        <v>120000000</v>
      </c>
      <c r="D218" s="150" t="s">
        <v>2903</v>
      </c>
      <c r="E218" s="152" t="s">
        <v>2904</v>
      </c>
      <c r="F218" s="1196" t="s">
        <v>2886</v>
      </c>
    </row>
    <row r="219" spans="1:6" ht="31.5">
      <c r="A219" s="150"/>
      <c r="B219" s="150"/>
      <c r="C219" s="604"/>
      <c r="D219" s="150" t="s">
        <v>2905</v>
      </c>
      <c r="E219" s="148" t="s">
        <v>2906</v>
      </c>
      <c r="F219" s="1196"/>
    </row>
    <row r="220" spans="1:6" ht="31.5">
      <c r="A220" s="150">
        <v>6</v>
      </c>
      <c r="B220" s="150" t="s">
        <v>2907</v>
      </c>
      <c r="C220" s="604">
        <v>35000000</v>
      </c>
      <c r="D220" s="150" t="s">
        <v>2908</v>
      </c>
      <c r="E220" s="152" t="s">
        <v>494</v>
      </c>
      <c r="F220" s="148" t="s">
        <v>2886</v>
      </c>
    </row>
    <row r="221" spans="1:6" ht="78.75">
      <c r="A221" s="150">
        <v>7</v>
      </c>
      <c r="B221" s="150" t="s">
        <v>2909</v>
      </c>
      <c r="C221" s="604">
        <v>50000000</v>
      </c>
      <c r="D221" s="150" t="s">
        <v>2910</v>
      </c>
      <c r="E221" s="152" t="s">
        <v>2911</v>
      </c>
      <c r="F221" s="148" t="s">
        <v>2886</v>
      </c>
    </row>
    <row r="222" spans="1:6" ht="31.5">
      <c r="A222" s="150">
        <v>8</v>
      </c>
      <c r="B222" s="150" t="s">
        <v>2912</v>
      </c>
      <c r="C222" s="604">
        <v>161085000</v>
      </c>
      <c r="D222" s="150" t="s">
        <v>2913</v>
      </c>
      <c r="E222" s="152" t="s">
        <v>2914</v>
      </c>
      <c r="F222" s="1196" t="s">
        <v>2886</v>
      </c>
    </row>
    <row r="223" spans="1:6">
      <c r="A223" s="150"/>
      <c r="B223" s="150"/>
      <c r="C223" s="604"/>
      <c r="D223" s="150"/>
      <c r="E223" s="148" t="s">
        <v>2915</v>
      </c>
      <c r="F223" s="1196"/>
    </row>
    <row r="224" spans="1:6" ht="31.5">
      <c r="A224" s="150">
        <v>9</v>
      </c>
      <c r="B224" s="150" t="s">
        <v>2916</v>
      </c>
      <c r="C224" s="604">
        <v>50000000</v>
      </c>
      <c r="D224" s="150" t="s">
        <v>2917</v>
      </c>
      <c r="E224" s="152" t="s">
        <v>331</v>
      </c>
      <c r="F224" s="148" t="s">
        <v>2886</v>
      </c>
    </row>
    <row r="225" spans="1:6">
      <c r="A225" s="171"/>
      <c r="B225" s="171"/>
      <c r="C225" s="171"/>
      <c r="D225" s="171"/>
      <c r="E225" s="646"/>
      <c r="F225" s="171"/>
    </row>
    <row r="226" spans="1:6">
      <c r="A226" s="144"/>
      <c r="B226" s="144"/>
      <c r="C226" s="144"/>
      <c r="D226" s="144"/>
      <c r="E226" s="578"/>
      <c r="F226" s="170"/>
    </row>
    <row r="227" spans="1:6">
      <c r="A227" s="627" t="s">
        <v>273</v>
      </c>
      <c r="B227" s="592" t="s">
        <v>2918</v>
      </c>
      <c r="C227" s="628">
        <f>SUM(C229:C245)</f>
        <v>1410500000</v>
      </c>
      <c r="D227" s="590"/>
      <c r="E227" s="629"/>
      <c r="F227" s="592"/>
    </row>
    <row r="228" spans="1:6">
      <c r="A228" s="630"/>
      <c r="B228" s="590"/>
      <c r="C228" s="628"/>
      <c r="D228" s="590"/>
      <c r="E228" s="629"/>
      <c r="F228" s="592"/>
    </row>
    <row r="229" spans="1:6" ht="31.5">
      <c r="A229" s="171">
        <v>1</v>
      </c>
      <c r="B229" s="144" t="s">
        <v>2919</v>
      </c>
      <c r="C229" s="621">
        <v>25000000</v>
      </c>
      <c r="D229" s="144" t="s">
        <v>2920</v>
      </c>
      <c r="E229" s="170" t="s">
        <v>2875</v>
      </c>
      <c r="F229" s="181" t="s">
        <v>2921</v>
      </c>
    </row>
    <row r="230" spans="1:6" ht="31.5">
      <c r="A230" s="587">
        <v>2</v>
      </c>
      <c r="B230" s="169" t="s">
        <v>2922</v>
      </c>
      <c r="C230" s="556">
        <v>30000000</v>
      </c>
      <c r="D230" s="181" t="s">
        <v>2923</v>
      </c>
      <c r="E230" s="181" t="s">
        <v>2924</v>
      </c>
      <c r="F230" s="181" t="s">
        <v>2921</v>
      </c>
    </row>
    <row r="231" spans="1:6" ht="31.5">
      <c r="A231" s="587">
        <v>3</v>
      </c>
      <c r="B231" s="169" t="s">
        <v>2925</v>
      </c>
      <c r="C231" s="556">
        <v>30000000</v>
      </c>
      <c r="D231" s="181" t="s">
        <v>2926</v>
      </c>
      <c r="E231" s="181" t="s">
        <v>2906</v>
      </c>
      <c r="F231" s="181" t="s">
        <v>2921</v>
      </c>
    </row>
    <row r="232" spans="1:6" ht="47.25">
      <c r="A232" s="171">
        <v>4</v>
      </c>
      <c r="B232" s="169" t="s">
        <v>2927</v>
      </c>
      <c r="C232" s="556">
        <v>20000000</v>
      </c>
      <c r="D232" s="181" t="s">
        <v>2928</v>
      </c>
      <c r="E232" s="181" t="s">
        <v>2929</v>
      </c>
      <c r="F232" s="181" t="s">
        <v>2921</v>
      </c>
    </row>
    <row r="233" spans="1:6" ht="31.5">
      <c r="A233" s="171">
        <v>5</v>
      </c>
      <c r="B233" s="169" t="s">
        <v>2930</v>
      </c>
      <c r="C233" s="556">
        <v>50000000</v>
      </c>
      <c r="D233" s="181" t="s">
        <v>2931</v>
      </c>
      <c r="E233" s="181" t="s">
        <v>2932</v>
      </c>
      <c r="F233" s="181" t="s">
        <v>2921</v>
      </c>
    </row>
    <row r="234" spans="1:6" ht="31.5">
      <c r="A234" s="587">
        <v>6</v>
      </c>
      <c r="B234" s="169" t="s">
        <v>2933</v>
      </c>
      <c r="C234" s="556">
        <v>250000000</v>
      </c>
      <c r="D234" s="181" t="s">
        <v>2934</v>
      </c>
      <c r="E234" s="181" t="s">
        <v>2875</v>
      </c>
      <c r="F234" s="181" t="s">
        <v>2921</v>
      </c>
    </row>
    <row r="235" spans="1:6" ht="31.5">
      <c r="A235" s="587">
        <v>7</v>
      </c>
      <c r="B235" s="169" t="s">
        <v>2935</v>
      </c>
      <c r="C235" s="556">
        <v>265500000</v>
      </c>
      <c r="D235" s="181" t="s">
        <v>2936</v>
      </c>
      <c r="E235" s="181" t="s">
        <v>2937</v>
      </c>
      <c r="F235" s="181" t="s">
        <v>2921</v>
      </c>
    </row>
    <row r="236" spans="1:6" ht="47.25">
      <c r="A236" s="171">
        <v>8</v>
      </c>
      <c r="B236" s="169" t="s">
        <v>2938</v>
      </c>
      <c r="C236" s="556">
        <v>35000000</v>
      </c>
      <c r="D236" s="181" t="s">
        <v>2939</v>
      </c>
      <c r="E236" s="181" t="s">
        <v>2940</v>
      </c>
      <c r="F236" s="181" t="s">
        <v>2921</v>
      </c>
    </row>
    <row r="237" spans="1:6" ht="63">
      <c r="A237" s="171">
        <v>9</v>
      </c>
      <c r="B237" s="169" t="s">
        <v>2941</v>
      </c>
      <c r="C237" s="556">
        <v>50000000</v>
      </c>
      <c r="D237" s="181" t="s">
        <v>2942</v>
      </c>
      <c r="E237" s="181" t="s">
        <v>284</v>
      </c>
      <c r="F237" s="181" t="s">
        <v>2921</v>
      </c>
    </row>
    <row r="238" spans="1:6" ht="47.25">
      <c r="A238" s="587">
        <v>10</v>
      </c>
      <c r="B238" s="169" t="s">
        <v>2943</v>
      </c>
      <c r="C238" s="556">
        <v>20000000</v>
      </c>
      <c r="D238" s="181" t="s">
        <v>2944</v>
      </c>
      <c r="E238" s="181" t="s">
        <v>2945</v>
      </c>
      <c r="F238" s="181" t="s">
        <v>2921</v>
      </c>
    </row>
    <row r="239" spans="1:6" ht="47.25">
      <c r="A239" s="587">
        <v>11</v>
      </c>
      <c r="B239" s="169" t="s">
        <v>2946</v>
      </c>
      <c r="C239" s="556">
        <v>130000000</v>
      </c>
      <c r="D239" s="181" t="s">
        <v>2947</v>
      </c>
      <c r="E239" s="181" t="s">
        <v>2948</v>
      </c>
      <c r="F239" s="181" t="s">
        <v>2921</v>
      </c>
    </row>
    <row r="240" spans="1:6" ht="31.5">
      <c r="A240" s="171">
        <v>12</v>
      </c>
      <c r="B240" s="169" t="s">
        <v>2949</v>
      </c>
      <c r="C240" s="556">
        <v>30000000</v>
      </c>
      <c r="D240" s="181" t="s">
        <v>2950</v>
      </c>
      <c r="E240" s="181" t="s">
        <v>2875</v>
      </c>
      <c r="F240" s="181" t="s">
        <v>2921</v>
      </c>
    </row>
    <row r="241" spans="1:6" ht="31.5">
      <c r="A241" s="171">
        <v>13</v>
      </c>
      <c r="B241" s="169" t="s">
        <v>2951</v>
      </c>
      <c r="C241" s="556">
        <v>100000000</v>
      </c>
      <c r="D241" s="181" t="s">
        <v>2952</v>
      </c>
      <c r="E241" s="181" t="s">
        <v>2875</v>
      </c>
      <c r="F241" s="181" t="s">
        <v>2921</v>
      </c>
    </row>
    <row r="242" spans="1:6" ht="31.5">
      <c r="A242" s="587">
        <v>14</v>
      </c>
      <c r="B242" s="169" t="s">
        <v>2953</v>
      </c>
      <c r="C242" s="556">
        <v>50000000</v>
      </c>
      <c r="D242" s="181" t="s">
        <v>2954</v>
      </c>
      <c r="E242" s="181" t="s">
        <v>2955</v>
      </c>
      <c r="F242" s="181" t="s">
        <v>2921</v>
      </c>
    </row>
    <row r="243" spans="1:6" ht="31.5">
      <c r="A243" s="587">
        <v>15</v>
      </c>
      <c r="B243" s="169" t="s">
        <v>2956</v>
      </c>
      <c r="C243" s="556">
        <v>260000000</v>
      </c>
      <c r="D243" s="181" t="s">
        <v>2957</v>
      </c>
      <c r="E243" s="181" t="s">
        <v>2958</v>
      </c>
      <c r="F243" s="181" t="s">
        <v>2921</v>
      </c>
    </row>
    <row r="244" spans="1:6" ht="31.5">
      <c r="A244" s="171">
        <v>16</v>
      </c>
      <c r="B244" s="169" t="s">
        <v>2959</v>
      </c>
      <c r="C244" s="556">
        <v>40000000</v>
      </c>
      <c r="D244" s="181" t="s">
        <v>2960</v>
      </c>
      <c r="E244" s="181" t="s">
        <v>2875</v>
      </c>
      <c r="F244" s="181" t="s">
        <v>2921</v>
      </c>
    </row>
    <row r="245" spans="1:6" ht="47.25">
      <c r="A245" s="171">
        <v>17</v>
      </c>
      <c r="B245" s="169" t="s">
        <v>2961</v>
      </c>
      <c r="C245" s="556">
        <v>25000000</v>
      </c>
      <c r="D245" s="181" t="s">
        <v>2962</v>
      </c>
      <c r="E245" s="181" t="s">
        <v>2963</v>
      </c>
      <c r="F245" s="181" t="s">
        <v>2921</v>
      </c>
    </row>
    <row r="246" spans="1:6">
      <c r="A246" s="626"/>
      <c r="B246" s="626"/>
      <c r="C246" s="626"/>
      <c r="D246" s="626"/>
      <c r="E246" s="614"/>
      <c r="F246" s="615"/>
    </row>
    <row r="247" spans="1:6">
      <c r="A247" s="626">
        <v>8</v>
      </c>
      <c r="B247" s="615" t="s">
        <v>2964</v>
      </c>
      <c r="C247" s="631">
        <f>SUM(C248,C256,C259,C270,C273)</f>
        <v>2650000000</v>
      </c>
      <c r="D247" s="626"/>
      <c r="E247" s="614"/>
      <c r="F247" s="615"/>
    </row>
    <row r="248" spans="1:6" ht="31.5">
      <c r="A248" s="448" t="s">
        <v>234</v>
      </c>
      <c r="B248" s="595" t="s">
        <v>2965</v>
      </c>
      <c r="C248" s="606">
        <f>SUM(C249:C252)</f>
        <v>219175000</v>
      </c>
      <c r="D248" s="150"/>
      <c r="E248" s="588"/>
      <c r="F248" s="148"/>
    </row>
    <row r="249" spans="1:6" ht="31.5">
      <c r="A249" s="150">
        <v>1</v>
      </c>
      <c r="B249" s="169" t="s">
        <v>2966</v>
      </c>
      <c r="C249" s="604">
        <v>69400000</v>
      </c>
      <c r="D249" s="150" t="s">
        <v>2967</v>
      </c>
      <c r="E249" s="148" t="s">
        <v>2968</v>
      </c>
      <c r="F249" s="148" t="s">
        <v>2964</v>
      </c>
    </row>
    <row r="250" spans="1:6" ht="31.5">
      <c r="A250" s="150">
        <v>2</v>
      </c>
      <c r="B250" s="169" t="s">
        <v>2969</v>
      </c>
      <c r="C250" s="604">
        <v>23400000</v>
      </c>
      <c r="D250" s="150" t="s">
        <v>2970</v>
      </c>
      <c r="E250" s="148" t="s">
        <v>2971</v>
      </c>
      <c r="F250" s="148" t="s">
        <v>2964</v>
      </c>
    </row>
    <row r="251" spans="1:6" ht="31.5">
      <c r="A251" s="150">
        <v>3</v>
      </c>
      <c r="B251" s="169" t="s">
        <v>2972</v>
      </c>
      <c r="C251" s="604">
        <v>100000000</v>
      </c>
      <c r="D251" s="150" t="s">
        <v>2973</v>
      </c>
      <c r="E251" s="148" t="s">
        <v>2974</v>
      </c>
      <c r="F251" s="148" t="s">
        <v>2964</v>
      </c>
    </row>
    <row r="252" spans="1:6" ht="31.5">
      <c r="A252" s="150">
        <v>4</v>
      </c>
      <c r="B252" s="169" t="s">
        <v>2975</v>
      </c>
      <c r="C252" s="604">
        <v>26375000</v>
      </c>
      <c r="D252" s="632" t="s">
        <v>2976</v>
      </c>
      <c r="E252" s="148" t="s">
        <v>2977</v>
      </c>
      <c r="F252" s="148" t="s">
        <v>2964</v>
      </c>
    </row>
    <row r="253" spans="1:6">
      <c r="A253" s="150"/>
      <c r="B253" s="150"/>
      <c r="C253" s="604"/>
      <c r="D253" s="632"/>
      <c r="E253" s="588"/>
      <c r="F253" s="148"/>
    </row>
    <row r="254" spans="1:6">
      <c r="A254" s="150"/>
      <c r="B254" s="150"/>
      <c r="C254" s="604"/>
      <c r="D254" s="150"/>
      <c r="E254" s="588"/>
      <c r="F254" s="148"/>
    </row>
    <row r="255" spans="1:6">
      <c r="A255" s="150"/>
      <c r="B255" s="150"/>
      <c r="C255" s="633"/>
      <c r="D255" s="632"/>
      <c r="E255" s="588"/>
      <c r="F255" s="148"/>
    </row>
    <row r="256" spans="1:6" ht="47.25">
      <c r="A256" s="448" t="s">
        <v>240</v>
      </c>
      <c r="B256" s="605" t="s">
        <v>279</v>
      </c>
      <c r="C256" s="634">
        <f>SUM(C257)</f>
        <v>72300000</v>
      </c>
      <c r="D256" s="632"/>
      <c r="E256" s="588"/>
      <c r="F256" s="148"/>
    </row>
    <row r="257" spans="1:6" ht="47.25">
      <c r="A257" s="150">
        <v>1</v>
      </c>
      <c r="B257" s="169" t="s">
        <v>2978</v>
      </c>
      <c r="C257" s="604">
        <v>72300000</v>
      </c>
      <c r="D257" s="150" t="s">
        <v>2979</v>
      </c>
      <c r="E257" s="148" t="s">
        <v>2980</v>
      </c>
      <c r="F257" s="148" t="s">
        <v>2964</v>
      </c>
    </row>
    <row r="258" spans="1:6">
      <c r="A258" s="150"/>
      <c r="B258" s="150"/>
      <c r="C258" s="604"/>
      <c r="D258" s="150"/>
      <c r="E258" s="588"/>
      <c r="F258" s="148"/>
    </row>
    <row r="259" spans="1:6" ht="47.25">
      <c r="A259" s="448" t="s">
        <v>244</v>
      </c>
      <c r="B259" s="605" t="s">
        <v>2662</v>
      </c>
      <c r="C259" s="634">
        <f>SUM(C260:C268)</f>
        <v>2002425000</v>
      </c>
      <c r="D259" s="632"/>
      <c r="E259" s="588"/>
      <c r="F259" s="148"/>
    </row>
    <row r="260" spans="1:6" ht="31.5">
      <c r="A260" s="150">
        <v>1</v>
      </c>
      <c r="B260" s="169" t="s">
        <v>2981</v>
      </c>
      <c r="C260" s="604">
        <v>692500000</v>
      </c>
      <c r="D260" s="150" t="s">
        <v>2982</v>
      </c>
      <c r="E260" s="148" t="s">
        <v>2604</v>
      </c>
      <c r="F260" s="148" t="s">
        <v>2964</v>
      </c>
    </row>
    <row r="261" spans="1:6" ht="63">
      <c r="A261" s="150">
        <v>2</v>
      </c>
      <c r="B261" s="169" t="s">
        <v>2983</v>
      </c>
      <c r="C261" s="604">
        <v>424200000</v>
      </c>
      <c r="D261" s="150" t="s">
        <v>2984</v>
      </c>
      <c r="E261" s="148" t="s">
        <v>2985</v>
      </c>
      <c r="F261" s="148" t="s">
        <v>2964</v>
      </c>
    </row>
    <row r="262" spans="1:6" ht="78.75">
      <c r="A262" s="150">
        <v>3</v>
      </c>
      <c r="B262" s="169" t="s">
        <v>2986</v>
      </c>
      <c r="C262" s="604">
        <v>300000000</v>
      </c>
      <c r="D262" s="150" t="s">
        <v>2987</v>
      </c>
      <c r="E262" s="148" t="s">
        <v>2604</v>
      </c>
      <c r="F262" s="148" t="s">
        <v>2964</v>
      </c>
    </row>
    <row r="263" spans="1:6" ht="47.25">
      <c r="A263" s="150">
        <v>4</v>
      </c>
      <c r="B263" s="169" t="s">
        <v>2988</v>
      </c>
      <c r="C263" s="604">
        <v>203900000</v>
      </c>
      <c r="D263" s="150" t="s">
        <v>2989</v>
      </c>
      <c r="E263" s="148" t="s">
        <v>2990</v>
      </c>
      <c r="F263" s="148" t="s">
        <v>2964</v>
      </c>
    </row>
    <row r="264" spans="1:6" ht="47.25">
      <c r="A264" s="150">
        <v>5</v>
      </c>
      <c r="B264" s="169" t="s">
        <v>2991</v>
      </c>
      <c r="C264" s="604">
        <v>157100000</v>
      </c>
      <c r="D264" s="150" t="s">
        <v>2992</v>
      </c>
      <c r="E264" s="148" t="s">
        <v>2993</v>
      </c>
      <c r="F264" s="148" t="s">
        <v>2964</v>
      </c>
    </row>
    <row r="265" spans="1:6" ht="31.5">
      <c r="A265" s="150">
        <v>7</v>
      </c>
      <c r="B265" s="169" t="s">
        <v>2994</v>
      </c>
      <c r="C265" s="604">
        <v>100000000</v>
      </c>
      <c r="D265" s="150" t="s">
        <v>2995</v>
      </c>
      <c r="E265" s="148" t="s">
        <v>2604</v>
      </c>
      <c r="F265" s="148" t="s">
        <v>2964</v>
      </c>
    </row>
    <row r="266" spans="1:6" ht="31.5">
      <c r="A266" s="150">
        <v>9</v>
      </c>
      <c r="B266" s="169" t="s">
        <v>2996</v>
      </c>
      <c r="C266" s="604">
        <v>40000000</v>
      </c>
      <c r="D266" s="150" t="s">
        <v>2997</v>
      </c>
      <c r="E266" s="148" t="s">
        <v>2728</v>
      </c>
      <c r="F266" s="148" t="s">
        <v>2964</v>
      </c>
    </row>
    <row r="267" spans="1:6" ht="31.5">
      <c r="A267" s="150">
        <v>10</v>
      </c>
      <c r="B267" s="169" t="s">
        <v>2998</v>
      </c>
      <c r="C267" s="604">
        <v>34725000</v>
      </c>
      <c r="D267" s="150" t="s">
        <v>2999</v>
      </c>
      <c r="E267" s="148" t="s">
        <v>3000</v>
      </c>
      <c r="F267" s="148" t="s">
        <v>2964</v>
      </c>
    </row>
    <row r="268" spans="1:6" ht="31.5">
      <c r="A268" s="150">
        <v>11</v>
      </c>
      <c r="B268" s="169" t="s">
        <v>3001</v>
      </c>
      <c r="C268" s="604">
        <v>50000000</v>
      </c>
      <c r="D268" s="150" t="s">
        <v>3002</v>
      </c>
      <c r="E268" s="148" t="s">
        <v>3003</v>
      </c>
      <c r="F268" s="148" t="s">
        <v>2964</v>
      </c>
    </row>
    <row r="269" spans="1:6">
      <c r="A269" s="150"/>
      <c r="B269" s="150"/>
      <c r="C269" s="633"/>
      <c r="D269" s="632"/>
      <c r="E269" s="588"/>
      <c r="F269" s="148"/>
    </row>
    <row r="270" spans="1:6" ht="31.5">
      <c r="A270" s="448" t="s">
        <v>245</v>
      </c>
      <c r="B270" s="605" t="s">
        <v>3004</v>
      </c>
      <c r="C270" s="606">
        <f>SUM(C271)</f>
        <v>221100000</v>
      </c>
      <c r="D270" s="632"/>
      <c r="E270" s="588"/>
      <c r="F270" s="148"/>
    </row>
    <row r="271" spans="1:6" ht="31.5">
      <c r="A271" s="150">
        <v>1</v>
      </c>
      <c r="B271" s="169" t="s">
        <v>3005</v>
      </c>
      <c r="C271" s="604">
        <v>221100000</v>
      </c>
      <c r="D271" s="150" t="s">
        <v>3006</v>
      </c>
      <c r="E271" s="148" t="s">
        <v>3007</v>
      </c>
      <c r="F271" s="148" t="s">
        <v>2964</v>
      </c>
    </row>
    <row r="272" spans="1:6">
      <c r="A272" s="150"/>
      <c r="B272" s="150"/>
      <c r="C272" s="633"/>
      <c r="D272" s="632"/>
      <c r="E272" s="588"/>
      <c r="F272" s="148"/>
    </row>
    <row r="273" spans="1:6" ht="31.5">
      <c r="A273" s="448" t="s">
        <v>246</v>
      </c>
      <c r="B273" s="605" t="s">
        <v>3008</v>
      </c>
      <c r="C273" s="613">
        <f>SUM(C274:C275)</f>
        <v>135000000</v>
      </c>
      <c r="D273" s="603"/>
      <c r="E273" s="614"/>
      <c r="F273" s="615"/>
    </row>
    <row r="274" spans="1:6" ht="31.5">
      <c r="A274" s="150">
        <v>1</v>
      </c>
      <c r="B274" s="169" t="s">
        <v>3009</v>
      </c>
      <c r="C274" s="604">
        <v>100000000</v>
      </c>
      <c r="D274" s="150" t="s">
        <v>3010</v>
      </c>
      <c r="E274" s="148" t="s">
        <v>3011</v>
      </c>
      <c r="F274" s="148" t="s">
        <v>2964</v>
      </c>
    </row>
    <row r="275" spans="1:6" ht="47.25">
      <c r="A275" s="485" t="s">
        <v>3</v>
      </c>
      <c r="B275" s="181" t="s">
        <v>3012</v>
      </c>
      <c r="C275" s="486">
        <v>35000000</v>
      </c>
      <c r="D275" s="181" t="s">
        <v>3013</v>
      </c>
      <c r="E275" s="487" t="s">
        <v>2728</v>
      </c>
      <c r="F275" s="169" t="s">
        <v>3014</v>
      </c>
    </row>
    <row r="276" spans="1:6">
      <c r="A276" s="150"/>
      <c r="B276" s="150"/>
      <c r="C276" s="604"/>
      <c r="D276" s="150"/>
      <c r="E276" s="588"/>
      <c r="F276" s="148"/>
    </row>
    <row r="277" spans="1:6" ht="31.5">
      <c r="A277" s="448" t="s">
        <v>247</v>
      </c>
      <c r="B277" s="605" t="s">
        <v>3015</v>
      </c>
      <c r="C277" s="634">
        <f>C278</f>
        <v>0</v>
      </c>
      <c r="D277" s="632"/>
      <c r="E277" s="588"/>
      <c r="F277" s="148"/>
    </row>
    <row r="278" spans="1:6">
      <c r="A278" s="150"/>
      <c r="B278" s="150"/>
      <c r="C278" s="604"/>
      <c r="D278" s="150"/>
      <c r="E278" s="588"/>
      <c r="F278" s="148"/>
    </row>
    <row r="279" spans="1:6">
      <c r="A279" s="635">
        <v>9</v>
      </c>
      <c r="B279" s="635" t="s">
        <v>3016</v>
      </c>
      <c r="C279" s="636">
        <f>SUM(C281,C288,C291)</f>
        <v>603225000</v>
      </c>
      <c r="D279" s="626"/>
      <c r="E279" s="637"/>
      <c r="F279" s="505"/>
    </row>
    <row r="280" spans="1:6" ht="31.5">
      <c r="A280" s="152"/>
      <c r="B280" s="603" t="s">
        <v>2679</v>
      </c>
      <c r="C280" s="152"/>
      <c r="D280" s="152"/>
      <c r="E280" s="638"/>
      <c r="F280" s="152"/>
    </row>
    <row r="281" spans="1:6" ht="47.25">
      <c r="A281" s="482" t="s">
        <v>234</v>
      </c>
      <c r="B281" s="605" t="s">
        <v>2662</v>
      </c>
      <c r="C281" s="639">
        <f>SUM(C282:C286)</f>
        <v>446075000</v>
      </c>
      <c r="D281" s="150"/>
      <c r="E281" s="640"/>
      <c r="F281" s="150"/>
    </row>
    <row r="282" spans="1:6" ht="47.25">
      <c r="A282" s="152">
        <v>1</v>
      </c>
      <c r="B282" s="150" t="s">
        <v>3017</v>
      </c>
      <c r="C282" s="641">
        <v>9075000</v>
      </c>
      <c r="D282" s="150" t="s">
        <v>3018</v>
      </c>
      <c r="E282" s="588" t="s">
        <v>3019</v>
      </c>
      <c r="F282" s="150" t="s">
        <v>3016</v>
      </c>
    </row>
    <row r="283" spans="1:6" ht="47.25">
      <c r="A283" s="152">
        <v>2</v>
      </c>
      <c r="B283" s="150" t="s">
        <v>3020</v>
      </c>
      <c r="C283" s="641">
        <v>10000000</v>
      </c>
      <c r="D283" s="150" t="s">
        <v>3021</v>
      </c>
      <c r="E283" s="588" t="s">
        <v>3019</v>
      </c>
      <c r="F283" s="150" t="s">
        <v>3016</v>
      </c>
    </row>
    <row r="284" spans="1:6" ht="47.25">
      <c r="A284" s="152">
        <v>3</v>
      </c>
      <c r="B284" s="150" t="s">
        <v>3022</v>
      </c>
      <c r="C284" s="641">
        <v>102000000</v>
      </c>
      <c r="D284" s="150" t="s">
        <v>3023</v>
      </c>
      <c r="E284" s="588" t="s">
        <v>323</v>
      </c>
      <c r="F284" s="150" t="s">
        <v>3016</v>
      </c>
    </row>
    <row r="285" spans="1:6" ht="47.25">
      <c r="A285" s="152">
        <v>4</v>
      </c>
      <c r="B285" s="150" t="s">
        <v>3024</v>
      </c>
      <c r="C285" s="641">
        <v>205000000</v>
      </c>
      <c r="D285" s="150" t="s">
        <v>3025</v>
      </c>
      <c r="E285" s="588" t="s">
        <v>323</v>
      </c>
      <c r="F285" s="150" t="s">
        <v>3016</v>
      </c>
    </row>
    <row r="286" spans="1:6" ht="47.25">
      <c r="A286" s="152">
        <v>5</v>
      </c>
      <c r="B286" s="150" t="s">
        <v>3026</v>
      </c>
      <c r="C286" s="641">
        <v>120000000</v>
      </c>
      <c r="D286" s="150" t="s">
        <v>3027</v>
      </c>
      <c r="E286" s="588" t="s">
        <v>3028</v>
      </c>
      <c r="F286" s="150" t="s">
        <v>3016</v>
      </c>
    </row>
    <row r="287" spans="1:6">
      <c r="A287" s="152"/>
      <c r="B287" s="150"/>
      <c r="C287" s="641"/>
      <c r="D287" s="150"/>
      <c r="E287" s="588"/>
      <c r="F287" s="150"/>
    </row>
    <row r="288" spans="1:6" s="112" customFormat="1" ht="31.5">
      <c r="A288" s="482" t="s">
        <v>240</v>
      </c>
      <c r="B288" s="605" t="s">
        <v>3029</v>
      </c>
      <c r="C288" s="639">
        <f>SUM(C289:C289)</f>
        <v>124650000</v>
      </c>
      <c r="D288" s="150"/>
      <c r="E288" s="588"/>
      <c r="F288" s="150"/>
    </row>
    <row r="289" spans="1:6" s="112" customFormat="1" ht="47.25">
      <c r="A289" s="152">
        <v>1</v>
      </c>
      <c r="B289" s="150" t="s">
        <v>3030</v>
      </c>
      <c r="C289" s="641">
        <v>124650000</v>
      </c>
      <c r="D289" s="150" t="s">
        <v>3031</v>
      </c>
      <c r="E289" s="588" t="s">
        <v>377</v>
      </c>
      <c r="F289" s="150" t="s">
        <v>3016</v>
      </c>
    </row>
    <row r="290" spans="1:6" s="112" customFormat="1">
      <c r="A290" s="152"/>
      <c r="B290" s="150"/>
      <c r="C290" s="641"/>
      <c r="D290" s="150"/>
      <c r="E290" s="640"/>
      <c r="F290" s="150"/>
    </row>
    <row r="291" spans="1:6" s="112" customFormat="1" ht="31.5">
      <c r="A291" s="482" t="s">
        <v>244</v>
      </c>
      <c r="B291" s="605" t="s">
        <v>241</v>
      </c>
      <c r="C291" s="639">
        <f>C292</f>
        <v>32500000</v>
      </c>
      <c r="D291" s="150"/>
      <c r="E291" s="640"/>
      <c r="F291" s="150"/>
    </row>
    <row r="292" spans="1:6" s="112" customFormat="1" ht="47.25">
      <c r="A292" s="144">
        <v>1</v>
      </c>
      <c r="B292" s="195" t="s">
        <v>3032</v>
      </c>
      <c r="C292" s="478">
        <v>32500000</v>
      </c>
      <c r="D292" s="144" t="s">
        <v>3033</v>
      </c>
      <c r="E292" s="170" t="s">
        <v>430</v>
      </c>
      <c r="F292" s="150" t="s">
        <v>3016</v>
      </c>
    </row>
    <row r="293" spans="1:6" s="112" customFormat="1">
      <c r="A293" s="144"/>
      <c r="B293" s="144"/>
      <c r="C293" s="144"/>
      <c r="D293" s="144"/>
      <c r="E293" s="578"/>
      <c r="F293" s="170"/>
    </row>
    <row r="294" spans="1:6" s="112" customFormat="1">
      <c r="A294" s="138">
        <v>10</v>
      </c>
      <c r="B294" s="138" t="s">
        <v>3034</v>
      </c>
      <c r="C294" s="480">
        <f>SUM(C295,C304)</f>
        <v>1420000000</v>
      </c>
      <c r="D294" s="144"/>
      <c r="E294" s="578"/>
      <c r="F294" s="170"/>
    </row>
    <row r="295" spans="1:6" s="112" customFormat="1" ht="31.5">
      <c r="A295" s="448" t="s">
        <v>234</v>
      </c>
      <c r="B295" s="595" t="s">
        <v>2674</v>
      </c>
      <c r="C295" s="642">
        <f>SUM(C296:C303)</f>
        <v>1370000000</v>
      </c>
      <c r="D295" s="150"/>
      <c r="E295" s="588"/>
      <c r="F295" s="148"/>
    </row>
    <row r="296" spans="1:6" s="112" customFormat="1" ht="47.25">
      <c r="A296" s="423">
        <v>1</v>
      </c>
      <c r="B296" s="481" t="s">
        <v>3035</v>
      </c>
      <c r="C296" s="643">
        <v>470000000</v>
      </c>
      <c r="D296" s="481" t="s">
        <v>3036</v>
      </c>
      <c r="E296" s="644" t="s">
        <v>284</v>
      </c>
      <c r="F296" s="481" t="s">
        <v>3034</v>
      </c>
    </row>
    <row r="297" spans="1:6" s="112" customFormat="1" ht="47.25">
      <c r="A297" s="423">
        <v>2</v>
      </c>
      <c r="B297" s="481" t="s">
        <v>3037</v>
      </c>
      <c r="C297" s="645">
        <v>100000000</v>
      </c>
      <c r="D297" s="481" t="s">
        <v>3038</v>
      </c>
      <c r="E297" s="644" t="s">
        <v>284</v>
      </c>
      <c r="F297" s="481" t="s">
        <v>3034</v>
      </c>
    </row>
    <row r="298" spans="1:6" s="112" customFormat="1" ht="31.5">
      <c r="A298" s="423">
        <v>3</v>
      </c>
      <c r="B298" s="481" t="s">
        <v>3039</v>
      </c>
      <c r="C298" s="645">
        <v>150000000</v>
      </c>
      <c r="D298" s="481" t="s">
        <v>3040</v>
      </c>
      <c r="E298" s="644" t="s">
        <v>284</v>
      </c>
      <c r="F298" s="481" t="s">
        <v>3034</v>
      </c>
    </row>
    <row r="299" spans="1:6" s="112" customFormat="1" ht="31.5">
      <c r="A299" s="423">
        <v>4</v>
      </c>
      <c r="B299" s="481" t="s">
        <v>3041</v>
      </c>
      <c r="C299" s="645">
        <v>50000000</v>
      </c>
      <c r="D299" s="481" t="s">
        <v>3042</v>
      </c>
      <c r="E299" s="644" t="s">
        <v>284</v>
      </c>
      <c r="F299" s="481" t="s">
        <v>3034</v>
      </c>
    </row>
    <row r="300" spans="1:6" s="112" customFormat="1" ht="47.25">
      <c r="A300" s="423">
        <v>5</v>
      </c>
      <c r="B300" s="481" t="s">
        <v>3043</v>
      </c>
      <c r="C300" s="645">
        <v>500000000</v>
      </c>
      <c r="D300" s="481" t="s">
        <v>3044</v>
      </c>
      <c r="E300" s="644" t="s">
        <v>377</v>
      </c>
      <c r="F300" s="481" t="s">
        <v>3034</v>
      </c>
    </row>
    <row r="301" spans="1:6" s="112" customFormat="1" ht="31.5">
      <c r="A301" s="423">
        <v>6</v>
      </c>
      <c r="B301" s="481" t="s">
        <v>3045</v>
      </c>
      <c r="C301" s="645">
        <v>50000000</v>
      </c>
      <c r="D301" s="481" t="s">
        <v>3046</v>
      </c>
      <c r="E301" s="644" t="s">
        <v>3047</v>
      </c>
      <c r="F301" s="481" t="s">
        <v>3034</v>
      </c>
    </row>
    <row r="302" spans="1:6" s="112" customFormat="1" ht="47.25">
      <c r="A302" s="423">
        <v>7</v>
      </c>
      <c r="B302" s="481" t="s">
        <v>3048</v>
      </c>
      <c r="C302" s="645">
        <v>50000000</v>
      </c>
      <c r="D302" s="481" t="s">
        <v>3049</v>
      </c>
      <c r="E302" s="644" t="s">
        <v>284</v>
      </c>
      <c r="F302" s="481" t="s">
        <v>3034</v>
      </c>
    </row>
    <row r="303" spans="1:6" s="112" customFormat="1">
      <c r="A303" s="171"/>
      <c r="B303" s="171"/>
      <c r="C303" s="171"/>
      <c r="D303" s="171"/>
      <c r="E303" s="646"/>
      <c r="F303" s="171"/>
    </row>
    <row r="304" spans="1:6" s="112" customFormat="1">
      <c r="A304" s="648" t="s">
        <v>240</v>
      </c>
      <c r="B304" s="605" t="s">
        <v>2887</v>
      </c>
      <c r="C304" s="649">
        <f>C305</f>
        <v>50000000</v>
      </c>
      <c r="D304" s="171"/>
      <c r="E304" s="646"/>
      <c r="F304" s="171"/>
    </row>
    <row r="305" spans="1:6" ht="31.5">
      <c r="A305" s="144">
        <v>1</v>
      </c>
      <c r="B305" s="144" t="s">
        <v>3050</v>
      </c>
      <c r="C305" s="621">
        <v>50000000</v>
      </c>
      <c r="D305" s="144" t="s">
        <v>3051</v>
      </c>
      <c r="E305" s="578" t="s">
        <v>377</v>
      </c>
      <c r="F305" s="481" t="s">
        <v>3034</v>
      </c>
    </row>
  </sheetData>
  <mergeCells count="11">
    <mergeCell ref="F222:F223"/>
    <mergeCell ref="F90:F93"/>
    <mergeCell ref="F96:F98"/>
    <mergeCell ref="F214:F215"/>
    <mergeCell ref="F216:F217"/>
    <mergeCell ref="F218:F219"/>
    <mergeCell ref="B2:F2"/>
    <mergeCell ref="F72:F74"/>
    <mergeCell ref="F78:F80"/>
    <mergeCell ref="F81:F82"/>
    <mergeCell ref="F83:F85"/>
  </mergeCells>
  <conditionalFormatting sqref="B6">
    <cfRule type="expression" dxfId="7" priority="2">
      <formula>#REF!&lt;&gt;0</formula>
    </cfRule>
  </conditionalFormatting>
  <pageMargins left="0.28999999999999998" right="0.16" top="0.31" bottom="0.32" header="0.31496062992125984" footer="0.31496062992125984"/>
  <pageSetup paperSize="11" scale="55" orientation="landscape" horizontalDpi="0" verticalDpi="0" r:id="rId1"/>
</worksheet>
</file>

<file path=xl/worksheets/sheet27.xml><?xml version="1.0" encoding="utf-8"?>
<worksheet xmlns="http://schemas.openxmlformats.org/spreadsheetml/2006/main" xmlns:r="http://schemas.openxmlformats.org/officeDocument/2006/relationships">
  <dimension ref="A1:F62"/>
  <sheetViews>
    <sheetView zoomScale="70" zoomScaleNormal="70" workbookViewId="0">
      <selection activeCell="C19" sqref="C19"/>
    </sheetView>
  </sheetViews>
  <sheetFormatPr defaultRowHeight="15.75"/>
  <cols>
    <col min="1" max="1" width="7.7109375" style="330" customWidth="1"/>
    <col min="2" max="2" width="55.7109375" style="330" customWidth="1"/>
    <col min="3" max="3" width="23.7109375" style="330" customWidth="1"/>
    <col min="4" max="4" width="45.7109375" style="330" customWidth="1"/>
    <col min="5" max="6" width="24.7109375" style="330" customWidth="1"/>
    <col min="7" max="217" width="8.85546875" style="330"/>
    <col min="218" max="218" width="5.5703125" style="330" customWidth="1"/>
    <col min="219" max="220" width="0" style="330" hidden="1" customWidth="1"/>
    <col min="221" max="221" width="52.7109375" style="330" customWidth="1"/>
    <col min="222" max="222" width="13.28515625" style="330" bestFit="1" customWidth="1"/>
    <col min="223" max="223" width="57.85546875" style="330" bestFit="1" customWidth="1"/>
    <col min="224" max="224" width="11.85546875" style="330" customWidth="1"/>
    <col min="225" max="225" width="13.140625" style="330" customWidth="1"/>
    <col min="226" max="473" width="8.85546875" style="330"/>
    <col min="474" max="474" width="5.5703125" style="330" customWidth="1"/>
    <col min="475" max="476" width="0" style="330" hidden="1" customWidth="1"/>
    <col min="477" max="477" width="52.7109375" style="330" customWidth="1"/>
    <col min="478" max="478" width="13.28515625" style="330" bestFit="1" customWidth="1"/>
    <col min="479" max="479" width="57.85546875" style="330" bestFit="1" customWidth="1"/>
    <col min="480" max="480" width="11.85546875" style="330" customWidth="1"/>
    <col min="481" max="481" width="13.140625" style="330" customWidth="1"/>
    <col min="482" max="729" width="8.85546875" style="330"/>
    <col min="730" max="730" width="5.5703125" style="330" customWidth="1"/>
    <col min="731" max="732" width="0" style="330" hidden="1" customWidth="1"/>
    <col min="733" max="733" width="52.7109375" style="330" customWidth="1"/>
    <col min="734" max="734" width="13.28515625" style="330" bestFit="1" customWidth="1"/>
    <col min="735" max="735" width="57.85546875" style="330" bestFit="1" customWidth="1"/>
    <col min="736" max="736" width="11.85546875" style="330" customWidth="1"/>
    <col min="737" max="737" width="13.140625" style="330" customWidth="1"/>
    <col min="738" max="985" width="8.85546875" style="330"/>
    <col min="986" max="986" width="5.5703125" style="330" customWidth="1"/>
    <col min="987" max="988" width="0" style="330" hidden="1" customWidth="1"/>
    <col min="989" max="989" width="52.7109375" style="330" customWidth="1"/>
    <col min="990" max="990" width="13.28515625" style="330" bestFit="1" customWidth="1"/>
    <col min="991" max="991" width="57.85546875" style="330" bestFit="1" customWidth="1"/>
    <col min="992" max="992" width="11.85546875" style="330" customWidth="1"/>
    <col min="993" max="993" width="13.140625" style="330" customWidth="1"/>
    <col min="994" max="1241" width="8.85546875" style="330"/>
    <col min="1242" max="1242" width="5.5703125" style="330" customWidth="1"/>
    <col min="1243" max="1244" width="0" style="330" hidden="1" customWidth="1"/>
    <col min="1245" max="1245" width="52.7109375" style="330" customWidth="1"/>
    <col min="1246" max="1246" width="13.28515625" style="330" bestFit="1" customWidth="1"/>
    <col min="1247" max="1247" width="57.85546875" style="330" bestFit="1" customWidth="1"/>
    <col min="1248" max="1248" width="11.85546875" style="330" customWidth="1"/>
    <col min="1249" max="1249" width="13.140625" style="330" customWidth="1"/>
    <col min="1250" max="1497" width="8.85546875" style="330"/>
    <col min="1498" max="1498" width="5.5703125" style="330" customWidth="1"/>
    <col min="1499" max="1500" width="0" style="330" hidden="1" customWidth="1"/>
    <col min="1501" max="1501" width="52.7109375" style="330" customWidth="1"/>
    <col min="1502" max="1502" width="13.28515625" style="330" bestFit="1" customWidth="1"/>
    <col min="1503" max="1503" width="57.85546875" style="330" bestFit="1" customWidth="1"/>
    <col min="1504" max="1504" width="11.85546875" style="330" customWidth="1"/>
    <col min="1505" max="1505" width="13.140625" style="330" customWidth="1"/>
    <col min="1506" max="1753" width="8.85546875" style="330"/>
    <col min="1754" max="1754" width="5.5703125" style="330" customWidth="1"/>
    <col min="1755" max="1756" width="0" style="330" hidden="1" customWidth="1"/>
    <col min="1757" max="1757" width="52.7109375" style="330" customWidth="1"/>
    <col min="1758" max="1758" width="13.28515625" style="330" bestFit="1" customWidth="1"/>
    <col min="1759" max="1759" width="57.85546875" style="330" bestFit="1" customWidth="1"/>
    <col min="1760" max="1760" width="11.85546875" style="330" customWidth="1"/>
    <col min="1761" max="1761" width="13.140625" style="330" customWidth="1"/>
    <col min="1762" max="2009" width="8.85546875" style="330"/>
    <col min="2010" max="2010" width="5.5703125" style="330" customWidth="1"/>
    <col min="2011" max="2012" width="0" style="330" hidden="1" customWidth="1"/>
    <col min="2013" max="2013" width="52.7109375" style="330" customWidth="1"/>
    <col min="2014" max="2014" width="13.28515625" style="330" bestFit="1" customWidth="1"/>
    <col min="2015" max="2015" width="57.85546875" style="330" bestFit="1" customWidth="1"/>
    <col min="2016" max="2016" width="11.85546875" style="330" customWidth="1"/>
    <col min="2017" max="2017" width="13.140625" style="330" customWidth="1"/>
    <col min="2018" max="2265" width="8.85546875" style="330"/>
    <col min="2266" max="2266" width="5.5703125" style="330" customWidth="1"/>
    <col min="2267" max="2268" width="0" style="330" hidden="1" customWidth="1"/>
    <col min="2269" max="2269" width="52.7109375" style="330" customWidth="1"/>
    <col min="2270" max="2270" width="13.28515625" style="330" bestFit="1" customWidth="1"/>
    <col min="2271" max="2271" width="57.85546875" style="330" bestFit="1" customWidth="1"/>
    <col min="2272" max="2272" width="11.85546875" style="330" customWidth="1"/>
    <col min="2273" max="2273" width="13.140625" style="330" customWidth="1"/>
    <col min="2274" max="2521" width="8.85546875" style="330"/>
    <col min="2522" max="2522" width="5.5703125" style="330" customWidth="1"/>
    <col min="2523" max="2524" width="0" style="330" hidden="1" customWidth="1"/>
    <col min="2525" max="2525" width="52.7109375" style="330" customWidth="1"/>
    <col min="2526" max="2526" width="13.28515625" style="330" bestFit="1" customWidth="1"/>
    <col min="2527" max="2527" width="57.85546875" style="330" bestFit="1" customWidth="1"/>
    <col min="2528" max="2528" width="11.85546875" style="330" customWidth="1"/>
    <col min="2529" max="2529" width="13.140625" style="330" customWidth="1"/>
    <col min="2530" max="2777" width="8.85546875" style="330"/>
    <col min="2778" max="2778" width="5.5703125" style="330" customWidth="1"/>
    <col min="2779" max="2780" width="0" style="330" hidden="1" customWidth="1"/>
    <col min="2781" max="2781" width="52.7109375" style="330" customWidth="1"/>
    <col min="2782" max="2782" width="13.28515625" style="330" bestFit="1" customWidth="1"/>
    <col min="2783" max="2783" width="57.85546875" style="330" bestFit="1" customWidth="1"/>
    <col min="2784" max="2784" width="11.85546875" style="330" customWidth="1"/>
    <col min="2785" max="2785" width="13.140625" style="330" customWidth="1"/>
    <col min="2786" max="3033" width="8.85546875" style="330"/>
    <col min="3034" max="3034" width="5.5703125" style="330" customWidth="1"/>
    <col min="3035" max="3036" width="0" style="330" hidden="1" customWidth="1"/>
    <col min="3037" max="3037" width="52.7109375" style="330" customWidth="1"/>
    <col min="3038" max="3038" width="13.28515625" style="330" bestFit="1" customWidth="1"/>
    <col min="3039" max="3039" width="57.85546875" style="330" bestFit="1" customWidth="1"/>
    <col min="3040" max="3040" width="11.85546875" style="330" customWidth="1"/>
    <col min="3041" max="3041" width="13.140625" style="330" customWidth="1"/>
    <col min="3042" max="3289" width="8.85546875" style="330"/>
    <col min="3290" max="3290" width="5.5703125" style="330" customWidth="1"/>
    <col min="3291" max="3292" width="0" style="330" hidden="1" customWidth="1"/>
    <col min="3293" max="3293" width="52.7109375" style="330" customWidth="1"/>
    <col min="3294" max="3294" width="13.28515625" style="330" bestFit="1" customWidth="1"/>
    <col min="3295" max="3295" width="57.85546875" style="330" bestFit="1" customWidth="1"/>
    <col min="3296" max="3296" width="11.85546875" style="330" customWidth="1"/>
    <col min="3297" max="3297" width="13.140625" style="330" customWidth="1"/>
    <col min="3298" max="3545" width="8.85546875" style="330"/>
    <col min="3546" max="3546" width="5.5703125" style="330" customWidth="1"/>
    <col min="3547" max="3548" width="0" style="330" hidden="1" customWidth="1"/>
    <col min="3549" max="3549" width="52.7109375" style="330" customWidth="1"/>
    <col min="3550" max="3550" width="13.28515625" style="330" bestFit="1" customWidth="1"/>
    <col min="3551" max="3551" width="57.85546875" style="330" bestFit="1" customWidth="1"/>
    <col min="3552" max="3552" width="11.85546875" style="330" customWidth="1"/>
    <col min="3553" max="3553" width="13.140625" style="330" customWidth="1"/>
    <col min="3554" max="3801" width="8.85546875" style="330"/>
    <col min="3802" max="3802" width="5.5703125" style="330" customWidth="1"/>
    <col min="3803" max="3804" width="0" style="330" hidden="1" customWidth="1"/>
    <col min="3805" max="3805" width="52.7109375" style="330" customWidth="1"/>
    <col min="3806" max="3806" width="13.28515625" style="330" bestFit="1" customWidth="1"/>
    <col min="3807" max="3807" width="57.85546875" style="330" bestFit="1" customWidth="1"/>
    <col min="3808" max="3808" width="11.85546875" style="330" customWidth="1"/>
    <col min="3809" max="3809" width="13.140625" style="330" customWidth="1"/>
    <col min="3810" max="4057" width="8.85546875" style="330"/>
    <col min="4058" max="4058" width="5.5703125" style="330" customWidth="1"/>
    <col min="4059" max="4060" width="0" style="330" hidden="1" customWidth="1"/>
    <col min="4061" max="4061" width="52.7109375" style="330" customWidth="1"/>
    <col min="4062" max="4062" width="13.28515625" style="330" bestFit="1" customWidth="1"/>
    <col min="4063" max="4063" width="57.85546875" style="330" bestFit="1" customWidth="1"/>
    <col min="4064" max="4064" width="11.85546875" style="330" customWidth="1"/>
    <col min="4065" max="4065" width="13.140625" style="330" customWidth="1"/>
    <col min="4066" max="4313" width="8.85546875" style="330"/>
    <col min="4314" max="4314" width="5.5703125" style="330" customWidth="1"/>
    <col min="4315" max="4316" width="0" style="330" hidden="1" customWidth="1"/>
    <col min="4317" max="4317" width="52.7109375" style="330" customWidth="1"/>
    <col min="4318" max="4318" width="13.28515625" style="330" bestFit="1" customWidth="1"/>
    <col min="4319" max="4319" width="57.85546875" style="330" bestFit="1" customWidth="1"/>
    <col min="4320" max="4320" width="11.85546875" style="330" customWidth="1"/>
    <col min="4321" max="4321" width="13.140625" style="330" customWidth="1"/>
    <col min="4322" max="4569" width="8.85546875" style="330"/>
    <col min="4570" max="4570" width="5.5703125" style="330" customWidth="1"/>
    <col min="4571" max="4572" width="0" style="330" hidden="1" customWidth="1"/>
    <col min="4573" max="4573" width="52.7109375" style="330" customWidth="1"/>
    <col min="4574" max="4574" width="13.28515625" style="330" bestFit="1" customWidth="1"/>
    <col min="4575" max="4575" width="57.85546875" style="330" bestFit="1" customWidth="1"/>
    <col min="4576" max="4576" width="11.85546875" style="330" customWidth="1"/>
    <col min="4577" max="4577" width="13.140625" style="330" customWidth="1"/>
    <col min="4578" max="4825" width="8.85546875" style="330"/>
    <col min="4826" max="4826" width="5.5703125" style="330" customWidth="1"/>
    <col min="4827" max="4828" width="0" style="330" hidden="1" customWidth="1"/>
    <col min="4829" max="4829" width="52.7109375" style="330" customWidth="1"/>
    <col min="4830" max="4830" width="13.28515625" style="330" bestFit="1" customWidth="1"/>
    <col min="4831" max="4831" width="57.85546875" style="330" bestFit="1" customWidth="1"/>
    <col min="4832" max="4832" width="11.85546875" style="330" customWidth="1"/>
    <col min="4833" max="4833" width="13.140625" style="330" customWidth="1"/>
    <col min="4834" max="5081" width="8.85546875" style="330"/>
    <col min="5082" max="5082" width="5.5703125" style="330" customWidth="1"/>
    <col min="5083" max="5084" width="0" style="330" hidden="1" customWidth="1"/>
    <col min="5085" max="5085" width="52.7109375" style="330" customWidth="1"/>
    <col min="5086" max="5086" width="13.28515625" style="330" bestFit="1" customWidth="1"/>
    <col min="5087" max="5087" width="57.85546875" style="330" bestFit="1" customWidth="1"/>
    <col min="5088" max="5088" width="11.85546875" style="330" customWidth="1"/>
    <col min="5089" max="5089" width="13.140625" style="330" customWidth="1"/>
    <col min="5090" max="5337" width="8.85546875" style="330"/>
    <col min="5338" max="5338" width="5.5703125" style="330" customWidth="1"/>
    <col min="5339" max="5340" width="0" style="330" hidden="1" customWidth="1"/>
    <col min="5341" max="5341" width="52.7109375" style="330" customWidth="1"/>
    <col min="5342" max="5342" width="13.28515625" style="330" bestFit="1" customWidth="1"/>
    <col min="5343" max="5343" width="57.85546875" style="330" bestFit="1" customWidth="1"/>
    <col min="5344" max="5344" width="11.85546875" style="330" customWidth="1"/>
    <col min="5345" max="5345" width="13.140625" style="330" customWidth="1"/>
    <col min="5346" max="5593" width="8.85546875" style="330"/>
    <col min="5594" max="5594" width="5.5703125" style="330" customWidth="1"/>
    <col min="5595" max="5596" width="0" style="330" hidden="1" customWidth="1"/>
    <col min="5597" max="5597" width="52.7109375" style="330" customWidth="1"/>
    <col min="5598" max="5598" width="13.28515625" style="330" bestFit="1" customWidth="1"/>
    <col min="5599" max="5599" width="57.85546875" style="330" bestFit="1" customWidth="1"/>
    <col min="5600" max="5600" width="11.85546875" style="330" customWidth="1"/>
    <col min="5601" max="5601" width="13.140625" style="330" customWidth="1"/>
    <col min="5602" max="5849" width="8.85546875" style="330"/>
    <col min="5850" max="5850" width="5.5703125" style="330" customWidth="1"/>
    <col min="5851" max="5852" width="0" style="330" hidden="1" customWidth="1"/>
    <col min="5853" max="5853" width="52.7109375" style="330" customWidth="1"/>
    <col min="5854" max="5854" width="13.28515625" style="330" bestFit="1" customWidth="1"/>
    <col min="5855" max="5855" width="57.85546875" style="330" bestFit="1" customWidth="1"/>
    <col min="5856" max="5856" width="11.85546875" style="330" customWidth="1"/>
    <col min="5857" max="5857" width="13.140625" style="330" customWidth="1"/>
    <col min="5858" max="6105" width="8.85546875" style="330"/>
    <col min="6106" max="6106" width="5.5703125" style="330" customWidth="1"/>
    <col min="6107" max="6108" width="0" style="330" hidden="1" customWidth="1"/>
    <col min="6109" max="6109" width="52.7109375" style="330" customWidth="1"/>
    <col min="6110" max="6110" width="13.28515625" style="330" bestFit="1" customWidth="1"/>
    <col min="6111" max="6111" width="57.85546875" style="330" bestFit="1" customWidth="1"/>
    <col min="6112" max="6112" width="11.85546875" style="330" customWidth="1"/>
    <col min="6113" max="6113" width="13.140625" style="330" customWidth="1"/>
    <col min="6114" max="6361" width="8.85546875" style="330"/>
    <col min="6362" max="6362" width="5.5703125" style="330" customWidth="1"/>
    <col min="6363" max="6364" width="0" style="330" hidden="1" customWidth="1"/>
    <col min="6365" max="6365" width="52.7109375" style="330" customWidth="1"/>
    <col min="6366" max="6366" width="13.28515625" style="330" bestFit="1" customWidth="1"/>
    <col min="6367" max="6367" width="57.85546875" style="330" bestFit="1" customWidth="1"/>
    <col min="6368" max="6368" width="11.85546875" style="330" customWidth="1"/>
    <col min="6369" max="6369" width="13.140625" style="330" customWidth="1"/>
    <col min="6370" max="6617" width="8.85546875" style="330"/>
    <col min="6618" max="6618" width="5.5703125" style="330" customWidth="1"/>
    <col min="6619" max="6620" width="0" style="330" hidden="1" customWidth="1"/>
    <col min="6621" max="6621" width="52.7109375" style="330" customWidth="1"/>
    <col min="6622" max="6622" width="13.28515625" style="330" bestFit="1" customWidth="1"/>
    <col min="6623" max="6623" width="57.85546875" style="330" bestFit="1" customWidth="1"/>
    <col min="6624" max="6624" width="11.85546875" style="330" customWidth="1"/>
    <col min="6625" max="6625" width="13.140625" style="330" customWidth="1"/>
    <col min="6626" max="6873" width="8.85546875" style="330"/>
    <col min="6874" max="6874" width="5.5703125" style="330" customWidth="1"/>
    <col min="6875" max="6876" width="0" style="330" hidden="1" customWidth="1"/>
    <col min="6877" max="6877" width="52.7109375" style="330" customWidth="1"/>
    <col min="6878" max="6878" width="13.28515625" style="330" bestFit="1" customWidth="1"/>
    <col min="6879" max="6879" width="57.85546875" style="330" bestFit="1" customWidth="1"/>
    <col min="6880" max="6880" width="11.85546875" style="330" customWidth="1"/>
    <col min="6881" max="6881" width="13.140625" style="330" customWidth="1"/>
    <col min="6882" max="7129" width="8.85546875" style="330"/>
    <col min="7130" max="7130" width="5.5703125" style="330" customWidth="1"/>
    <col min="7131" max="7132" width="0" style="330" hidden="1" customWidth="1"/>
    <col min="7133" max="7133" width="52.7109375" style="330" customWidth="1"/>
    <col min="7134" max="7134" width="13.28515625" style="330" bestFit="1" customWidth="1"/>
    <col min="7135" max="7135" width="57.85546875" style="330" bestFit="1" customWidth="1"/>
    <col min="7136" max="7136" width="11.85546875" style="330" customWidth="1"/>
    <col min="7137" max="7137" width="13.140625" style="330" customWidth="1"/>
    <col min="7138" max="7385" width="8.85546875" style="330"/>
    <col min="7386" max="7386" width="5.5703125" style="330" customWidth="1"/>
    <col min="7387" max="7388" width="0" style="330" hidden="1" customWidth="1"/>
    <col min="7389" max="7389" width="52.7109375" style="330" customWidth="1"/>
    <col min="7390" max="7390" width="13.28515625" style="330" bestFit="1" customWidth="1"/>
    <col min="7391" max="7391" width="57.85546875" style="330" bestFit="1" customWidth="1"/>
    <col min="7392" max="7392" width="11.85546875" style="330" customWidth="1"/>
    <col min="7393" max="7393" width="13.140625" style="330" customWidth="1"/>
    <col min="7394" max="7641" width="8.85546875" style="330"/>
    <col min="7642" max="7642" width="5.5703125" style="330" customWidth="1"/>
    <col min="7643" max="7644" width="0" style="330" hidden="1" customWidth="1"/>
    <col min="7645" max="7645" width="52.7109375" style="330" customWidth="1"/>
    <col min="7646" max="7646" width="13.28515625" style="330" bestFit="1" customWidth="1"/>
    <col min="7647" max="7647" width="57.85546875" style="330" bestFit="1" customWidth="1"/>
    <col min="7648" max="7648" width="11.85546875" style="330" customWidth="1"/>
    <col min="7649" max="7649" width="13.140625" style="330" customWidth="1"/>
    <col min="7650" max="7897" width="8.85546875" style="330"/>
    <col min="7898" max="7898" width="5.5703125" style="330" customWidth="1"/>
    <col min="7899" max="7900" width="0" style="330" hidden="1" customWidth="1"/>
    <col min="7901" max="7901" width="52.7109375" style="330" customWidth="1"/>
    <col min="7902" max="7902" width="13.28515625" style="330" bestFit="1" customWidth="1"/>
    <col min="7903" max="7903" width="57.85546875" style="330" bestFit="1" customWidth="1"/>
    <col min="7904" max="7904" width="11.85546875" style="330" customWidth="1"/>
    <col min="7905" max="7905" width="13.140625" style="330" customWidth="1"/>
    <col min="7906" max="8153" width="8.85546875" style="330"/>
    <col min="8154" max="8154" width="5.5703125" style="330" customWidth="1"/>
    <col min="8155" max="8156" width="0" style="330" hidden="1" customWidth="1"/>
    <col min="8157" max="8157" width="52.7109375" style="330" customWidth="1"/>
    <col min="8158" max="8158" width="13.28515625" style="330" bestFit="1" customWidth="1"/>
    <col min="8159" max="8159" width="57.85546875" style="330" bestFit="1" customWidth="1"/>
    <col min="8160" max="8160" width="11.85546875" style="330" customWidth="1"/>
    <col min="8161" max="8161" width="13.140625" style="330" customWidth="1"/>
    <col min="8162" max="8409" width="8.85546875" style="330"/>
    <col min="8410" max="8410" width="5.5703125" style="330" customWidth="1"/>
    <col min="8411" max="8412" width="0" style="330" hidden="1" customWidth="1"/>
    <col min="8413" max="8413" width="52.7109375" style="330" customWidth="1"/>
    <col min="8414" max="8414" width="13.28515625" style="330" bestFit="1" customWidth="1"/>
    <col min="8415" max="8415" width="57.85546875" style="330" bestFit="1" customWidth="1"/>
    <col min="8416" max="8416" width="11.85546875" style="330" customWidth="1"/>
    <col min="8417" max="8417" width="13.140625" style="330" customWidth="1"/>
    <col min="8418" max="8665" width="8.85546875" style="330"/>
    <col min="8666" max="8666" width="5.5703125" style="330" customWidth="1"/>
    <col min="8667" max="8668" width="0" style="330" hidden="1" customWidth="1"/>
    <col min="8669" max="8669" width="52.7109375" style="330" customWidth="1"/>
    <col min="8670" max="8670" width="13.28515625" style="330" bestFit="1" customWidth="1"/>
    <col min="8671" max="8671" width="57.85546875" style="330" bestFit="1" customWidth="1"/>
    <col min="8672" max="8672" width="11.85546875" style="330" customWidth="1"/>
    <col min="8673" max="8673" width="13.140625" style="330" customWidth="1"/>
    <col min="8674" max="8921" width="8.85546875" style="330"/>
    <col min="8922" max="8922" width="5.5703125" style="330" customWidth="1"/>
    <col min="8923" max="8924" width="0" style="330" hidden="1" customWidth="1"/>
    <col min="8925" max="8925" width="52.7109375" style="330" customWidth="1"/>
    <col min="8926" max="8926" width="13.28515625" style="330" bestFit="1" customWidth="1"/>
    <col min="8927" max="8927" width="57.85546875" style="330" bestFit="1" customWidth="1"/>
    <col min="8928" max="8928" width="11.85546875" style="330" customWidth="1"/>
    <col min="8929" max="8929" width="13.140625" style="330" customWidth="1"/>
    <col min="8930" max="9177" width="8.85546875" style="330"/>
    <col min="9178" max="9178" width="5.5703125" style="330" customWidth="1"/>
    <col min="9179" max="9180" width="0" style="330" hidden="1" customWidth="1"/>
    <col min="9181" max="9181" width="52.7109375" style="330" customWidth="1"/>
    <col min="9182" max="9182" width="13.28515625" style="330" bestFit="1" customWidth="1"/>
    <col min="9183" max="9183" width="57.85546875" style="330" bestFit="1" customWidth="1"/>
    <col min="9184" max="9184" width="11.85546875" style="330" customWidth="1"/>
    <col min="9185" max="9185" width="13.140625" style="330" customWidth="1"/>
    <col min="9186" max="9433" width="8.85546875" style="330"/>
    <col min="9434" max="9434" width="5.5703125" style="330" customWidth="1"/>
    <col min="9435" max="9436" width="0" style="330" hidden="1" customWidth="1"/>
    <col min="9437" max="9437" width="52.7109375" style="330" customWidth="1"/>
    <col min="9438" max="9438" width="13.28515625" style="330" bestFit="1" customWidth="1"/>
    <col min="9439" max="9439" width="57.85546875" style="330" bestFit="1" customWidth="1"/>
    <col min="9440" max="9440" width="11.85546875" style="330" customWidth="1"/>
    <col min="9441" max="9441" width="13.140625" style="330" customWidth="1"/>
    <col min="9442" max="9689" width="8.85546875" style="330"/>
    <col min="9690" max="9690" width="5.5703125" style="330" customWidth="1"/>
    <col min="9691" max="9692" width="0" style="330" hidden="1" customWidth="1"/>
    <col min="9693" max="9693" width="52.7109375" style="330" customWidth="1"/>
    <col min="9694" max="9694" width="13.28515625" style="330" bestFit="1" customWidth="1"/>
    <col min="9695" max="9695" width="57.85546875" style="330" bestFit="1" customWidth="1"/>
    <col min="9696" max="9696" width="11.85546875" style="330" customWidth="1"/>
    <col min="9697" max="9697" width="13.140625" style="330" customWidth="1"/>
    <col min="9698" max="9945" width="8.85546875" style="330"/>
    <col min="9946" max="9946" width="5.5703125" style="330" customWidth="1"/>
    <col min="9947" max="9948" width="0" style="330" hidden="1" customWidth="1"/>
    <col min="9949" max="9949" width="52.7109375" style="330" customWidth="1"/>
    <col min="9950" max="9950" width="13.28515625" style="330" bestFit="1" customWidth="1"/>
    <col min="9951" max="9951" width="57.85546875" style="330" bestFit="1" customWidth="1"/>
    <col min="9952" max="9952" width="11.85546875" style="330" customWidth="1"/>
    <col min="9953" max="9953" width="13.140625" style="330" customWidth="1"/>
    <col min="9954" max="10201" width="8.85546875" style="330"/>
    <col min="10202" max="10202" width="5.5703125" style="330" customWidth="1"/>
    <col min="10203" max="10204" width="0" style="330" hidden="1" customWidth="1"/>
    <col min="10205" max="10205" width="52.7109375" style="330" customWidth="1"/>
    <col min="10206" max="10206" width="13.28515625" style="330" bestFit="1" customWidth="1"/>
    <col min="10207" max="10207" width="57.85546875" style="330" bestFit="1" customWidth="1"/>
    <col min="10208" max="10208" width="11.85546875" style="330" customWidth="1"/>
    <col min="10209" max="10209" width="13.140625" style="330" customWidth="1"/>
    <col min="10210" max="10457" width="8.85546875" style="330"/>
    <col min="10458" max="10458" width="5.5703125" style="330" customWidth="1"/>
    <col min="10459" max="10460" width="0" style="330" hidden="1" customWidth="1"/>
    <col min="10461" max="10461" width="52.7109375" style="330" customWidth="1"/>
    <col min="10462" max="10462" width="13.28515625" style="330" bestFit="1" customWidth="1"/>
    <col min="10463" max="10463" width="57.85546875" style="330" bestFit="1" customWidth="1"/>
    <col min="10464" max="10464" width="11.85546875" style="330" customWidth="1"/>
    <col min="10465" max="10465" width="13.140625" style="330" customWidth="1"/>
    <col min="10466" max="10713" width="8.85546875" style="330"/>
    <col min="10714" max="10714" width="5.5703125" style="330" customWidth="1"/>
    <col min="10715" max="10716" width="0" style="330" hidden="1" customWidth="1"/>
    <col min="10717" max="10717" width="52.7109375" style="330" customWidth="1"/>
    <col min="10718" max="10718" width="13.28515625" style="330" bestFit="1" customWidth="1"/>
    <col min="10719" max="10719" width="57.85546875" style="330" bestFit="1" customWidth="1"/>
    <col min="10720" max="10720" width="11.85546875" style="330" customWidth="1"/>
    <col min="10721" max="10721" width="13.140625" style="330" customWidth="1"/>
    <col min="10722" max="10969" width="8.85546875" style="330"/>
    <col min="10970" max="10970" width="5.5703125" style="330" customWidth="1"/>
    <col min="10971" max="10972" width="0" style="330" hidden="1" customWidth="1"/>
    <col min="10973" max="10973" width="52.7109375" style="330" customWidth="1"/>
    <col min="10974" max="10974" width="13.28515625" style="330" bestFit="1" customWidth="1"/>
    <col min="10975" max="10975" width="57.85546875" style="330" bestFit="1" customWidth="1"/>
    <col min="10976" max="10976" width="11.85546875" style="330" customWidth="1"/>
    <col min="10977" max="10977" width="13.140625" style="330" customWidth="1"/>
    <col min="10978" max="11225" width="8.85546875" style="330"/>
    <col min="11226" max="11226" width="5.5703125" style="330" customWidth="1"/>
    <col min="11227" max="11228" width="0" style="330" hidden="1" customWidth="1"/>
    <col min="11229" max="11229" width="52.7109375" style="330" customWidth="1"/>
    <col min="11230" max="11230" width="13.28515625" style="330" bestFit="1" customWidth="1"/>
    <col min="11231" max="11231" width="57.85546875" style="330" bestFit="1" customWidth="1"/>
    <col min="11232" max="11232" width="11.85546875" style="330" customWidth="1"/>
    <col min="11233" max="11233" width="13.140625" style="330" customWidth="1"/>
    <col min="11234" max="11481" width="8.85546875" style="330"/>
    <col min="11482" max="11482" width="5.5703125" style="330" customWidth="1"/>
    <col min="11483" max="11484" width="0" style="330" hidden="1" customWidth="1"/>
    <col min="11485" max="11485" width="52.7109375" style="330" customWidth="1"/>
    <col min="11486" max="11486" width="13.28515625" style="330" bestFit="1" customWidth="1"/>
    <col min="11487" max="11487" width="57.85546875" style="330" bestFit="1" customWidth="1"/>
    <col min="11488" max="11488" width="11.85546875" style="330" customWidth="1"/>
    <col min="11489" max="11489" width="13.140625" style="330" customWidth="1"/>
    <col min="11490" max="11737" width="8.85546875" style="330"/>
    <col min="11738" max="11738" width="5.5703125" style="330" customWidth="1"/>
    <col min="11739" max="11740" width="0" style="330" hidden="1" customWidth="1"/>
    <col min="11741" max="11741" width="52.7109375" style="330" customWidth="1"/>
    <col min="11742" max="11742" width="13.28515625" style="330" bestFit="1" customWidth="1"/>
    <col min="11743" max="11743" width="57.85546875" style="330" bestFit="1" customWidth="1"/>
    <col min="11744" max="11744" width="11.85546875" style="330" customWidth="1"/>
    <col min="11745" max="11745" width="13.140625" style="330" customWidth="1"/>
    <col min="11746" max="11993" width="8.85546875" style="330"/>
    <col min="11994" max="11994" width="5.5703125" style="330" customWidth="1"/>
    <col min="11995" max="11996" width="0" style="330" hidden="1" customWidth="1"/>
    <col min="11997" max="11997" width="52.7109375" style="330" customWidth="1"/>
    <col min="11998" max="11998" width="13.28515625" style="330" bestFit="1" customWidth="1"/>
    <col min="11999" max="11999" width="57.85546875" style="330" bestFit="1" customWidth="1"/>
    <col min="12000" max="12000" width="11.85546875" style="330" customWidth="1"/>
    <col min="12001" max="12001" width="13.140625" style="330" customWidth="1"/>
    <col min="12002" max="12249" width="8.85546875" style="330"/>
    <col min="12250" max="12250" width="5.5703125" style="330" customWidth="1"/>
    <col min="12251" max="12252" width="0" style="330" hidden="1" customWidth="1"/>
    <col min="12253" max="12253" width="52.7109375" style="330" customWidth="1"/>
    <col min="12254" max="12254" width="13.28515625" style="330" bestFit="1" customWidth="1"/>
    <col min="12255" max="12255" width="57.85546875" style="330" bestFit="1" customWidth="1"/>
    <col min="12256" max="12256" width="11.85546875" style="330" customWidth="1"/>
    <col min="12257" max="12257" width="13.140625" style="330" customWidth="1"/>
    <col min="12258" max="12505" width="8.85546875" style="330"/>
    <col min="12506" max="12506" width="5.5703125" style="330" customWidth="1"/>
    <col min="12507" max="12508" width="0" style="330" hidden="1" customWidth="1"/>
    <col min="12509" max="12509" width="52.7109375" style="330" customWidth="1"/>
    <col min="12510" max="12510" width="13.28515625" style="330" bestFit="1" customWidth="1"/>
    <col min="12511" max="12511" width="57.85546875" style="330" bestFit="1" customWidth="1"/>
    <col min="12512" max="12512" width="11.85546875" style="330" customWidth="1"/>
    <col min="12513" max="12513" width="13.140625" style="330" customWidth="1"/>
    <col min="12514" max="12761" width="8.85546875" style="330"/>
    <col min="12762" max="12762" width="5.5703125" style="330" customWidth="1"/>
    <col min="12763" max="12764" width="0" style="330" hidden="1" customWidth="1"/>
    <col min="12765" max="12765" width="52.7109375" style="330" customWidth="1"/>
    <col min="12766" max="12766" width="13.28515625" style="330" bestFit="1" customWidth="1"/>
    <col min="12767" max="12767" width="57.85546875" style="330" bestFit="1" customWidth="1"/>
    <col min="12768" max="12768" width="11.85546875" style="330" customWidth="1"/>
    <col min="12769" max="12769" width="13.140625" style="330" customWidth="1"/>
    <col min="12770" max="13017" width="8.85546875" style="330"/>
    <col min="13018" max="13018" width="5.5703125" style="330" customWidth="1"/>
    <col min="13019" max="13020" width="0" style="330" hidden="1" customWidth="1"/>
    <col min="13021" max="13021" width="52.7109375" style="330" customWidth="1"/>
    <col min="13022" max="13022" width="13.28515625" style="330" bestFit="1" customWidth="1"/>
    <col min="13023" max="13023" width="57.85546875" style="330" bestFit="1" customWidth="1"/>
    <col min="13024" max="13024" width="11.85546875" style="330" customWidth="1"/>
    <col min="13025" max="13025" width="13.140625" style="330" customWidth="1"/>
    <col min="13026" max="13273" width="8.85546875" style="330"/>
    <col min="13274" max="13274" width="5.5703125" style="330" customWidth="1"/>
    <col min="13275" max="13276" width="0" style="330" hidden="1" customWidth="1"/>
    <col min="13277" max="13277" width="52.7109375" style="330" customWidth="1"/>
    <col min="13278" max="13278" width="13.28515625" style="330" bestFit="1" customWidth="1"/>
    <col min="13279" max="13279" width="57.85546875" style="330" bestFit="1" customWidth="1"/>
    <col min="13280" max="13280" width="11.85546875" style="330" customWidth="1"/>
    <col min="13281" max="13281" width="13.140625" style="330" customWidth="1"/>
    <col min="13282" max="13529" width="8.85546875" style="330"/>
    <col min="13530" max="13530" width="5.5703125" style="330" customWidth="1"/>
    <col min="13531" max="13532" width="0" style="330" hidden="1" customWidth="1"/>
    <col min="13533" max="13533" width="52.7109375" style="330" customWidth="1"/>
    <col min="13534" max="13534" width="13.28515625" style="330" bestFit="1" customWidth="1"/>
    <col min="13535" max="13535" width="57.85546875" style="330" bestFit="1" customWidth="1"/>
    <col min="13536" max="13536" width="11.85546875" style="330" customWidth="1"/>
    <col min="13537" max="13537" width="13.140625" style="330" customWidth="1"/>
    <col min="13538" max="13785" width="8.85546875" style="330"/>
    <col min="13786" max="13786" width="5.5703125" style="330" customWidth="1"/>
    <col min="13787" max="13788" width="0" style="330" hidden="1" customWidth="1"/>
    <col min="13789" max="13789" width="52.7109375" style="330" customWidth="1"/>
    <col min="13790" max="13790" width="13.28515625" style="330" bestFit="1" customWidth="1"/>
    <col min="13791" max="13791" width="57.85546875" style="330" bestFit="1" customWidth="1"/>
    <col min="13792" max="13792" width="11.85546875" style="330" customWidth="1"/>
    <col min="13793" max="13793" width="13.140625" style="330" customWidth="1"/>
    <col min="13794" max="14041" width="8.85546875" style="330"/>
    <col min="14042" max="14042" width="5.5703125" style="330" customWidth="1"/>
    <col min="14043" max="14044" width="0" style="330" hidden="1" customWidth="1"/>
    <col min="14045" max="14045" width="52.7109375" style="330" customWidth="1"/>
    <col min="14046" max="14046" width="13.28515625" style="330" bestFit="1" customWidth="1"/>
    <col min="14047" max="14047" width="57.85546875" style="330" bestFit="1" customWidth="1"/>
    <col min="14048" max="14048" width="11.85546875" style="330" customWidth="1"/>
    <col min="14049" max="14049" width="13.140625" style="330" customWidth="1"/>
    <col min="14050" max="14297" width="8.85546875" style="330"/>
    <col min="14298" max="14298" width="5.5703125" style="330" customWidth="1"/>
    <col min="14299" max="14300" width="0" style="330" hidden="1" customWidth="1"/>
    <col min="14301" max="14301" width="52.7109375" style="330" customWidth="1"/>
    <col min="14302" max="14302" width="13.28515625" style="330" bestFit="1" customWidth="1"/>
    <col min="14303" max="14303" width="57.85546875" style="330" bestFit="1" customWidth="1"/>
    <col min="14304" max="14304" width="11.85546875" style="330" customWidth="1"/>
    <col min="14305" max="14305" width="13.140625" style="330" customWidth="1"/>
    <col min="14306" max="14553" width="8.85546875" style="330"/>
    <col min="14554" max="14554" width="5.5703125" style="330" customWidth="1"/>
    <col min="14555" max="14556" width="0" style="330" hidden="1" customWidth="1"/>
    <col min="14557" max="14557" width="52.7109375" style="330" customWidth="1"/>
    <col min="14558" max="14558" width="13.28515625" style="330" bestFit="1" customWidth="1"/>
    <col min="14559" max="14559" width="57.85546875" style="330" bestFit="1" customWidth="1"/>
    <col min="14560" max="14560" width="11.85546875" style="330" customWidth="1"/>
    <col min="14561" max="14561" width="13.140625" style="330" customWidth="1"/>
    <col min="14562" max="14809" width="8.85546875" style="330"/>
    <col min="14810" max="14810" width="5.5703125" style="330" customWidth="1"/>
    <col min="14811" max="14812" width="0" style="330" hidden="1" customWidth="1"/>
    <col min="14813" max="14813" width="52.7109375" style="330" customWidth="1"/>
    <col min="14814" max="14814" width="13.28515625" style="330" bestFit="1" customWidth="1"/>
    <col min="14815" max="14815" width="57.85546875" style="330" bestFit="1" customWidth="1"/>
    <col min="14816" max="14816" width="11.85546875" style="330" customWidth="1"/>
    <col min="14817" max="14817" width="13.140625" style="330" customWidth="1"/>
    <col min="14818" max="15065" width="8.85546875" style="330"/>
    <col min="15066" max="15066" width="5.5703125" style="330" customWidth="1"/>
    <col min="15067" max="15068" width="0" style="330" hidden="1" customWidth="1"/>
    <col min="15069" max="15069" width="52.7109375" style="330" customWidth="1"/>
    <col min="15070" max="15070" width="13.28515625" style="330" bestFit="1" customWidth="1"/>
    <col min="15071" max="15071" width="57.85546875" style="330" bestFit="1" customWidth="1"/>
    <col min="15072" max="15072" width="11.85546875" style="330" customWidth="1"/>
    <col min="15073" max="15073" width="13.140625" style="330" customWidth="1"/>
    <col min="15074" max="15321" width="8.85546875" style="330"/>
    <col min="15322" max="15322" width="5.5703125" style="330" customWidth="1"/>
    <col min="15323" max="15324" width="0" style="330" hidden="1" customWidth="1"/>
    <col min="15325" max="15325" width="52.7109375" style="330" customWidth="1"/>
    <col min="15326" max="15326" width="13.28515625" style="330" bestFit="1" customWidth="1"/>
    <col min="15327" max="15327" width="57.85546875" style="330" bestFit="1" customWidth="1"/>
    <col min="15328" max="15328" width="11.85546875" style="330" customWidth="1"/>
    <col min="15329" max="15329" width="13.140625" style="330" customWidth="1"/>
    <col min="15330" max="15577" width="8.85546875" style="330"/>
    <col min="15578" max="15578" width="5.5703125" style="330" customWidth="1"/>
    <col min="15579" max="15580" width="0" style="330" hidden="1" customWidth="1"/>
    <col min="15581" max="15581" width="52.7109375" style="330" customWidth="1"/>
    <col min="15582" max="15582" width="13.28515625" style="330" bestFit="1" customWidth="1"/>
    <col min="15583" max="15583" width="57.85546875" style="330" bestFit="1" customWidth="1"/>
    <col min="15584" max="15584" width="11.85546875" style="330" customWidth="1"/>
    <col min="15585" max="15585" width="13.140625" style="330" customWidth="1"/>
    <col min="15586" max="15833" width="8.85546875" style="330"/>
    <col min="15834" max="15834" width="5.5703125" style="330" customWidth="1"/>
    <col min="15835" max="15836" width="0" style="330" hidden="1" customWidth="1"/>
    <col min="15837" max="15837" width="52.7109375" style="330" customWidth="1"/>
    <col min="15838" max="15838" width="13.28515625" style="330" bestFit="1" customWidth="1"/>
    <col min="15839" max="15839" width="57.85546875" style="330" bestFit="1" customWidth="1"/>
    <col min="15840" max="15840" width="11.85546875" style="330" customWidth="1"/>
    <col min="15841" max="15841" width="13.140625" style="330" customWidth="1"/>
    <col min="15842" max="16089" width="8.85546875" style="330"/>
    <col min="16090" max="16090" width="5.5703125" style="330" customWidth="1"/>
    <col min="16091" max="16092" width="0" style="330" hidden="1" customWidth="1"/>
    <col min="16093" max="16093" width="52.7109375" style="330" customWidth="1"/>
    <col min="16094" max="16094" width="13.28515625" style="330" bestFit="1" customWidth="1"/>
    <col min="16095" max="16095" width="57.85546875" style="330" bestFit="1" customWidth="1"/>
    <col min="16096" max="16096" width="11.85546875" style="330" customWidth="1"/>
    <col min="16097" max="16097" width="13.140625" style="330" customWidth="1"/>
    <col min="16098" max="16384" width="8.85546875" style="330"/>
  </cols>
  <sheetData>
    <row r="1" spans="1:6">
      <c r="A1" s="335" t="s">
        <v>419</v>
      </c>
      <c r="C1" s="335" t="s">
        <v>340</v>
      </c>
    </row>
    <row r="3" spans="1:6" ht="31.5">
      <c r="A3" s="11" t="s">
        <v>112</v>
      </c>
      <c r="B3" s="11" t="s">
        <v>262</v>
      </c>
      <c r="C3" s="91" t="s">
        <v>3115</v>
      </c>
      <c r="D3" s="81" t="s">
        <v>263</v>
      </c>
      <c r="E3" s="82" t="s">
        <v>258</v>
      </c>
      <c r="F3" s="82" t="s">
        <v>259</v>
      </c>
    </row>
    <row r="4" spans="1:6">
      <c r="A4" s="107">
        <v>1</v>
      </c>
      <c r="B4" s="108">
        <v>2</v>
      </c>
      <c r="C4" s="109">
        <v>3</v>
      </c>
      <c r="D4" s="110">
        <v>4</v>
      </c>
      <c r="E4" s="110">
        <v>5</v>
      </c>
      <c r="F4" s="109">
        <v>6</v>
      </c>
    </row>
    <row r="5" spans="1:6">
      <c r="A5" s="331"/>
      <c r="B5" s="332"/>
      <c r="C5" s="332"/>
      <c r="D5" s="332"/>
      <c r="E5" s="332"/>
      <c r="F5" s="332"/>
    </row>
    <row r="6" spans="1:6">
      <c r="A6" s="333"/>
      <c r="B6" s="4" t="s">
        <v>111</v>
      </c>
      <c r="C6" s="333"/>
      <c r="D6" s="333"/>
      <c r="E6" s="334"/>
      <c r="F6" s="334"/>
    </row>
    <row r="7" spans="1:6">
      <c r="A7" s="269"/>
      <c r="B7" s="271" t="s">
        <v>340</v>
      </c>
      <c r="C7" s="1060">
        <f>SUM(C9,C23,C34,C37,C40)</f>
        <v>24457000000</v>
      </c>
      <c r="D7" s="269"/>
      <c r="E7" s="269"/>
      <c r="F7" s="269"/>
    </row>
    <row r="8" spans="1:6">
      <c r="A8" s="269"/>
      <c r="B8" s="269"/>
      <c r="C8" s="269"/>
      <c r="D8" s="269"/>
      <c r="E8" s="269"/>
      <c r="F8" s="269"/>
    </row>
    <row r="9" spans="1:6" ht="31.5">
      <c r="A9" s="269"/>
      <c r="B9" s="260" t="s">
        <v>8969</v>
      </c>
      <c r="C9" s="1060">
        <f>SUM(C10:C21)</f>
        <v>3490911950</v>
      </c>
      <c r="D9" s="269"/>
      <c r="E9" s="269"/>
      <c r="F9" s="269"/>
    </row>
    <row r="10" spans="1:6" ht="31.5">
      <c r="A10" s="120">
        <v>1</v>
      </c>
      <c r="B10" s="906" t="s">
        <v>3055</v>
      </c>
      <c r="C10" s="1062">
        <v>85000000</v>
      </c>
      <c r="D10" s="906" t="s">
        <v>8970</v>
      </c>
      <c r="E10" s="906" t="s">
        <v>256</v>
      </c>
      <c r="F10" s="906" t="s">
        <v>87</v>
      </c>
    </row>
    <row r="11" spans="1:6" ht="31.5">
      <c r="A11" s="120">
        <v>2</v>
      </c>
      <c r="B11" s="906" t="s">
        <v>9031</v>
      </c>
      <c r="C11" s="1062">
        <v>393800000</v>
      </c>
      <c r="D11" s="906" t="s">
        <v>8971</v>
      </c>
      <c r="E11" s="906" t="s">
        <v>256</v>
      </c>
      <c r="F11" s="906" t="s">
        <v>87</v>
      </c>
    </row>
    <row r="12" spans="1:6" ht="31.5">
      <c r="A12" s="120">
        <v>3</v>
      </c>
      <c r="B12" s="906" t="s">
        <v>7722</v>
      </c>
      <c r="C12" s="1062">
        <v>120364950</v>
      </c>
      <c r="D12" s="906" t="s">
        <v>8972</v>
      </c>
      <c r="E12" s="906" t="s">
        <v>256</v>
      </c>
      <c r="F12" s="906" t="s">
        <v>87</v>
      </c>
    </row>
    <row r="13" spans="1:6" ht="47.25">
      <c r="A13" s="120">
        <v>3</v>
      </c>
      <c r="B13" s="906" t="s">
        <v>268</v>
      </c>
      <c r="C13" s="1062">
        <v>151221000</v>
      </c>
      <c r="D13" s="906" t="s">
        <v>8973</v>
      </c>
      <c r="E13" s="906" t="s">
        <v>256</v>
      </c>
      <c r="F13" s="906" t="s">
        <v>87</v>
      </c>
    </row>
    <row r="14" spans="1:6">
      <c r="A14" s="423">
        <v>4</v>
      </c>
      <c r="B14" s="150" t="s">
        <v>236</v>
      </c>
      <c r="C14" s="1062">
        <v>154649500</v>
      </c>
      <c r="D14" s="150" t="s">
        <v>310</v>
      </c>
      <c r="E14" s="906" t="s">
        <v>256</v>
      </c>
      <c r="F14" s="906" t="s">
        <v>87</v>
      </c>
    </row>
    <row r="15" spans="1:6" ht="31.5">
      <c r="A15" s="423">
        <v>5</v>
      </c>
      <c r="B15" s="150" t="s">
        <v>272</v>
      </c>
      <c r="C15" s="1062">
        <v>104450000</v>
      </c>
      <c r="D15" s="150" t="s">
        <v>3065</v>
      </c>
      <c r="E15" s="906" t="s">
        <v>256</v>
      </c>
      <c r="F15" s="906" t="s">
        <v>87</v>
      </c>
    </row>
    <row r="16" spans="1:6" ht="31.5">
      <c r="A16" s="423">
        <v>6</v>
      </c>
      <c r="B16" s="150" t="s">
        <v>8974</v>
      </c>
      <c r="C16" s="1062">
        <v>45595500</v>
      </c>
      <c r="D16" s="150" t="s">
        <v>8975</v>
      </c>
      <c r="E16" s="906" t="s">
        <v>256</v>
      </c>
      <c r="F16" s="906" t="s">
        <v>87</v>
      </c>
    </row>
    <row r="17" spans="1:6" ht="31.5">
      <c r="A17" s="423">
        <v>7</v>
      </c>
      <c r="B17" s="150" t="s">
        <v>288</v>
      </c>
      <c r="C17" s="1062">
        <v>14797000</v>
      </c>
      <c r="D17" s="150" t="s">
        <v>8976</v>
      </c>
      <c r="E17" s="906" t="s">
        <v>256</v>
      </c>
      <c r="F17" s="906" t="s">
        <v>87</v>
      </c>
    </row>
    <row r="18" spans="1:6" ht="31.5">
      <c r="A18" s="423">
        <v>8</v>
      </c>
      <c r="B18" s="150" t="s">
        <v>275</v>
      </c>
      <c r="C18" s="1062">
        <v>293000000</v>
      </c>
      <c r="D18" s="150" t="s">
        <v>8977</v>
      </c>
      <c r="E18" s="906" t="s">
        <v>256</v>
      </c>
      <c r="F18" s="906" t="s">
        <v>87</v>
      </c>
    </row>
    <row r="19" spans="1:6" ht="63">
      <c r="A19" s="423">
        <v>9</v>
      </c>
      <c r="B19" s="150" t="s">
        <v>7461</v>
      </c>
      <c r="C19" s="1062">
        <v>2019830000</v>
      </c>
      <c r="D19" s="150" t="s">
        <v>8978</v>
      </c>
      <c r="E19" s="906" t="s">
        <v>256</v>
      </c>
      <c r="F19" s="906" t="s">
        <v>8979</v>
      </c>
    </row>
    <row r="20" spans="1:6" ht="31.5">
      <c r="A20" s="423">
        <v>10</v>
      </c>
      <c r="B20" s="150" t="s">
        <v>8980</v>
      </c>
      <c r="C20" s="1062">
        <v>25250000</v>
      </c>
      <c r="D20" s="150" t="s">
        <v>8981</v>
      </c>
      <c r="E20" s="131" t="s">
        <v>256</v>
      </c>
      <c r="F20" s="906" t="s">
        <v>87</v>
      </c>
    </row>
    <row r="21" spans="1:6" ht="31.5">
      <c r="A21" s="423">
        <v>11</v>
      </c>
      <c r="B21" s="150" t="s">
        <v>8982</v>
      </c>
      <c r="C21" s="1062">
        <v>82954000</v>
      </c>
      <c r="D21" s="150" t="s">
        <v>8983</v>
      </c>
      <c r="E21" s="906" t="s">
        <v>256</v>
      </c>
      <c r="F21" s="906" t="s">
        <v>87</v>
      </c>
    </row>
    <row r="22" spans="1:6">
      <c r="A22" s="423"/>
      <c r="B22" s="150"/>
      <c r="C22" s="1062"/>
      <c r="D22" s="150"/>
      <c r="E22" s="906"/>
      <c r="F22" s="906"/>
    </row>
    <row r="23" spans="1:6" ht="31.5">
      <c r="A23" s="423"/>
      <c r="B23" s="603" t="s">
        <v>8984</v>
      </c>
      <c r="C23" s="1063">
        <f>SUM(C24:C32)</f>
        <v>2204747200</v>
      </c>
      <c r="D23" s="906"/>
      <c r="E23" s="906"/>
      <c r="F23" s="906"/>
    </row>
    <row r="24" spans="1:6" ht="31.5">
      <c r="A24" s="423">
        <v>12</v>
      </c>
      <c r="B24" s="150" t="s">
        <v>358</v>
      </c>
      <c r="C24" s="1062">
        <v>184450000</v>
      </c>
      <c r="D24" s="906" t="s">
        <v>8985</v>
      </c>
      <c r="E24" s="906" t="s">
        <v>256</v>
      </c>
      <c r="F24" s="906" t="s">
        <v>8986</v>
      </c>
    </row>
    <row r="25" spans="1:6" ht="31.5">
      <c r="A25" s="423">
        <v>13</v>
      </c>
      <c r="B25" s="150" t="s">
        <v>8987</v>
      </c>
      <c r="C25" s="1062">
        <v>380250000</v>
      </c>
      <c r="D25" s="906" t="s">
        <v>8988</v>
      </c>
      <c r="E25" s="906" t="s">
        <v>256</v>
      </c>
      <c r="F25" s="906" t="s">
        <v>8986</v>
      </c>
    </row>
    <row r="26" spans="1:6">
      <c r="A26" s="423">
        <v>14</v>
      </c>
      <c r="B26" s="150" t="s">
        <v>490</v>
      </c>
      <c r="C26" s="1062">
        <v>113500000</v>
      </c>
      <c r="D26" s="906" t="s">
        <v>8989</v>
      </c>
      <c r="E26" s="906" t="s">
        <v>256</v>
      </c>
      <c r="F26" s="906" t="s">
        <v>8986</v>
      </c>
    </row>
    <row r="27" spans="1:6" ht="31.5">
      <c r="A27" s="423">
        <v>15</v>
      </c>
      <c r="B27" s="150" t="s">
        <v>242</v>
      </c>
      <c r="C27" s="1062">
        <v>329618200</v>
      </c>
      <c r="D27" s="906" t="s">
        <v>8990</v>
      </c>
      <c r="E27" s="906" t="s">
        <v>256</v>
      </c>
      <c r="F27" s="906" t="s">
        <v>8986</v>
      </c>
    </row>
    <row r="28" spans="1:6" ht="47.25">
      <c r="A28" s="423">
        <v>16</v>
      </c>
      <c r="B28" s="150" t="s">
        <v>2640</v>
      </c>
      <c r="C28" s="1062">
        <v>467328000</v>
      </c>
      <c r="D28" s="906" t="s">
        <v>8991</v>
      </c>
      <c r="E28" s="906" t="s">
        <v>256</v>
      </c>
      <c r="F28" s="906" t="s">
        <v>8986</v>
      </c>
    </row>
    <row r="29" spans="1:6" ht="47.25">
      <c r="A29" s="423">
        <v>17</v>
      </c>
      <c r="B29" s="150" t="s">
        <v>8992</v>
      </c>
      <c r="C29" s="1062">
        <v>448056000</v>
      </c>
      <c r="D29" s="906" t="s">
        <v>8993</v>
      </c>
      <c r="E29" s="906" t="s">
        <v>256</v>
      </c>
      <c r="F29" s="906" t="s">
        <v>8986</v>
      </c>
    </row>
    <row r="30" spans="1:6" ht="31.5">
      <c r="A30" s="423">
        <v>18</v>
      </c>
      <c r="B30" s="150" t="s">
        <v>361</v>
      </c>
      <c r="C30" s="1062">
        <v>125617000</v>
      </c>
      <c r="D30" s="906" t="s">
        <v>8994</v>
      </c>
      <c r="E30" s="906" t="s">
        <v>256</v>
      </c>
      <c r="F30" s="906" t="s">
        <v>8986</v>
      </c>
    </row>
    <row r="31" spans="1:6" ht="31.5">
      <c r="A31" s="1064">
        <v>19</v>
      </c>
      <c r="B31" s="1061" t="s">
        <v>243</v>
      </c>
      <c r="C31" s="1065">
        <v>26178000</v>
      </c>
      <c r="D31" s="1066" t="s">
        <v>8995</v>
      </c>
      <c r="E31" s="131" t="s">
        <v>256</v>
      </c>
      <c r="F31" s="1066" t="s">
        <v>8986</v>
      </c>
    </row>
    <row r="32" spans="1:6" ht="31.5">
      <c r="A32" s="423">
        <v>20</v>
      </c>
      <c r="B32" s="150" t="s">
        <v>344</v>
      </c>
      <c r="C32" s="1062">
        <v>129750000</v>
      </c>
      <c r="D32" s="906" t="s">
        <v>8996</v>
      </c>
      <c r="E32" s="131" t="s">
        <v>256</v>
      </c>
      <c r="F32" s="906" t="s">
        <v>8986</v>
      </c>
    </row>
    <row r="33" spans="1:6">
      <c r="A33" s="423"/>
      <c r="B33" s="150"/>
      <c r="C33" s="1062"/>
      <c r="D33" s="906"/>
      <c r="E33" s="131"/>
      <c r="F33" s="906"/>
    </row>
    <row r="34" spans="1:6" ht="31.5">
      <c r="A34" s="120"/>
      <c r="B34" s="603" t="s">
        <v>8997</v>
      </c>
      <c r="C34" s="1063">
        <f>SUM(C35)</f>
        <v>247075500</v>
      </c>
      <c r="D34" s="906"/>
      <c r="E34" s="906"/>
      <c r="F34" s="906"/>
    </row>
    <row r="35" spans="1:6" ht="31.5">
      <c r="A35" s="120">
        <v>21</v>
      </c>
      <c r="B35" s="150" t="s">
        <v>2375</v>
      </c>
      <c r="C35" s="1062">
        <v>247075500</v>
      </c>
      <c r="D35" s="906" t="s">
        <v>8998</v>
      </c>
      <c r="E35" s="131" t="s">
        <v>256</v>
      </c>
      <c r="F35" s="906" t="s">
        <v>8986</v>
      </c>
    </row>
    <row r="36" spans="1:6">
      <c r="A36" s="120"/>
      <c r="B36" s="150"/>
      <c r="C36" s="1062"/>
      <c r="D36" s="906"/>
      <c r="E36" s="131"/>
      <c r="F36" s="906"/>
    </row>
    <row r="37" spans="1:6" ht="47.25">
      <c r="A37" s="120"/>
      <c r="B37" s="603" t="s">
        <v>8999</v>
      </c>
      <c r="C37" s="1063">
        <f>SUM(C38)</f>
        <v>5949000</v>
      </c>
      <c r="D37" s="906"/>
      <c r="E37" s="906"/>
      <c r="F37" s="906"/>
    </row>
    <row r="38" spans="1:6" ht="31.5">
      <c r="A38" s="120">
        <v>22</v>
      </c>
      <c r="B38" s="150" t="s">
        <v>9000</v>
      </c>
      <c r="C38" s="1062">
        <v>5949000</v>
      </c>
      <c r="D38" s="906" t="s">
        <v>9001</v>
      </c>
      <c r="E38" s="906" t="s">
        <v>256</v>
      </c>
      <c r="F38" s="906" t="s">
        <v>87</v>
      </c>
    </row>
    <row r="39" spans="1:6">
      <c r="A39" s="120"/>
      <c r="B39" s="150"/>
      <c r="C39" s="1062"/>
      <c r="D39" s="906"/>
      <c r="E39" s="906"/>
      <c r="F39" s="906"/>
    </row>
    <row r="40" spans="1:6" ht="31.5">
      <c r="A40" s="120"/>
      <c r="B40" s="603" t="s">
        <v>9002</v>
      </c>
      <c r="C40" s="1063">
        <f>SUM(C41:C62)</f>
        <v>18508316350</v>
      </c>
      <c r="D40" s="906"/>
      <c r="E40" s="906"/>
      <c r="F40" s="906"/>
    </row>
    <row r="41" spans="1:6" ht="31.5">
      <c r="A41" s="120">
        <v>23</v>
      </c>
      <c r="B41" s="150" t="s">
        <v>7724</v>
      </c>
      <c r="C41" s="1062">
        <v>961886000</v>
      </c>
      <c r="D41" s="906" t="s">
        <v>9003</v>
      </c>
      <c r="E41" s="131" t="s">
        <v>256</v>
      </c>
      <c r="F41" s="906" t="s">
        <v>87</v>
      </c>
    </row>
    <row r="42" spans="1:6" ht="31.5">
      <c r="A42" s="120">
        <v>24</v>
      </c>
      <c r="B42" s="150" t="s">
        <v>7725</v>
      </c>
      <c r="C42" s="1062">
        <v>552181000</v>
      </c>
      <c r="D42" s="906" t="s">
        <v>9004</v>
      </c>
      <c r="E42" s="131" t="s">
        <v>256</v>
      </c>
      <c r="F42" s="906" t="s">
        <v>87</v>
      </c>
    </row>
    <row r="43" spans="1:6" ht="31.5">
      <c r="A43" s="120">
        <v>25</v>
      </c>
      <c r="B43" s="906" t="s">
        <v>7726</v>
      </c>
      <c r="C43" s="1062">
        <v>1074950000</v>
      </c>
      <c r="D43" s="906" t="s">
        <v>9005</v>
      </c>
      <c r="E43" s="131" t="s">
        <v>256</v>
      </c>
      <c r="F43" s="906" t="s">
        <v>87</v>
      </c>
    </row>
    <row r="44" spans="1:6" ht="31.5">
      <c r="A44" s="120">
        <v>26</v>
      </c>
      <c r="B44" s="906" t="s">
        <v>7727</v>
      </c>
      <c r="C44" s="1062">
        <v>132870000</v>
      </c>
      <c r="D44" s="906" t="s">
        <v>9006</v>
      </c>
      <c r="E44" s="131" t="s">
        <v>256</v>
      </c>
      <c r="F44" s="906" t="s">
        <v>87</v>
      </c>
    </row>
    <row r="45" spans="1:6" ht="31.5">
      <c r="A45" s="120">
        <v>27</v>
      </c>
      <c r="B45" s="906" t="s">
        <v>7728</v>
      </c>
      <c r="C45" s="1062">
        <v>1594007000</v>
      </c>
      <c r="D45" s="906" t="s">
        <v>9007</v>
      </c>
      <c r="E45" s="906" t="s">
        <v>256</v>
      </c>
      <c r="F45" s="906" t="s">
        <v>375</v>
      </c>
    </row>
    <row r="46" spans="1:6" ht="31.5">
      <c r="A46" s="120">
        <v>28</v>
      </c>
      <c r="B46" s="906" t="s">
        <v>9008</v>
      </c>
      <c r="C46" s="1062">
        <v>1071500000</v>
      </c>
      <c r="D46" s="906" t="s">
        <v>9009</v>
      </c>
      <c r="E46" s="906" t="s">
        <v>256</v>
      </c>
      <c r="F46" s="906" t="s">
        <v>375</v>
      </c>
    </row>
    <row r="47" spans="1:6" ht="31.5">
      <c r="A47" s="120">
        <v>29</v>
      </c>
      <c r="B47" s="906" t="s">
        <v>7729</v>
      </c>
      <c r="C47" s="1062">
        <v>330800000</v>
      </c>
      <c r="D47" s="906" t="s">
        <v>9010</v>
      </c>
      <c r="E47" s="906" t="s">
        <v>256</v>
      </c>
      <c r="F47" s="906" t="s">
        <v>87</v>
      </c>
    </row>
    <row r="48" spans="1:6" ht="31.5">
      <c r="A48" s="120">
        <v>30</v>
      </c>
      <c r="B48" s="906" t="s">
        <v>7730</v>
      </c>
      <c r="C48" s="1062">
        <v>58140000</v>
      </c>
      <c r="D48" s="906" t="s">
        <v>9011</v>
      </c>
      <c r="E48" s="906" t="s">
        <v>256</v>
      </c>
      <c r="F48" s="906" t="s">
        <v>87</v>
      </c>
    </row>
    <row r="49" spans="1:6" ht="31.5">
      <c r="A49" s="120">
        <v>31</v>
      </c>
      <c r="B49" s="906" t="s">
        <v>7731</v>
      </c>
      <c r="C49" s="1062">
        <v>75659500</v>
      </c>
      <c r="D49" s="906" t="s">
        <v>9012</v>
      </c>
      <c r="E49" s="906" t="s">
        <v>256</v>
      </c>
      <c r="F49" s="906" t="s">
        <v>87</v>
      </c>
    </row>
    <row r="50" spans="1:6" ht="31.5">
      <c r="A50" s="120">
        <v>21</v>
      </c>
      <c r="B50" s="906" t="s">
        <v>7732</v>
      </c>
      <c r="C50" s="1062">
        <v>238473000</v>
      </c>
      <c r="D50" s="906" t="s">
        <v>9013</v>
      </c>
      <c r="E50" s="906" t="s">
        <v>256</v>
      </c>
      <c r="F50" s="906" t="s">
        <v>87</v>
      </c>
    </row>
    <row r="51" spans="1:6" ht="31.5">
      <c r="A51" s="120">
        <v>33</v>
      </c>
      <c r="B51" s="906" t="s">
        <v>9014</v>
      </c>
      <c r="C51" s="1062">
        <v>6827000</v>
      </c>
      <c r="D51" s="906" t="s">
        <v>9015</v>
      </c>
      <c r="E51" s="906" t="s">
        <v>256</v>
      </c>
      <c r="F51" s="906" t="s">
        <v>375</v>
      </c>
    </row>
    <row r="52" spans="1:6" ht="47.25">
      <c r="A52" s="120">
        <v>34</v>
      </c>
      <c r="B52" s="906" t="s">
        <v>9016</v>
      </c>
      <c r="C52" s="1062">
        <v>4051148450</v>
      </c>
      <c r="D52" s="906" t="s">
        <v>9017</v>
      </c>
      <c r="E52" s="906" t="s">
        <v>256</v>
      </c>
      <c r="F52" s="906" t="s">
        <v>7735</v>
      </c>
    </row>
    <row r="53" spans="1:6" ht="47.25">
      <c r="A53" s="120">
        <v>35</v>
      </c>
      <c r="B53" s="906" t="s">
        <v>9018</v>
      </c>
      <c r="C53" s="1062">
        <v>330870000</v>
      </c>
      <c r="D53" s="906" t="s">
        <v>9019</v>
      </c>
      <c r="E53" s="906" t="s">
        <v>256</v>
      </c>
      <c r="F53" s="906" t="s">
        <v>87</v>
      </c>
    </row>
    <row r="54" spans="1:6" ht="31.5">
      <c r="A54" s="120">
        <v>36</v>
      </c>
      <c r="B54" s="906" t="s">
        <v>7733</v>
      </c>
      <c r="C54" s="1062">
        <v>316380500</v>
      </c>
      <c r="D54" s="906" t="s">
        <v>9020</v>
      </c>
      <c r="E54" s="906" t="s">
        <v>256</v>
      </c>
      <c r="F54" s="906" t="s">
        <v>87</v>
      </c>
    </row>
    <row r="55" spans="1:6" ht="47.25">
      <c r="A55" s="120">
        <v>37</v>
      </c>
      <c r="B55" s="906" t="s">
        <v>7734</v>
      </c>
      <c r="C55" s="1062">
        <v>6846150000</v>
      </c>
      <c r="D55" s="906" t="s">
        <v>9021</v>
      </c>
      <c r="E55" s="906" t="s">
        <v>256</v>
      </c>
      <c r="F55" s="906" t="s">
        <v>7735</v>
      </c>
    </row>
    <row r="56" spans="1:6">
      <c r="A56" s="120">
        <v>38</v>
      </c>
      <c r="B56" s="906" t="s">
        <v>7736</v>
      </c>
      <c r="C56" s="1062">
        <v>20250000</v>
      </c>
      <c r="D56" s="906" t="s">
        <v>9022</v>
      </c>
      <c r="E56" s="906" t="s">
        <v>256</v>
      </c>
      <c r="F56" s="906" t="s">
        <v>87</v>
      </c>
    </row>
    <row r="57" spans="1:6" ht="31.5">
      <c r="A57" s="120">
        <v>39</v>
      </c>
      <c r="B57" s="906" t="s">
        <v>7737</v>
      </c>
      <c r="C57" s="1062">
        <v>224050000</v>
      </c>
      <c r="D57" s="906" t="s">
        <v>9023</v>
      </c>
      <c r="E57" s="906" t="s">
        <v>256</v>
      </c>
      <c r="F57" s="906" t="s">
        <v>87</v>
      </c>
    </row>
    <row r="58" spans="1:6" ht="31.5">
      <c r="A58" s="120">
        <v>40</v>
      </c>
      <c r="B58" s="906" t="s">
        <v>9024</v>
      </c>
      <c r="C58" s="1062">
        <v>49620000</v>
      </c>
      <c r="D58" s="906" t="s">
        <v>9025</v>
      </c>
      <c r="E58" s="906" t="s">
        <v>256</v>
      </c>
      <c r="F58" s="906" t="s">
        <v>87</v>
      </c>
    </row>
    <row r="59" spans="1:6" ht="31.5">
      <c r="A59" s="120">
        <v>41</v>
      </c>
      <c r="B59" s="906" t="s">
        <v>7738</v>
      </c>
      <c r="C59" s="1062">
        <v>291715000</v>
      </c>
      <c r="D59" s="906" t="s">
        <v>9026</v>
      </c>
      <c r="E59" s="906" t="s">
        <v>256</v>
      </c>
      <c r="F59" s="906" t="s">
        <v>87</v>
      </c>
    </row>
    <row r="60" spans="1:6" ht="31.5">
      <c r="A60" s="120">
        <v>42</v>
      </c>
      <c r="B60" s="906" t="s">
        <v>7739</v>
      </c>
      <c r="C60" s="1062">
        <v>20283900</v>
      </c>
      <c r="D60" s="906" t="s">
        <v>9027</v>
      </c>
      <c r="E60" s="906" t="s">
        <v>256</v>
      </c>
      <c r="F60" s="906" t="s">
        <v>87</v>
      </c>
    </row>
    <row r="61" spans="1:6" ht="31.5">
      <c r="A61" s="120">
        <v>43</v>
      </c>
      <c r="B61" s="906" t="s">
        <v>7740</v>
      </c>
      <c r="C61" s="1062">
        <v>156966000</v>
      </c>
      <c r="D61" s="906" t="s">
        <v>9028</v>
      </c>
      <c r="E61" s="906" t="s">
        <v>256</v>
      </c>
      <c r="F61" s="906" t="s">
        <v>87</v>
      </c>
    </row>
    <row r="62" spans="1:6" ht="31.5">
      <c r="A62" s="120">
        <v>44</v>
      </c>
      <c r="B62" s="906" t="s">
        <v>9029</v>
      </c>
      <c r="C62" s="1062">
        <v>103589000</v>
      </c>
      <c r="D62" s="906" t="s">
        <v>9030</v>
      </c>
      <c r="E62" s="906"/>
      <c r="F62" s="906"/>
    </row>
  </sheetData>
  <conditionalFormatting sqref="B6">
    <cfRule type="expression" dxfId="6" priority="1">
      <formula>#REF!&lt;&gt;0</formula>
    </cfRule>
  </conditionalFormatting>
  <pageMargins left="0.26" right="0.14000000000000001" top="0.33" bottom="0.31" header="0.31496062992125984" footer="0.31496062992125984"/>
  <pageSetup paperSize="11" scale="55" orientation="landscape" horizontalDpi="0" verticalDpi="0" r:id="rId1"/>
</worksheet>
</file>

<file path=xl/worksheets/sheet28.xml><?xml version="1.0" encoding="utf-8"?>
<worksheet xmlns="http://schemas.openxmlformats.org/spreadsheetml/2006/main" xmlns:r="http://schemas.openxmlformats.org/officeDocument/2006/relationships">
  <dimension ref="A1:F57"/>
  <sheetViews>
    <sheetView topLeftCell="A22" zoomScale="60" zoomScaleNormal="60" workbookViewId="0">
      <selection activeCell="D46" sqref="D46"/>
    </sheetView>
  </sheetViews>
  <sheetFormatPr defaultColWidth="9.140625" defaultRowHeight="15"/>
  <cols>
    <col min="1" max="1" width="7.7109375" style="265" customWidth="1"/>
    <col min="2" max="2" width="55.7109375" style="265" customWidth="1"/>
    <col min="3" max="3" width="23.7109375" style="265" customWidth="1"/>
    <col min="4" max="4" width="45.7109375" style="265" customWidth="1"/>
    <col min="5" max="6" width="24.7109375" style="265" customWidth="1"/>
    <col min="7" max="256" width="9.140625" style="265"/>
    <col min="257" max="257" width="5.5703125" style="265" customWidth="1"/>
    <col min="258" max="258" width="63.140625" style="265" customWidth="1"/>
    <col min="259" max="259" width="17" style="265" customWidth="1"/>
    <col min="260" max="260" width="42.85546875" style="265" customWidth="1"/>
    <col min="261" max="261" width="17.42578125" style="265" customWidth="1"/>
    <col min="262" max="262" width="13.140625" style="265" customWidth="1"/>
    <col min="263" max="512" width="9.140625" style="265"/>
    <col min="513" max="513" width="5.5703125" style="265" customWidth="1"/>
    <col min="514" max="514" width="63.140625" style="265" customWidth="1"/>
    <col min="515" max="515" width="17" style="265" customWidth="1"/>
    <col min="516" max="516" width="42.85546875" style="265" customWidth="1"/>
    <col min="517" max="517" width="17.42578125" style="265" customWidth="1"/>
    <col min="518" max="518" width="13.140625" style="265" customWidth="1"/>
    <col min="519" max="768" width="9.140625" style="265"/>
    <col min="769" max="769" width="5.5703125" style="265" customWidth="1"/>
    <col min="770" max="770" width="63.140625" style="265" customWidth="1"/>
    <col min="771" max="771" width="17" style="265" customWidth="1"/>
    <col min="772" max="772" width="42.85546875" style="265" customWidth="1"/>
    <col min="773" max="773" width="17.42578125" style="265" customWidth="1"/>
    <col min="774" max="774" width="13.140625" style="265" customWidth="1"/>
    <col min="775" max="1024" width="9.140625" style="265"/>
    <col min="1025" max="1025" width="5.5703125" style="265" customWidth="1"/>
    <col min="1026" max="1026" width="63.140625" style="265" customWidth="1"/>
    <col min="1027" max="1027" width="17" style="265" customWidth="1"/>
    <col min="1028" max="1028" width="42.85546875" style="265" customWidth="1"/>
    <col min="1029" max="1029" width="17.42578125" style="265" customWidth="1"/>
    <col min="1030" max="1030" width="13.140625" style="265" customWidth="1"/>
    <col min="1031" max="1280" width="9.140625" style="265"/>
    <col min="1281" max="1281" width="5.5703125" style="265" customWidth="1"/>
    <col min="1282" max="1282" width="63.140625" style="265" customWidth="1"/>
    <col min="1283" max="1283" width="17" style="265" customWidth="1"/>
    <col min="1284" max="1284" width="42.85546875" style="265" customWidth="1"/>
    <col min="1285" max="1285" width="17.42578125" style="265" customWidth="1"/>
    <col min="1286" max="1286" width="13.140625" style="265" customWidth="1"/>
    <col min="1287" max="1536" width="9.140625" style="265"/>
    <col min="1537" max="1537" width="5.5703125" style="265" customWidth="1"/>
    <col min="1538" max="1538" width="63.140625" style="265" customWidth="1"/>
    <col min="1539" max="1539" width="17" style="265" customWidth="1"/>
    <col min="1540" max="1540" width="42.85546875" style="265" customWidth="1"/>
    <col min="1541" max="1541" width="17.42578125" style="265" customWidth="1"/>
    <col min="1542" max="1542" width="13.140625" style="265" customWidth="1"/>
    <col min="1543" max="1792" width="9.140625" style="265"/>
    <col min="1793" max="1793" width="5.5703125" style="265" customWidth="1"/>
    <col min="1794" max="1794" width="63.140625" style="265" customWidth="1"/>
    <col min="1795" max="1795" width="17" style="265" customWidth="1"/>
    <col min="1796" max="1796" width="42.85546875" style="265" customWidth="1"/>
    <col min="1797" max="1797" width="17.42578125" style="265" customWidth="1"/>
    <col min="1798" max="1798" width="13.140625" style="265" customWidth="1"/>
    <col min="1799" max="2048" width="9.140625" style="265"/>
    <col min="2049" max="2049" width="5.5703125" style="265" customWidth="1"/>
    <col min="2050" max="2050" width="63.140625" style="265" customWidth="1"/>
    <col min="2051" max="2051" width="17" style="265" customWidth="1"/>
    <col min="2052" max="2052" width="42.85546875" style="265" customWidth="1"/>
    <col min="2053" max="2053" width="17.42578125" style="265" customWidth="1"/>
    <col min="2054" max="2054" width="13.140625" style="265" customWidth="1"/>
    <col min="2055" max="2304" width="9.140625" style="265"/>
    <col min="2305" max="2305" width="5.5703125" style="265" customWidth="1"/>
    <col min="2306" max="2306" width="63.140625" style="265" customWidth="1"/>
    <col min="2307" max="2307" width="17" style="265" customWidth="1"/>
    <col min="2308" max="2308" width="42.85546875" style="265" customWidth="1"/>
    <col min="2309" max="2309" width="17.42578125" style="265" customWidth="1"/>
    <col min="2310" max="2310" width="13.140625" style="265" customWidth="1"/>
    <col min="2311" max="2560" width="9.140625" style="265"/>
    <col min="2561" max="2561" width="5.5703125" style="265" customWidth="1"/>
    <col min="2562" max="2562" width="63.140625" style="265" customWidth="1"/>
    <col min="2563" max="2563" width="17" style="265" customWidth="1"/>
    <col min="2564" max="2564" width="42.85546875" style="265" customWidth="1"/>
    <col min="2565" max="2565" width="17.42578125" style="265" customWidth="1"/>
    <col min="2566" max="2566" width="13.140625" style="265" customWidth="1"/>
    <col min="2567" max="2816" width="9.140625" style="265"/>
    <col min="2817" max="2817" width="5.5703125" style="265" customWidth="1"/>
    <col min="2818" max="2818" width="63.140625" style="265" customWidth="1"/>
    <col min="2819" max="2819" width="17" style="265" customWidth="1"/>
    <col min="2820" max="2820" width="42.85546875" style="265" customWidth="1"/>
    <col min="2821" max="2821" width="17.42578125" style="265" customWidth="1"/>
    <col min="2822" max="2822" width="13.140625" style="265" customWidth="1"/>
    <col min="2823" max="3072" width="9.140625" style="265"/>
    <col min="3073" max="3073" width="5.5703125" style="265" customWidth="1"/>
    <col min="3074" max="3074" width="63.140625" style="265" customWidth="1"/>
    <col min="3075" max="3075" width="17" style="265" customWidth="1"/>
    <col min="3076" max="3076" width="42.85546875" style="265" customWidth="1"/>
    <col min="3077" max="3077" width="17.42578125" style="265" customWidth="1"/>
    <col min="3078" max="3078" width="13.140625" style="265" customWidth="1"/>
    <col min="3079" max="3328" width="9.140625" style="265"/>
    <col min="3329" max="3329" width="5.5703125" style="265" customWidth="1"/>
    <col min="3330" max="3330" width="63.140625" style="265" customWidth="1"/>
    <col min="3331" max="3331" width="17" style="265" customWidth="1"/>
    <col min="3332" max="3332" width="42.85546875" style="265" customWidth="1"/>
    <col min="3333" max="3333" width="17.42578125" style="265" customWidth="1"/>
    <col min="3334" max="3334" width="13.140625" style="265" customWidth="1"/>
    <col min="3335" max="3584" width="9.140625" style="265"/>
    <col min="3585" max="3585" width="5.5703125" style="265" customWidth="1"/>
    <col min="3586" max="3586" width="63.140625" style="265" customWidth="1"/>
    <col min="3587" max="3587" width="17" style="265" customWidth="1"/>
    <col min="3588" max="3588" width="42.85546875" style="265" customWidth="1"/>
    <col min="3589" max="3589" width="17.42578125" style="265" customWidth="1"/>
    <col min="3590" max="3590" width="13.140625" style="265" customWidth="1"/>
    <col min="3591" max="3840" width="9.140625" style="265"/>
    <col min="3841" max="3841" width="5.5703125" style="265" customWidth="1"/>
    <col min="3842" max="3842" width="63.140625" style="265" customWidth="1"/>
    <col min="3843" max="3843" width="17" style="265" customWidth="1"/>
    <col min="3844" max="3844" width="42.85546875" style="265" customWidth="1"/>
    <col min="3845" max="3845" width="17.42578125" style="265" customWidth="1"/>
    <col min="3846" max="3846" width="13.140625" style="265" customWidth="1"/>
    <col min="3847" max="4096" width="9.140625" style="265"/>
    <col min="4097" max="4097" width="5.5703125" style="265" customWidth="1"/>
    <col min="4098" max="4098" width="63.140625" style="265" customWidth="1"/>
    <col min="4099" max="4099" width="17" style="265" customWidth="1"/>
    <col min="4100" max="4100" width="42.85546875" style="265" customWidth="1"/>
    <col min="4101" max="4101" width="17.42578125" style="265" customWidth="1"/>
    <col min="4102" max="4102" width="13.140625" style="265" customWidth="1"/>
    <col min="4103" max="4352" width="9.140625" style="265"/>
    <col min="4353" max="4353" width="5.5703125" style="265" customWidth="1"/>
    <col min="4354" max="4354" width="63.140625" style="265" customWidth="1"/>
    <col min="4355" max="4355" width="17" style="265" customWidth="1"/>
    <col min="4356" max="4356" width="42.85546875" style="265" customWidth="1"/>
    <col min="4357" max="4357" width="17.42578125" style="265" customWidth="1"/>
    <col min="4358" max="4358" width="13.140625" style="265" customWidth="1"/>
    <col min="4359" max="4608" width="9.140625" style="265"/>
    <col min="4609" max="4609" width="5.5703125" style="265" customWidth="1"/>
    <col min="4610" max="4610" width="63.140625" style="265" customWidth="1"/>
    <col min="4611" max="4611" width="17" style="265" customWidth="1"/>
    <col min="4612" max="4612" width="42.85546875" style="265" customWidth="1"/>
    <col min="4613" max="4613" width="17.42578125" style="265" customWidth="1"/>
    <col min="4614" max="4614" width="13.140625" style="265" customWidth="1"/>
    <col min="4615" max="4864" width="9.140625" style="265"/>
    <col min="4865" max="4865" width="5.5703125" style="265" customWidth="1"/>
    <col min="4866" max="4866" width="63.140625" style="265" customWidth="1"/>
    <col min="4867" max="4867" width="17" style="265" customWidth="1"/>
    <col min="4868" max="4868" width="42.85546875" style="265" customWidth="1"/>
    <col min="4869" max="4869" width="17.42578125" style="265" customWidth="1"/>
    <col min="4870" max="4870" width="13.140625" style="265" customWidth="1"/>
    <col min="4871" max="5120" width="9.140625" style="265"/>
    <col min="5121" max="5121" width="5.5703125" style="265" customWidth="1"/>
    <col min="5122" max="5122" width="63.140625" style="265" customWidth="1"/>
    <col min="5123" max="5123" width="17" style="265" customWidth="1"/>
    <col min="5124" max="5124" width="42.85546875" style="265" customWidth="1"/>
    <col min="5125" max="5125" width="17.42578125" style="265" customWidth="1"/>
    <col min="5126" max="5126" width="13.140625" style="265" customWidth="1"/>
    <col min="5127" max="5376" width="9.140625" style="265"/>
    <col min="5377" max="5377" width="5.5703125" style="265" customWidth="1"/>
    <col min="5378" max="5378" width="63.140625" style="265" customWidth="1"/>
    <col min="5379" max="5379" width="17" style="265" customWidth="1"/>
    <col min="5380" max="5380" width="42.85546875" style="265" customWidth="1"/>
    <col min="5381" max="5381" width="17.42578125" style="265" customWidth="1"/>
    <col min="5382" max="5382" width="13.140625" style="265" customWidth="1"/>
    <col min="5383" max="5632" width="9.140625" style="265"/>
    <col min="5633" max="5633" width="5.5703125" style="265" customWidth="1"/>
    <col min="5634" max="5634" width="63.140625" style="265" customWidth="1"/>
    <col min="5635" max="5635" width="17" style="265" customWidth="1"/>
    <col min="5636" max="5636" width="42.85546875" style="265" customWidth="1"/>
    <col min="5637" max="5637" width="17.42578125" style="265" customWidth="1"/>
    <col min="5638" max="5638" width="13.140625" style="265" customWidth="1"/>
    <col min="5639" max="5888" width="9.140625" style="265"/>
    <col min="5889" max="5889" width="5.5703125" style="265" customWidth="1"/>
    <col min="5890" max="5890" width="63.140625" style="265" customWidth="1"/>
    <col min="5891" max="5891" width="17" style="265" customWidth="1"/>
    <col min="5892" max="5892" width="42.85546875" style="265" customWidth="1"/>
    <col min="5893" max="5893" width="17.42578125" style="265" customWidth="1"/>
    <col min="5894" max="5894" width="13.140625" style="265" customWidth="1"/>
    <col min="5895" max="6144" width="9.140625" style="265"/>
    <col min="6145" max="6145" width="5.5703125" style="265" customWidth="1"/>
    <col min="6146" max="6146" width="63.140625" style="265" customWidth="1"/>
    <col min="6147" max="6147" width="17" style="265" customWidth="1"/>
    <col min="6148" max="6148" width="42.85546875" style="265" customWidth="1"/>
    <col min="6149" max="6149" width="17.42578125" style="265" customWidth="1"/>
    <col min="6150" max="6150" width="13.140625" style="265" customWidth="1"/>
    <col min="6151" max="6400" width="9.140625" style="265"/>
    <col min="6401" max="6401" width="5.5703125" style="265" customWidth="1"/>
    <col min="6402" max="6402" width="63.140625" style="265" customWidth="1"/>
    <col min="6403" max="6403" width="17" style="265" customWidth="1"/>
    <col min="6404" max="6404" width="42.85546875" style="265" customWidth="1"/>
    <col min="6405" max="6405" width="17.42578125" style="265" customWidth="1"/>
    <col min="6406" max="6406" width="13.140625" style="265" customWidth="1"/>
    <col min="6407" max="6656" width="9.140625" style="265"/>
    <col min="6657" max="6657" width="5.5703125" style="265" customWidth="1"/>
    <col min="6658" max="6658" width="63.140625" style="265" customWidth="1"/>
    <col min="6659" max="6659" width="17" style="265" customWidth="1"/>
    <col min="6660" max="6660" width="42.85546875" style="265" customWidth="1"/>
    <col min="6661" max="6661" width="17.42578125" style="265" customWidth="1"/>
    <col min="6662" max="6662" width="13.140625" style="265" customWidth="1"/>
    <col min="6663" max="6912" width="9.140625" style="265"/>
    <col min="6913" max="6913" width="5.5703125" style="265" customWidth="1"/>
    <col min="6914" max="6914" width="63.140625" style="265" customWidth="1"/>
    <col min="6915" max="6915" width="17" style="265" customWidth="1"/>
    <col min="6916" max="6916" width="42.85546875" style="265" customWidth="1"/>
    <col min="6917" max="6917" width="17.42578125" style="265" customWidth="1"/>
    <col min="6918" max="6918" width="13.140625" style="265" customWidth="1"/>
    <col min="6919" max="7168" width="9.140625" style="265"/>
    <col min="7169" max="7169" width="5.5703125" style="265" customWidth="1"/>
    <col min="7170" max="7170" width="63.140625" style="265" customWidth="1"/>
    <col min="7171" max="7171" width="17" style="265" customWidth="1"/>
    <col min="7172" max="7172" width="42.85546875" style="265" customWidth="1"/>
    <col min="7173" max="7173" width="17.42578125" style="265" customWidth="1"/>
    <col min="7174" max="7174" width="13.140625" style="265" customWidth="1"/>
    <col min="7175" max="7424" width="9.140625" style="265"/>
    <col min="7425" max="7425" width="5.5703125" style="265" customWidth="1"/>
    <col min="7426" max="7426" width="63.140625" style="265" customWidth="1"/>
    <col min="7427" max="7427" width="17" style="265" customWidth="1"/>
    <col min="7428" max="7428" width="42.85546875" style="265" customWidth="1"/>
    <col min="7429" max="7429" width="17.42578125" style="265" customWidth="1"/>
    <col min="7430" max="7430" width="13.140625" style="265" customWidth="1"/>
    <col min="7431" max="7680" width="9.140625" style="265"/>
    <col min="7681" max="7681" width="5.5703125" style="265" customWidth="1"/>
    <col min="7682" max="7682" width="63.140625" style="265" customWidth="1"/>
    <col min="7683" max="7683" width="17" style="265" customWidth="1"/>
    <col min="7684" max="7684" width="42.85546875" style="265" customWidth="1"/>
    <col min="7685" max="7685" width="17.42578125" style="265" customWidth="1"/>
    <col min="7686" max="7686" width="13.140625" style="265" customWidth="1"/>
    <col min="7687" max="7936" width="9.140625" style="265"/>
    <col min="7937" max="7937" width="5.5703125" style="265" customWidth="1"/>
    <col min="7938" max="7938" width="63.140625" style="265" customWidth="1"/>
    <col min="7939" max="7939" width="17" style="265" customWidth="1"/>
    <col min="7940" max="7940" width="42.85546875" style="265" customWidth="1"/>
    <col min="7941" max="7941" width="17.42578125" style="265" customWidth="1"/>
    <col min="7942" max="7942" width="13.140625" style="265" customWidth="1"/>
    <col min="7943" max="8192" width="9.140625" style="265"/>
    <col min="8193" max="8193" width="5.5703125" style="265" customWidth="1"/>
    <col min="8194" max="8194" width="63.140625" style="265" customWidth="1"/>
    <col min="8195" max="8195" width="17" style="265" customWidth="1"/>
    <col min="8196" max="8196" width="42.85546875" style="265" customWidth="1"/>
    <col min="8197" max="8197" width="17.42578125" style="265" customWidth="1"/>
    <col min="8198" max="8198" width="13.140625" style="265" customWidth="1"/>
    <col min="8199" max="8448" width="9.140625" style="265"/>
    <col min="8449" max="8449" width="5.5703125" style="265" customWidth="1"/>
    <col min="8450" max="8450" width="63.140625" style="265" customWidth="1"/>
    <col min="8451" max="8451" width="17" style="265" customWidth="1"/>
    <col min="8452" max="8452" width="42.85546875" style="265" customWidth="1"/>
    <col min="8453" max="8453" width="17.42578125" style="265" customWidth="1"/>
    <col min="8454" max="8454" width="13.140625" style="265" customWidth="1"/>
    <col min="8455" max="8704" width="9.140625" style="265"/>
    <col min="8705" max="8705" width="5.5703125" style="265" customWidth="1"/>
    <col min="8706" max="8706" width="63.140625" style="265" customWidth="1"/>
    <col min="8707" max="8707" width="17" style="265" customWidth="1"/>
    <col min="8708" max="8708" width="42.85546875" style="265" customWidth="1"/>
    <col min="8709" max="8709" width="17.42578125" style="265" customWidth="1"/>
    <col min="8710" max="8710" width="13.140625" style="265" customWidth="1"/>
    <col min="8711" max="8960" width="9.140625" style="265"/>
    <col min="8961" max="8961" width="5.5703125" style="265" customWidth="1"/>
    <col min="8962" max="8962" width="63.140625" style="265" customWidth="1"/>
    <col min="8963" max="8963" width="17" style="265" customWidth="1"/>
    <col min="8964" max="8964" width="42.85546875" style="265" customWidth="1"/>
    <col min="8965" max="8965" width="17.42578125" style="265" customWidth="1"/>
    <col min="8966" max="8966" width="13.140625" style="265" customWidth="1"/>
    <col min="8967" max="9216" width="9.140625" style="265"/>
    <col min="9217" max="9217" width="5.5703125" style="265" customWidth="1"/>
    <col min="9218" max="9218" width="63.140625" style="265" customWidth="1"/>
    <col min="9219" max="9219" width="17" style="265" customWidth="1"/>
    <col min="9220" max="9220" width="42.85546875" style="265" customWidth="1"/>
    <col min="9221" max="9221" width="17.42578125" style="265" customWidth="1"/>
    <col min="9222" max="9222" width="13.140625" style="265" customWidth="1"/>
    <col min="9223" max="9472" width="9.140625" style="265"/>
    <col min="9473" max="9473" width="5.5703125" style="265" customWidth="1"/>
    <col min="9474" max="9474" width="63.140625" style="265" customWidth="1"/>
    <col min="9475" max="9475" width="17" style="265" customWidth="1"/>
    <col min="9476" max="9476" width="42.85546875" style="265" customWidth="1"/>
    <col min="9477" max="9477" width="17.42578125" style="265" customWidth="1"/>
    <col min="9478" max="9478" width="13.140625" style="265" customWidth="1"/>
    <col min="9479" max="9728" width="9.140625" style="265"/>
    <col min="9729" max="9729" width="5.5703125" style="265" customWidth="1"/>
    <col min="9730" max="9730" width="63.140625" style="265" customWidth="1"/>
    <col min="9731" max="9731" width="17" style="265" customWidth="1"/>
    <col min="9732" max="9732" width="42.85546875" style="265" customWidth="1"/>
    <col min="9733" max="9733" width="17.42578125" style="265" customWidth="1"/>
    <col min="9734" max="9734" width="13.140625" style="265" customWidth="1"/>
    <col min="9735" max="9984" width="9.140625" style="265"/>
    <col min="9985" max="9985" width="5.5703125" style="265" customWidth="1"/>
    <col min="9986" max="9986" width="63.140625" style="265" customWidth="1"/>
    <col min="9987" max="9987" width="17" style="265" customWidth="1"/>
    <col min="9988" max="9988" width="42.85546875" style="265" customWidth="1"/>
    <col min="9989" max="9989" width="17.42578125" style="265" customWidth="1"/>
    <col min="9990" max="9990" width="13.140625" style="265" customWidth="1"/>
    <col min="9991" max="10240" width="9.140625" style="265"/>
    <col min="10241" max="10241" width="5.5703125" style="265" customWidth="1"/>
    <col min="10242" max="10242" width="63.140625" style="265" customWidth="1"/>
    <col min="10243" max="10243" width="17" style="265" customWidth="1"/>
    <col min="10244" max="10244" width="42.85546875" style="265" customWidth="1"/>
    <col min="10245" max="10245" width="17.42578125" style="265" customWidth="1"/>
    <col min="10246" max="10246" width="13.140625" style="265" customWidth="1"/>
    <col min="10247" max="10496" width="9.140625" style="265"/>
    <col min="10497" max="10497" width="5.5703125" style="265" customWidth="1"/>
    <col min="10498" max="10498" width="63.140625" style="265" customWidth="1"/>
    <col min="10499" max="10499" width="17" style="265" customWidth="1"/>
    <col min="10500" max="10500" width="42.85546875" style="265" customWidth="1"/>
    <col min="10501" max="10501" width="17.42578125" style="265" customWidth="1"/>
    <col min="10502" max="10502" width="13.140625" style="265" customWidth="1"/>
    <col min="10503" max="10752" width="9.140625" style="265"/>
    <col min="10753" max="10753" width="5.5703125" style="265" customWidth="1"/>
    <col min="10754" max="10754" width="63.140625" style="265" customWidth="1"/>
    <col min="10755" max="10755" width="17" style="265" customWidth="1"/>
    <col min="10756" max="10756" width="42.85546875" style="265" customWidth="1"/>
    <col min="10757" max="10757" width="17.42578125" style="265" customWidth="1"/>
    <col min="10758" max="10758" width="13.140625" style="265" customWidth="1"/>
    <col min="10759" max="11008" width="9.140625" style="265"/>
    <col min="11009" max="11009" width="5.5703125" style="265" customWidth="1"/>
    <col min="11010" max="11010" width="63.140625" style="265" customWidth="1"/>
    <col min="11011" max="11011" width="17" style="265" customWidth="1"/>
    <col min="11012" max="11012" width="42.85546875" style="265" customWidth="1"/>
    <col min="11013" max="11013" width="17.42578125" style="265" customWidth="1"/>
    <col min="11014" max="11014" width="13.140625" style="265" customWidth="1"/>
    <col min="11015" max="11264" width="9.140625" style="265"/>
    <col min="11265" max="11265" width="5.5703125" style="265" customWidth="1"/>
    <col min="11266" max="11266" width="63.140625" style="265" customWidth="1"/>
    <col min="11267" max="11267" width="17" style="265" customWidth="1"/>
    <col min="11268" max="11268" width="42.85546875" style="265" customWidth="1"/>
    <col min="11269" max="11269" width="17.42578125" style="265" customWidth="1"/>
    <col min="11270" max="11270" width="13.140625" style="265" customWidth="1"/>
    <col min="11271" max="11520" width="9.140625" style="265"/>
    <col min="11521" max="11521" width="5.5703125" style="265" customWidth="1"/>
    <col min="11522" max="11522" width="63.140625" style="265" customWidth="1"/>
    <col min="11523" max="11523" width="17" style="265" customWidth="1"/>
    <col min="11524" max="11524" width="42.85546875" style="265" customWidth="1"/>
    <col min="11525" max="11525" width="17.42578125" style="265" customWidth="1"/>
    <col min="11526" max="11526" width="13.140625" style="265" customWidth="1"/>
    <col min="11527" max="11776" width="9.140625" style="265"/>
    <col min="11777" max="11777" width="5.5703125" style="265" customWidth="1"/>
    <col min="11778" max="11778" width="63.140625" style="265" customWidth="1"/>
    <col min="11779" max="11779" width="17" style="265" customWidth="1"/>
    <col min="11780" max="11780" width="42.85546875" style="265" customWidth="1"/>
    <col min="11781" max="11781" width="17.42578125" style="265" customWidth="1"/>
    <col min="11782" max="11782" width="13.140625" style="265" customWidth="1"/>
    <col min="11783" max="12032" width="9.140625" style="265"/>
    <col min="12033" max="12033" width="5.5703125" style="265" customWidth="1"/>
    <col min="12034" max="12034" width="63.140625" style="265" customWidth="1"/>
    <col min="12035" max="12035" width="17" style="265" customWidth="1"/>
    <col min="12036" max="12036" width="42.85546875" style="265" customWidth="1"/>
    <col min="12037" max="12037" width="17.42578125" style="265" customWidth="1"/>
    <col min="12038" max="12038" width="13.140625" style="265" customWidth="1"/>
    <col min="12039" max="12288" width="9.140625" style="265"/>
    <col min="12289" max="12289" width="5.5703125" style="265" customWidth="1"/>
    <col min="12290" max="12290" width="63.140625" style="265" customWidth="1"/>
    <col min="12291" max="12291" width="17" style="265" customWidth="1"/>
    <col min="12292" max="12292" width="42.85546875" style="265" customWidth="1"/>
    <col min="12293" max="12293" width="17.42578125" style="265" customWidth="1"/>
    <col min="12294" max="12294" width="13.140625" style="265" customWidth="1"/>
    <col min="12295" max="12544" width="9.140625" style="265"/>
    <col min="12545" max="12545" width="5.5703125" style="265" customWidth="1"/>
    <col min="12546" max="12546" width="63.140625" style="265" customWidth="1"/>
    <col min="12547" max="12547" width="17" style="265" customWidth="1"/>
    <col min="12548" max="12548" width="42.85546875" style="265" customWidth="1"/>
    <col min="12549" max="12549" width="17.42578125" style="265" customWidth="1"/>
    <col min="12550" max="12550" width="13.140625" style="265" customWidth="1"/>
    <col min="12551" max="12800" width="9.140625" style="265"/>
    <col min="12801" max="12801" width="5.5703125" style="265" customWidth="1"/>
    <col min="12802" max="12802" width="63.140625" style="265" customWidth="1"/>
    <col min="12803" max="12803" width="17" style="265" customWidth="1"/>
    <col min="12804" max="12804" width="42.85546875" style="265" customWidth="1"/>
    <col min="12805" max="12805" width="17.42578125" style="265" customWidth="1"/>
    <col min="12806" max="12806" width="13.140625" style="265" customWidth="1"/>
    <col min="12807" max="13056" width="9.140625" style="265"/>
    <col min="13057" max="13057" width="5.5703125" style="265" customWidth="1"/>
    <col min="13058" max="13058" width="63.140625" style="265" customWidth="1"/>
    <col min="13059" max="13059" width="17" style="265" customWidth="1"/>
    <col min="13060" max="13060" width="42.85546875" style="265" customWidth="1"/>
    <col min="13061" max="13061" width="17.42578125" style="265" customWidth="1"/>
    <col min="13062" max="13062" width="13.140625" style="265" customWidth="1"/>
    <col min="13063" max="13312" width="9.140625" style="265"/>
    <col min="13313" max="13313" width="5.5703125" style="265" customWidth="1"/>
    <col min="13314" max="13314" width="63.140625" style="265" customWidth="1"/>
    <col min="13315" max="13315" width="17" style="265" customWidth="1"/>
    <col min="13316" max="13316" width="42.85546875" style="265" customWidth="1"/>
    <col min="13317" max="13317" width="17.42578125" style="265" customWidth="1"/>
    <col min="13318" max="13318" width="13.140625" style="265" customWidth="1"/>
    <col min="13319" max="13568" width="9.140625" style="265"/>
    <col min="13569" max="13569" width="5.5703125" style="265" customWidth="1"/>
    <col min="13570" max="13570" width="63.140625" style="265" customWidth="1"/>
    <col min="13571" max="13571" width="17" style="265" customWidth="1"/>
    <col min="13572" max="13572" width="42.85546875" style="265" customWidth="1"/>
    <col min="13573" max="13573" width="17.42578125" style="265" customWidth="1"/>
    <col min="13574" max="13574" width="13.140625" style="265" customWidth="1"/>
    <col min="13575" max="13824" width="9.140625" style="265"/>
    <col min="13825" max="13825" width="5.5703125" style="265" customWidth="1"/>
    <col min="13826" max="13826" width="63.140625" style="265" customWidth="1"/>
    <col min="13827" max="13827" width="17" style="265" customWidth="1"/>
    <col min="13828" max="13828" width="42.85546875" style="265" customWidth="1"/>
    <col min="13829" max="13829" width="17.42578125" style="265" customWidth="1"/>
    <col min="13830" max="13830" width="13.140625" style="265" customWidth="1"/>
    <col min="13831" max="14080" width="9.140625" style="265"/>
    <col min="14081" max="14081" width="5.5703125" style="265" customWidth="1"/>
    <col min="14082" max="14082" width="63.140625" style="265" customWidth="1"/>
    <col min="14083" max="14083" width="17" style="265" customWidth="1"/>
    <col min="14084" max="14084" width="42.85546875" style="265" customWidth="1"/>
    <col min="14085" max="14085" width="17.42578125" style="265" customWidth="1"/>
    <col min="14086" max="14086" width="13.140625" style="265" customWidth="1"/>
    <col min="14087" max="14336" width="9.140625" style="265"/>
    <col min="14337" max="14337" width="5.5703125" style="265" customWidth="1"/>
    <col min="14338" max="14338" width="63.140625" style="265" customWidth="1"/>
    <col min="14339" max="14339" width="17" style="265" customWidth="1"/>
    <col min="14340" max="14340" width="42.85546875" style="265" customWidth="1"/>
    <col min="14341" max="14341" width="17.42578125" style="265" customWidth="1"/>
    <col min="14342" max="14342" width="13.140625" style="265" customWidth="1"/>
    <col min="14343" max="14592" width="9.140625" style="265"/>
    <col min="14593" max="14593" width="5.5703125" style="265" customWidth="1"/>
    <col min="14594" max="14594" width="63.140625" style="265" customWidth="1"/>
    <col min="14595" max="14595" width="17" style="265" customWidth="1"/>
    <col min="14596" max="14596" width="42.85546875" style="265" customWidth="1"/>
    <col min="14597" max="14597" width="17.42578125" style="265" customWidth="1"/>
    <col min="14598" max="14598" width="13.140625" style="265" customWidth="1"/>
    <col min="14599" max="14848" width="9.140625" style="265"/>
    <col min="14849" max="14849" width="5.5703125" style="265" customWidth="1"/>
    <col min="14850" max="14850" width="63.140625" style="265" customWidth="1"/>
    <col min="14851" max="14851" width="17" style="265" customWidth="1"/>
    <col min="14852" max="14852" width="42.85546875" style="265" customWidth="1"/>
    <col min="14853" max="14853" width="17.42578125" style="265" customWidth="1"/>
    <col min="14854" max="14854" width="13.140625" style="265" customWidth="1"/>
    <col min="14855" max="15104" width="9.140625" style="265"/>
    <col min="15105" max="15105" width="5.5703125" style="265" customWidth="1"/>
    <col min="15106" max="15106" width="63.140625" style="265" customWidth="1"/>
    <col min="15107" max="15107" width="17" style="265" customWidth="1"/>
    <col min="15108" max="15108" width="42.85546875" style="265" customWidth="1"/>
    <col min="15109" max="15109" width="17.42578125" style="265" customWidth="1"/>
    <col min="15110" max="15110" width="13.140625" style="265" customWidth="1"/>
    <col min="15111" max="15360" width="9.140625" style="265"/>
    <col min="15361" max="15361" width="5.5703125" style="265" customWidth="1"/>
    <col min="15362" max="15362" width="63.140625" style="265" customWidth="1"/>
    <col min="15363" max="15363" width="17" style="265" customWidth="1"/>
    <col min="15364" max="15364" width="42.85546875" style="265" customWidth="1"/>
    <col min="15365" max="15365" width="17.42578125" style="265" customWidth="1"/>
    <col min="15366" max="15366" width="13.140625" style="265" customWidth="1"/>
    <col min="15367" max="15616" width="9.140625" style="265"/>
    <col min="15617" max="15617" width="5.5703125" style="265" customWidth="1"/>
    <col min="15618" max="15618" width="63.140625" style="265" customWidth="1"/>
    <col min="15619" max="15619" width="17" style="265" customWidth="1"/>
    <col min="15620" max="15620" width="42.85546875" style="265" customWidth="1"/>
    <col min="15621" max="15621" width="17.42578125" style="265" customWidth="1"/>
    <col min="15622" max="15622" width="13.140625" style="265" customWidth="1"/>
    <col min="15623" max="15872" width="9.140625" style="265"/>
    <col min="15873" max="15873" width="5.5703125" style="265" customWidth="1"/>
    <col min="15874" max="15874" width="63.140625" style="265" customWidth="1"/>
    <col min="15875" max="15875" width="17" style="265" customWidth="1"/>
    <col min="15876" max="15876" width="42.85546875" style="265" customWidth="1"/>
    <col min="15877" max="15877" width="17.42578125" style="265" customWidth="1"/>
    <col min="15878" max="15878" width="13.140625" style="265" customWidth="1"/>
    <col min="15879" max="16128" width="9.140625" style="265"/>
    <col min="16129" max="16129" width="5.5703125" style="265" customWidth="1"/>
    <col min="16130" max="16130" width="63.140625" style="265" customWidth="1"/>
    <col min="16131" max="16131" width="17" style="265" customWidth="1"/>
    <col min="16132" max="16132" width="42.85546875" style="265" customWidth="1"/>
    <col min="16133" max="16133" width="17.42578125" style="265" customWidth="1"/>
    <col min="16134" max="16134" width="13.140625" style="265" customWidth="1"/>
    <col min="16135" max="16384" width="9.140625" style="265"/>
  </cols>
  <sheetData>
    <row r="1" spans="1:6" ht="15.75">
      <c r="A1" s="45" t="s">
        <v>434</v>
      </c>
      <c r="B1" s="45"/>
      <c r="C1" s="45" t="s">
        <v>435</v>
      </c>
      <c r="D1" s="45"/>
      <c r="E1" s="44"/>
      <c r="F1" s="44"/>
    </row>
    <row r="2" spans="1:6" ht="15.75">
      <c r="A2" s="44"/>
      <c r="B2" s="44"/>
      <c r="C2" s="44"/>
      <c r="D2" s="44"/>
      <c r="E2" s="44"/>
      <c r="F2" s="44"/>
    </row>
    <row r="3" spans="1:6" ht="31.5">
      <c r="A3" s="11" t="s">
        <v>112</v>
      </c>
      <c r="B3" s="11" t="s">
        <v>262</v>
      </c>
      <c r="C3" s="91" t="s">
        <v>3115</v>
      </c>
      <c r="D3" s="81" t="s">
        <v>263</v>
      </c>
      <c r="E3" s="82" t="s">
        <v>258</v>
      </c>
      <c r="F3" s="82" t="s">
        <v>259</v>
      </c>
    </row>
    <row r="4" spans="1:6" ht="15.75">
      <c r="A4" s="107">
        <v>1</v>
      </c>
      <c r="B4" s="108">
        <v>2</v>
      </c>
      <c r="C4" s="109">
        <v>3</v>
      </c>
      <c r="D4" s="110">
        <v>4</v>
      </c>
      <c r="E4" s="110">
        <v>5</v>
      </c>
      <c r="F4" s="109">
        <v>6</v>
      </c>
    </row>
    <row r="5" spans="1:6" ht="15.75">
      <c r="A5" s="336"/>
      <c r="B5" s="336"/>
      <c r="C5" s="336"/>
      <c r="D5" s="336"/>
      <c r="E5" s="336"/>
      <c r="F5" s="336"/>
    </row>
    <row r="6" spans="1:6" ht="15.75">
      <c r="A6" s="336"/>
      <c r="B6" s="118" t="s">
        <v>415</v>
      </c>
      <c r="C6" s="1036"/>
      <c r="D6" s="1036"/>
      <c r="E6" s="1036"/>
      <c r="F6" s="1036"/>
    </row>
    <row r="7" spans="1:6" ht="15.75">
      <c r="A7" s="336"/>
      <c r="B7" s="1026" t="s">
        <v>88</v>
      </c>
      <c r="C7" s="1039">
        <f>SUM(C9,C20,C24,C27,C32,C35,C38,C43,C48)</f>
        <v>437200000</v>
      </c>
      <c r="D7" s="1036"/>
      <c r="E7" s="1036"/>
      <c r="F7" s="1036"/>
    </row>
    <row r="8" spans="1:6" ht="15.75">
      <c r="A8" s="336"/>
      <c r="B8" s="1036"/>
      <c r="C8" s="1036"/>
      <c r="D8" s="1036"/>
      <c r="E8" s="1036"/>
      <c r="F8" s="1036"/>
    </row>
    <row r="9" spans="1:6" ht="31.5">
      <c r="A9" s="1037" t="s">
        <v>234</v>
      </c>
      <c r="B9" s="119" t="s">
        <v>235</v>
      </c>
      <c r="C9" s="264">
        <f>SUM(C10:C18)</f>
        <v>156860000</v>
      </c>
      <c r="D9" s="906"/>
      <c r="E9" s="906"/>
      <c r="F9" s="906"/>
    </row>
    <row r="10" spans="1:6" ht="15.75">
      <c r="A10" s="120">
        <v>1</v>
      </c>
      <c r="B10" s="341" t="s">
        <v>265</v>
      </c>
      <c r="C10" s="1031">
        <v>3000000</v>
      </c>
      <c r="D10" s="56" t="s">
        <v>8286</v>
      </c>
      <c r="E10" s="5" t="s">
        <v>312</v>
      </c>
      <c r="F10" s="906" t="s">
        <v>7717</v>
      </c>
    </row>
    <row r="11" spans="1:6" ht="31.5">
      <c r="A11" s="120">
        <v>2</v>
      </c>
      <c r="B11" s="340" t="s">
        <v>267</v>
      </c>
      <c r="C11" s="1031">
        <v>30925000</v>
      </c>
      <c r="D11" s="906" t="s">
        <v>8287</v>
      </c>
      <c r="E11" s="5" t="s">
        <v>308</v>
      </c>
      <c r="F11" s="906" t="s">
        <v>7717</v>
      </c>
    </row>
    <row r="12" spans="1:6" ht="31.5">
      <c r="A12" s="120">
        <v>3</v>
      </c>
      <c r="B12" s="340" t="s">
        <v>268</v>
      </c>
      <c r="C12" s="1031">
        <v>67000000</v>
      </c>
      <c r="D12" s="56" t="s">
        <v>8288</v>
      </c>
      <c r="E12" s="5" t="s">
        <v>7457</v>
      </c>
      <c r="F12" s="906" t="s">
        <v>7717</v>
      </c>
    </row>
    <row r="13" spans="1:6" ht="15.75">
      <c r="A13" s="120">
        <v>4</v>
      </c>
      <c r="B13" s="340" t="s">
        <v>236</v>
      </c>
      <c r="C13" s="1031">
        <v>11500000</v>
      </c>
      <c r="D13" s="56" t="s">
        <v>237</v>
      </c>
      <c r="E13" s="5" t="s">
        <v>7713</v>
      </c>
      <c r="F13" s="906" t="s">
        <v>7717</v>
      </c>
    </row>
    <row r="14" spans="1:6" ht="31.5">
      <c r="A14" s="120">
        <v>5</v>
      </c>
      <c r="B14" s="340" t="s">
        <v>272</v>
      </c>
      <c r="C14" s="1031">
        <v>18838000</v>
      </c>
      <c r="D14" s="56" t="s">
        <v>8289</v>
      </c>
      <c r="E14" s="5" t="s">
        <v>2471</v>
      </c>
      <c r="F14" s="906" t="s">
        <v>7717</v>
      </c>
    </row>
    <row r="15" spans="1:6" ht="31.5">
      <c r="A15" s="120">
        <v>6</v>
      </c>
      <c r="B15" s="340" t="s">
        <v>239</v>
      </c>
      <c r="C15" s="1031">
        <v>2502000</v>
      </c>
      <c r="D15" s="906" t="s">
        <v>8290</v>
      </c>
      <c r="E15" s="5" t="s">
        <v>436</v>
      </c>
      <c r="F15" s="906" t="s">
        <v>7717</v>
      </c>
    </row>
    <row r="16" spans="1:6" ht="31.5">
      <c r="A16" s="120">
        <v>7</v>
      </c>
      <c r="B16" s="340" t="s">
        <v>288</v>
      </c>
      <c r="C16" s="1031">
        <v>1440000</v>
      </c>
      <c r="D16" s="56" t="s">
        <v>8291</v>
      </c>
      <c r="E16" s="5" t="s">
        <v>7714</v>
      </c>
      <c r="F16" s="906" t="s">
        <v>7717</v>
      </c>
    </row>
    <row r="17" spans="1:6" ht="15.75">
      <c r="A17" s="120">
        <v>8</v>
      </c>
      <c r="B17" s="340" t="s">
        <v>275</v>
      </c>
      <c r="C17" s="1031">
        <v>10900000</v>
      </c>
      <c r="D17" s="906" t="s">
        <v>8292</v>
      </c>
      <c r="E17" s="5" t="s">
        <v>7715</v>
      </c>
      <c r="F17" s="906" t="s">
        <v>7717</v>
      </c>
    </row>
    <row r="18" spans="1:6" ht="31.5">
      <c r="A18" s="120">
        <v>9</v>
      </c>
      <c r="B18" s="340" t="s">
        <v>316</v>
      </c>
      <c r="C18" s="1031">
        <v>10755000</v>
      </c>
      <c r="D18" s="56" t="s">
        <v>8293</v>
      </c>
      <c r="E18" s="5" t="s">
        <v>7716</v>
      </c>
      <c r="F18" s="906" t="s">
        <v>7717</v>
      </c>
    </row>
    <row r="19" spans="1:6" ht="15.75">
      <c r="A19" s="121"/>
      <c r="B19" s="906"/>
      <c r="C19" s="131"/>
      <c r="D19" s="906"/>
      <c r="E19" s="906"/>
      <c r="F19" s="906"/>
    </row>
    <row r="20" spans="1:6" ht="31.5">
      <c r="A20" s="1037" t="s">
        <v>240</v>
      </c>
      <c r="B20" s="119" t="s">
        <v>241</v>
      </c>
      <c r="C20" s="264">
        <f>SUM(C21:C22)</f>
        <v>26000000</v>
      </c>
      <c r="D20" s="56"/>
      <c r="E20" s="56"/>
      <c r="F20" s="906"/>
    </row>
    <row r="21" spans="1:6" ht="15.75">
      <c r="A21" s="120">
        <v>3</v>
      </c>
      <c r="B21" s="906" t="s">
        <v>3082</v>
      </c>
      <c r="C21" s="962">
        <v>6000000</v>
      </c>
      <c r="D21" s="906" t="s">
        <v>8294</v>
      </c>
      <c r="E21" s="5" t="s">
        <v>7686</v>
      </c>
      <c r="F21" s="906" t="s">
        <v>7717</v>
      </c>
    </row>
    <row r="22" spans="1:6" ht="31.5">
      <c r="A22" s="120">
        <v>4</v>
      </c>
      <c r="B22" s="906" t="s">
        <v>277</v>
      </c>
      <c r="C22" s="962">
        <v>20000000</v>
      </c>
      <c r="D22" s="56" t="s">
        <v>5938</v>
      </c>
      <c r="E22" s="5" t="s">
        <v>2471</v>
      </c>
      <c r="F22" s="906" t="s">
        <v>7717</v>
      </c>
    </row>
    <row r="23" spans="1:6" ht="15.75">
      <c r="A23" s="121"/>
      <c r="B23" s="159"/>
      <c r="C23" s="906"/>
      <c r="D23" s="906"/>
      <c r="E23" s="906"/>
      <c r="F23" s="906"/>
    </row>
    <row r="24" spans="1:6" ht="47.25">
      <c r="A24" s="1037" t="s">
        <v>244</v>
      </c>
      <c r="B24" s="119" t="s">
        <v>279</v>
      </c>
      <c r="C24" s="264">
        <f>SUM(C25:C26)</f>
        <v>25000000</v>
      </c>
      <c r="D24" s="56"/>
      <c r="E24" s="131"/>
      <c r="F24" s="906"/>
    </row>
    <row r="25" spans="1:6" ht="31.5">
      <c r="A25" s="120">
        <v>1</v>
      </c>
      <c r="B25" s="906" t="s">
        <v>280</v>
      </c>
      <c r="C25" s="962">
        <v>5000000</v>
      </c>
      <c r="D25" s="906" t="s">
        <v>8295</v>
      </c>
      <c r="E25" s="906" t="s">
        <v>284</v>
      </c>
      <c r="F25" s="906" t="s">
        <v>7717</v>
      </c>
    </row>
    <row r="26" spans="1:6" ht="15.75">
      <c r="A26" s="121">
        <v>2</v>
      </c>
      <c r="B26" s="906" t="s">
        <v>5333</v>
      </c>
      <c r="C26" s="962">
        <v>20000000</v>
      </c>
      <c r="D26" s="906" t="s">
        <v>8296</v>
      </c>
      <c r="E26" s="906" t="s">
        <v>284</v>
      </c>
      <c r="F26" s="906" t="s">
        <v>7717</v>
      </c>
    </row>
    <row r="27" spans="1:6" s="266" customFormat="1" ht="31.5">
      <c r="A27" s="1037" t="s">
        <v>245</v>
      </c>
      <c r="B27" s="119" t="s">
        <v>292</v>
      </c>
      <c r="C27" s="1032">
        <f>SUM(C28:C30)</f>
        <v>54000000</v>
      </c>
      <c r="D27" s="906"/>
      <c r="E27" s="906"/>
      <c r="F27" s="906"/>
    </row>
    <row r="28" spans="1:6" ht="31.5">
      <c r="A28" s="120">
        <v>1</v>
      </c>
      <c r="B28" s="906" t="s">
        <v>293</v>
      </c>
      <c r="C28" s="1031">
        <v>11000000</v>
      </c>
      <c r="D28" s="56" t="s">
        <v>8297</v>
      </c>
      <c r="E28" s="56" t="s">
        <v>3101</v>
      </c>
      <c r="F28" s="906" t="s">
        <v>7717</v>
      </c>
    </row>
    <row r="29" spans="1:6" ht="15.75">
      <c r="A29" s="120">
        <v>2</v>
      </c>
      <c r="B29" s="906" t="s">
        <v>294</v>
      </c>
      <c r="C29" s="1031">
        <v>33000000</v>
      </c>
      <c r="D29" s="906" t="s">
        <v>8298</v>
      </c>
      <c r="E29" s="906" t="s">
        <v>8299</v>
      </c>
      <c r="F29" s="906" t="s">
        <v>7717</v>
      </c>
    </row>
    <row r="30" spans="1:6" ht="31.5">
      <c r="A30" s="120">
        <v>3</v>
      </c>
      <c r="B30" s="906" t="s">
        <v>7718</v>
      </c>
      <c r="C30" s="1031">
        <v>10000000</v>
      </c>
      <c r="D30" s="56" t="s">
        <v>8300</v>
      </c>
      <c r="E30" s="56" t="s">
        <v>5148</v>
      </c>
      <c r="F30" s="906" t="s">
        <v>7717</v>
      </c>
    </row>
    <row r="31" spans="1:6" ht="15.75">
      <c r="A31" s="121"/>
      <c r="B31" s="159"/>
      <c r="C31" s="906"/>
      <c r="D31" s="906"/>
      <c r="E31" s="906"/>
      <c r="F31" s="906"/>
    </row>
    <row r="32" spans="1:6" ht="31.5">
      <c r="A32" s="1037" t="s">
        <v>246</v>
      </c>
      <c r="B32" s="119" t="s">
        <v>6480</v>
      </c>
      <c r="C32" s="1032">
        <f>C33</f>
        <v>10000000</v>
      </c>
      <c r="D32" s="56"/>
      <c r="E32" s="56"/>
      <c r="F32" s="906"/>
    </row>
    <row r="33" spans="1:6" ht="31.5">
      <c r="A33" s="120">
        <v>1</v>
      </c>
      <c r="B33" s="906" t="s">
        <v>7720</v>
      </c>
      <c r="C33" s="962">
        <v>10000000</v>
      </c>
      <c r="D33" s="906" t="s">
        <v>8301</v>
      </c>
      <c r="E33" s="906" t="s">
        <v>284</v>
      </c>
      <c r="F33" s="906" t="s">
        <v>7717</v>
      </c>
    </row>
    <row r="34" spans="1:6" ht="15.75">
      <c r="A34" s="121"/>
      <c r="B34" s="159"/>
      <c r="C34" s="906"/>
      <c r="D34" s="906"/>
      <c r="E34" s="906"/>
      <c r="F34" s="906"/>
    </row>
    <row r="35" spans="1:6" ht="31.5">
      <c r="A35" s="1037" t="s">
        <v>247</v>
      </c>
      <c r="B35" s="119" t="s">
        <v>2499</v>
      </c>
      <c r="C35" s="1032">
        <f>C36</f>
        <v>10000000</v>
      </c>
      <c r="D35" s="906"/>
      <c r="E35" s="906"/>
      <c r="F35" s="906"/>
    </row>
    <row r="36" spans="1:6" ht="31.5">
      <c r="A36" s="120">
        <v>1</v>
      </c>
      <c r="B36" s="906" t="s">
        <v>2567</v>
      </c>
      <c r="C36" s="962">
        <v>10000000</v>
      </c>
      <c r="D36" s="906" t="s">
        <v>8302</v>
      </c>
      <c r="E36" s="906"/>
      <c r="F36" s="906" t="s">
        <v>7717</v>
      </c>
    </row>
    <row r="37" spans="1:6" ht="15.75">
      <c r="A37" s="121"/>
      <c r="B37" s="159"/>
      <c r="C37" s="906"/>
      <c r="D37" s="906"/>
      <c r="E37" s="906"/>
      <c r="F37" s="906"/>
    </row>
    <row r="38" spans="1:6" ht="31.5">
      <c r="A38" s="1037" t="s">
        <v>249</v>
      </c>
      <c r="B38" s="119" t="s">
        <v>295</v>
      </c>
      <c r="C38" s="264">
        <f>SUM(C39:C41)</f>
        <v>79440000</v>
      </c>
      <c r="D38" s="906"/>
      <c r="E38" s="906"/>
      <c r="F38" s="906"/>
    </row>
    <row r="39" spans="1:6" ht="31.5">
      <c r="A39" s="120">
        <v>1</v>
      </c>
      <c r="B39" s="906" t="s">
        <v>2507</v>
      </c>
      <c r="C39" s="1031">
        <v>20000000</v>
      </c>
      <c r="D39" s="56" t="s">
        <v>8303</v>
      </c>
      <c r="E39" s="56" t="s">
        <v>377</v>
      </c>
      <c r="F39" s="906" t="s">
        <v>7717</v>
      </c>
    </row>
    <row r="40" spans="1:6" ht="31.5">
      <c r="A40" s="120">
        <v>2</v>
      </c>
      <c r="B40" s="906" t="s">
        <v>296</v>
      </c>
      <c r="C40" s="962">
        <v>44440000</v>
      </c>
      <c r="D40" s="906" t="s">
        <v>8304</v>
      </c>
      <c r="E40" s="906" t="s">
        <v>8305</v>
      </c>
      <c r="F40" s="906" t="s">
        <v>7717</v>
      </c>
    </row>
    <row r="41" spans="1:6" ht="31.5">
      <c r="A41" s="120">
        <v>3</v>
      </c>
      <c r="B41" s="906" t="s">
        <v>7434</v>
      </c>
      <c r="C41" s="1031">
        <v>15000000</v>
      </c>
      <c r="D41" s="56" t="s">
        <v>8306</v>
      </c>
      <c r="E41" s="56" t="s">
        <v>333</v>
      </c>
      <c r="F41" s="906" t="s">
        <v>7717</v>
      </c>
    </row>
    <row r="42" spans="1:6" ht="15.75">
      <c r="A42" s="121"/>
      <c r="B42" s="906"/>
      <c r="C42" s="906"/>
      <c r="D42" s="906"/>
      <c r="E42" s="906"/>
      <c r="F42" s="906"/>
    </row>
    <row r="43" spans="1:6" ht="31.5">
      <c r="A43" s="1038" t="s">
        <v>251</v>
      </c>
      <c r="B43" s="1033" t="s">
        <v>299</v>
      </c>
      <c r="C43" s="1034">
        <f>SUM(C44:C46)</f>
        <v>22900000</v>
      </c>
      <c r="D43" s="1035"/>
      <c r="E43" s="1035"/>
      <c r="F43" s="342"/>
    </row>
    <row r="44" spans="1:6" ht="15.75">
      <c r="A44" s="120">
        <v>1</v>
      </c>
      <c r="B44" s="906" t="s">
        <v>2519</v>
      </c>
      <c r="C44" s="1031">
        <v>10000000</v>
      </c>
      <c r="D44" s="56" t="s">
        <v>8307</v>
      </c>
      <c r="E44" s="56" t="s">
        <v>8305</v>
      </c>
      <c r="F44" s="906" t="s">
        <v>7717</v>
      </c>
    </row>
    <row r="45" spans="1:6" ht="31.5">
      <c r="A45" s="120">
        <v>2</v>
      </c>
      <c r="B45" s="906" t="s">
        <v>3105</v>
      </c>
      <c r="C45" s="962">
        <v>6100000</v>
      </c>
      <c r="D45" s="906" t="s">
        <v>8308</v>
      </c>
      <c r="E45" s="906" t="s">
        <v>254</v>
      </c>
      <c r="F45" s="906" t="s">
        <v>7717</v>
      </c>
    </row>
    <row r="46" spans="1:6" ht="31.5">
      <c r="A46" s="120">
        <v>3</v>
      </c>
      <c r="B46" s="906" t="s">
        <v>300</v>
      </c>
      <c r="C46" s="1031">
        <v>6800000</v>
      </c>
      <c r="D46" s="56" t="s">
        <v>8309</v>
      </c>
      <c r="E46" s="56" t="s">
        <v>250</v>
      </c>
      <c r="F46" s="906" t="s">
        <v>7717</v>
      </c>
    </row>
    <row r="47" spans="1:6" ht="15.75">
      <c r="A47" s="121"/>
      <c r="B47" s="906"/>
      <c r="C47" s="56"/>
      <c r="D47" s="56"/>
      <c r="E47" s="56"/>
      <c r="F47" s="906"/>
    </row>
    <row r="48" spans="1:6" ht="31.5">
      <c r="A48" s="1037" t="s">
        <v>123</v>
      </c>
      <c r="B48" s="119" t="s">
        <v>301</v>
      </c>
      <c r="C48" s="264">
        <f>SUM(C49:C52)</f>
        <v>53000000</v>
      </c>
      <c r="D48" s="906"/>
      <c r="E48" s="906"/>
      <c r="F48" s="906"/>
    </row>
    <row r="49" spans="1:6" ht="31.5">
      <c r="A49" s="120">
        <v>1</v>
      </c>
      <c r="B49" s="906" t="s">
        <v>302</v>
      </c>
      <c r="C49" s="1031">
        <v>16000000</v>
      </c>
      <c r="D49" s="56" t="s">
        <v>8310</v>
      </c>
      <c r="E49" s="56" t="s">
        <v>8311</v>
      </c>
      <c r="F49" s="906" t="s">
        <v>7717</v>
      </c>
    </row>
    <row r="50" spans="1:6" ht="31.5">
      <c r="A50" s="120">
        <v>2</v>
      </c>
      <c r="B50" s="906" t="s">
        <v>303</v>
      </c>
      <c r="C50" s="1031">
        <v>12000000</v>
      </c>
      <c r="D50" s="906" t="s">
        <v>8312</v>
      </c>
      <c r="E50" s="906" t="s">
        <v>7721</v>
      </c>
      <c r="F50" s="906" t="s">
        <v>7717</v>
      </c>
    </row>
    <row r="51" spans="1:6" ht="31.5">
      <c r="A51" s="120">
        <v>3</v>
      </c>
      <c r="B51" s="906" t="s">
        <v>7709</v>
      </c>
      <c r="C51" s="1031">
        <v>20000000</v>
      </c>
      <c r="D51" s="56" t="s">
        <v>8313</v>
      </c>
      <c r="E51" s="56" t="s">
        <v>254</v>
      </c>
      <c r="F51" s="906" t="s">
        <v>7717</v>
      </c>
    </row>
    <row r="52" spans="1:6" ht="31.5">
      <c r="A52" s="120">
        <v>4</v>
      </c>
      <c r="B52" s="906" t="s">
        <v>8314</v>
      </c>
      <c r="C52" s="1031">
        <v>5000000</v>
      </c>
      <c r="D52" s="906" t="s">
        <v>8315</v>
      </c>
      <c r="E52" s="906" t="s">
        <v>254</v>
      </c>
      <c r="F52" s="906" t="s">
        <v>7717</v>
      </c>
    </row>
    <row r="53" spans="1:6" ht="15.75">
      <c r="A53" s="337"/>
      <c r="B53" s="338"/>
      <c r="C53" s="338"/>
      <c r="D53" s="338"/>
      <c r="E53" s="338"/>
      <c r="F53" s="338"/>
    </row>
    <row r="54" spans="1:6" ht="15.75">
      <c r="A54" s="337"/>
      <c r="B54" s="338"/>
      <c r="C54" s="338"/>
      <c r="D54" s="338"/>
      <c r="E54" s="338"/>
      <c r="F54" s="338"/>
    </row>
    <row r="55" spans="1:6" ht="15.75">
      <c r="A55" s="337"/>
      <c r="B55" s="338"/>
      <c r="C55" s="338"/>
      <c r="D55" s="338"/>
      <c r="E55" s="338"/>
      <c r="F55" s="338"/>
    </row>
    <row r="56" spans="1:6" ht="15.75">
      <c r="A56" s="337"/>
      <c r="B56" s="338"/>
      <c r="C56" s="338"/>
      <c r="D56" s="338"/>
      <c r="E56" s="338"/>
      <c r="F56" s="338"/>
    </row>
    <row r="57" spans="1:6">
      <c r="E57" s="339"/>
    </row>
  </sheetData>
  <pageMargins left="0.27" right="0.18" top="0.32" bottom="0.28999999999999998" header="0.31496062992125984" footer="0.31496062992125984"/>
  <pageSetup paperSize="11" scale="55" orientation="landscape" horizontalDpi="0" verticalDpi="0" r:id="rId1"/>
</worksheet>
</file>

<file path=xl/worksheets/sheet29.xml><?xml version="1.0" encoding="utf-8"?>
<worksheet xmlns="http://schemas.openxmlformats.org/spreadsheetml/2006/main" xmlns:r="http://schemas.openxmlformats.org/officeDocument/2006/relationships">
  <dimension ref="A1:F61"/>
  <sheetViews>
    <sheetView topLeftCell="A13" zoomScale="70" zoomScaleNormal="70" workbookViewId="0">
      <selection activeCell="B60" sqref="B60"/>
    </sheetView>
  </sheetViews>
  <sheetFormatPr defaultColWidth="8.85546875" defaultRowHeight="15.75"/>
  <cols>
    <col min="1" max="1" width="7.7109375" style="79" customWidth="1"/>
    <col min="2" max="2" width="55.7109375" style="79" customWidth="1"/>
    <col min="3" max="3" width="23.7109375" style="79" customWidth="1"/>
    <col min="4" max="4" width="45.7109375" style="79" customWidth="1"/>
    <col min="5" max="6" width="24.7109375" style="79" customWidth="1"/>
    <col min="7" max="16384" width="8.85546875" style="79"/>
  </cols>
  <sheetData>
    <row r="1" spans="1:6">
      <c r="A1" s="45" t="s">
        <v>426</v>
      </c>
      <c r="C1" s="348" t="s">
        <v>89</v>
      </c>
    </row>
    <row r="3" spans="1:6" ht="31.5">
      <c r="A3" s="11" t="s">
        <v>112</v>
      </c>
      <c r="B3" s="11" t="s">
        <v>262</v>
      </c>
      <c r="C3" s="91" t="s">
        <v>3115</v>
      </c>
      <c r="D3" s="81" t="s">
        <v>263</v>
      </c>
      <c r="E3" s="82" t="s">
        <v>258</v>
      </c>
      <c r="F3" s="82" t="s">
        <v>259</v>
      </c>
    </row>
    <row r="4" spans="1:6">
      <c r="A4" s="107">
        <v>1</v>
      </c>
      <c r="B4" s="108">
        <v>2</v>
      </c>
      <c r="C4" s="109">
        <v>3</v>
      </c>
      <c r="D4" s="110">
        <v>4</v>
      </c>
      <c r="E4" s="110">
        <v>5</v>
      </c>
      <c r="F4" s="109">
        <v>6</v>
      </c>
    </row>
    <row r="5" spans="1:6">
      <c r="A5" s="48"/>
      <c r="B5" s="258"/>
      <c r="C5" s="48"/>
      <c r="D5" s="258"/>
      <c r="E5" s="48"/>
      <c r="F5" s="48"/>
    </row>
    <row r="6" spans="1:6">
      <c r="A6" s="158"/>
      <c r="B6" s="118" t="s">
        <v>415</v>
      </c>
      <c r="C6" s="158"/>
      <c r="D6" s="158"/>
      <c r="E6" s="158"/>
      <c r="F6" s="158"/>
    </row>
    <row r="7" spans="1:6">
      <c r="A7" s="724"/>
      <c r="B7" s="118" t="s">
        <v>5633</v>
      </c>
      <c r="C7" s="725">
        <f>C9+C20+C31+C36+C41+C44+C50+C53+C56</f>
        <v>4605390000</v>
      </c>
      <c r="D7" s="724"/>
      <c r="E7" s="724"/>
      <c r="F7" s="724"/>
    </row>
    <row r="8" spans="1:6">
      <c r="A8" s="724"/>
      <c r="B8" s="724"/>
      <c r="C8" s="724"/>
      <c r="D8" s="724"/>
      <c r="E8" s="724"/>
      <c r="F8" s="724"/>
    </row>
    <row r="9" spans="1:6" ht="31.5">
      <c r="A9" s="740" t="s">
        <v>234</v>
      </c>
      <c r="B9" s="741" t="s">
        <v>235</v>
      </c>
      <c r="C9" s="742">
        <f>C10+C11+C12+C13+C14+C15+C16+C17+C18</f>
        <v>163890000</v>
      </c>
      <c r="D9" s="119"/>
      <c r="E9" s="119"/>
      <c r="F9" s="119"/>
    </row>
    <row r="10" spans="1:6">
      <c r="A10" s="120">
        <v>1</v>
      </c>
      <c r="B10" s="743" t="s">
        <v>265</v>
      </c>
      <c r="C10" s="744">
        <v>2800000</v>
      </c>
      <c r="D10" s="743" t="s">
        <v>474</v>
      </c>
      <c r="E10" s="743" t="s">
        <v>5634</v>
      </c>
      <c r="F10" s="726" t="s">
        <v>89</v>
      </c>
    </row>
    <row r="11" spans="1:6" ht="31.5">
      <c r="A11" s="120">
        <v>2</v>
      </c>
      <c r="B11" s="743" t="s">
        <v>267</v>
      </c>
      <c r="C11" s="744">
        <v>16320000</v>
      </c>
      <c r="D11" s="743" t="s">
        <v>475</v>
      </c>
      <c r="E11" s="743" t="s">
        <v>284</v>
      </c>
      <c r="F11" s="726" t="s">
        <v>89</v>
      </c>
    </row>
    <row r="12" spans="1:6" ht="31.5">
      <c r="A12" s="120">
        <v>3</v>
      </c>
      <c r="B12" s="743" t="s">
        <v>268</v>
      </c>
      <c r="C12" s="744">
        <v>79430000</v>
      </c>
      <c r="D12" s="743" t="s">
        <v>476</v>
      </c>
      <c r="E12" s="743" t="s">
        <v>284</v>
      </c>
      <c r="F12" s="726" t="s">
        <v>89</v>
      </c>
    </row>
    <row r="13" spans="1:6">
      <c r="A13" s="120">
        <v>4</v>
      </c>
      <c r="B13" s="743" t="s">
        <v>236</v>
      </c>
      <c r="C13" s="744">
        <v>20500000</v>
      </c>
      <c r="D13" s="743" t="s">
        <v>237</v>
      </c>
      <c r="E13" s="743" t="s">
        <v>284</v>
      </c>
      <c r="F13" s="726" t="s">
        <v>89</v>
      </c>
    </row>
    <row r="14" spans="1:6" ht="31.5">
      <c r="A14" s="120">
        <v>5</v>
      </c>
      <c r="B14" s="743" t="s">
        <v>272</v>
      </c>
      <c r="C14" s="744">
        <v>7405000</v>
      </c>
      <c r="D14" s="743" t="s">
        <v>342</v>
      </c>
      <c r="E14" s="743" t="s">
        <v>284</v>
      </c>
      <c r="F14" s="726" t="s">
        <v>89</v>
      </c>
    </row>
    <row r="15" spans="1:6" ht="31.5">
      <c r="A15" s="120">
        <v>6</v>
      </c>
      <c r="B15" s="743" t="s">
        <v>239</v>
      </c>
      <c r="C15" s="744">
        <v>3975000</v>
      </c>
      <c r="D15" s="743" t="s">
        <v>5635</v>
      </c>
      <c r="E15" s="743" t="s">
        <v>284</v>
      </c>
      <c r="F15" s="726" t="s">
        <v>89</v>
      </c>
    </row>
    <row r="16" spans="1:6" ht="31.5">
      <c r="A16" s="120">
        <v>7</v>
      </c>
      <c r="B16" s="743" t="s">
        <v>288</v>
      </c>
      <c r="C16" s="744">
        <v>2160000</v>
      </c>
      <c r="D16" s="743" t="s">
        <v>5636</v>
      </c>
      <c r="E16" s="743" t="s">
        <v>284</v>
      </c>
      <c r="F16" s="726" t="s">
        <v>89</v>
      </c>
    </row>
    <row r="17" spans="1:6">
      <c r="A17" s="120">
        <v>8</v>
      </c>
      <c r="B17" s="743" t="s">
        <v>275</v>
      </c>
      <c r="C17" s="744">
        <v>15800000</v>
      </c>
      <c r="D17" s="743" t="s">
        <v>477</v>
      </c>
      <c r="E17" s="743" t="s">
        <v>284</v>
      </c>
      <c r="F17" s="726" t="s">
        <v>89</v>
      </c>
    </row>
    <row r="18" spans="1:6" ht="31.5">
      <c r="A18" s="120">
        <v>9</v>
      </c>
      <c r="B18" s="743" t="s">
        <v>5637</v>
      </c>
      <c r="C18" s="744">
        <v>15500000</v>
      </c>
      <c r="D18" s="743" t="s">
        <v>5638</v>
      </c>
      <c r="E18" s="743" t="s">
        <v>284</v>
      </c>
      <c r="F18" s="726" t="s">
        <v>89</v>
      </c>
    </row>
    <row r="19" spans="1:6">
      <c r="A19" s="120"/>
      <c r="B19" s="743"/>
      <c r="C19" s="744"/>
      <c r="D19" s="743"/>
      <c r="E19" s="743"/>
      <c r="F19" s="906"/>
    </row>
    <row r="20" spans="1:6" ht="31.5">
      <c r="A20" s="724" t="s">
        <v>240</v>
      </c>
      <c r="B20" s="741" t="s">
        <v>241</v>
      </c>
      <c r="C20" s="742">
        <f>C21+C22+C23+C24+C25+C26+C27+C28+C29</f>
        <v>4189000000</v>
      </c>
      <c r="D20" s="119"/>
      <c r="E20" s="119"/>
      <c r="F20" s="119"/>
    </row>
    <row r="21" spans="1:6" ht="31.5">
      <c r="A21" s="120">
        <v>1</v>
      </c>
      <c r="B21" s="743" t="s">
        <v>357</v>
      </c>
      <c r="C21" s="744">
        <v>4000000000</v>
      </c>
      <c r="D21" s="743" t="s">
        <v>481</v>
      </c>
      <c r="E21" s="743" t="s">
        <v>482</v>
      </c>
      <c r="F21" s="726" t="s">
        <v>89</v>
      </c>
    </row>
    <row r="22" spans="1:6" ht="31.5">
      <c r="A22" s="120">
        <v>2</v>
      </c>
      <c r="B22" s="743" t="s">
        <v>5639</v>
      </c>
      <c r="C22" s="744">
        <v>30000000</v>
      </c>
      <c r="D22" s="743" t="s">
        <v>5640</v>
      </c>
      <c r="E22" s="743" t="s">
        <v>5641</v>
      </c>
      <c r="F22" s="726" t="s">
        <v>89</v>
      </c>
    </row>
    <row r="23" spans="1:6" ht="47.25">
      <c r="A23" s="120">
        <v>3</v>
      </c>
      <c r="B23" s="743" t="s">
        <v>5642</v>
      </c>
      <c r="C23" s="744">
        <v>12500000</v>
      </c>
      <c r="D23" s="743" t="s">
        <v>5643</v>
      </c>
      <c r="E23" s="743" t="s">
        <v>482</v>
      </c>
      <c r="F23" s="726" t="s">
        <v>89</v>
      </c>
    </row>
    <row r="24" spans="1:6" ht="31.5">
      <c r="A24" s="120">
        <v>4</v>
      </c>
      <c r="B24" s="743" t="s">
        <v>3082</v>
      </c>
      <c r="C24" s="744">
        <v>19330000</v>
      </c>
      <c r="D24" s="743" t="s">
        <v>5644</v>
      </c>
      <c r="E24" s="743" t="s">
        <v>5645</v>
      </c>
      <c r="F24" s="726" t="s">
        <v>89</v>
      </c>
    </row>
    <row r="25" spans="1:6" ht="31.5">
      <c r="A25" s="120">
        <v>5</v>
      </c>
      <c r="B25" s="745" t="s">
        <v>5646</v>
      </c>
      <c r="C25" s="746">
        <v>25000000</v>
      </c>
      <c r="D25" s="726" t="s">
        <v>5647</v>
      </c>
      <c r="E25" s="726" t="s">
        <v>482</v>
      </c>
      <c r="F25" s="726" t="s">
        <v>89</v>
      </c>
    </row>
    <row r="26" spans="1:6" ht="31.5">
      <c r="A26" s="120">
        <v>6</v>
      </c>
      <c r="B26" s="745" t="s">
        <v>5648</v>
      </c>
      <c r="C26" s="746">
        <v>60670000</v>
      </c>
      <c r="D26" s="726" t="s">
        <v>5649</v>
      </c>
      <c r="E26" s="726" t="s">
        <v>321</v>
      </c>
      <c r="F26" s="726" t="s">
        <v>89</v>
      </c>
    </row>
    <row r="27" spans="1:6" ht="31.5">
      <c r="A27" s="120">
        <v>7</v>
      </c>
      <c r="B27" s="745" t="s">
        <v>5650</v>
      </c>
      <c r="C27" s="746">
        <v>15500000</v>
      </c>
      <c r="D27" s="726" t="s">
        <v>5651</v>
      </c>
      <c r="E27" s="726" t="s">
        <v>5652</v>
      </c>
      <c r="F27" s="726" t="s">
        <v>89</v>
      </c>
    </row>
    <row r="28" spans="1:6">
      <c r="A28" s="120">
        <v>8</v>
      </c>
      <c r="B28" s="745" t="s">
        <v>5653</v>
      </c>
      <c r="C28" s="746">
        <v>5000000</v>
      </c>
      <c r="D28" s="726" t="s">
        <v>5654</v>
      </c>
      <c r="E28" s="726" t="s">
        <v>422</v>
      </c>
      <c r="F28" s="726" t="s">
        <v>89</v>
      </c>
    </row>
    <row r="29" spans="1:6" ht="31.5">
      <c r="A29" s="120">
        <v>9</v>
      </c>
      <c r="B29" s="745" t="s">
        <v>5655</v>
      </c>
      <c r="C29" s="746">
        <v>21000000</v>
      </c>
      <c r="D29" s="726" t="s">
        <v>5656</v>
      </c>
      <c r="E29" s="726" t="s">
        <v>5657</v>
      </c>
      <c r="F29" s="726" t="s">
        <v>89</v>
      </c>
    </row>
    <row r="30" spans="1:6">
      <c r="A30" s="120"/>
      <c r="B30" s="745"/>
      <c r="C30" s="746"/>
      <c r="D30" s="906"/>
      <c r="E30" s="906"/>
      <c r="F30" s="906"/>
    </row>
    <row r="31" spans="1:6" ht="47.25">
      <c r="A31" s="724" t="s">
        <v>244</v>
      </c>
      <c r="B31" s="741" t="s">
        <v>5658</v>
      </c>
      <c r="C31" s="747">
        <f>SUM(C32:C33)</f>
        <v>19685000</v>
      </c>
      <c r="D31" s="119"/>
      <c r="E31" s="119"/>
      <c r="F31" s="119"/>
    </row>
    <row r="32" spans="1:6" ht="47.25">
      <c r="A32" s="120">
        <v>1</v>
      </c>
      <c r="B32" s="743" t="s">
        <v>5659</v>
      </c>
      <c r="C32" s="744">
        <v>5485000</v>
      </c>
      <c r="D32" s="743" t="s">
        <v>5660</v>
      </c>
      <c r="E32" s="748" t="s">
        <v>284</v>
      </c>
      <c r="F32" s="726" t="s">
        <v>89</v>
      </c>
    </row>
    <row r="33" spans="1:6" ht="31.5">
      <c r="A33" s="120">
        <v>2</v>
      </c>
      <c r="B33" s="743" t="s">
        <v>5661</v>
      </c>
      <c r="C33" s="744">
        <v>14200000</v>
      </c>
      <c r="D33" s="743" t="s">
        <v>5662</v>
      </c>
      <c r="E33" s="743" t="s">
        <v>282</v>
      </c>
      <c r="F33" s="726" t="s">
        <v>89</v>
      </c>
    </row>
    <row r="34" spans="1:6">
      <c r="A34" s="120"/>
      <c r="B34" s="743"/>
      <c r="C34" s="744"/>
      <c r="D34" s="743"/>
      <c r="E34" s="743"/>
      <c r="F34" s="726"/>
    </row>
    <row r="35" spans="1:6">
      <c r="A35" s="120"/>
      <c r="B35" s="743"/>
      <c r="C35" s="744"/>
      <c r="D35" s="743"/>
      <c r="E35" s="743"/>
      <c r="F35" s="906"/>
    </row>
    <row r="36" spans="1:6" ht="31.5">
      <c r="A36" s="724" t="s">
        <v>245</v>
      </c>
      <c r="B36" s="741" t="s">
        <v>5663</v>
      </c>
      <c r="C36" s="742">
        <f>C37+C38+C39</f>
        <v>69880000</v>
      </c>
      <c r="D36" s="119"/>
      <c r="E36" s="119"/>
      <c r="F36" s="119"/>
    </row>
    <row r="37" spans="1:6">
      <c r="A37" s="120">
        <v>1</v>
      </c>
      <c r="B37" s="743" t="s">
        <v>5664</v>
      </c>
      <c r="C37" s="744">
        <v>9400000</v>
      </c>
      <c r="D37" s="743" t="s">
        <v>5665</v>
      </c>
      <c r="E37" s="743" t="s">
        <v>284</v>
      </c>
      <c r="F37" s="726" t="s">
        <v>89</v>
      </c>
    </row>
    <row r="38" spans="1:6" ht="31.5">
      <c r="A38" s="120">
        <v>2</v>
      </c>
      <c r="B38" s="743" t="s">
        <v>5666</v>
      </c>
      <c r="C38" s="744">
        <v>43925000</v>
      </c>
      <c r="D38" s="743" t="s">
        <v>5667</v>
      </c>
      <c r="E38" s="743" t="s">
        <v>284</v>
      </c>
      <c r="F38" s="726" t="s">
        <v>89</v>
      </c>
    </row>
    <row r="39" spans="1:6" ht="31.5">
      <c r="A39" s="120">
        <v>3</v>
      </c>
      <c r="B39" s="743" t="s">
        <v>5668</v>
      </c>
      <c r="C39" s="744">
        <v>16555000</v>
      </c>
      <c r="D39" s="743" t="s">
        <v>5669</v>
      </c>
      <c r="E39" s="743" t="s">
        <v>5670</v>
      </c>
      <c r="F39" s="726" t="s">
        <v>89</v>
      </c>
    </row>
    <row r="40" spans="1:6">
      <c r="A40" s="121"/>
      <c r="B40" s="743"/>
      <c r="C40" s="744"/>
      <c r="D40" s="743"/>
      <c r="E40" s="743"/>
      <c r="F40" s="726"/>
    </row>
    <row r="41" spans="1:6" ht="31.5">
      <c r="A41" s="724" t="s">
        <v>247</v>
      </c>
      <c r="B41" s="741" t="s">
        <v>5671</v>
      </c>
      <c r="C41" s="742">
        <f>C42</f>
        <v>10000000</v>
      </c>
      <c r="D41" s="119"/>
      <c r="E41" s="119"/>
      <c r="F41" s="119"/>
    </row>
    <row r="42" spans="1:6" ht="31.5">
      <c r="A42" s="120">
        <v>1</v>
      </c>
      <c r="B42" s="743" t="s">
        <v>2567</v>
      </c>
      <c r="C42" s="744">
        <v>10000000</v>
      </c>
      <c r="D42" s="743" t="s">
        <v>5672</v>
      </c>
      <c r="E42" s="743" t="s">
        <v>284</v>
      </c>
      <c r="F42" s="726" t="s">
        <v>89</v>
      </c>
    </row>
    <row r="43" spans="1:6">
      <c r="A43" s="120"/>
      <c r="B43" s="743"/>
      <c r="C43" s="744"/>
      <c r="D43" s="743"/>
      <c r="E43" s="743"/>
      <c r="F43" s="906"/>
    </row>
    <row r="44" spans="1:6" ht="31.5">
      <c r="A44" s="724" t="s">
        <v>249</v>
      </c>
      <c r="B44" s="741" t="s">
        <v>5673</v>
      </c>
      <c r="C44" s="742">
        <f>C45+C46+C47+C48</f>
        <v>86570000</v>
      </c>
      <c r="D44" s="119"/>
      <c r="E44" s="119"/>
      <c r="F44" s="119"/>
    </row>
    <row r="45" spans="1:6" ht="31.5">
      <c r="A45" s="120">
        <v>1</v>
      </c>
      <c r="B45" s="743" t="s">
        <v>2507</v>
      </c>
      <c r="C45" s="744">
        <v>15400000</v>
      </c>
      <c r="D45" s="743" t="s">
        <v>5674</v>
      </c>
      <c r="E45" s="743" t="s">
        <v>284</v>
      </c>
      <c r="F45" s="726" t="s">
        <v>89</v>
      </c>
    </row>
    <row r="46" spans="1:6" ht="31.5">
      <c r="A46" s="120">
        <v>2</v>
      </c>
      <c r="B46" s="743" t="s">
        <v>5675</v>
      </c>
      <c r="C46" s="744">
        <v>14350000</v>
      </c>
      <c r="D46" s="743" t="s">
        <v>5676</v>
      </c>
      <c r="E46" s="743" t="s">
        <v>284</v>
      </c>
      <c r="F46" s="726" t="s">
        <v>89</v>
      </c>
    </row>
    <row r="47" spans="1:6" ht="31.5">
      <c r="A47" s="120">
        <v>3</v>
      </c>
      <c r="B47" s="743" t="s">
        <v>5677</v>
      </c>
      <c r="C47" s="744">
        <v>42745000</v>
      </c>
      <c r="D47" s="743" t="s">
        <v>5678</v>
      </c>
      <c r="E47" s="743" t="s">
        <v>5679</v>
      </c>
      <c r="F47" s="726" t="s">
        <v>89</v>
      </c>
    </row>
    <row r="48" spans="1:6" ht="31.5">
      <c r="A48" s="120">
        <v>4</v>
      </c>
      <c r="B48" s="743" t="s">
        <v>5680</v>
      </c>
      <c r="C48" s="744">
        <v>14075000</v>
      </c>
      <c r="D48" s="743" t="s">
        <v>5681</v>
      </c>
      <c r="E48" s="743" t="s">
        <v>5682</v>
      </c>
      <c r="F48" s="726" t="s">
        <v>89</v>
      </c>
    </row>
    <row r="49" spans="1:6">
      <c r="A49" s="120"/>
      <c r="B49" s="743"/>
      <c r="C49" s="744"/>
      <c r="D49" s="743"/>
      <c r="E49" s="743"/>
      <c r="F49" s="906"/>
    </row>
    <row r="50" spans="1:6" ht="31.5">
      <c r="A50" s="724" t="s">
        <v>251</v>
      </c>
      <c r="B50" s="741" t="s">
        <v>5683</v>
      </c>
      <c r="C50" s="742">
        <f>C51</f>
        <v>8000000</v>
      </c>
      <c r="D50" s="119"/>
      <c r="E50" s="119"/>
      <c r="F50" s="119"/>
    </row>
    <row r="51" spans="1:6" ht="31.5">
      <c r="A51" s="120">
        <v>1</v>
      </c>
      <c r="B51" s="743" t="s">
        <v>2518</v>
      </c>
      <c r="C51" s="744">
        <v>8000000</v>
      </c>
      <c r="D51" s="743" t="s">
        <v>5684</v>
      </c>
      <c r="E51" s="743" t="s">
        <v>284</v>
      </c>
      <c r="F51" s="726" t="s">
        <v>89</v>
      </c>
    </row>
    <row r="52" spans="1:6">
      <c r="A52" s="120"/>
      <c r="B52" s="743"/>
      <c r="C52" s="744"/>
      <c r="D52" s="743"/>
      <c r="E52" s="743"/>
      <c r="F52" s="906"/>
    </row>
    <row r="53" spans="1:6" ht="31.5">
      <c r="A53" s="724" t="s">
        <v>123</v>
      </c>
      <c r="B53" s="741" t="s">
        <v>5685</v>
      </c>
      <c r="C53" s="742">
        <v>10000000</v>
      </c>
      <c r="D53" s="119"/>
      <c r="E53" s="119"/>
      <c r="F53" s="119"/>
    </row>
    <row r="54" spans="1:6" ht="31.5">
      <c r="A54" s="120">
        <v>1</v>
      </c>
      <c r="B54" s="743" t="s">
        <v>5686</v>
      </c>
      <c r="C54" s="744">
        <v>10000000</v>
      </c>
      <c r="D54" s="743" t="s">
        <v>5687</v>
      </c>
      <c r="E54" s="743" t="s">
        <v>254</v>
      </c>
      <c r="F54" s="726" t="s">
        <v>89</v>
      </c>
    </row>
    <row r="55" spans="1:6">
      <c r="A55" s="120"/>
      <c r="B55" s="743"/>
      <c r="C55" s="744"/>
      <c r="D55" s="743"/>
      <c r="E55" s="743"/>
      <c r="F55" s="906"/>
    </row>
    <row r="56" spans="1:6" ht="31.5">
      <c r="A56" s="724" t="s">
        <v>252</v>
      </c>
      <c r="B56" s="741" t="s">
        <v>2578</v>
      </c>
      <c r="C56" s="742">
        <f>C57+C58+C59+C60+C61</f>
        <v>48365000</v>
      </c>
      <c r="D56" s="119"/>
      <c r="E56" s="119"/>
      <c r="F56" s="119"/>
    </row>
    <row r="57" spans="1:6" ht="31.5">
      <c r="A57" s="120">
        <v>1</v>
      </c>
      <c r="B57" s="743" t="s">
        <v>5688</v>
      </c>
      <c r="C57" s="744">
        <v>10000000</v>
      </c>
      <c r="D57" s="743" t="s">
        <v>5689</v>
      </c>
      <c r="E57" s="743" t="s">
        <v>5690</v>
      </c>
      <c r="F57" s="726" t="s">
        <v>89</v>
      </c>
    </row>
    <row r="58" spans="1:6" ht="31.5">
      <c r="A58" s="120">
        <v>2</v>
      </c>
      <c r="B58" s="743" t="s">
        <v>5691</v>
      </c>
      <c r="C58" s="744">
        <v>10215000</v>
      </c>
      <c r="D58" s="743" t="s">
        <v>5692</v>
      </c>
      <c r="E58" s="743" t="s">
        <v>5690</v>
      </c>
      <c r="F58" s="726" t="s">
        <v>89</v>
      </c>
    </row>
    <row r="59" spans="1:6" ht="31.5">
      <c r="A59" s="120">
        <v>3</v>
      </c>
      <c r="B59" s="743" t="s">
        <v>3110</v>
      </c>
      <c r="C59" s="744">
        <v>10000000</v>
      </c>
      <c r="D59" s="743" t="s">
        <v>3111</v>
      </c>
      <c r="E59" s="743" t="s">
        <v>5693</v>
      </c>
      <c r="F59" s="726" t="s">
        <v>89</v>
      </c>
    </row>
    <row r="60" spans="1:6" ht="31.5">
      <c r="A60" s="120">
        <v>4</v>
      </c>
      <c r="B60" s="743" t="s">
        <v>5694</v>
      </c>
      <c r="C60" s="744">
        <v>8150000</v>
      </c>
      <c r="D60" s="743" t="s">
        <v>5695</v>
      </c>
      <c r="E60" s="743" t="s">
        <v>5690</v>
      </c>
      <c r="F60" s="726" t="s">
        <v>89</v>
      </c>
    </row>
    <row r="61" spans="1:6" ht="31.5">
      <c r="A61" s="120">
        <v>5</v>
      </c>
      <c r="B61" s="743" t="s">
        <v>5696</v>
      </c>
      <c r="C61" s="744">
        <v>10000000</v>
      </c>
      <c r="D61" s="743" t="s">
        <v>5697</v>
      </c>
      <c r="E61" s="743" t="s">
        <v>5682</v>
      </c>
      <c r="F61" s="726" t="s">
        <v>89</v>
      </c>
    </row>
  </sheetData>
  <pageMargins left="0.27" right="0.14000000000000001" top="0.31" bottom="0.3" header="0.31496062992125984" footer="0.31496062992125984"/>
  <pageSetup paperSize="11" scale="55" orientation="landscape" horizontalDpi="0" verticalDpi="0" r:id="rId1"/>
</worksheet>
</file>

<file path=xl/worksheets/sheet3.xml><?xml version="1.0" encoding="utf-8"?>
<worksheet xmlns="http://schemas.openxmlformats.org/spreadsheetml/2006/main" xmlns:r="http://schemas.openxmlformats.org/officeDocument/2006/relationships">
  <sheetPr>
    <outlinePr summaryBelow="0" summaryRight="0"/>
    <pageSetUpPr autoPageBreaks="0" fitToPage="1"/>
  </sheetPr>
  <dimension ref="A1:G51"/>
  <sheetViews>
    <sheetView showGridLines="0" showOutlineSymbols="0" view="pageBreakPreview" topLeftCell="A13" zoomScale="80" zoomScaleSheetLayoutView="80" workbookViewId="0">
      <selection activeCell="C33" sqref="C33"/>
    </sheetView>
  </sheetViews>
  <sheetFormatPr defaultColWidth="8" defaultRowHeight="12.75" customHeight="1"/>
  <cols>
    <col min="1" max="1" width="14.28515625" style="3" customWidth="1"/>
    <col min="2" max="2" width="90.140625" style="3" bestFit="1" customWidth="1"/>
    <col min="3" max="3" width="28.85546875" style="3" bestFit="1" customWidth="1"/>
    <col min="4" max="4" width="8" style="3"/>
    <col min="5" max="5" width="22.5703125" style="3" bestFit="1" customWidth="1"/>
    <col min="6" max="6" width="8" style="3"/>
    <col min="7" max="7" width="21.7109375" style="3" bestFit="1" customWidth="1"/>
    <col min="8" max="16384" width="8" style="3"/>
  </cols>
  <sheetData>
    <row r="1" spans="1:3" ht="15" customHeight="1">
      <c r="A1" s="1133" t="s">
        <v>2463</v>
      </c>
      <c r="B1" s="1133"/>
      <c r="C1" s="1133"/>
    </row>
    <row r="2" spans="1:3" ht="15" customHeight="1">
      <c r="B2" s="35"/>
    </row>
    <row r="3" spans="1:3" ht="15" customHeight="1">
      <c r="A3" s="1134" t="s">
        <v>231</v>
      </c>
      <c r="B3" s="1135" t="s">
        <v>2</v>
      </c>
      <c r="C3" s="1135" t="s">
        <v>14</v>
      </c>
    </row>
    <row r="4" spans="1:3" ht="15" customHeight="1">
      <c r="A4" s="1134"/>
      <c r="B4" s="1135"/>
      <c r="C4" s="1135"/>
    </row>
    <row r="5" spans="1:3" ht="15" customHeight="1">
      <c r="A5" s="36"/>
      <c r="B5" s="37"/>
      <c r="C5" s="37"/>
    </row>
    <row r="6" spans="1:3" ht="15" customHeight="1">
      <c r="A6" s="39" t="s">
        <v>1</v>
      </c>
      <c r="B6" s="39" t="s">
        <v>15</v>
      </c>
      <c r="C6" s="40">
        <v>2123842477000</v>
      </c>
    </row>
    <row r="7" spans="1:3" ht="15" customHeight="1">
      <c r="A7" s="39" t="s">
        <v>16</v>
      </c>
      <c r="B7" s="39" t="s">
        <v>17</v>
      </c>
      <c r="C7" s="40">
        <v>327921842000</v>
      </c>
    </row>
    <row r="8" spans="1:3" ht="15" customHeight="1">
      <c r="A8" s="38" t="s">
        <v>18</v>
      </c>
      <c r="B8" s="41" t="s">
        <v>19</v>
      </c>
      <c r="C8" s="42">
        <v>144550000000</v>
      </c>
    </row>
    <row r="9" spans="1:3" ht="15" customHeight="1">
      <c r="A9" s="38" t="s">
        <v>20</v>
      </c>
      <c r="B9" s="41" t="s">
        <v>21</v>
      </c>
      <c r="C9" s="42">
        <v>14684582000</v>
      </c>
    </row>
    <row r="10" spans="1:3" ht="15" customHeight="1">
      <c r="A10" s="38" t="s">
        <v>22</v>
      </c>
      <c r="B10" s="41" t="s">
        <v>23</v>
      </c>
      <c r="C10" s="42">
        <v>14956651000</v>
      </c>
    </row>
    <row r="11" spans="1:3" ht="15" customHeight="1">
      <c r="A11" s="38" t="s">
        <v>24</v>
      </c>
      <c r="B11" s="41" t="s">
        <v>25</v>
      </c>
      <c r="C11" s="42">
        <v>153730609000</v>
      </c>
    </row>
    <row r="12" spans="1:3" ht="15" customHeight="1">
      <c r="A12" s="38"/>
      <c r="B12" s="41"/>
      <c r="C12" s="42"/>
    </row>
    <row r="13" spans="1:3" ht="15" customHeight="1">
      <c r="A13" s="39" t="s">
        <v>26</v>
      </c>
      <c r="B13" s="39" t="s">
        <v>27</v>
      </c>
      <c r="C13" s="40">
        <v>1397422275000</v>
      </c>
    </row>
    <row r="14" spans="1:3" ht="15" customHeight="1">
      <c r="A14" s="38" t="s">
        <v>28</v>
      </c>
      <c r="B14" s="41" t="s">
        <v>29</v>
      </c>
      <c r="C14" s="42">
        <v>38857259000</v>
      </c>
    </row>
    <row r="15" spans="1:3" ht="15" customHeight="1">
      <c r="A15" s="38" t="s">
        <v>30</v>
      </c>
      <c r="B15" s="41" t="s">
        <v>31</v>
      </c>
      <c r="C15" s="42">
        <v>1013422549000</v>
      </c>
    </row>
    <row r="16" spans="1:3" ht="15" customHeight="1">
      <c r="A16" s="38" t="s">
        <v>32</v>
      </c>
      <c r="B16" s="41" t="s">
        <v>33</v>
      </c>
      <c r="C16" s="42">
        <v>345142467000</v>
      </c>
    </row>
    <row r="17" spans="1:7" ht="15" customHeight="1">
      <c r="A17" s="38"/>
      <c r="B17" s="41"/>
      <c r="C17" s="42"/>
    </row>
    <row r="18" spans="1:7" ht="15" customHeight="1">
      <c r="A18" s="39" t="s">
        <v>34</v>
      </c>
      <c r="B18" s="39" t="s">
        <v>35</v>
      </c>
      <c r="C18" s="40">
        <v>398498360000</v>
      </c>
    </row>
    <row r="19" spans="1:7" ht="15" customHeight="1">
      <c r="A19" s="38" t="s">
        <v>232</v>
      </c>
      <c r="B19" s="41" t="s">
        <v>233</v>
      </c>
      <c r="C19" s="42">
        <v>76734900000</v>
      </c>
    </row>
    <row r="20" spans="1:7" ht="15" customHeight="1">
      <c r="A20" s="38" t="s">
        <v>36</v>
      </c>
      <c r="B20" s="41" t="s">
        <v>37</v>
      </c>
      <c r="C20" s="42">
        <v>130533194000</v>
      </c>
    </row>
    <row r="21" spans="1:7" ht="15" customHeight="1">
      <c r="A21" s="38" t="s">
        <v>38</v>
      </c>
      <c r="B21" s="41" t="s">
        <v>39</v>
      </c>
      <c r="C21" s="42">
        <v>191230266000</v>
      </c>
    </row>
    <row r="22" spans="1:7" ht="15" customHeight="1">
      <c r="A22" s="38"/>
      <c r="B22" s="41"/>
      <c r="C22" s="42"/>
    </row>
    <row r="23" spans="1:7" ht="15" customHeight="1">
      <c r="A23" s="43"/>
      <c r="B23" s="43"/>
      <c r="C23" s="43"/>
    </row>
    <row r="24" spans="1:7" ht="15" customHeight="1">
      <c r="A24" s="39" t="s">
        <v>3</v>
      </c>
      <c r="B24" s="39" t="s">
        <v>5</v>
      </c>
      <c r="C24" s="40">
        <v>2313588178000</v>
      </c>
    </row>
    <row r="25" spans="1:7" ht="15" customHeight="1">
      <c r="A25" s="39" t="s">
        <v>40</v>
      </c>
      <c r="B25" s="39" t="s">
        <v>0</v>
      </c>
      <c r="C25" s="40">
        <v>1426431128000</v>
      </c>
    </row>
    <row r="26" spans="1:7" ht="15" customHeight="1">
      <c r="A26" s="38" t="s">
        <v>41</v>
      </c>
      <c r="B26" s="41" t="s">
        <v>42</v>
      </c>
      <c r="C26" s="42">
        <v>1015579441000</v>
      </c>
    </row>
    <row r="27" spans="1:7" ht="15" customHeight="1">
      <c r="A27" s="38" t="s">
        <v>43</v>
      </c>
      <c r="B27" s="41" t="s">
        <v>6</v>
      </c>
      <c r="C27" s="42">
        <v>57134000000</v>
      </c>
      <c r="E27" s="312"/>
    </row>
    <row r="28" spans="1:7" ht="15" customHeight="1">
      <c r="A28" s="38" t="s">
        <v>44</v>
      </c>
      <c r="B28" s="41" t="s">
        <v>8</v>
      </c>
      <c r="C28" s="42">
        <v>13295000000</v>
      </c>
    </row>
    <row r="29" spans="1:7" ht="15" customHeight="1">
      <c r="A29" s="38" t="s">
        <v>45</v>
      </c>
      <c r="B29" s="41" t="s">
        <v>9</v>
      </c>
      <c r="C29" s="42">
        <v>15923459000</v>
      </c>
    </row>
    <row r="30" spans="1:7" ht="15" customHeight="1">
      <c r="A30" s="38" t="s">
        <v>46</v>
      </c>
      <c r="B30" s="41" t="s">
        <v>10</v>
      </c>
      <c r="C30" s="42">
        <v>321999228000</v>
      </c>
    </row>
    <row r="31" spans="1:7" ht="15" customHeight="1">
      <c r="A31" s="38" t="s">
        <v>47</v>
      </c>
      <c r="B31" s="41" t="s">
        <v>13</v>
      </c>
      <c r="C31" s="42">
        <v>2500000000</v>
      </c>
      <c r="G31" s="312"/>
    </row>
    <row r="32" spans="1:7" ht="15" customHeight="1">
      <c r="A32" s="38"/>
      <c r="B32" s="41"/>
      <c r="C32" s="42"/>
      <c r="G32" s="312"/>
    </row>
    <row r="33" spans="1:3" ht="15" customHeight="1">
      <c r="A33" s="39" t="s">
        <v>48</v>
      </c>
      <c r="B33" s="39" t="s">
        <v>49</v>
      </c>
      <c r="C33" s="40">
        <v>887157050000</v>
      </c>
    </row>
    <row r="34" spans="1:3" ht="15" customHeight="1">
      <c r="A34" s="38" t="s">
        <v>50</v>
      </c>
      <c r="B34" s="41" t="s">
        <v>42</v>
      </c>
      <c r="C34" s="42">
        <v>7042743000</v>
      </c>
    </row>
    <row r="35" spans="1:3" ht="15" customHeight="1">
      <c r="A35" s="38" t="s">
        <v>51</v>
      </c>
      <c r="B35" s="41" t="s">
        <v>52</v>
      </c>
      <c r="C35" s="42">
        <v>542157138000</v>
      </c>
    </row>
    <row r="36" spans="1:3" ht="15" customHeight="1">
      <c r="A36" s="38" t="s">
        <v>53</v>
      </c>
      <c r="B36" s="41" t="s">
        <v>54</v>
      </c>
      <c r="C36" s="42">
        <v>337957169000</v>
      </c>
    </row>
    <row r="37" spans="1:3" ht="15" customHeight="1">
      <c r="A37" s="43"/>
      <c r="B37" s="39"/>
      <c r="C37" s="40"/>
    </row>
    <row r="38" spans="1:3" ht="15" customHeight="1">
      <c r="A38" s="43"/>
      <c r="B38" s="39" t="s">
        <v>55</v>
      </c>
      <c r="C38" s="42">
        <v>-189745701000</v>
      </c>
    </row>
    <row r="39" spans="1:3" ht="15" customHeight="1">
      <c r="A39" s="43"/>
      <c r="B39" s="39"/>
      <c r="C39" s="42"/>
    </row>
    <row r="40" spans="1:3" ht="15" customHeight="1">
      <c r="A40" s="39" t="s">
        <v>4</v>
      </c>
      <c r="B40" s="39" t="s">
        <v>56</v>
      </c>
      <c r="C40" s="43"/>
    </row>
    <row r="41" spans="1:3" ht="15" customHeight="1">
      <c r="A41" s="39" t="s">
        <v>57</v>
      </c>
      <c r="B41" s="583" t="s">
        <v>58</v>
      </c>
      <c r="C41" s="40">
        <v>199745701000</v>
      </c>
    </row>
    <row r="42" spans="1:3" ht="15" customHeight="1">
      <c r="A42" s="38" t="s">
        <v>59</v>
      </c>
      <c r="B42" s="41" t="s">
        <v>60</v>
      </c>
      <c r="C42" s="42">
        <v>109745701000</v>
      </c>
    </row>
    <row r="43" spans="1:3" ht="15" customHeight="1">
      <c r="A43" s="38" t="s">
        <v>2586</v>
      </c>
      <c r="B43" s="38" t="s">
        <v>2587</v>
      </c>
      <c r="C43" s="42">
        <v>90000000000</v>
      </c>
    </row>
    <row r="44" spans="1:3" ht="15" customHeight="1">
      <c r="A44" s="38" t="s">
        <v>2588</v>
      </c>
      <c r="B44" s="41" t="s">
        <v>2589</v>
      </c>
      <c r="C44" s="42">
        <v>0</v>
      </c>
    </row>
    <row r="45" spans="1:3" ht="15" customHeight="1">
      <c r="A45" s="43"/>
      <c r="B45" s="39"/>
      <c r="C45" s="40"/>
    </row>
    <row r="46" spans="1:3" ht="15" customHeight="1">
      <c r="A46" s="582" t="s">
        <v>61</v>
      </c>
      <c r="B46" s="39" t="s">
        <v>62</v>
      </c>
      <c r="C46" s="40">
        <v>10000000000</v>
      </c>
    </row>
    <row r="47" spans="1:3" ht="15.75">
      <c r="A47" s="13" t="s">
        <v>63</v>
      </c>
      <c r="B47" s="13" t="s">
        <v>64</v>
      </c>
      <c r="C47" s="584">
        <v>10000000000</v>
      </c>
    </row>
    <row r="48" spans="1:3" ht="12.75" customHeight="1">
      <c r="A48" s="13"/>
      <c r="B48" s="13"/>
      <c r="C48" s="13"/>
    </row>
    <row r="49" spans="1:3" ht="15.75">
      <c r="A49" s="13"/>
      <c r="B49" s="8" t="s">
        <v>65</v>
      </c>
      <c r="C49" s="581">
        <v>189745701000</v>
      </c>
    </row>
    <row r="50" spans="1:3" ht="12.75" customHeight="1">
      <c r="A50" s="13"/>
      <c r="B50" s="13"/>
      <c r="C50" s="13"/>
    </row>
    <row r="51" spans="1:3" ht="12.75" customHeight="1">
      <c r="A51" s="13"/>
      <c r="B51" s="8" t="s">
        <v>113</v>
      </c>
      <c r="C51" s="8">
        <v>0</v>
      </c>
    </row>
  </sheetData>
  <mergeCells count="4">
    <mergeCell ref="A1:C1"/>
    <mergeCell ref="A3:A4"/>
    <mergeCell ref="B3:B4"/>
    <mergeCell ref="C3:C4"/>
  </mergeCells>
  <pageMargins left="0.39370078740157483" right="0.19685039370078741" top="0.19685039370078741" bottom="0.19685039370078741" header="0.31496062992125984" footer="0.31496062992125984"/>
  <pageSetup paperSize="11" scale="74" fitToHeight="0" orientation="landscape" horizontalDpi="300" verticalDpi="4294967293" r:id="rId1"/>
</worksheet>
</file>

<file path=xl/worksheets/sheet30.xml><?xml version="1.0" encoding="utf-8"?>
<worksheet xmlns="http://schemas.openxmlformats.org/spreadsheetml/2006/main" xmlns:r="http://schemas.openxmlformats.org/officeDocument/2006/relationships">
  <dimension ref="A1:XER65"/>
  <sheetViews>
    <sheetView topLeftCell="A34" zoomScale="70" zoomScaleNormal="70" workbookViewId="0">
      <selection activeCell="C7" sqref="C7"/>
    </sheetView>
  </sheetViews>
  <sheetFormatPr defaultColWidth="8" defaultRowHeight="15.75"/>
  <cols>
    <col min="1" max="1" width="7.7109375" style="101" customWidth="1"/>
    <col min="2" max="2" width="55.7109375" style="101" customWidth="1"/>
    <col min="3" max="3" width="23.7109375" style="101" customWidth="1"/>
    <col min="4" max="4" width="45.7109375" style="101" customWidth="1"/>
    <col min="5" max="5" width="24.7109375" style="175" customWidth="1"/>
    <col min="6" max="6" width="24.7109375" style="176" customWidth="1"/>
    <col min="7" max="234" width="6.85546875" style="101" customWidth="1"/>
    <col min="235" max="16384" width="8" style="101"/>
  </cols>
  <sheetData>
    <row r="1" spans="1:6">
      <c r="A1" s="174" t="s">
        <v>411</v>
      </c>
      <c r="C1" s="160" t="s">
        <v>90</v>
      </c>
    </row>
    <row r="3" spans="1:6" s="60" customFormat="1" ht="31.5">
      <c r="A3" s="11" t="s">
        <v>112</v>
      </c>
      <c r="B3" s="11" t="s">
        <v>262</v>
      </c>
      <c r="C3" s="91" t="s">
        <v>3115</v>
      </c>
      <c r="D3" s="81" t="s">
        <v>263</v>
      </c>
      <c r="E3" s="82" t="s">
        <v>258</v>
      </c>
      <c r="F3" s="82" t="s">
        <v>259</v>
      </c>
    </row>
    <row r="4" spans="1:6" s="60" customFormat="1">
      <c r="A4" s="107">
        <v>1</v>
      </c>
      <c r="B4" s="108">
        <v>2</v>
      </c>
      <c r="C4" s="109">
        <v>3</v>
      </c>
      <c r="D4" s="110">
        <v>4</v>
      </c>
      <c r="E4" s="110">
        <v>5</v>
      </c>
      <c r="F4" s="109">
        <v>6</v>
      </c>
    </row>
    <row r="5" spans="1:6">
      <c r="A5" s="177"/>
      <c r="B5" s="162"/>
      <c r="C5" s="162"/>
      <c r="D5" s="178"/>
      <c r="E5" s="167"/>
      <c r="F5" s="170"/>
    </row>
    <row r="6" spans="1:6" s="160" customFormat="1">
      <c r="A6" s="138"/>
      <c r="B6" s="138" t="s">
        <v>111</v>
      </c>
      <c r="C6" s="138"/>
      <c r="D6" s="138"/>
      <c r="E6" s="138"/>
      <c r="F6" s="138"/>
    </row>
    <row r="7" spans="1:6" s="160" customFormat="1">
      <c r="A7" s="138"/>
      <c r="B7" s="138" t="s">
        <v>3052</v>
      </c>
      <c r="C7" s="653">
        <v>4626675000</v>
      </c>
      <c r="D7" s="138"/>
      <c r="E7" s="138" t="s">
        <v>3053</v>
      </c>
      <c r="F7" s="138" t="s">
        <v>3054</v>
      </c>
    </row>
    <row r="8" spans="1:6" s="160" customFormat="1">
      <c r="A8" s="141"/>
      <c r="B8" s="1238"/>
      <c r="C8" s="1239"/>
      <c r="D8" s="1240"/>
      <c r="E8" s="1241"/>
      <c r="F8" s="280"/>
    </row>
    <row r="9" spans="1:6">
      <c r="A9" s="143"/>
      <c r="B9" s="1242" t="s">
        <v>5</v>
      </c>
      <c r="C9" s="1243">
        <v>4626675000</v>
      </c>
      <c r="D9" s="1244" t="s">
        <v>304</v>
      </c>
      <c r="E9" s="1245" t="s">
        <v>3053</v>
      </c>
      <c r="F9" s="1246" t="s">
        <v>3054</v>
      </c>
    </row>
    <row r="10" spans="1:6" ht="31.5">
      <c r="A10" s="143"/>
      <c r="B10" s="1242" t="s">
        <v>235</v>
      </c>
      <c r="C10" s="1243">
        <v>124625300</v>
      </c>
      <c r="D10" s="1244"/>
      <c r="E10" s="1245" t="s">
        <v>3053</v>
      </c>
      <c r="F10" s="1246" t="s">
        <v>3054</v>
      </c>
    </row>
    <row r="11" spans="1:6">
      <c r="A11" s="143"/>
      <c r="B11" s="1238" t="s">
        <v>3055</v>
      </c>
      <c r="C11" s="166">
        <v>900000</v>
      </c>
      <c r="D11" s="1247" t="s">
        <v>3056</v>
      </c>
      <c r="E11" s="1248" t="s">
        <v>3057</v>
      </c>
      <c r="F11" s="1249" t="s">
        <v>3054</v>
      </c>
    </row>
    <row r="12" spans="1:6" ht="31.5">
      <c r="A12" s="143"/>
      <c r="B12" s="1238" t="s">
        <v>3058</v>
      </c>
      <c r="C12" s="166">
        <v>18600000</v>
      </c>
      <c r="D12" s="1250" t="s">
        <v>3059</v>
      </c>
      <c r="E12" s="1248" t="s">
        <v>377</v>
      </c>
      <c r="F12" s="1249" t="s">
        <v>3054</v>
      </c>
    </row>
    <row r="13" spans="1:6" ht="47.25">
      <c r="A13" s="143"/>
      <c r="B13" s="1248" t="s">
        <v>3060</v>
      </c>
      <c r="C13" s="166">
        <v>44421600</v>
      </c>
      <c r="D13" s="1251" t="s">
        <v>3061</v>
      </c>
      <c r="E13" s="1248" t="s">
        <v>3062</v>
      </c>
      <c r="F13" s="1249" t="s">
        <v>3054</v>
      </c>
    </row>
    <row r="14" spans="1:6">
      <c r="A14" s="143"/>
      <c r="B14" s="1238" t="s">
        <v>3063</v>
      </c>
      <c r="C14" s="166">
        <v>14554000</v>
      </c>
      <c r="D14" s="1251" t="s">
        <v>310</v>
      </c>
      <c r="E14" s="1248" t="s">
        <v>3064</v>
      </c>
      <c r="F14" s="1249" t="s">
        <v>3054</v>
      </c>
    </row>
    <row r="15" spans="1:6" ht="31.5">
      <c r="A15" s="143"/>
      <c r="B15" s="1238" t="s">
        <v>341</v>
      </c>
      <c r="C15" s="166">
        <v>4887800</v>
      </c>
      <c r="D15" s="1250" t="s">
        <v>3065</v>
      </c>
      <c r="E15" s="1248" t="s">
        <v>312</v>
      </c>
      <c r="F15" s="1249" t="s">
        <v>3054</v>
      </c>
    </row>
    <row r="16" spans="1:6" ht="31.5">
      <c r="A16" s="143"/>
      <c r="B16" s="1238" t="s">
        <v>3066</v>
      </c>
      <c r="C16" s="166">
        <v>2687500</v>
      </c>
      <c r="D16" s="1251" t="s">
        <v>3067</v>
      </c>
      <c r="E16" s="1248" t="s">
        <v>2471</v>
      </c>
      <c r="F16" s="1249" t="s">
        <v>3054</v>
      </c>
    </row>
    <row r="17" spans="1:6" ht="31.5">
      <c r="A17" s="143"/>
      <c r="B17" s="1238" t="s">
        <v>3068</v>
      </c>
      <c r="C17" s="166">
        <v>2760000</v>
      </c>
      <c r="D17" s="1250" t="s">
        <v>313</v>
      </c>
      <c r="E17" s="1248" t="s">
        <v>284</v>
      </c>
      <c r="F17" s="1249" t="s">
        <v>3054</v>
      </c>
    </row>
    <row r="18" spans="1:6">
      <c r="A18" s="143"/>
      <c r="B18" s="1238" t="s">
        <v>3069</v>
      </c>
      <c r="C18" s="166">
        <v>12600000</v>
      </c>
      <c r="D18" s="1250" t="s">
        <v>3070</v>
      </c>
      <c r="E18" s="1248" t="s">
        <v>2737</v>
      </c>
      <c r="F18" s="1249" t="s">
        <v>3054</v>
      </c>
    </row>
    <row r="19" spans="1:6" ht="31.5">
      <c r="A19" s="180"/>
      <c r="B19" s="1238" t="s">
        <v>3071</v>
      </c>
      <c r="C19" s="166">
        <v>14420000</v>
      </c>
      <c r="D19" s="1248" t="s">
        <v>3072</v>
      </c>
      <c r="E19" s="1248" t="s">
        <v>377</v>
      </c>
      <c r="F19" s="1249" t="s">
        <v>3054</v>
      </c>
    </row>
    <row r="20" spans="1:6" s="160" customFormat="1" ht="31.5">
      <c r="A20" s="141"/>
      <c r="B20" s="1238" t="s">
        <v>3073</v>
      </c>
      <c r="C20" s="166">
        <v>9000000</v>
      </c>
      <c r="D20" s="1250" t="s">
        <v>3074</v>
      </c>
      <c r="E20" s="1248" t="s">
        <v>377</v>
      </c>
      <c r="F20" s="1249" t="s">
        <v>3054</v>
      </c>
    </row>
    <row r="21" spans="1:6" s="160" customFormat="1">
      <c r="A21" s="141"/>
      <c r="B21" s="1238"/>
      <c r="C21" s="166"/>
      <c r="D21" s="1250"/>
      <c r="E21" s="1248"/>
      <c r="F21" s="1249"/>
    </row>
    <row r="22" spans="1:6" ht="31.5">
      <c r="A22" s="143"/>
      <c r="B22" s="1242" t="s">
        <v>3075</v>
      </c>
      <c r="C22" s="1243">
        <v>4204367500</v>
      </c>
      <c r="D22" s="1252"/>
      <c r="E22" s="1245" t="s">
        <v>3053</v>
      </c>
      <c r="F22" s="1246" t="s">
        <v>3054</v>
      </c>
    </row>
    <row r="23" spans="1:6" ht="47.25">
      <c r="A23" s="143"/>
      <c r="B23" s="1253" t="s">
        <v>357</v>
      </c>
      <c r="C23" s="166">
        <v>400000000</v>
      </c>
      <c r="D23" s="1248" t="s">
        <v>3076</v>
      </c>
      <c r="E23" s="1254" t="s">
        <v>248</v>
      </c>
      <c r="F23" s="1249" t="s">
        <v>3054</v>
      </c>
    </row>
    <row r="24" spans="1:6" ht="31.5">
      <c r="A24" s="143"/>
      <c r="B24" s="1253" t="s">
        <v>3077</v>
      </c>
      <c r="C24" s="166">
        <v>71950000</v>
      </c>
      <c r="D24" s="1250" t="s">
        <v>3078</v>
      </c>
      <c r="E24" s="1254" t="s">
        <v>3079</v>
      </c>
      <c r="F24" s="1249" t="s">
        <v>3054</v>
      </c>
    </row>
    <row r="25" spans="1:6">
      <c r="A25" s="143"/>
      <c r="B25" s="1238" t="s">
        <v>3080</v>
      </c>
      <c r="C25" s="166">
        <v>59550000</v>
      </c>
      <c r="D25" s="1250" t="s">
        <v>3081</v>
      </c>
      <c r="E25" s="1248" t="s">
        <v>2471</v>
      </c>
      <c r="F25" s="1249" t="s">
        <v>3054</v>
      </c>
    </row>
    <row r="26" spans="1:6" ht="31.5">
      <c r="A26" s="143"/>
      <c r="B26" s="1238" t="s">
        <v>3082</v>
      </c>
      <c r="C26" s="166">
        <v>23500000</v>
      </c>
      <c r="D26" s="1250" t="s">
        <v>3083</v>
      </c>
      <c r="E26" s="1248" t="s">
        <v>2471</v>
      </c>
      <c r="F26" s="1249" t="s">
        <v>3054</v>
      </c>
    </row>
    <row r="27" spans="1:6">
      <c r="A27" s="143"/>
      <c r="B27" s="1238" t="s">
        <v>3084</v>
      </c>
      <c r="C27" s="166">
        <v>20000000</v>
      </c>
      <c r="D27" s="1255" t="s">
        <v>3085</v>
      </c>
      <c r="E27" s="1248" t="s">
        <v>281</v>
      </c>
      <c r="F27" s="1249" t="s">
        <v>3054</v>
      </c>
    </row>
    <row r="28" spans="1:6" ht="31.5">
      <c r="A28" s="143"/>
      <c r="B28" s="1238" t="s">
        <v>3086</v>
      </c>
      <c r="C28" s="166">
        <v>23167500</v>
      </c>
      <c r="D28" s="1255" t="s">
        <v>3087</v>
      </c>
      <c r="E28" s="1248" t="s">
        <v>284</v>
      </c>
      <c r="F28" s="1249" t="s">
        <v>3054</v>
      </c>
    </row>
    <row r="29" spans="1:6" ht="31.5">
      <c r="A29" s="143"/>
      <c r="B29" s="1238" t="s">
        <v>3088</v>
      </c>
      <c r="C29" s="166">
        <v>6200000</v>
      </c>
      <c r="D29" s="1255" t="s">
        <v>3089</v>
      </c>
      <c r="E29" s="1248" t="s">
        <v>283</v>
      </c>
      <c r="F29" s="1249" t="s">
        <v>3054</v>
      </c>
    </row>
    <row r="30" spans="1:6">
      <c r="A30" s="143"/>
      <c r="B30" s="1238"/>
      <c r="C30" s="1282"/>
      <c r="D30" s="1283"/>
      <c r="E30" s="1284"/>
      <c r="F30" s="1285"/>
    </row>
    <row r="31" spans="1:6" ht="15.75" customHeight="1">
      <c r="A31" s="143"/>
      <c r="B31" s="1242" t="s">
        <v>279</v>
      </c>
      <c r="C31" s="1270">
        <v>20562000</v>
      </c>
      <c r="D31" s="1271"/>
      <c r="E31" s="1272" t="s">
        <v>3053</v>
      </c>
      <c r="F31" s="1273" t="s">
        <v>3054</v>
      </c>
    </row>
    <row r="32" spans="1:6" s="160" customFormat="1">
      <c r="A32" s="141"/>
      <c r="B32" s="1238" t="s">
        <v>3090</v>
      </c>
      <c r="C32" s="1256">
        <v>20562000</v>
      </c>
      <c r="D32" s="1257" t="s">
        <v>3091</v>
      </c>
      <c r="E32" s="1248" t="s">
        <v>377</v>
      </c>
      <c r="F32" s="1249" t="s">
        <v>3054</v>
      </c>
    </row>
    <row r="33" spans="1:16372" s="160" customFormat="1">
      <c r="A33" s="141"/>
      <c r="B33" s="1238"/>
      <c r="C33" s="1256"/>
      <c r="D33" s="1257"/>
      <c r="E33" s="1248"/>
      <c r="F33" s="1249"/>
    </row>
    <row r="34" spans="1:16372" ht="31.5">
      <c r="A34" s="143"/>
      <c r="B34" s="1242" t="s">
        <v>3092</v>
      </c>
      <c r="C34" s="164">
        <v>59900000</v>
      </c>
      <c r="D34" s="1252"/>
      <c r="E34" s="1258" t="s">
        <v>3053</v>
      </c>
      <c r="F34" s="1246" t="s">
        <v>3054</v>
      </c>
    </row>
    <row r="35" spans="1:16372" ht="31.5">
      <c r="A35" s="180"/>
      <c r="B35" s="1238" t="s">
        <v>294</v>
      </c>
      <c r="C35" s="166">
        <v>59900000</v>
      </c>
      <c r="D35" s="1250" t="s">
        <v>3093</v>
      </c>
      <c r="E35" s="1248" t="s">
        <v>328</v>
      </c>
      <c r="F35" s="1249" t="s">
        <v>3054</v>
      </c>
    </row>
    <row r="36" spans="1:16372">
      <c r="A36" s="180"/>
      <c r="B36" s="1238"/>
      <c r="C36" s="166"/>
      <c r="D36" s="1250"/>
      <c r="E36" s="1248"/>
      <c r="F36" s="1249"/>
    </row>
    <row r="37" spans="1:16372" s="160" customFormat="1" ht="31.5">
      <c r="A37" s="141"/>
      <c r="B37" s="1259" t="s">
        <v>2499</v>
      </c>
      <c r="C37" s="1239">
        <v>8690000</v>
      </c>
      <c r="D37" s="1252"/>
      <c r="E37" s="1258" t="s">
        <v>3053</v>
      </c>
      <c r="F37" s="1246" t="s">
        <v>3054</v>
      </c>
    </row>
    <row r="38" spans="1:16372" s="160" customFormat="1" ht="31.5">
      <c r="A38" s="143"/>
      <c r="B38" s="1238" t="s">
        <v>2567</v>
      </c>
      <c r="C38" s="1260">
        <v>8690000</v>
      </c>
      <c r="D38" s="1250" t="s">
        <v>3094</v>
      </c>
      <c r="E38" s="1248" t="s">
        <v>377</v>
      </c>
      <c r="F38" s="1249" t="s">
        <v>3054</v>
      </c>
    </row>
    <row r="39" spans="1:16372" s="160" customFormat="1">
      <c r="A39" s="143"/>
      <c r="B39" s="1238"/>
      <c r="C39" s="1260"/>
      <c r="D39" s="1250"/>
      <c r="E39" s="1248"/>
      <c r="F39" s="1249"/>
    </row>
    <row r="40" spans="1:16372" ht="31.5">
      <c r="A40" s="143"/>
      <c r="B40" s="1242" t="s">
        <v>3095</v>
      </c>
      <c r="C40" s="1243">
        <v>140525000</v>
      </c>
      <c r="D40" s="1252"/>
      <c r="E40" s="1245" t="s">
        <v>3053</v>
      </c>
      <c r="F40" s="1246" t="s">
        <v>3054</v>
      </c>
    </row>
    <row r="41" spans="1:16372" ht="31.5">
      <c r="A41" s="180"/>
      <c r="B41" s="1238" t="s">
        <v>2505</v>
      </c>
      <c r="C41" s="166">
        <v>11125000</v>
      </c>
      <c r="D41" s="1251" t="s">
        <v>3096</v>
      </c>
      <c r="E41" s="1248" t="s">
        <v>333</v>
      </c>
      <c r="F41" s="1249" t="s">
        <v>3054</v>
      </c>
    </row>
    <row r="42" spans="1:16372" s="160" customFormat="1">
      <c r="A42" s="141"/>
      <c r="B42" s="1261" t="s">
        <v>2569</v>
      </c>
      <c r="C42" s="166">
        <v>50600000</v>
      </c>
      <c r="D42" s="1262" t="s">
        <v>3097</v>
      </c>
      <c r="E42" s="1263" t="s">
        <v>254</v>
      </c>
      <c r="F42" s="1264" t="s">
        <v>3054</v>
      </c>
    </row>
    <row r="43" spans="1:16372" s="160" customFormat="1">
      <c r="A43" s="143"/>
      <c r="B43" s="1261" t="s">
        <v>3098</v>
      </c>
      <c r="C43" s="166">
        <v>78800000</v>
      </c>
      <c r="D43" s="1262" t="s">
        <v>3099</v>
      </c>
      <c r="E43" s="1263" t="s">
        <v>333</v>
      </c>
      <c r="F43" s="1249" t="s">
        <v>3054</v>
      </c>
      <c r="G43" s="101"/>
      <c r="H43" s="101"/>
      <c r="I43" s="101"/>
      <c r="J43" s="101"/>
      <c r="K43" s="101"/>
      <c r="L43" s="101"/>
      <c r="M43" s="101"/>
      <c r="N43" s="101"/>
      <c r="O43" s="101"/>
      <c r="P43" s="101"/>
      <c r="Q43" s="101"/>
      <c r="R43" s="101"/>
      <c r="S43" s="101"/>
      <c r="T43" s="101"/>
      <c r="U43" s="101"/>
      <c r="V43" s="101"/>
      <c r="W43" s="101"/>
      <c r="X43" s="101"/>
      <c r="Y43" s="101"/>
      <c r="Z43" s="101"/>
      <c r="AA43" s="101"/>
      <c r="AB43" s="101"/>
      <c r="AC43" s="101"/>
      <c r="AD43" s="101"/>
      <c r="AE43" s="101"/>
      <c r="AF43" s="101"/>
      <c r="AG43" s="101"/>
      <c r="AH43" s="101"/>
      <c r="AI43" s="101"/>
      <c r="AJ43" s="101"/>
      <c r="AK43" s="101"/>
      <c r="AL43" s="101"/>
      <c r="AM43" s="101"/>
      <c r="AN43" s="101"/>
      <c r="AO43" s="101"/>
      <c r="AP43" s="101"/>
      <c r="AQ43" s="101"/>
      <c r="AR43" s="101"/>
      <c r="AS43" s="101"/>
      <c r="AT43" s="101"/>
      <c r="AU43" s="101"/>
      <c r="AV43" s="101"/>
      <c r="AW43" s="101"/>
      <c r="AX43" s="101"/>
      <c r="AY43" s="101"/>
      <c r="AZ43" s="101"/>
      <c r="BA43" s="101"/>
      <c r="BB43" s="101"/>
      <c r="BC43" s="101"/>
      <c r="BD43" s="101"/>
      <c r="BE43" s="101"/>
      <c r="BF43" s="101"/>
      <c r="BG43" s="101"/>
      <c r="BH43" s="101"/>
      <c r="BI43" s="101"/>
      <c r="BJ43" s="101"/>
      <c r="BK43" s="101"/>
      <c r="BL43" s="101"/>
      <c r="BM43" s="101"/>
      <c r="BN43" s="101"/>
      <c r="BO43" s="101"/>
      <c r="BP43" s="101"/>
      <c r="BQ43" s="101"/>
      <c r="BR43" s="101"/>
      <c r="BS43" s="101"/>
      <c r="BT43" s="101"/>
      <c r="BU43" s="101"/>
      <c r="BV43" s="101"/>
      <c r="BW43" s="101"/>
      <c r="BX43" s="101"/>
      <c r="BY43" s="101"/>
      <c r="BZ43" s="101"/>
      <c r="CA43" s="101"/>
      <c r="CB43" s="101"/>
      <c r="CC43" s="101"/>
      <c r="CD43" s="101"/>
      <c r="CE43" s="101"/>
      <c r="CF43" s="101"/>
      <c r="CG43" s="101"/>
      <c r="CH43" s="101"/>
      <c r="CI43" s="101"/>
      <c r="CJ43" s="101"/>
      <c r="CK43" s="101"/>
      <c r="CL43" s="101"/>
      <c r="CM43" s="101"/>
      <c r="CN43" s="101"/>
      <c r="CO43" s="101"/>
      <c r="CP43" s="101"/>
      <c r="CQ43" s="101"/>
      <c r="CR43" s="101"/>
      <c r="CS43" s="101"/>
      <c r="CT43" s="101"/>
      <c r="CU43" s="101"/>
      <c r="CV43" s="101"/>
      <c r="CW43" s="101"/>
      <c r="CX43" s="101"/>
      <c r="CY43" s="101"/>
      <c r="CZ43" s="101"/>
      <c r="DA43" s="101"/>
      <c r="DB43" s="101"/>
      <c r="DC43" s="101"/>
      <c r="DD43" s="101"/>
      <c r="DE43" s="101"/>
      <c r="DF43" s="101"/>
      <c r="DG43" s="101"/>
      <c r="DH43" s="101"/>
      <c r="DI43" s="101"/>
      <c r="DJ43" s="101"/>
      <c r="DK43" s="101"/>
      <c r="DL43" s="101"/>
      <c r="DM43" s="101"/>
      <c r="DN43" s="101"/>
      <c r="DO43" s="101"/>
      <c r="DP43" s="101"/>
      <c r="DQ43" s="101"/>
      <c r="DR43" s="101"/>
      <c r="DS43" s="101"/>
      <c r="DT43" s="101"/>
      <c r="DU43" s="101"/>
      <c r="DV43" s="101"/>
      <c r="DW43" s="101"/>
      <c r="DX43" s="101"/>
      <c r="DY43" s="101"/>
      <c r="DZ43" s="101"/>
      <c r="EA43" s="101"/>
      <c r="EB43" s="101"/>
      <c r="EC43" s="101"/>
      <c r="ED43" s="101"/>
      <c r="EE43" s="101"/>
      <c r="EF43" s="101"/>
      <c r="EG43" s="101"/>
      <c r="EH43" s="101"/>
      <c r="EI43" s="101"/>
      <c r="EJ43" s="101"/>
      <c r="EK43" s="101"/>
      <c r="EL43" s="101"/>
      <c r="EM43" s="101"/>
      <c r="EN43" s="101"/>
      <c r="EO43" s="101"/>
      <c r="EP43" s="101"/>
      <c r="EQ43" s="101"/>
      <c r="ER43" s="101"/>
      <c r="ES43" s="101"/>
      <c r="ET43" s="101"/>
      <c r="EU43" s="101"/>
      <c r="EV43" s="101"/>
      <c r="EW43" s="101"/>
      <c r="EX43" s="101"/>
      <c r="EY43" s="101"/>
      <c r="EZ43" s="101"/>
      <c r="FA43" s="101"/>
      <c r="FB43" s="101"/>
      <c r="FC43" s="101"/>
      <c r="FD43" s="101"/>
      <c r="FE43" s="101"/>
      <c r="FF43" s="101"/>
      <c r="FG43" s="101"/>
      <c r="FH43" s="101"/>
      <c r="FI43" s="101"/>
      <c r="FJ43" s="101"/>
      <c r="FK43" s="101"/>
      <c r="FL43" s="101"/>
      <c r="FM43" s="101"/>
      <c r="FN43" s="101"/>
      <c r="FO43" s="101"/>
      <c r="FP43" s="101"/>
      <c r="FQ43" s="101"/>
      <c r="FR43" s="101"/>
      <c r="FS43" s="101"/>
      <c r="FT43" s="101"/>
      <c r="FU43" s="101"/>
      <c r="FV43" s="101"/>
      <c r="FW43" s="101"/>
      <c r="FX43" s="101"/>
      <c r="FY43" s="101"/>
      <c r="FZ43" s="101"/>
      <c r="GA43" s="101"/>
      <c r="GB43" s="101"/>
      <c r="GC43" s="101"/>
      <c r="GD43" s="101"/>
      <c r="GE43" s="101"/>
      <c r="GF43" s="101"/>
      <c r="GG43" s="101"/>
      <c r="GH43" s="101"/>
      <c r="GI43" s="101"/>
      <c r="GJ43" s="101"/>
      <c r="GK43" s="101"/>
      <c r="GL43" s="101"/>
      <c r="GM43" s="101"/>
      <c r="GN43" s="101"/>
      <c r="GO43" s="101"/>
      <c r="GP43" s="101"/>
      <c r="GQ43" s="101"/>
      <c r="GR43" s="101"/>
      <c r="GS43" s="101"/>
      <c r="GT43" s="101"/>
      <c r="GU43" s="101"/>
      <c r="GV43" s="101"/>
      <c r="GW43" s="101"/>
      <c r="GX43" s="101"/>
      <c r="GY43" s="101"/>
      <c r="GZ43" s="101"/>
      <c r="HA43" s="101"/>
      <c r="HB43" s="101"/>
      <c r="HC43" s="101"/>
      <c r="HD43" s="101"/>
      <c r="HE43" s="101"/>
      <c r="HF43" s="101"/>
      <c r="HG43" s="101"/>
      <c r="HH43" s="101"/>
      <c r="HI43" s="101"/>
      <c r="HJ43" s="101"/>
      <c r="HK43" s="101"/>
      <c r="HL43" s="101"/>
      <c r="HM43" s="101"/>
      <c r="HN43" s="101"/>
      <c r="HO43" s="101"/>
      <c r="HP43" s="101"/>
      <c r="HQ43" s="101"/>
      <c r="HR43" s="101"/>
      <c r="HS43" s="101"/>
      <c r="HT43" s="101"/>
      <c r="HU43" s="101"/>
      <c r="HV43" s="101"/>
      <c r="HW43" s="101"/>
      <c r="HX43" s="101"/>
      <c r="HY43" s="101"/>
      <c r="HZ43" s="101"/>
      <c r="IA43" s="101"/>
      <c r="IB43" s="101"/>
      <c r="IC43" s="101"/>
      <c r="ID43" s="101"/>
      <c r="IE43" s="101"/>
      <c r="IF43" s="101"/>
      <c r="IG43" s="101"/>
      <c r="IH43" s="101"/>
      <c r="II43" s="101"/>
      <c r="IJ43" s="101"/>
      <c r="IK43" s="101"/>
      <c r="IL43" s="101"/>
      <c r="IM43" s="101"/>
      <c r="IN43" s="101"/>
      <c r="IO43" s="101"/>
      <c r="IP43" s="101"/>
      <c r="IQ43" s="101"/>
      <c r="IR43" s="101"/>
      <c r="IS43" s="101"/>
      <c r="IT43" s="101"/>
      <c r="IU43" s="101"/>
      <c r="IV43" s="101"/>
      <c r="IW43" s="101"/>
      <c r="IX43" s="101"/>
      <c r="IY43" s="101"/>
      <c r="IZ43" s="101"/>
      <c r="JA43" s="101"/>
      <c r="JB43" s="101"/>
      <c r="JC43" s="101"/>
      <c r="JD43" s="101"/>
      <c r="JE43" s="101"/>
      <c r="JF43" s="101"/>
      <c r="JG43" s="101"/>
      <c r="JH43" s="101"/>
      <c r="JI43" s="101"/>
      <c r="JJ43" s="101"/>
      <c r="JK43" s="101"/>
      <c r="JL43" s="101"/>
      <c r="JM43" s="101"/>
      <c r="JN43" s="101"/>
      <c r="JO43" s="101"/>
      <c r="JP43" s="101"/>
      <c r="JQ43" s="101"/>
      <c r="JR43" s="101"/>
      <c r="JS43" s="101"/>
      <c r="JT43" s="101"/>
      <c r="JU43" s="101"/>
      <c r="JV43" s="101"/>
      <c r="JW43" s="101"/>
      <c r="JX43" s="101"/>
      <c r="JY43" s="101"/>
      <c r="JZ43" s="101"/>
      <c r="KA43" s="101"/>
      <c r="KB43" s="101"/>
      <c r="KC43" s="101"/>
      <c r="KD43" s="101"/>
      <c r="KE43" s="101"/>
      <c r="KF43" s="101"/>
      <c r="KG43" s="101"/>
      <c r="KH43" s="101"/>
      <c r="KI43" s="101"/>
      <c r="KJ43" s="101"/>
      <c r="KK43" s="101"/>
      <c r="KL43" s="101"/>
      <c r="KM43" s="101"/>
      <c r="KN43" s="101"/>
      <c r="KO43" s="101"/>
      <c r="KP43" s="101"/>
      <c r="KQ43" s="101"/>
      <c r="KR43" s="101"/>
      <c r="KS43" s="101"/>
      <c r="KT43" s="101"/>
      <c r="KU43" s="101"/>
      <c r="KV43" s="101"/>
      <c r="KW43" s="101"/>
      <c r="KX43" s="101"/>
      <c r="KY43" s="101"/>
      <c r="KZ43" s="101"/>
      <c r="LA43" s="101"/>
      <c r="LB43" s="101"/>
      <c r="LC43" s="101"/>
      <c r="LD43" s="101"/>
      <c r="LE43" s="101"/>
      <c r="LF43" s="101"/>
      <c r="LG43" s="101"/>
      <c r="LH43" s="101"/>
      <c r="LI43" s="101"/>
      <c r="LJ43" s="101"/>
      <c r="LK43" s="101"/>
      <c r="LL43" s="101"/>
      <c r="LM43" s="101"/>
      <c r="LN43" s="101"/>
      <c r="LO43" s="101"/>
      <c r="LP43" s="101"/>
      <c r="LQ43" s="101"/>
      <c r="LR43" s="101"/>
      <c r="LS43" s="101"/>
      <c r="LT43" s="101"/>
      <c r="LU43" s="101"/>
      <c r="LV43" s="101"/>
      <c r="LW43" s="101"/>
      <c r="LX43" s="101"/>
      <c r="LY43" s="101"/>
      <c r="LZ43" s="101"/>
      <c r="MA43" s="101"/>
      <c r="MB43" s="101"/>
      <c r="MC43" s="101"/>
      <c r="MD43" s="101"/>
      <c r="ME43" s="101"/>
      <c r="MF43" s="101"/>
      <c r="MG43" s="101"/>
      <c r="MH43" s="101"/>
      <c r="MI43" s="101"/>
      <c r="MJ43" s="101"/>
      <c r="MK43" s="101"/>
      <c r="ML43" s="101"/>
      <c r="MM43" s="101"/>
      <c r="MN43" s="101"/>
      <c r="MO43" s="101"/>
      <c r="MP43" s="101"/>
      <c r="MQ43" s="101"/>
      <c r="MR43" s="101"/>
      <c r="MS43" s="101"/>
      <c r="MT43" s="101"/>
      <c r="MU43" s="101"/>
      <c r="MV43" s="101"/>
      <c r="MW43" s="101"/>
      <c r="MX43" s="101"/>
      <c r="MY43" s="101"/>
      <c r="MZ43" s="101"/>
      <c r="NA43" s="101"/>
      <c r="NB43" s="101"/>
      <c r="NC43" s="101"/>
      <c r="ND43" s="101"/>
      <c r="NE43" s="101"/>
      <c r="NF43" s="101"/>
      <c r="NG43" s="101"/>
      <c r="NH43" s="101"/>
      <c r="NI43" s="101"/>
      <c r="NJ43" s="101"/>
      <c r="NK43" s="101"/>
      <c r="NL43" s="101"/>
      <c r="NM43" s="101"/>
      <c r="NN43" s="101"/>
      <c r="NO43" s="101"/>
      <c r="NP43" s="101"/>
      <c r="NQ43" s="101"/>
      <c r="NR43" s="101"/>
      <c r="NS43" s="101"/>
      <c r="NT43" s="101"/>
      <c r="NU43" s="101"/>
      <c r="NV43" s="101"/>
      <c r="NW43" s="101"/>
      <c r="NX43" s="101"/>
      <c r="NY43" s="101"/>
      <c r="NZ43" s="101"/>
      <c r="OA43" s="101"/>
      <c r="OB43" s="101"/>
      <c r="OC43" s="101"/>
      <c r="OD43" s="101"/>
      <c r="OE43" s="101"/>
      <c r="OF43" s="101"/>
      <c r="OG43" s="101"/>
      <c r="OH43" s="101"/>
      <c r="OI43" s="101"/>
      <c r="OJ43" s="101"/>
      <c r="OK43" s="101"/>
      <c r="OL43" s="101"/>
      <c r="OM43" s="101"/>
      <c r="ON43" s="101"/>
      <c r="OO43" s="101"/>
      <c r="OP43" s="101"/>
      <c r="OQ43" s="101"/>
      <c r="OR43" s="101"/>
      <c r="OS43" s="101"/>
      <c r="OT43" s="101"/>
      <c r="OU43" s="101"/>
      <c r="OV43" s="101"/>
      <c r="OW43" s="101"/>
      <c r="OX43" s="101"/>
      <c r="OY43" s="101"/>
      <c r="OZ43" s="101"/>
      <c r="PA43" s="101"/>
      <c r="PB43" s="101"/>
      <c r="PC43" s="101"/>
      <c r="PD43" s="101"/>
      <c r="PE43" s="101"/>
      <c r="PF43" s="101"/>
      <c r="PG43" s="101"/>
      <c r="PH43" s="101"/>
      <c r="PI43" s="101"/>
      <c r="PJ43" s="101"/>
      <c r="PK43" s="101"/>
      <c r="PL43" s="101"/>
      <c r="PM43" s="101"/>
      <c r="PN43" s="101"/>
      <c r="PO43" s="101"/>
      <c r="PP43" s="101"/>
      <c r="PQ43" s="101"/>
      <c r="PR43" s="101"/>
      <c r="PS43" s="101"/>
      <c r="PT43" s="101"/>
      <c r="PU43" s="101"/>
      <c r="PV43" s="101"/>
      <c r="PW43" s="101"/>
      <c r="PX43" s="101"/>
      <c r="PY43" s="101"/>
      <c r="PZ43" s="101"/>
      <c r="QA43" s="101"/>
      <c r="QB43" s="101"/>
      <c r="QC43" s="101"/>
      <c r="QD43" s="101"/>
      <c r="QE43" s="101"/>
      <c r="QF43" s="101"/>
      <c r="QG43" s="101"/>
      <c r="QH43" s="101"/>
      <c r="QI43" s="101"/>
      <c r="QJ43" s="101"/>
      <c r="QK43" s="101"/>
      <c r="QL43" s="101"/>
      <c r="QM43" s="101"/>
      <c r="QN43" s="101"/>
      <c r="QO43" s="101"/>
      <c r="QP43" s="101"/>
      <c r="QQ43" s="101"/>
      <c r="QR43" s="101"/>
      <c r="QS43" s="101"/>
      <c r="QT43" s="101"/>
      <c r="QU43" s="101"/>
      <c r="QV43" s="101"/>
      <c r="QW43" s="101"/>
      <c r="QX43" s="101"/>
      <c r="QY43" s="101"/>
      <c r="QZ43" s="101"/>
      <c r="RA43" s="101"/>
      <c r="RB43" s="101"/>
      <c r="RC43" s="101"/>
      <c r="RD43" s="101"/>
      <c r="RE43" s="101"/>
      <c r="RF43" s="101"/>
      <c r="RG43" s="101"/>
      <c r="RH43" s="101"/>
      <c r="RI43" s="101"/>
      <c r="RJ43" s="101"/>
      <c r="RK43" s="101"/>
      <c r="RL43" s="101"/>
      <c r="RM43" s="101"/>
      <c r="RN43" s="101"/>
      <c r="RO43" s="101"/>
      <c r="RP43" s="101"/>
      <c r="RQ43" s="101"/>
      <c r="RR43" s="101"/>
      <c r="RS43" s="101"/>
      <c r="RT43" s="101"/>
      <c r="RU43" s="101"/>
      <c r="RV43" s="101"/>
      <c r="RW43" s="101"/>
      <c r="RX43" s="101"/>
      <c r="RY43" s="101"/>
      <c r="RZ43" s="101"/>
      <c r="SA43" s="101"/>
      <c r="SB43" s="101"/>
      <c r="SC43" s="101"/>
      <c r="SD43" s="101"/>
      <c r="SE43" s="101"/>
      <c r="SF43" s="101"/>
      <c r="SG43" s="101"/>
      <c r="SH43" s="101"/>
      <c r="SI43" s="101"/>
      <c r="SJ43" s="101"/>
      <c r="SK43" s="101"/>
      <c r="SL43" s="101"/>
      <c r="SM43" s="101"/>
      <c r="SN43" s="101"/>
      <c r="SO43" s="101"/>
      <c r="SP43" s="101"/>
      <c r="SQ43" s="101"/>
      <c r="SR43" s="101"/>
      <c r="SS43" s="101"/>
      <c r="ST43" s="101"/>
      <c r="SU43" s="101"/>
      <c r="SV43" s="101"/>
      <c r="SW43" s="101"/>
      <c r="SX43" s="101"/>
      <c r="SY43" s="101"/>
      <c r="SZ43" s="101"/>
      <c r="TA43" s="101"/>
      <c r="TB43" s="101"/>
      <c r="TC43" s="101"/>
      <c r="TD43" s="101"/>
      <c r="TE43" s="101"/>
      <c r="TF43" s="101"/>
      <c r="TG43" s="101"/>
      <c r="TH43" s="101"/>
      <c r="TI43" s="101"/>
      <c r="TJ43" s="101"/>
      <c r="TK43" s="101"/>
      <c r="TL43" s="101"/>
      <c r="TM43" s="101"/>
      <c r="TN43" s="101"/>
      <c r="TO43" s="101"/>
      <c r="TP43" s="101"/>
      <c r="TQ43" s="101"/>
      <c r="TR43" s="101"/>
      <c r="TS43" s="101"/>
      <c r="TT43" s="101"/>
      <c r="TU43" s="101"/>
      <c r="TV43" s="101"/>
      <c r="TW43" s="101"/>
      <c r="TX43" s="101"/>
      <c r="TY43" s="101"/>
      <c r="TZ43" s="101"/>
      <c r="UA43" s="101"/>
      <c r="UB43" s="101"/>
      <c r="UC43" s="101"/>
      <c r="UD43" s="101"/>
      <c r="UE43" s="101"/>
      <c r="UF43" s="101"/>
      <c r="UG43" s="101"/>
      <c r="UH43" s="101"/>
      <c r="UI43" s="101"/>
      <c r="UJ43" s="101"/>
      <c r="UK43" s="101"/>
      <c r="UL43" s="101"/>
      <c r="UM43" s="101"/>
      <c r="UN43" s="101"/>
      <c r="UO43" s="101"/>
      <c r="UP43" s="101"/>
      <c r="UQ43" s="101"/>
      <c r="UR43" s="101"/>
      <c r="US43" s="101"/>
      <c r="UT43" s="101"/>
      <c r="UU43" s="101"/>
      <c r="UV43" s="101"/>
      <c r="UW43" s="101"/>
      <c r="UX43" s="101"/>
      <c r="UY43" s="101"/>
      <c r="UZ43" s="101"/>
      <c r="VA43" s="101"/>
      <c r="VB43" s="101"/>
      <c r="VC43" s="101"/>
      <c r="VD43" s="101"/>
      <c r="VE43" s="101"/>
      <c r="VF43" s="101"/>
      <c r="VG43" s="101"/>
      <c r="VH43" s="101"/>
      <c r="VI43" s="101"/>
      <c r="VJ43" s="101"/>
      <c r="VK43" s="101"/>
      <c r="VL43" s="101"/>
      <c r="VM43" s="101"/>
      <c r="VN43" s="101"/>
      <c r="VO43" s="101"/>
      <c r="VP43" s="101"/>
      <c r="VQ43" s="101"/>
      <c r="VR43" s="101"/>
      <c r="VS43" s="101"/>
      <c r="VT43" s="101"/>
      <c r="VU43" s="101"/>
      <c r="VV43" s="101"/>
      <c r="VW43" s="101"/>
      <c r="VX43" s="101"/>
      <c r="VY43" s="101"/>
      <c r="VZ43" s="101"/>
      <c r="WA43" s="101"/>
      <c r="WB43" s="101"/>
      <c r="WC43" s="101"/>
      <c r="WD43" s="101"/>
      <c r="WE43" s="101"/>
      <c r="WF43" s="101"/>
      <c r="WG43" s="101"/>
      <c r="WH43" s="101"/>
      <c r="WI43" s="101"/>
      <c r="WJ43" s="101"/>
      <c r="WK43" s="101"/>
      <c r="WL43" s="101"/>
      <c r="WM43" s="101"/>
      <c r="WN43" s="101"/>
      <c r="WO43" s="101"/>
      <c r="WP43" s="101"/>
      <c r="WQ43" s="101"/>
      <c r="WR43" s="101"/>
      <c r="WS43" s="101"/>
      <c r="WT43" s="101"/>
      <c r="WU43" s="101"/>
      <c r="WV43" s="101"/>
      <c r="WW43" s="101"/>
      <c r="WX43" s="101"/>
      <c r="WY43" s="101"/>
      <c r="WZ43" s="101"/>
      <c r="XA43" s="101"/>
      <c r="XB43" s="101"/>
      <c r="XC43" s="101"/>
      <c r="XD43" s="101"/>
      <c r="XE43" s="101"/>
      <c r="XF43" s="101"/>
      <c r="XG43" s="101"/>
      <c r="XH43" s="101"/>
      <c r="XI43" s="101"/>
      <c r="XJ43" s="101"/>
      <c r="XK43" s="101"/>
      <c r="XL43" s="101"/>
      <c r="XM43" s="101"/>
      <c r="XN43" s="101"/>
      <c r="XO43" s="101"/>
      <c r="XP43" s="101"/>
      <c r="XQ43" s="101"/>
      <c r="XR43" s="101"/>
      <c r="XS43" s="101"/>
      <c r="XT43" s="101"/>
      <c r="XU43" s="101"/>
      <c r="XV43" s="101"/>
      <c r="XW43" s="101"/>
      <c r="XX43" s="101"/>
      <c r="XY43" s="101"/>
      <c r="XZ43" s="101"/>
      <c r="YA43" s="101"/>
      <c r="YB43" s="101"/>
      <c r="YC43" s="101"/>
      <c r="YD43" s="101"/>
      <c r="YE43" s="101"/>
      <c r="YF43" s="101"/>
      <c r="YG43" s="101"/>
      <c r="YH43" s="101"/>
      <c r="YI43" s="101"/>
      <c r="YJ43" s="101"/>
      <c r="YK43" s="101"/>
      <c r="YL43" s="101"/>
      <c r="YM43" s="101"/>
      <c r="YN43" s="101"/>
      <c r="YO43" s="101"/>
      <c r="YP43" s="101"/>
      <c r="YQ43" s="101"/>
      <c r="YR43" s="101"/>
      <c r="YS43" s="101"/>
      <c r="YT43" s="101"/>
      <c r="YU43" s="101"/>
      <c r="YV43" s="101"/>
      <c r="YW43" s="101"/>
      <c r="YX43" s="101"/>
      <c r="YY43" s="101"/>
      <c r="YZ43" s="101"/>
      <c r="ZA43" s="101"/>
      <c r="ZB43" s="101"/>
      <c r="ZC43" s="101"/>
      <c r="ZD43" s="101"/>
      <c r="ZE43" s="101"/>
      <c r="ZF43" s="101"/>
      <c r="ZG43" s="101"/>
      <c r="ZH43" s="101"/>
      <c r="ZI43" s="101"/>
      <c r="ZJ43" s="101"/>
      <c r="ZK43" s="101"/>
      <c r="ZL43" s="101"/>
      <c r="ZM43" s="101"/>
      <c r="ZN43" s="101"/>
      <c r="ZO43" s="101"/>
      <c r="ZP43" s="101"/>
      <c r="ZQ43" s="101"/>
      <c r="ZR43" s="101"/>
      <c r="ZS43" s="101"/>
      <c r="ZT43" s="101"/>
      <c r="ZU43" s="101"/>
      <c r="ZV43" s="101"/>
      <c r="ZW43" s="101"/>
      <c r="ZX43" s="101"/>
      <c r="ZY43" s="101"/>
      <c r="ZZ43" s="101"/>
      <c r="AAA43" s="101"/>
      <c r="AAB43" s="101"/>
      <c r="AAC43" s="101"/>
      <c r="AAD43" s="101"/>
      <c r="AAE43" s="101"/>
      <c r="AAF43" s="101"/>
      <c r="AAG43" s="101"/>
      <c r="AAH43" s="101"/>
      <c r="AAI43" s="101"/>
      <c r="AAJ43" s="101"/>
      <c r="AAK43" s="101"/>
      <c r="AAL43" s="101"/>
      <c r="AAM43" s="101"/>
      <c r="AAN43" s="101"/>
      <c r="AAO43" s="101"/>
      <c r="AAP43" s="101"/>
      <c r="AAQ43" s="101"/>
      <c r="AAR43" s="101"/>
      <c r="AAS43" s="101"/>
      <c r="AAT43" s="101"/>
      <c r="AAU43" s="101"/>
      <c r="AAV43" s="101"/>
      <c r="AAW43" s="101"/>
      <c r="AAX43" s="101"/>
      <c r="AAY43" s="101"/>
      <c r="AAZ43" s="101"/>
      <c r="ABA43" s="101"/>
      <c r="ABB43" s="101"/>
      <c r="ABC43" s="101"/>
      <c r="ABD43" s="101"/>
      <c r="ABE43" s="101"/>
      <c r="ABF43" s="101"/>
      <c r="ABG43" s="101"/>
      <c r="ABH43" s="101"/>
      <c r="ABI43" s="101"/>
      <c r="ABJ43" s="101"/>
      <c r="ABK43" s="101"/>
      <c r="ABL43" s="101"/>
      <c r="ABM43" s="101"/>
      <c r="ABN43" s="101"/>
      <c r="ABO43" s="101"/>
      <c r="ABP43" s="101"/>
      <c r="ABQ43" s="101"/>
      <c r="ABR43" s="101"/>
      <c r="ABS43" s="101"/>
      <c r="ABT43" s="101"/>
      <c r="ABU43" s="101"/>
      <c r="ABV43" s="101"/>
      <c r="ABW43" s="101"/>
      <c r="ABX43" s="101"/>
      <c r="ABY43" s="101"/>
      <c r="ABZ43" s="101"/>
      <c r="ACA43" s="101"/>
      <c r="ACB43" s="101"/>
      <c r="ACC43" s="101"/>
      <c r="ACD43" s="101"/>
      <c r="ACE43" s="101"/>
      <c r="ACF43" s="101"/>
      <c r="ACG43" s="101"/>
      <c r="ACH43" s="101"/>
      <c r="ACI43" s="101"/>
      <c r="ACJ43" s="101"/>
      <c r="ACK43" s="101"/>
      <c r="ACL43" s="101"/>
      <c r="ACM43" s="101"/>
      <c r="ACN43" s="101"/>
      <c r="ACO43" s="101"/>
      <c r="ACP43" s="101"/>
      <c r="ACQ43" s="101"/>
      <c r="ACR43" s="101"/>
      <c r="ACS43" s="101"/>
      <c r="ACT43" s="101"/>
      <c r="ACU43" s="101"/>
      <c r="ACV43" s="101"/>
      <c r="ACW43" s="101"/>
      <c r="ACX43" s="101"/>
      <c r="ACY43" s="101"/>
      <c r="ACZ43" s="101"/>
      <c r="ADA43" s="101"/>
      <c r="ADB43" s="101"/>
      <c r="ADC43" s="101"/>
      <c r="ADD43" s="101"/>
      <c r="ADE43" s="101"/>
      <c r="ADF43" s="101"/>
      <c r="ADG43" s="101"/>
      <c r="ADH43" s="101"/>
      <c r="ADI43" s="101"/>
      <c r="ADJ43" s="101"/>
      <c r="ADK43" s="101"/>
      <c r="ADL43" s="101"/>
      <c r="ADM43" s="101"/>
      <c r="ADN43" s="101"/>
      <c r="ADO43" s="101"/>
      <c r="ADP43" s="101"/>
      <c r="ADQ43" s="101"/>
      <c r="ADR43" s="101"/>
      <c r="ADS43" s="101"/>
      <c r="ADT43" s="101"/>
      <c r="ADU43" s="101"/>
      <c r="ADV43" s="101"/>
      <c r="ADW43" s="101"/>
      <c r="ADX43" s="101"/>
      <c r="ADY43" s="101"/>
      <c r="ADZ43" s="101"/>
      <c r="AEA43" s="101"/>
      <c r="AEB43" s="101"/>
      <c r="AEC43" s="101"/>
      <c r="AED43" s="101"/>
      <c r="AEE43" s="101"/>
      <c r="AEF43" s="101"/>
      <c r="AEG43" s="101"/>
      <c r="AEH43" s="101"/>
      <c r="AEI43" s="101"/>
      <c r="AEJ43" s="101"/>
      <c r="AEK43" s="101"/>
      <c r="AEL43" s="101"/>
      <c r="AEM43" s="101"/>
      <c r="AEN43" s="101"/>
      <c r="AEO43" s="101"/>
      <c r="AEP43" s="101"/>
      <c r="AEQ43" s="101"/>
      <c r="AER43" s="101"/>
      <c r="AES43" s="101"/>
      <c r="AET43" s="101"/>
      <c r="AEU43" s="101"/>
      <c r="AEV43" s="101"/>
      <c r="AEW43" s="101"/>
      <c r="AEX43" s="101"/>
      <c r="AEY43" s="101"/>
      <c r="AEZ43" s="101"/>
      <c r="AFA43" s="101"/>
      <c r="AFB43" s="101"/>
      <c r="AFC43" s="101"/>
      <c r="AFD43" s="101"/>
      <c r="AFE43" s="101"/>
      <c r="AFF43" s="101"/>
      <c r="AFG43" s="101"/>
      <c r="AFH43" s="101"/>
      <c r="AFI43" s="101"/>
      <c r="AFJ43" s="101"/>
      <c r="AFK43" s="101"/>
      <c r="AFL43" s="101"/>
      <c r="AFM43" s="101"/>
      <c r="AFN43" s="101"/>
      <c r="AFO43" s="101"/>
      <c r="AFP43" s="101"/>
      <c r="AFQ43" s="101"/>
      <c r="AFR43" s="101"/>
      <c r="AFS43" s="101"/>
      <c r="AFT43" s="101"/>
      <c r="AFU43" s="101"/>
      <c r="AFV43" s="101"/>
      <c r="AFW43" s="101"/>
      <c r="AFX43" s="101"/>
      <c r="AFY43" s="101"/>
      <c r="AFZ43" s="101"/>
      <c r="AGA43" s="101"/>
      <c r="AGB43" s="101"/>
      <c r="AGC43" s="101"/>
      <c r="AGD43" s="101"/>
      <c r="AGE43" s="101"/>
      <c r="AGF43" s="101"/>
      <c r="AGG43" s="101"/>
      <c r="AGH43" s="101"/>
      <c r="AGI43" s="101"/>
      <c r="AGJ43" s="101"/>
      <c r="AGK43" s="101"/>
      <c r="AGL43" s="101"/>
      <c r="AGM43" s="101"/>
      <c r="AGN43" s="101"/>
      <c r="AGO43" s="101"/>
      <c r="AGP43" s="101"/>
      <c r="AGQ43" s="101"/>
      <c r="AGR43" s="101"/>
      <c r="AGS43" s="101"/>
      <c r="AGT43" s="101"/>
      <c r="AGU43" s="101"/>
      <c r="AGV43" s="101"/>
      <c r="AGW43" s="101"/>
      <c r="AGX43" s="101"/>
      <c r="AGY43" s="101"/>
      <c r="AGZ43" s="101"/>
      <c r="AHA43" s="101"/>
      <c r="AHB43" s="101"/>
      <c r="AHC43" s="101"/>
      <c r="AHD43" s="101"/>
      <c r="AHE43" s="101"/>
      <c r="AHF43" s="101"/>
      <c r="AHG43" s="101"/>
      <c r="AHH43" s="101"/>
      <c r="AHI43" s="101"/>
      <c r="AHJ43" s="101"/>
      <c r="AHK43" s="101"/>
      <c r="AHL43" s="101"/>
      <c r="AHM43" s="101"/>
      <c r="AHN43" s="101"/>
      <c r="AHO43" s="101"/>
      <c r="AHP43" s="101"/>
      <c r="AHQ43" s="101"/>
      <c r="AHR43" s="101"/>
      <c r="AHS43" s="101"/>
      <c r="AHT43" s="101"/>
      <c r="AHU43" s="101"/>
      <c r="AHV43" s="101"/>
      <c r="AHW43" s="101"/>
      <c r="AHX43" s="101"/>
      <c r="AHY43" s="101"/>
      <c r="AHZ43" s="101"/>
      <c r="AIA43" s="101"/>
      <c r="AIB43" s="101"/>
      <c r="AIC43" s="101"/>
      <c r="AID43" s="101"/>
      <c r="AIE43" s="101"/>
      <c r="AIF43" s="101"/>
      <c r="AIG43" s="101"/>
      <c r="AIH43" s="101"/>
      <c r="AII43" s="101"/>
      <c r="AIJ43" s="101"/>
      <c r="AIK43" s="101"/>
      <c r="AIL43" s="101"/>
      <c r="AIM43" s="101"/>
      <c r="AIN43" s="101"/>
      <c r="AIO43" s="101"/>
      <c r="AIP43" s="101"/>
      <c r="AIQ43" s="101"/>
      <c r="AIR43" s="101"/>
      <c r="AIS43" s="101"/>
      <c r="AIT43" s="101"/>
      <c r="AIU43" s="101"/>
      <c r="AIV43" s="101"/>
      <c r="AIW43" s="101"/>
      <c r="AIX43" s="101"/>
      <c r="AIY43" s="101"/>
      <c r="AIZ43" s="101"/>
      <c r="AJA43" s="101"/>
      <c r="AJB43" s="101"/>
      <c r="AJC43" s="101"/>
      <c r="AJD43" s="101"/>
      <c r="AJE43" s="101"/>
      <c r="AJF43" s="101"/>
      <c r="AJG43" s="101"/>
      <c r="AJH43" s="101"/>
      <c r="AJI43" s="101"/>
      <c r="AJJ43" s="101"/>
      <c r="AJK43" s="101"/>
      <c r="AJL43" s="101"/>
      <c r="AJM43" s="101"/>
      <c r="AJN43" s="101"/>
      <c r="AJO43" s="101"/>
      <c r="AJP43" s="101"/>
      <c r="AJQ43" s="101"/>
      <c r="AJR43" s="101"/>
      <c r="AJS43" s="101"/>
      <c r="AJT43" s="101"/>
      <c r="AJU43" s="101"/>
      <c r="AJV43" s="101"/>
      <c r="AJW43" s="101"/>
      <c r="AJX43" s="101"/>
      <c r="AJY43" s="101"/>
      <c r="AJZ43" s="101"/>
      <c r="AKA43" s="101"/>
      <c r="AKB43" s="101"/>
      <c r="AKC43" s="101"/>
      <c r="AKD43" s="101"/>
      <c r="AKE43" s="101"/>
      <c r="AKF43" s="101"/>
      <c r="AKG43" s="101"/>
      <c r="AKH43" s="101"/>
      <c r="AKI43" s="101"/>
      <c r="AKJ43" s="101"/>
      <c r="AKK43" s="101"/>
      <c r="AKL43" s="101"/>
      <c r="AKM43" s="101"/>
      <c r="AKN43" s="101"/>
      <c r="AKO43" s="101"/>
      <c r="AKP43" s="101"/>
      <c r="AKQ43" s="101"/>
      <c r="AKR43" s="101"/>
      <c r="AKS43" s="101"/>
      <c r="AKT43" s="101"/>
      <c r="AKU43" s="101"/>
      <c r="AKV43" s="101"/>
      <c r="AKW43" s="101"/>
      <c r="AKX43" s="101"/>
      <c r="AKY43" s="101"/>
      <c r="AKZ43" s="101"/>
      <c r="ALA43" s="101"/>
      <c r="ALB43" s="101"/>
      <c r="ALC43" s="101"/>
      <c r="ALD43" s="101"/>
      <c r="ALE43" s="101"/>
      <c r="ALF43" s="101"/>
      <c r="ALG43" s="101"/>
      <c r="ALH43" s="101"/>
      <c r="ALI43" s="101"/>
      <c r="ALJ43" s="101"/>
      <c r="ALK43" s="101"/>
      <c r="ALL43" s="101"/>
      <c r="ALM43" s="101"/>
      <c r="ALN43" s="101"/>
      <c r="ALO43" s="101"/>
      <c r="ALP43" s="101"/>
      <c r="ALQ43" s="101"/>
      <c r="ALR43" s="101"/>
      <c r="ALS43" s="101"/>
      <c r="ALT43" s="101"/>
      <c r="ALU43" s="101"/>
      <c r="ALV43" s="101"/>
      <c r="ALW43" s="101"/>
      <c r="ALX43" s="101"/>
      <c r="ALY43" s="101"/>
      <c r="ALZ43" s="101"/>
      <c r="AMA43" s="101"/>
      <c r="AMB43" s="101"/>
      <c r="AMC43" s="101"/>
      <c r="AMD43" s="101"/>
      <c r="AME43" s="101"/>
      <c r="AMF43" s="101"/>
      <c r="AMG43" s="101"/>
      <c r="AMH43" s="101"/>
      <c r="AMI43" s="101"/>
      <c r="AMJ43" s="101"/>
      <c r="AMK43" s="101"/>
      <c r="AML43" s="101"/>
      <c r="AMM43" s="101"/>
      <c r="AMN43" s="101"/>
      <c r="AMO43" s="101"/>
      <c r="AMP43" s="101"/>
      <c r="AMQ43" s="101"/>
      <c r="AMR43" s="101"/>
      <c r="AMS43" s="101"/>
      <c r="AMT43" s="101"/>
      <c r="AMU43" s="101"/>
      <c r="AMV43" s="101"/>
      <c r="AMW43" s="101"/>
      <c r="AMX43" s="101"/>
      <c r="AMY43" s="101"/>
      <c r="AMZ43" s="101"/>
      <c r="ANA43" s="101"/>
      <c r="ANB43" s="101"/>
      <c r="ANC43" s="101"/>
      <c r="AND43" s="101"/>
      <c r="ANE43" s="101"/>
      <c r="ANF43" s="101"/>
      <c r="ANG43" s="101"/>
      <c r="ANH43" s="101"/>
      <c r="ANI43" s="101"/>
      <c r="ANJ43" s="101"/>
      <c r="ANK43" s="101"/>
      <c r="ANL43" s="101"/>
      <c r="ANM43" s="101"/>
      <c r="ANN43" s="101"/>
      <c r="ANO43" s="101"/>
      <c r="ANP43" s="101"/>
      <c r="ANQ43" s="101"/>
      <c r="ANR43" s="101"/>
      <c r="ANS43" s="101"/>
      <c r="ANT43" s="101"/>
      <c r="ANU43" s="101"/>
      <c r="ANV43" s="101"/>
      <c r="ANW43" s="101"/>
      <c r="ANX43" s="101"/>
      <c r="ANY43" s="101"/>
      <c r="ANZ43" s="101"/>
      <c r="AOA43" s="101"/>
      <c r="AOB43" s="101"/>
      <c r="AOC43" s="101"/>
      <c r="AOD43" s="101"/>
      <c r="AOE43" s="101"/>
      <c r="AOF43" s="101"/>
      <c r="AOG43" s="101"/>
      <c r="AOH43" s="101"/>
      <c r="AOI43" s="101"/>
      <c r="AOJ43" s="101"/>
      <c r="AOK43" s="101"/>
      <c r="AOL43" s="101"/>
      <c r="AOM43" s="101"/>
      <c r="AON43" s="101"/>
      <c r="AOO43" s="101"/>
      <c r="AOP43" s="101"/>
      <c r="AOQ43" s="101"/>
      <c r="AOR43" s="101"/>
      <c r="AOS43" s="101"/>
      <c r="AOT43" s="101"/>
      <c r="AOU43" s="101"/>
      <c r="AOV43" s="101"/>
      <c r="AOW43" s="101"/>
      <c r="AOX43" s="101"/>
      <c r="AOY43" s="101"/>
      <c r="AOZ43" s="101"/>
      <c r="APA43" s="101"/>
      <c r="APB43" s="101"/>
      <c r="APC43" s="101"/>
      <c r="APD43" s="101"/>
      <c r="APE43" s="101"/>
      <c r="APF43" s="101"/>
      <c r="APG43" s="101"/>
      <c r="APH43" s="101"/>
      <c r="API43" s="101"/>
      <c r="APJ43" s="101"/>
      <c r="APK43" s="101"/>
      <c r="APL43" s="101"/>
      <c r="APM43" s="101"/>
      <c r="APN43" s="101"/>
      <c r="APO43" s="101"/>
      <c r="APP43" s="101"/>
      <c r="APQ43" s="101"/>
      <c r="APR43" s="101"/>
      <c r="APS43" s="101"/>
      <c r="APT43" s="101"/>
      <c r="APU43" s="101"/>
      <c r="APV43" s="101"/>
      <c r="APW43" s="101"/>
      <c r="APX43" s="101"/>
      <c r="APY43" s="101"/>
      <c r="APZ43" s="101"/>
      <c r="AQA43" s="101"/>
      <c r="AQB43" s="101"/>
      <c r="AQC43" s="101"/>
      <c r="AQD43" s="101"/>
      <c r="AQE43" s="101"/>
      <c r="AQF43" s="101"/>
      <c r="AQG43" s="101"/>
      <c r="AQH43" s="101"/>
      <c r="AQI43" s="101"/>
      <c r="AQJ43" s="101"/>
      <c r="AQK43" s="101"/>
      <c r="AQL43" s="101"/>
      <c r="AQM43" s="101"/>
      <c r="AQN43" s="101"/>
      <c r="AQO43" s="101"/>
      <c r="AQP43" s="101"/>
      <c r="AQQ43" s="101"/>
      <c r="AQR43" s="101"/>
      <c r="AQS43" s="101"/>
      <c r="AQT43" s="101"/>
      <c r="AQU43" s="101"/>
      <c r="AQV43" s="101"/>
      <c r="AQW43" s="101"/>
      <c r="AQX43" s="101"/>
      <c r="AQY43" s="101"/>
      <c r="AQZ43" s="101"/>
      <c r="ARA43" s="101"/>
      <c r="ARB43" s="101"/>
      <c r="ARC43" s="101"/>
      <c r="ARD43" s="101"/>
      <c r="ARE43" s="101"/>
      <c r="ARF43" s="101"/>
      <c r="ARG43" s="101"/>
      <c r="ARH43" s="101"/>
      <c r="ARI43" s="101"/>
      <c r="ARJ43" s="101"/>
      <c r="ARK43" s="101"/>
      <c r="ARL43" s="101"/>
      <c r="ARM43" s="101"/>
      <c r="ARN43" s="101"/>
      <c r="ARO43" s="101"/>
      <c r="ARP43" s="101"/>
      <c r="ARQ43" s="101"/>
      <c r="ARR43" s="101"/>
      <c r="ARS43" s="101"/>
      <c r="ART43" s="101"/>
      <c r="ARU43" s="101"/>
      <c r="ARV43" s="101"/>
      <c r="ARW43" s="101"/>
      <c r="ARX43" s="101"/>
      <c r="ARY43" s="101"/>
      <c r="ARZ43" s="101"/>
      <c r="ASA43" s="101"/>
      <c r="ASB43" s="101"/>
      <c r="ASC43" s="101"/>
      <c r="ASD43" s="101"/>
      <c r="ASE43" s="101"/>
      <c r="ASF43" s="101"/>
      <c r="ASG43" s="101"/>
      <c r="ASH43" s="101"/>
      <c r="ASI43" s="101"/>
      <c r="ASJ43" s="101"/>
      <c r="ASK43" s="101"/>
      <c r="ASL43" s="101"/>
      <c r="ASM43" s="101"/>
      <c r="ASN43" s="101"/>
      <c r="ASO43" s="101"/>
      <c r="ASP43" s="101"/>
      <c r="ASQ43" s="101"/>
      <c r="ASR43" s="101"/>
      <c r="ASS43" s="101"/>
      <c r="AST43" s="101"/>
      <c r="ASU43" s="101"/>
      <c r="ASV43" s="101"/>
      <c r="ASW43" s="101"/>
      <c r="ASX43" s="101"/>
      <c r="ASY43" s="101"/>
      <c r="ASZ43" s="101"/>
      <c r="ATA43" s="101"/>
      <c r="ATB43" s="101"/>
      <c r="ATC43" s="101"/>
      <c r="ATD43" s="101"/>
      <c r="ATE43" s="101"/>
      <c r="ATF43" s="101"/>
      <c r="ATG43" s="101"/>
      <c r="ATH43" s="101"/>
      <c r="ATI43" s="101"/>
      <c r="ATJ43" s="101"/>
      <c r="ATK43" s="101"/>
      <c r="ATL43" s="101"/>
      <c r="ATM43" s="101"/>
      <c r="ATN43" s="101"/>
      <c r="ATO43" s="101"/>
      <c r="ATP43" s="101"/>
      <c r="ATQ43" s="101"/>
      <c r="ATR43" s="101"/>
      <c r="ATS43" s="101"/>
      <c r="ATT43" s="101"/>
      <c r="ATU43" s="101"/>
      <c r="ATV43" s="101"/>
      <c r="ATW43" s="101"/>
      <c r="ATX43" s="101"/>
      <c r="ATY43" s="101"/>
      <c r="ATZ43" s="101"/>
      <c r="AUA43" s="101"/>
      <c r="AUB43" s="101"/>
      <c r="AUC43" s="101"/>
      <c r="AUD43" s="101"/>
      <c r="AUE43" s="101"/>
      <c r="AUF43" s="101"/>
      <c r="AUG43" s="101"/>
      <c r="AUH43" s="101"/>
      <c r="AUI43" s="101"/>
      <c r="AUJ43" s="101"/>
      <c r="AUK43" s="101"/>
      <c r="AUL43" s="101"/>
      <c r="AUM43" s="101"/>
      <c r="AUN43" s="101"/>
      <c r="AUO43" s="101"/>
      <c r="AUP43" s="101"/>
      <c r="AUQ43" s="101"/>
      <c r="AUR43" s="101"/>
      <c r="AUS43" s="101"/>
      <c r="AUT43" s="101"/>
      <c r="AUU43" s="101"/>
      <c r="AUV43" s="101"/>
      <c r="AUW43" s="101"/>
      <c r="AUX43" s="101"/>
      <c r="AUY43" s="101"/>
      <c r="AUZ43" s="101"/>
      <c r="AVA43" s="101"/>
      <c r="AVB43" s="101"/>
      <c r="AVC43" s="101"/>
      <c r="AVD43" s="101"/>
      <c r="AVE43" s="101"/>
      <c r="AVF43" s="101"/>
      <c r="AVG43" s="101"/>
      <c r="AVH43" s="101"/>
      <c r="AVI43" s="101"/>
      <c r="AVJ43" s="101"/>
      <c r="AVK43" s="101"/>
      <c r="AVL43" s="101"/>
      <c r="AVM43" s="101"/>
      <c r="AVN43" s="101"/>
      <c r="AVO43" s="101"/>
      <c r="AVP43" s="101"/>
      <c r="AVQ43" s="101"/>
      <c r="AVR43" s="101"/>
      <c r="AVS43" s="101"/>
      <c r="AVT43" s="101"/>
      <c r="AVU43" s="101"/>
      <c r="AVV43" s="101"/>
      <c r="AVW43" s="101"/>
      <c r="AVX43" s="101"/>
      <c r="AVY43" s="101"/>
      <c r="AVZ43" s="101"/>
      <c r="AWA43" s="101"/>
      <c r="AWB43" s="101"/>
      <c r="AWC43" s="101"/>
      <c r="AWD43" s="101"/>
      <c r="AWE43" s="101"/>
      <c r="AWF43" s="101"/>
      <c r="AWG43" s="101"/>
      <c r="AWH43" s="101"/>
      <c r="AWI43" s="101"/>
      <c r="AWJ43" s="101"/>
      <c r="AWK43" s="101"/>
      <c r="AWL43" s="101"/>
      <c r="AWM43" s="101"/>
      <c r="AWN43" s="101"/>
      <c r="AWO43" s="101"/>
      <c r="AWP43" s="101"/>
      <c r="AWQ43" s="101"/>
      <c r="AWR43" s="101"/>
      <c r="AWS43" s="101"/>
      <c r="AWT43" s="101"/>
      <c r="AWU43" s="101"/>
      <c r="AWV43" s="101"/>
      <c r="AWW43" s="101"/>
      <c r="AWX43" s="101"/>
      <c r="AWY43" s="101"/>
      <c r="AWZ43" s="101"/>
      <c r="AXA43" s="101"/>
      <c r="AXB43" s="101"/>
      <c r="AXC43" s="101"/>
      <c r="AXD43" s="101"/>
      <c r="AXE43" s="101"/>
      <c r="AXF43" s="101"/>
      <c r="AXG43" s="101"/>
      <c r="AXH43" s="101"/>
      <c r="AXI43" s="101"/>
      <c r="AXJ43" s="101"/>
      <c r="AXK43" s="101"/>
      <c r="AXL43" s="101"/>
      <c r="AXM43" s="101"/>
      <c r="AXN43" s="101"/>
      <c r="AXO43" s="101"/>
      <c r="AXP43" s="101"/>
      <c r="AXQ43" s="101"/>
      <c r="AXR43" s="101"/>
      <c r="AXS43" s="101"/>
      <c r="AXT43" s="101"/>
      <c r="AXU43" s="101"/>
      <c r="AXV43" s="101"/>
      <c r="AXW43" s="101"/>
      <c r="AXX43" s="101"/>
      <c r="AXY43" s="101"/>
      <c r="AXZ43" s="101"/>
      <c r="AYA43" s="101"/>
      <c r="AYB43" s="101"/>
      <c r="AYC43" s="101"/>
      <c r="AYD43" s="101"/>
      <c r="AYE43" s="101"/>
      <c r="AYF43" s="101"/>
      <c r="AYG43" s="101"/>
      <c r="AYH43" s="101"/>
      <c r="AYI43" s="101"/>
      <c r="AYJ43" s="101"/>
      <c r="AYK43" s="101"/>
      <c r="AYL43" s="101"/>
      <c r="AYM43" s="101"/>
      <c r="AYN43" s="101"/>
      <c r="AYO43" s="101"/>
      <c r="AYP43" s="101"/>
      <c r="AYQ43" s="101"/>
      <c r="AYR43" s="101"/>
      <c r="AYS43" s="101"/>
      <c r="AYT43" s="101"/>
      <c r="AYU43" s="101"/>
      <c r="AYV43" s="101"/>
      <c r="AYW43" s="101"/>
      <c r="AYX43" s="101"/>
      <c r="AYY43" s="101"/>
      <c r="AYZ43" s="101"/>
      <c r="AZA43" s="101"/>
      <c r="AZB43" s="101"/>
      <c r="AZC43" s="101"/>
      <c r="AZD43" s="101"/>
      <c r="AZE43" s="101"/>
      <c r="AZF43" s="101"/>
      <c r="AZG43" s="101"/>
      <c r="AZH43" s="101"/>
      <c r="AZI43" s="101"/>
      <c r="AZJ43" s="101"/>
      <c r="AZK43" s="101"/>
      <c r="AZL43" s="101"/>
      <c r="AZM43" s="101"/>
      <c r="AZN43" s="101"/>
      <c r="AZO43" s="101"/>
      <c r="AZP43" s="101"/>
      <c r="AZQ43" s="101"/>
      <c r="AZR43" s="101"/>
      <c r="AZS43" s="101"/>
      <c r="AZT43" s="101"/>
      <c r="AZU43" s="101"/>
      <c r="AZV43" s="101"/>
      <c r="AZW43" s="101"/>
      <c r="AZX43" s="101"/>
      <c r="AZY43" s="101"/>
      <c r="AZZ43" s="101"/>
      <c r="BAA43" s="101"/>
      <c r="BAB43" s="101"/>
      <c r="BAC43" s="101"/>
      <c r="BAD43" s="101"/>
      <c r="BAE43" s="101"/>
      <c r="BAF43" s="101"/>
      <c r="BAG43" s="101"/>
      <c r="BAH43" s="101"/>
      <c r="BAI43" s="101"/>
      <c r="BAJ43" s="101"/>
      <c r="BAK43" s="101"/>
      <c r="BAL43" s="101"/>
      <c r="BAM43" s="101"/>
      <c r="BAN43" s="101"/>
      <c r="BAO43" s="101"/>
      <c r="BAP43" s="101"/>
      <c r="BAQ43" s="101"/>
      <c r="BAR43" s="101"/>
      <c r="BAS43" s="101"/>
      <c r="BAT43" s="101"/>
      <c r="BAU43" s="101"/>
      <c r="BAV43" s="101"/>
      <c r="BAW43" s="101"/>
      <c r="BAX43" s="101"/>
      <c r="BAY43" s="101"/>
      <c r="BAZ43" s="101"/>
      <c r="BBA43" s="101"/>
      <c r="BBB43" s="101"/>
      <c r="BBC43" s="101"/>
      <c r="BBD43" s="101"/>
      <c r="BBE43" s="101"/>
      <c r="BBF43" s="101"/>
      <c r="BBG43" s="101"/>
      <c r="BBH43" s="101"/>
      <c r="BBI43" s="101"/>
      <c r="BBJ43" s="101"/>
      <c r="BBK43" s="101"/>
      <c r="BBL43" s="101"/>
      <c r="BBM43" s="101"/>
      <c r="BBN43" s="101"/>
      <c r="BBO43" s="101"/>
      <c r="BBP43" s="101"/>
      <c r="BBQ43" s="101"/>
      <c r="BBR43" s="101"/>
      <c r="BBS43" s="101"/>
      <c r="BBT43" s="101"/>
      <c r="BBU43" s="101"/>
      <c r="BBV43" s="101"/>
      <c r="BBW43" s="101"/>
      <c r="BBX43" s="101"/>
      <c r="BBY43" s="101"/>
      <c r="BBZ43" s="101"/>
      <c r="BCA43" s="101"/>
      <c r="BCB43" s="101"/>
      <c r="BCC43" s="101"/>
      <c r="BCD43" s="101"/>
      <c r="BCE43" s="101"/>
      <c r="BCF43" s="101"/>
      <c r="BCG43" s="101"/>
      <c r="BCH43" s="101"/>
      <c r="BCI43" s="101"/>
      <c r="BCJ43" s="101"/>
      <c r="BCK43" s="101"/>
      <c r="BCL43" s="101"/>
      <c r="BCM43" s="101"/>
      <c r="BCN43" s="101"/>
      <c r="BCO43" s="101"/>
      <c r="BCP43" s="101"/>
      <c r="BCQ43" s="101"/>
      <c r="BCR43" s="101"/>
      <c r="BCS43" s="101"/>
      <c r="BCT43" s="101"/>
      <c r="BCU43" s="101"/>
      <c r="BCV43" s="101"/>
      <c r="BCW43" s="101"/>
      <c r="BCX43" s="101"/>
      <c r="BCY43" s="101"/>
      <c r="BCZ43" s="101"/>
      <c r="BDA43" s="101"/>
      <c r="BDB43" s="101"/>
      <c r="BDC43" s="101"/>
      <c r="BDD43" s="101"/>
      <c r="BDE43" s="101"/>
      <c r="BDF43" s="101"/>
      <c r="BDG43" s="101"/>
      <c r="BDH43" s="101"/>
      <c r="BDI43" s="101"/>
      <c r="BDJ43" s="101"/>
      <c r="BDK43" s="101"/>
      <c r="BDL43" s="101"/>
      <c r="BDM43" s="101"/>
      <c r="BDN43" s="101"/>
      <c r="BDO43" s="101"/>
      <c r="BDP43" s="101"/>
      <c r="BDQ43" s="101"/>
      <c r="BDR43" s="101"/>
      <c r="BDS43" s="101"/>
      <c r="BDT43" s="101"/>
      <c r="BDU43" s="101"/>
      <c r="BDV43" s="101"/>
      <c r="BDW43" s="101"/>
      <c r="BDX43" s="101"/>
      <c r="BDY43" s="101"/>
      <c r="BDZ43" s="101"/>
      <c r="BEA43" s="101"/>
      <c r="BEB43" s="101"/>
      <c r="BEC43" s="101"/>
      <c r="BED43" s="101"/>
      <c r="BEE43" s="101"/>
      <c r="BEF43" s="101"/>
      <c r="BEG43" s="101"/>
      <c r="BEH43" s="101"/>
      <c r="BEI43" s="101"/>
      <c r="BEJ43" s="101"/>
      <c r="BEK43" s="101"/>
      <c r="BEL43" s="101"/>
      <c r="BEM43" s="101"/>
      <c r="BEN43" s="101"/>
      <c r="BEO43" s="101"/>
      <c r="BEP43" s="101"/>
      <c r="BEQ43" s="101"/>
      <c r="BER43" s="101"/>
      <c r="BES43" s="101"/>
      <c r="BET43" s="101"/>
      <c r="BEU43" s="101"/>
      <c r="BEV43" s="101"/>
      <c r="BEW43" s="101"/>
      <c r="BEX43" s="101"/>
      <c r="BEY43" s="101"/>
      <c r="BEZ43" s="101"/>
      <c r="BFA43" s="101"/>
      <c r="BFB43" s="101"/>
      <c r="BFC43" s="101"/>
      <c r="BFD43" s="101"/>
      <c r="BFE43" s="101"/>
      <c r="BFF43" s="101"/>
      <c r="BFG43" s="101"/>
      <c r="BFH43" s="101"/>
      <c r="BFI43" s="101"/>
      <c r="BFJ43" s="101"/>
      <c r="BFK43" s="101"/>
      <c r="BFL43" s="101"/>
      <c r="BFM43" s="101"/>
      <c r="BFN43" s="101"/>
      <c r="BFO43" s="101"/>
      <c r="BFP43" s="101"/>
      <c r="BFQ43" s="101"/>
      <c r="BFR43" s="101"/>
      <c r="BFS43" s="101"/>
      <c r="BFT43" s="101"/>
      <c r="BFU43" s="101"/>
      <c r="BFV43" s="101"/>
      <c r="BFW43" s="101"/>
      <c r="BFX43" s="101"/>
      <c r="BFY43" s="101"/>
      <c r="BFZ43" s="101"/>
      <c r="BGA43" s="101"/>
      <c r="BGB43" s="101"/>
      <c r="BGC43" s="101"/>
      <c r="BGD43" s="101"/>
      <c r="BGE43" s="101"/>
      <c r="BGF43" s="101"/>
      <c r="BGG43" s="101"/>
      <c r="BGH43" s="101"/>
      <c r="BGI43" s="101"/>
      <c r="BGJ43" s="101"/>
      <c r="BGK43" s="101"/>
      <c r="BGL43" s="101"/>
      <c r="BGM43" s="101"/>
      <c r="BGN43" s="101"/>
      <c r="BGO43" s="101"/>
      <c r="BGP43" s="101"/>
      <c r="BGQ43" s="101"/>
      <c r="BGR43" s="101"/>
      <c r="BGS43" s="101"/>
      <c r="BGT43" s="101"/>
      <c r="BGU43" s="101"/>
      <c r="BGV43" s="101"/>
      <c r="BGW43" s="101"/>
      <c r="BGX43" s="101"/>
      <c r="BGY43" s="101"/>
      <c r="BGZ43" s="101"/>
      <c r="BHA43" s="101"/>
      <c r="BHB43" s="101"/>
      <c r="BHC43" s="101"/>
      <c r="BHD43" s="101"/>
      <c r="BHE43" s="101"/>
      <c r="BHF43" s="101"/>
      <c r="BHG43" s="101"/>
      <c r="BHH43" s="101"/>
      <c r="BHI43" s="101"/>
      <c r="BHJ43" s="101"/>
      <c r="BHK43" s="101"/>
      <c r="BHL43" s="101"/>
      <c r="BHM43" s="101"/>
      <c r="BHN43" s="101"/>
      <c r="BHO43" s="101"/>
      <c r="BHP43" s="101"/>
      <c r="BHQ43" s="101"/>
      <c r="BHR43" s="101"/>
      <c r="BHS43" s="101"/>
      <c r="BHT43" s="101"/>
      <c r="BHU43" s="101"/>
      <c r="BHV43" s="101"/>
      <c r="BHW43" s="101"/>
      <c r="BHX43" s="101"/>
      <c r="BHY43" s="101"/>
      <c r="BHZ43" s="101"/>
      <c r="BIA43" s="101"/>
      <c r="BIB43" s="101"/>
      <c r="BIC43" s="101"/>
      <c r="BID43" s="101"/>
      <c r="BIE43" s="101"/>
      <c r="BIF43" s="101"/>
      <c r="BIG43" s="101"/>
      <c r="BIH43" s="101"/>
      <c r="BII43" s="101"/>
      <c r="BIJ43" s="101"/>
      <c r="BIK43" s="101"/>
      <c r="BIL43" s="101"/>
      <c r="BIM43" s="101"/>
      <c r="BIN43" s="101"/>
      <c r="BIO43" s="101"/>
      <c r="BIP43" s="101"/>
      <c r="BIQ43" s="101"/>
      <c r="BIR43" s="101"/>
      <c r="BIS43" s="101"/>
      <c r="BIT43" s="101"/>
      <c r="BIU43" s="101"/>
      <c r="BIV43" s="101"/>
      <c r="BIW43" s="101"/>
      <c r="BIX43" s="101"/>
      <c r="BIY43" s="101"/>
      <c r="BIZ43" s="101"/>
      <c r="BJA43" s="101"/>
      <c r="BJB43" s="101"/>
      <c r="BJC43" s="101"/>
      <c r="BJD43" s="101"/>
      <c r="BJE43" s="101"/>
      <c r="BJF43" s="101"/>
      <c r="BJG43" s="101"/>
      <c r="BJH43" s="101"/>
      <c r="BJI43" s="101"/>
      <c r="BJJ43" s="101"/>
      <c r="BJK43" s="101"/>
      <c r="BJL43" s="101"/>
      <c r="BJM43" s="101"/>
      <c r="BJN43" s="101"/>
      <c r="BJO43" s="101"/>
      <c r="BJP43" s="101"/>
      <c r="BJQ43" s="101"/>
      <c r="BJR43" s="101"/>
      <c r="BJS43" s="101"/>
      <c r="BJT43" s="101"/>
      <c r="BJU43" s="101"/>
      <c r="BJV43" s="101"/>
      <c r="BJW43" s="101"/>
      <c r="BJX43" s="101"/>
      <c r="BJY43" s="101"/>
      <c r="BJZ43" s="101"/>
      <c r="BKA43" s="101"/>
      <c r="BKB43" s="101"/>
      <c r="BKC43" s="101"/>
      <c r="BKD43" s="101"/>
      <c r="BKE43" s="101"/>
      <c r="BKF43" s="101"/>
      <c r="BKG43" s="101"/>
      <c r="BKH43" s="101"/>
      <c r="BKI43" s="101"/>
      <c r="BKJ43" s="101"/>
      <c r="BKK43" s="101"/>
      <c r="BKL43" s="101"/>
      <c r="BKM43" s="101"/>
      <c r="BKN43" s="101"/>
      <c r="BKO43" s="101"/>
      <c r="BKP43" s="101"/>
      <c r="BKQ43" s="101"/>
      <c r="BKR43" s="101"/>
      <c r="BKS43" s="101"/>
      <c r="BKT43" s="101"/>
      <c r="BKU43" s="101"/>
      <c r="BKV43" s="101"/>
      <c r="BKW43" s="101"/>
      <c r="BKX43" s="101"/>
      <c r="BKY43" s="101"/>
      <c r="BKZ43" s="101"/>
      <c r="BLA43" s="101"/>
      <c r="BLB43" s="101"/>
      <c r="BLC43" s="101"/>
      <c r="BLD43" s="101"/>
      <c r="BLE43" s="101"/>
      <c r="BLF43" s="101"/>
      <c r="BLG43" s="101"/>
      <c r="BLH43" s="101"/>
      <c r="BLI43" s="101"/>
      <c r="BLJ43" s="101"/>
      <c r="BLK43" s="101"/>
      <c r="BLL43" s="101"/>
      <c r="BLM43" s="101"/>
      <c r="BLN43" s="101"/>
      <c r="BLO43" s="101"/>
      <c r="BLP43" s="101"/>
      <c r="BLQ43" s="101"/>
      <c r="BLR43" s="101"/>
      <c r="BLS43" s="101"/>
      <c r="BLT43" s="101"/>
      <c r="BLU43" s="101"/>
      <c r="BLV43" s="101"/>
      <c r="BLW43" s="101"/>
      <c r="BLX43" s="101"/>
      <c r="BLY43" s="101"/>
      <c r="BLZ43" s="101"/>
      <c r="BMA43" s="101"/>
      <c r="BMB43" s="101"/>
      <c r="BMC43" s="101"/>
      <c r="BMD43" s="101"/>
      <c r="BME43" s="101"/>
      <c r="BMF43" s="101"/>
      <c r="BMG43" s="101"/>
      <c r="BMH43" s="101"/>
      <c r="BMI43" s="101"/>
      <c r="BMJ43" s="101"/>
      <c r="BMK43" s="101"/>
      <c r="BML43" s="101"/>
      <c r="BMM43" s="101"/>
      <c r="BMN43" s="101"/>
      <c r="BMO43" s="101"/>
      <c r="BMP43" s="101"/>
      <c r="BMQ43" s="101"/>
      <c r="BMR43" s="101"/>
      <c r="BMS43" s="101"/>
      <c r="BMT43" s="101"/>
      <c r="BMU43" s="101"/>
      <c r="BMV43" s="101"/>
      <c r="BMW43" s="101"/>
      <c r="BMX43" s="101"/>
      <c r="BMY43" s="101"/>
      <c r="BMZ43" s="101"/>
      <c r="BNA43" s="101"/>
      <c r="BNB43" s="101"/>
      <c r="BNC43" s="101"/>
      <c r="BND43" s="101"/>
      <c r="BNE43" s="101"/>
      <c r="BNF43" s="101"/>
      <c r="BNG43" s="101"/>
      <c r="BNH43" s="101"/>
      <c r="BNI43" s="101"/>
      <c r="BNJ43" s="101"/>
      <c r="BNK43" s="101"/>
      <c r="BNL43" s="101"/>
      <c r="BNM43" s="101"/>
      <c r="BNN43" s="101"/>
      <c r="BNO43" s="101"/>
      <c r="BNP43" s="101"/>
      <c r="BNQ43" s="101"/>
      <c r="BNR43" s="101"/>
      <c r="BNS43" s="101"/>
      <c r="BNT43" s="101"/>
      <c r="BNU43" s="101"/>
      <c r="BNV43" s="101"/>
      <c r="BNW43" s="101"/>
      <c r="BNX43" s="101"/>
      <c r="BNY43" s="101"/>
      <c r="BNZ43" s="101"/>
      <c r="BOA43" s="101"/>
      <c r="BOB43" s="101"/>
      <c r="BOC43" s="101"/>
      <c r="BOD43" s="101"/>
      <c r="BOE43" s="101"/>
      <c r="BOF43" s="101"/>
      <c r="BOG43" s="101"/>
      <c r="BOH43" s="101"/>
      <c r="BOI43" s="101"/>
      <c r="BOJ43" s="101"/>
      <c r="BOK43" s="101"/>
      <c r="BOL43" s="101"/>
      <c r="BOM43" s="101"/>
      <c r="BON43" s="101"/>
      <c r="BOO43" s="101"/>
      <c r="BOP43" s="101"/>
      <c r="BOQ43" s="101"/>
      <c r="BOR43" s="101"/>
      <c r="BOS43" s="101"/>
      <c r="BOT43" s="101"/>
      <c r="BOU43" s="101"/>
      <c r="BOV43" s="101"/>
      <c r="BOW43" s="101"/>
      <c r="BOX43" s="101"/>
      <c r="BOY43" s="101"/>
      <c r="BOZ43" s="101"/>
      <c r="BPA43" s="101"/>
      <c r="BPB43" s="101"/>
      <c r="BPC43" s="101"/>
      <c r="BPD43" s="101"/>
      <c r="BPE43" s="101"/>
      <c r="BPF43" s="101"/>
      <c r="BPG43" s="101"/>
      <c r="BPH43" s="101"/>
      <c r="BPI43" s="101"/>
      <c r="BPJ43" s="101"/>
      <c r="BPK43" s="101"/>
      <c r="BPL43" s="101"/>
      <c r="BPM43" s="101"/>
      <c r="BPN43" s="101"/>
      <c r="BPO43" s="101"/>
      <c r="BPP43" s="101"/>
      <c r="BPQ43" s="101"/>
      <c r="BPR43" s="101"/>
      <c r="BPS43" s="101"/>
      <c r="BPT43" s="101"/>
      <c r="BPU43" s="101"/>
      <c r="BPV43" s="101"/>
      <c r="BPW43" s="101"/>
      <c r="BPX43" s="101"/>
      <c r="BPY43" s="101"/>
      <c r="BPZ43" s="101"/>
      <c r="BQA43" s="101"/>
      <c r="BQB43" s="101"/>
      <c r="BQC43" s="101"/>
      <c r="BQD43" s="101"/>
      <c r="BQE43" s="101"/>
      <c r="BQF43" s="101"/>
      <c r="BQG43" s="101"/>
      <c r="BQH43" s="101"/>
      <c r="BQI43" s="101"/>
      <c r="BQJ43" s="101"/>
      <c r="BQK43" s="101"/>
      <c r="BQL43" s="101"/>
      <c r="BQM43" s="101"/>
      <c r="BQN43" s="101"/>
      <c r="BQO43" s="101"/>
      <c r="BQP43" s="101"/>
      <c r="BQQ43" s="101"/>
      <c r="BQR43" s="101"/>
      <c r="BQS43" s="101"/>
      <c r="BQT43" s="101"/>
      <c r="BQU43" s="101"/>
      <c r="BQV43" s="101"/>
      <c r="BQW43" s="101"/>
      <c r="BQX43" s="101"/>
      <c r="BQY43" s="101"/>
      <c r="BQZ43" s="101"/>
      <c r="BRA43" s="101"/>
      <c r="BRB43" s="101"/>
      <c r="BRC43" s="101"/>
      <c r="BRD43" s="101"/>
      <c r="BRE43" s="101"/>
      <c r="BRF43" s="101"/>
      <c r="BRG43" s="101"/>
      <c r="BRH43" s="101"/>
      <c r="BRI43" s="101"/>
      <c r="BRJ43" s="101"/>
      <c r="BRK43" s="101"/>
      <c r="BRL43" s="101"/>
      <c r="BRM43" s="101"/>
      <c r="BRN43" s="101"/>
      <c r="BRO43" s="101"/>
      <c r="BRP43" s="101"/>
      <c r="BRQ43" s="101"/>
      <c r="BRR43" s="101"/>
      <c r="BRS43" s="101"/>
      <c r="BRT43" s="101"/>
      <c r="BRU43" s="101"/>
      <c r="BRV43" s="101"/>
      <c r="BRW43" s="101"/>
      <c r="BRX43" s="101"/>
      <c r="BRY43" s="101"/>
      <c r="BRZ43" s="101"/>
      <c r="BSA43" s="101"/>
      <c r="BSB43" s="101"/>
      <c r="BSC43" s="101"/>
      <c r="BSD43" s="101"/>
      <c r="BSE43" s="101"/>
      <c r="BSF43" s="101"/>
      <c r="BSG43" s="101"/>
      <c r="BSH43" s="101"/>
      <c r="BSI43" s="101"/>
      <c r="BSJ43" s="101"/>
      <c r="BSK43" s="101"/>
      <c r="BSL43" s="101"/>
      <c r="BSM43" s="101"/>
      <c r="BSN43" s="101"/>
      <c r="BSO43" s="101"/>
      <c r="BSP43" s="101"/>
      <c r="BSQ43" s="101"/>
      <c r="BSR43" s="101"/>
      <c r="BSS43" s="101"/>
      <c r="BST43" s="101"/>
      <c r="BSU43" s="101"/>
      <c r="BSV43" s="101"/>
      <c r="BSW43" s="101"/>
      <c r="BSX43" s="101"/>
      <c r="BSY43" s="101"/>
      <c r="BSZ43" s="101"/>
      <c r="BTA43" s="101"/>
      <c r="BTB43" s="101"/>
      <c r="BTC43" s="101"/>
      <c r="BTD43" s="101"/>
      <c r="BTE43" s="101"/>
      <c r="BTF43" s="101"/>
      <c r="BTG43" s="101"/>
      <c r="BTH43" s="101"/>
      <c r="BTI43" s="101"/>
      <c r="BTJ43" s="101"/>
      <c r="BTK43" s="101"/>
      <c r="BTL43" s="101"/>
      <c r="BTM43" s="101"/>
      <c r="BTN43" s="101"/>
      <c r="BTO43" s="101"/>
      <c r="BTP43" s="101"/>
      <c r="BTQ43" s="101"/>
      <c r="BTR43" s="101"/>
      <c r="BTS43" s="101"/>
      <c r="BTT43" s="101"/>
      <c r="BTU43" s="101"/>
      <c r="BTV43" s="101"/>
      <c r="BTW43" s="101"/>
      <c r="BTX43" s="101"/>
      <c r="BTY43" s="101"/>
      <c r="BTZ43" s="101"/>
      <c r="BUA43" s="101"/>
      <c r="BUB43" s="101"/>
      <c r="BUC43" s="101"/>
      <c r="BUD43" s="101"/>
      <c r="BUE43" s="101"/>
      <c r="BUF43" s="101"/>
      <c r="BUG43" s="101"/>
      <c r="BUH43" s="101"/>
      <c r="BUI43" s="101"/>
      <c r="BUJ43" s="101"/>
      <c r="BUK43" s="101"/>
      <c r="BUL43" s="101"/>
      <c r="BUM43" s="101"/>
      <c r="BUN43" s="101"/>
      <c r="BUO43" s="101"/>
      <c r="BUP43" s="101"/>
      <c r="BUQ43" s="101"/>
      <c r="BUR43" s="101"/>
      <c r="BUS43" s="101"/>
      <c r="BUT43" s="101"/>
      <c r="BUU43" s="101"/>
      <c r="BUV43" s="101"/>
      <c r="BUW43" s="101"/>
      <c r="BUX43" s="101"/>
      <c r="BUY43" s="101"/>
      <c r="BUZ43" s="101"/>
      <c r="BVA43" s="101"/>
      <c r="BVB43" s="101"/>
      <c r="BVC43" s="101"/>
      <c r="BVD43" s="101"/>
      <c r="BVE43" s="101"/>
      <c r="BVF43" s="101"/>
      <c r="BVG43" s="101"/>
      <c r="BVH43" s="101"/>
      <c r="BVI43" s="101"/>
      <c r="BVJ43" s="101"/>
      <c r="BVK43" s="101"/>
      <c r="BVL43" s="101"/>
      <c r="BVM43" s="101"/>
      <c r="BVN43" s="101"/>
      <c r="BVO43" s="101"/>
      <c r="BVP43" s="101"/>
      <c r="BVQ43" s="101"/>
      <c r="BVR43" s="101"/>
      <c r="BVS43" s="101"/>
      <c r="BVT43" s="101"/>
      <c r="BVU43" s="101"/>
      <c r="BVV43" s="101"/>
      <c r="BVW43" s="101"/>
      <c r="BVX43" s="101"/>
      <c r="BVY43" s="101"/>
      <c r="BVZ43" s="101"/>
      <c r="BWA43" s="101"/>
      <c r="BWB43" s="101"/>
      <c r="BWC43" s="101"/>
      <c r="BWD43" s="101"/>
      <c r="BWE43" s="101"/>
      <c r="BWF43" s="101"/>
      <c r="BWG43" s="101"/>
      <c r="BWH43" s="101"/>
      <c r="BWI43" s="101"/>
      <c r="BWJ43" s="101"/>
      <c r="BWK43" s="101"/>
      <c r="BWL43" s="101"/>
      <c r="BWM43" s="101"/>
      <c r="BWN43" s="101"/>
      <c r="BWO43" s="101"/>
      <c r="BWP43" s="101"/>
      <c r="BWQ43" s="101"/>
      <c r="BWR43" s="101"/>
      <c r="BWS43" s="101"/>
      <c r="BWT43" s="101"/>
      <c r="BWU43" s="101"/>
      <c r="BWV43" s="101"/>
      <c r="BWW43" s="101"/>
      <c r="BWX43" s="101"/>
      <c r="BWY43" s="101"/>
      <c r="BWZ43" s="101"/>
      <c r="BXA43" s="101"/>
      <c r="BXB43" s="101"/>
      <c r="BXC43" s="101"/>
      <c r="BXD43" s="101"/>
      <c r="BXE43" s="101"/>
      <c r="BXF43" s="101"/>
      <c r="BXG43" s="101"/>
      <c r="BXH43" s="101"/>
      <c r="BXI43" s="101"/>
      <c r="BXJ43" s="101"/>
      <c r="BXK43" s="101"/>
      <c r="BXL43" s="101"/>
      <c r="BXM43" s="101"/>
      <c r="BXN43" s="101"/>
      <c r="BXO43" s="101"/>
      <c r="BXP43" s="101"/>
      <c r="BXQ43" s="101"/>
      <c r="BXR43" s="101"/>
      <c r="BXS43" s="101"/>
      <c r="BXT43" s="101"/>
      <c r="BXU43" s="101"/>
      <c r="BXV43" s="101"/>
      <c r="BXW43" s="101"/>
      <c r="BXX43" s="101"/>
      <c r="BXY43" s="101"/>
      <c r="BXZ43" s="101"/>
      <c r="BYA43" s="101"/>
      <c r="BYB43" s="101"/>
      <c r="BYC43" s="101"/>
      <c r="BYD43" s="101"/>
      <c r="BYE43" s="101"/>
      <c r="BYF43" s="101"/>
      <c r="BYG43" s="101"/>
      <c r="BYH43" s="101"/>
      <c r="BYI43" s="101"/>
      <c r="BYJ43" s="101"/>
      <c r="BYK43" s="101"/>
      <c r="BYL43" s="101"/>
      <c r="BYM43" s="101"/>
      <c r="BYN43" s="101"/>
      <c r="BYO43" s="101"/>
      <c r="BYP43" s="101"/>
      <c r="BYQ43" s="101"/>
      <c r="BYR43" s="101"/>
      <c r="BYS43" s="101"/>
      <c r="BYT43" s="101"/>
      <c r="BYU43" s="101"/>
      <c r="BYV43" s="101"/>
      <c r="BYW43" s="101"/>
      <c r="BYX43" s="101"/>
      <c r="BYY43" s="101"/>
      <c r="BYZ43" s="101"/>
      <c r="BZA43" s="101"/>
      <c r="BZB43" s="101"/>
      <c r="BZC43" s="101"/>
      <c r="BZD43" s="101"/>
      <c r="BZE43" s="101"/>
      <c r="BZF43" s="101"/>
      <c r="BZG43" s="101"/>
      <c r="BZH43" s="101"/>
      <c r="BZI43" s="101"/>
      <c r="BZJ43" s="101"/>
      <c r="BZK43" s="101"/>
      <c r="BZL43" s="101"/>
      <c r="BZM43" s="101"/>
      <c r="BZN43" s="101"/>
      <c r="BZO43" s="101"/>
      <c r="BZP43" s="101"/>
      <c r="BZQ43" s="101"/>
      <c r="BZR43" s="101"/>
      <c r="BZS43" s="101"/>
      <c r="BZT43" s="101"/>
      <c r="BZU43" s="101"/>
      <c r="BZV43" s="101"/>
      <c r="BZW43" s="101"/>
      <c r="BZX43" s="101"/>
      <c r="BZY43" s="101"/>
      <c r="BZZ43" s="101"/>
      <c r="CAA43" s="101"/>
      <c r="CAB43" s="101"/>
      <c r="CAC43" s="101"/>
      <c r="CAD43" s="101"/>
      <c r="CAE43" s="101"/>
      <c r="CAF43" s="101"/>
      <c r="CAG43" s="101"/>
      <c r="CAH43" s="101"/>
      <c r="CAI43" s="101"/>
      <c r="CAJ43" s="101"/>
      <c r="CAK43" s="101"/>
      <c r="CAL43" s="101"/>
      <c r="CAM43" s="101"/>
      <c r="CAN43" s="101"/>
      <c r="CAO43" s="101"/>
      <c r="CAP43" s="101"/>
      <c r="CAQ43" s="101"/>
      <c r="CAR43" s="101"/>
      <c r="CAS43" s="101"/>
      <c r="CAT43" s="101"/>
      <c r="CAU43" s="101"/>
      <c r="CAV43" s="101"/>
      <c r="CAW43" s="101"/>
      <c r="CAX43" s="101"/>
      <c r="CAY43" s="101"/>
      <c r="CAZ43" s="101"/>
      <c r="CBA43" s="101"/>
      <c r="CBB43" s="101"/>
      <c r="CBC43" s="101"/>
      <c r="CBD43" s="101"/>
      <c r="CBE43" s="101"/>
      <c r="CBF43" s="101"/>
      <c r="CBG43" s="101"/>
      <c r="CBH43" s="101"/>
      <c r="CBI43" s="101"/>
      <c r="CBJ43" s="101"/>
      <c r="CBK43" s="101"/>
      <c r="CBL43" s="101"/>
      <c r="CBM43" s="101"/>
      <c r="CBN43" s="101"/>
      <c r="CBO43" s="101"/>
      <c r="CBP43" s="101"/>
      <c r="CBQ43" s="101"/>
      <c r="CBR43" s="101"/>
      <c r="CBS43" s="101"/>
      <c r="CBT43" s="101"/>
      <c r="CBU43" s="101"/>
      <c r="CBV43" s="101"/>
      <c r="CBW43" s="101"/>
      <c r="CBX43" s="101"/>
      <c r="CBY43" s="101"/>
      <c r="CBZ43" s="101"/>
      <c r="CCA43" s="101"/>
      <c r="CCB43" s="101"/>
      <c r="CCC43" s="101"/>
      <c r="CCD43" s="101"/>
      <c r="CCE43" s="101"/>
      <c r="CCF43" s="101"/>
      <c r="CCG43" s="101"/>
      <c r="CCH43" s="101"/>
      <c r="CCI43" s="101"/>
      <c r="CCJ43" s="101"/>
      <c r="CCK43" s="101"/>
      <c r="CCL43" s="101"/>
      <c r="CCM43" s="101"/>
      <c r="CCN43" s="101"/>
      <c r="CCO43" s="101"/>
      <c r="CCP43" s="101"/>
      <c r="CCQ43" s="101"/>
      <c r="CCR43" s="101"/>
      <c r="CCS43" s="101"/>
      <c r="CCT43" s="101"/>
      <c r="CCU43" s="101"/>
      <c r="CCV43" s="101"/>
      <c r="CCW43" s="101"/>
      <c r="CCX43" s="101"/>
      <c r="CCY43" s="101"/>
      <c r="CCZ43" s="101"/>
      <c r="CDA43" s="101"/>
      <c r="CDB43" s="101"/>
      <c r="CDC43" s="101"/>
      <c r="CDD43" s="101"/>
      <c r="CDE43" s="101"/>
      <c r="CDF43" s="101"/>
      <c r="CDG43" s="101"/>
      <c r="CDH43" s="101"/>
      <c r="CDI43" s="101"/>
      <c r="CDJ43" s="101"/>
      <c r="CDK43" s="101"/>
      <c r="CDL43" s="101"/>
      <c r="CDM43" s="101"/>
      <c r="CDN43" s="101"/>
      <c r="CDO43" s="101"/>
      <c r="CDP43" s="101"/>
      <c r="CDQ43" s="101"/>
      <c r="CDR43" s="101"/>
      <c r="CDS43" s="101"/>
      <c r="CDT43" s="101"/>
      <c r="CDU43" s="101"/>
      <c r="CDV43" s="101"/>
      <c r="CDW43" s="101"/>
      <c r="CDX43" s="101"/>
      <c r="CDY43" s="101"/>
      <c r="CDZ43" s="101"/>
      <c r="CEA43" s="101"/>
      <c r="CEB43" s="101"/>
      <c r="CEC43" s="101"/>
      <c r="CED43" s="101"/>
      <c r="CEE43" s="101"/>
      <c r="CEF43" s="101"/>
      <c r="CEG43" s="101"/>
      <c r="CEH43" s="101"/>
      <c r="CEI43" s="101"/>
      <c r="CEJ43" s="101"/>
      <c r="CEK43" s="101"/>
      <c r="CEL43" s="101"/>
      <c r="CEM43" s="101"/>
      <c r="CEN43" s="101"/>
      <c r="CEO43" s="101"/>
      <c r="CEP43" s="101"/>
      <c r="CEQ43" s="101"/>
      <c r="CER43" s="101"/>
      <c r="CES43" s="101"/>
      <c r="CET43" s="101"/>
      <c r="CEU43" s="101"/>
      <c r="CEV43" s="101"/>
      <c r="CEW43" s="101"/>
      <c r="CEX43" s="101"/>
      <c r="CEY43" s="101"/>
      <c r="CEZ43" s="101"/>
      <c r="CFA43" s="101"/>
      <c r="CFB43" s="101"/>
      <c r="CFC43" s="101"/>
      <c r="CFD43" s="101"/>
      <c r="CFE43" s="101"/>
      <c r="CFF43" s="101"/>
      <c r="CFG43" s="101"/>
      <c r="CFH43" s="101"/>
      <c r="CFI43" s="101"/>
      <c r="CFJ43" s="101"/>
      <c r="CFK43" s="101"/>
      <c r="CFL43" s="101"/>
      <c r="CFM43" s="101"/>
      <c r="CFN43" s="101"/>
      <c r="CFO43" s="101"/>
      <c r="CFP43" s="101"/>
      <c r="CFQ43" s="101"/>
      <c r="CFR43" s="101"/>
      <c r="CFS43" s="101"/>
      <c r="CFT43" s="101"/>
      <c r="CFU43" s="101"/>
      <c r="CFV43" s="101"/>
      <c r="CFW43" s="101"/>
      <c r="CFX43" s="101"/>
      <c r="CFY43" s="101"/>
      <c r="CFZ43" s="101"/>
      <c r="CGA43" s="101"/>
      <c r="CGB43" s="101"/>
      <c r="CGC43" s="101"/>
      <c r="CGD43" s="101"/>
      <c r="CGE43" s="101"/>
      <c r="CGF43" s="101"/>
      <c r="CGG43" s="101"/>
      <c r="CGH43" s="101"/>
      <c r="CGI43" s="101"/>
      <c r="CGJ43" s="101"/>
      <c r="CGK43" s="101"/>
      <c r="CGL43" s="101"/>
      <c r="CGM43" s="101"/>
      <c r="CGN43" s="101"/>
      <c r="CGO43" s="101"/>
      <c r="CGP43" s="101"/>
      <c r="CGQ43" s="101"/>
      <c r="CGR43" s="101"/>
      <c r="CGS43" s="101"/>
      <c r="CGT43" s="101"/>
      <c r="CGU43" s="101"/>
      <c r="CGV43" s="101"/>
      <c r="CGW43" s="101"/>
      <c r="CGX43" s="101"/>
      <c r="CGY43" s="101"/>
      <c r="CGZ43" s="101"/>
      <c r="CHA43" s="101"/>
      <c r="CHB43" s="101"/>
      <c r="CHC43" s="101"/>
      <c r="CHD43" s="101"/>
      <c r="CHE43" s="101"/>
      <c r="CHF43" s="101"/>
      <c r="CHG43" s="101"/>
      <c r="CHH43" s="101"/>
      <c r="CHI43" s="101"/>
      <c r="CHJ43" s="101"/>
      <c r="CHK43" s="101"/>
      <c r="CHL43" s="101"/>
      <c r="CHM43" s="101"/>
      <c r="CHN43" s="101"/>
      <c r="CHO43" s="101"/>
      <c r="CHP43" s="101"/>
      <c r="CHQ43" s="101"/>
      <c r="CHR43" s="101"/>
      <c r="CHS43" s="101"/>
      <c r="CHT43" s="101"/>
      <c r="CHU43" s="101"/>
      <c r="CHV43" s="101"/>
      <c r="CHW43" s="101"/>
      <c r="CHX43" s="101"/>
      <c r="CHY43" s="101"/>
      <c r="CHZ43" s="101"/>
      <c r="CIA43" s="101"/>
      <c r="CIB43" s="101"/>
      <c r="CIC43" s="101"/>
      <c r="CID43" s="101"/>
      <c r="CIE43" s="101"/>
      <c r="CIF43" s="101"/>
      <c r="CIG43" s="101"/>
      <c r="CIH43" s="101"/>
      <c r="CII43" s="101"/>
      <c r="CIJ43" s="101"/>
      <c r="CIK43" s="101"/>
      <c r="CIL43" s="101"/>
      <c r="CIM43" s="101"/>
      <c r="CIN43" s="101"/>
      <c r="CIO43" s="101"/>
      <c r="CIP43" s="101"/>
      <c r="CIQ43" s="101"/>
      <c r="CIR43" s="101"/>
      <c r="CIS43" s="101"/>
      <c r="CIT43" s="101"/>
      <c r="CIU43" s="101"/>
      <c r="CIV43" s="101"/>
      <c r="CIW43" s="101"/>
      <c r="CIX43" s="101"/>
      <c r="CIY43" s="101"/>
      <c r="CIZ43" s="101"/>
      <c r="CJA43" s="101"/>
      <c r="CJB43" s="101"/>
      <c r="CJC43" s="101"/>
      <c r="CJD43" s="101"/>
      <c r="CJE43" s="101"/>
      <c r="CJF43" s="101"/>
      <c r="CJG43" s="101"/>
      <c r="CJH43" s="101"/>
      <c r="CJI43" s="101"/>
      <c r="CJJ43" s="101"/>
      <c r="CJK43" s="101"/>
      <c r="CJL43" s="101"/>
      <c r="CJM43" s="101"/>
      <c r="CJN43" s="101"/>
      <c r="CJO43" s="101"/>
      <c r="CJP43" s="101"/>
      <c r="CJQ43" s="101"/>
      <c r="CJR43" s="101"/>
      <c r="CJS43" s="101"/>
      <c r="CJT43" s="101"/>
      <c r="CJU43" s="101"/>
      <c r="CJV43" s="101"/>
      <c r="CJW43" s="101"/>
      <c r="CJX43" s="101"/>
      <c r="CJY43" s="101"/>
      <c r="CJZ43" s="101"/>
      <c r="CKA43" s="101"/>
      <c r="CKB43" s="101"/>
      <c r="CKC43" s="101"/>
      <c r="CKD43" s="101"/>
      <c r="CKE43" s="101"/>
      <c r="CKF43" s="101"/>
      <c r="CKG43" s="101"/>
      <c r="CKH43" s="101"/>
      <c r="CKI43" s="101"/>
      <c r="CKJ43" s="101"/>
      <c r="CKK43" s="101"/>
      <c r="CKL43" s="101"/>
      <c r="CKM43" s="101"/>
      <c r="CKN43" s="101"/>
      <c r="CKO43" s="101"/>
      <c r="CKP43" s="101"/>
      <c r="CKQ43" s="101"/>
      <c r="CKR43" s="101"/>
      <c r="CKS43" s="101"/>
      <c r="CKT43" s="101"/>
      <c r="CKU43" s="101"/>
      <c r="CKV43" s="101"/>
      <c r="CKW43" s="101"/>
      <c r="CKX43" s="101"/>
      <c r="CKY43" s="101"/>
      <c r="CKZ43" s="101"/>
      <c r="CLA43" s="101"/>
      <c r="CLB43" s="101"/>
      <c r="CLC43" s="101"/>
      <c r="CLD43" s="101"/>
      <c r="CLE43" s="101"/>
      <c r="CLF43" s="101"/>
      <c r="CLG43" s="101"/>
      <c r="CLH43" s="101"/>
      <c r="CLI43" s="101"/>
      <c r="CLJ43" s="101"/>
      <c r="CLK43" s="101"/>
      <c r="CLL43" s="101"/>
      <c r="CLM43" s="101"/>
      <c r="CLN43" s="101"/>
      <c r="CLO43" s="101"/>
      <c r="CLP43" s="101"/>
      <c r="CLQ43" s="101"/>
      <c r="CLR43" s="101"/>
      <c r="CLS43" s="101"/>
      <c r="CLT43" s="101"/>
      <c r="CLU43" s="101"/>
      <c r="CLV43" s="101"/>
      <c r="CLW43" s="101"/>
      <c r="CLX43" s="101"/>
      <c r="CLY43" s="101"/>
      <c r="CLZ43" s="101"/>
      <c r="CMA43" s="101"/>
      <c r="CMB43" s="101"/>
      <c r="CMC43" s="101"/>
      <c r="CMD43" s="101"/>
      <c r="CME43" s="101"/>
      <c r="CMF43" s="101"/>
      <c r="CMG43" s="101"/>
      <c r="CMH43" s="101"/>
      <c r="CMI43" s="101"/>
      <c r="CMJ43" s="101"/>
      <c r="CMK43" s="101"/>
      <c r="CML43" s="101"/>
      <c r="CMM43" s="101"/>
      <c r="CMN43" s="101"/>
      <c r="CMO43" s="101"/>
      <c r="CMP43" s="101"/>
      <c r="CMQ43" s="101"/>
      <c r="CMR43" s="101"/>
      <c r="CMS43" s="101"/>
      <c r="CMT43" s="101"/>
      <c r="CMU43" s="101"/>
      <c r="CMV43" s="101"/>
      <c r="CMW43" s="101"/>
      <c r="CMX43" s="101"/>
      <c r="CMY43" s="101"/>
      <c r="CMZ43" s="101"/>
      <c r="CNA43" s="101"/>
      <c r="CNB43" s="101"/>
      <c r="CNC43" s="101"/>
      <c r="CND43" s="101"/>
      <c r="CNE43" s="101"/>
      <c r="CNF43" s="101"/>
      <c r="CNG43" s="101"/>
      <c r="CNH43" s="101"/>
      <c r="CNI43" s="101"/>
      <c r="CNJ43" s="101"/>
      <c r="CNK43" s="101"/>
      <c r="CNL43" s="101"/>
      <c r="CNM43" s="101"/>
      <c r="CNN43" s="101"/>
      <c r="CNO43" s="101"/>
      <c r="CNP43" s="101"/>
      <c r="CNQ43" s="101"/>
      <c r="CNR43" s="101"/>
      <c r="CNS43" s="101"/>
      <c r="CNT43" s="101"/>
      <c r="CNU43" s="101"/>
      <c r="CNV43" s="101"/>
      <c r="CNW43" s="101"/>
      <c r="CNX43" s="101"/>
      <c r="CNY43" s="101"/>
      <c r="CNZ43" s="101"/>
      <c r="COA43" s="101"/>
      <c r="COB43" s="101"/>
      <c r="COC43" s="101"/>
      <c r="COD43" s="101"/>
      <c r="COE43" s="101"/>
      <c r="COF43" s="101"/>
      <c r="COG43" s="101"/>
      <c r="COH43" s="101"/>
      <c r="COI43" s="101"/>
      <c r="COJ43" s="101"/>
      <c r="COK43" s="101"/>
      <c r="COL43" s="101"/>
      <c r="COM43" s="101"/>
      <c r="CON43" s="101"/>
      <c r="COO43" s="101"/>
      <c r="COP43" s="101"/>
      <c r="COQ43" s="101"/>
      <c r="COR43" s="101"/>
      <c r="COS43" s="101"/>
      <c r="COT43" s="101"/>
      <c r="COU43" s="101"/>
      <c r="COV43" s="101"/>
      <c r="COW43" s="101"/>
      <c r="COX43" s="101"/>
      <c r="COY43" s="101"/>
      <c r="COZ43" s="101"/>
      <c r="CPA43" s="101"/>
      <c r="CPB43" s="101"/>
      <c r="CPC43" s="101"/>
      <c r="CPD43" s="101"/>
      <c r="CPE43" s="101"/>
      <c r="CPF43" s="101"/>
      <c r="CPG43" s="101"/>
      <c r="CPH43" s="101"/>
      <c r="CPI43" s="101"/>
      <c r="CPJ43" s="101"/>
      <c r="CPK43" s="101"/>
      <c r="CPL43" s="101"/>
      <c r="CPM43" s="101"/>
      <c r="CPN43" s="101"/>
      <c r="CPO43" s="101"/>
      <c r="CPP43" s="101"/>
      <c r="CPQ43" s="101"/>
      <c r="CPR43" s="101"/>
      <c r="CPS43" s="101"/>
      <c r="CPT43" s="101"/>
      <c r="CPU43" s="101"/>
      <c r="CPV43" s="101"/>
      <c r="CPW43" s="101"/>
      <c r="CPX43" s="101"/>
      <c r="CPY43" s="101"/>
      <c r="CPZ43" s="101"/>
      <c r="CQA43" s="101"/>
      <c r="CQB43" s="101"/>
      <c r="CQC43" s="101"/>
      <c r="CQD43" s="101"/>
      <c r="CQE43" s="101"/>
      <c r="CQF43" s="101"/>
      <c r="CQG43" s="101"/>
      <c r="CQH43" s="101"/>
      <c r="CQI43" s="101"/>
      <c r="CQJ43" s="101"/>
      <c r="CQK43" s="101"/>
      <c r="CQL43" s="101"/>
      <c r="CQM43" s="101"/>
      <c r="CQN43" s="101"/>
      <c r="CQO43" s="101"/>
      <c r="CQP43" s="101"/>
      <c r="CQQ43" s="101"/>
      <c r="CQR43" s="101"/>
      <c r="CQS43" s="101"/>
      <c r="CQT43" s="101"/>
      <c r="CQU43" s="101"/>
      <c r="CQV43" s="101"/>
      <c r="CQW43" s="101"/>
      <c r="CQX43" s="101"/>
      <c r="CQY43" s="101"/>
      <c r="CQZ43" s="101"/>
      <c r="CRA43" s="101"/>
      <c r="CRB43" s="101"/>
      <c r="CRC43" s="101"/>
      <c r="CRD43" s="101"/>
      <c r="CRE43" s="101"/>
      <c r="CRF43" s="101"/>
      <c r="CRG43" s="101"/>
      <c r="CRH43" s="101"/>
      <c r="CRI43" s="101"/>
      <c r="CRJ43" s="101"/>
      <c r="CRK43" s="101"/>
      <c r="CRL43" s="101"/>
      <c r="CRM43" s="101"/>
      <c r="CRN43" s="101"/>
      <c r="CRO43" s="101"/>
      <c r="CRP43" s="101"/>
      <c r="CRQ43" s="101"/>
      <c r="CRR43" s="101"/>
      <c r="CRS43" s="101"/>
      <c r="CRT43" s="101"/>
      <c r="CRU43" s="101"/>
      <c r="CRV43" s="101"/>
      <c r="CRW43" s="101"/>
      <c r="CRX43" s="101"/>
      <c r="CRY43" s="101"/>
      <c r="CRZ43" s="101"/>
      <c r="CSA43" s="101"/>
      <c r="CSB43" s="101"/>
      <c r="CSC43" s="101"/>
      <c r="CSD43" s="101"/>
      <c r="CSE43" s="101"/>
      <c r="CSF43" s="101"/>
      <c r="CSG43" s="101"/>
      <c r="CSH43" s="101"/>
      <c r="CSI43" s="101"/>
      <c r="CSJ43" s="101"/>
      <c r="CSK43" s="101"/>
      <c r="CSL43" s="101"/>
      <c r="CSM43" s="101"/>
      <c r="CSN43" s="101"/>
      <c r="CSO43" s="101"/>
      <c r="CSP43" s="101"/>
      <c r="CSQ43" s="101"/>
      <c r="CSR43" s="101"/>
      <c r="CSS43" s="101"/>
      <c r="CST43" s="101"/>
      <c r="CSU43" s="101"/>
      <c r="CSV43" s="101"/>
      <c r="CSW43" s="101"/>
      <c r="CSX43" s="101"/>
      <c r="CSY43" s="101"/>
      <c r="CSZ43" s="101"/>
      <c r="CTA43" s="101"/>
      <c r="CTB43" s="101"/>
      <c r="CTC43" s="101"/>
      <c r="CTD43" s="101"/>
      <c r="CTE43" s="101"/>
      <c r="CTF43" s="101"/>
      <c r="CTG43" s="101"/>
      <c r="CTH43" s="101"/>
      <c r="CTI43" s="101"/>
      <c r="CTJ43" s="101"/>
      <c r="CTK43" s="101"/>
      <c r="CTL43" s="101"/>
      <c r="CTM43" s="101"/>
      <c r="CTN43" s="101"/>
      <c r="CTO43" s="101"/>
      <c r="CTP43" s="101"/>
      <c r="CTQ43" s="101"/>
      <c r="CTR43" s="101"/>
      <c r="CTS43" s="101"/>
      <c r="CTT43" s="101"/>
      <c r="CTU43" s="101"/>
      <c r="CTV43" s="101"/>
      <c r="CTW43" s="101"/>
      <c r="CTX43" s="101"/>
      <c r="CTY43" s="101"/>
      <c r="CTZ43" s="101"/>
      <c r="CUA43" s="101"/>
      <c r="CUB43" s="101"/>
      <c r="CUC43" s="101"/>
      <c r="CUD43" s="101"/>
      <c r="CUE43" s="101"/>
      <c r="CUF43" s="101"/>
      <c r="CUG43" s="101"/>
      <c r="CUH43" s="101"/>
      <c r="CUI43" s="101"/>
      <c r="CUJ43" s="101"/>
      <c r="CUK43" s="101"/>
      <c r="CUL43" s="101"/>
      <c r="CUM43" s="101"/>
      <c r="CUN43" s="101"/>
      <c r="CUO43" s="101"/>
      <c r="CUP43" s="101"/>
      <c r="CUQ43" s="101"/>
      <c r="CUR43" s="101"/>
      <c r="CUS43" s="101"/>
      <c r="CUT43" s="101"/>
      <c r="CUU43" s="101"/>
      <c r="CUV43" s="101"/>
      <c r="CUW43" s="101"/>
      <c r="CUX43" s="101"/>
      <c r="CUY43" s="101"/>
      <c r="CUZ43" s="101"/>
      <c r="CVA43" s="101"/>
      <c r="CVB43" s="101"/>
      <c r="CVC43" s="101"/>
      <c r="CVD43" s="101"/>
      <c r="CVE43" s="101"/>
      <c r="CVF43" s="101"/>
      <c r="CVG43" s="101"/>
      <c r="CVH43" s="101"/>
      <c r="CVI43" s="101"/>
      <c r="CVJ43" s="101"/>
      <c r="CVK43" s="101"/>
      <c r="CVL43" s="101"/>
      <c r="CVM43" s="101"/>
      <c r="CVN43" s="101"/>
      <c r="CVO43" s="101"/>
      <c r="CVP43" s="101"/>
      <c r="CVQ43" s="101"/>
      <c r="CVR43" s="101"/>
      <c r="CVS43" s="101"/>
      <c r="CVT43" s="101"/>
      <c r="CVU43" s="101"/>
      <c r="CVV43" s="101"/>
      <c r="CVW43" s="101"/>
      <c r="CVX43" s="101"/>
      <c r="CVY43" s="101"/>
      <c r="CVZ43" s="101"/>
      <c r="CWA43" s="101"/>
      <c r="CWB43" s="101"/>
      <c r="CWC43" s="101"/>
      <c r="CWD43" s="101"/>
      <c r="CWE43" s="101"/>
      <c r="CWF43" s="101"/>
      <c r="CWG43" s="101"/>
      <c r="CWH43" s="101"/>
      <c r="CWI43" s="101"/>
      <c r="CWJ43" s="101"/>
      <c r="CWK43" s="101"/>
      <c r="CWL43" s="101"/>
      <c r="CWM43" s="101"/>
      <c r="CWN43" s="101"/>
      <c r="CWO43" s="101"/>
      <c r="CWP43" s="101"/>
      <c r="CWQ43" s="101"/>
      <c r="CWR43" s="101"/>
      <c r="CWS43" s="101"/>
      <c r="CWT43" s="101"/>
      <c r="CWU43" s="101"/>
      <c r="CWV43" s="101"/>
      <c r="CWW43" s="101"/>
      <c r="CWX43" s="101"/>
      <c r="CWY43" s="101"/>
      <c r="CWZ43" s="101"/>
      <c r="CXA43" s="101"/>
      <c r="CXB43" s="101"/>
      <c r="CXC43" s="101"/>
      <c r="CXD43" s="101"/>
      <c r="CXE43" s="101"/>
      <c r="CXF43" s="101"/>
      <c r="CXG43" s="101"/>
      <c r="CXH43" s="101"/>
      <c r="CXI43" s="101"/>
      <c r="CXJ43" s="101"/>
      <c r="CXK43" s="101"/>
      <c r="CXL43" s="101"/>
      <c r="CXM43" s="101"/>
      <c r="CXN43" s="101"/>
      <c r="CXO43" s="101"/>
      <c r="CXP43" s="101"/>
      <c r="CXQ43" s="101"/>
      <c r="CXR43" s="101"/>
      <c r="CXS43" s="101"/>
      <c r="CXT43" s="101"/>
      <c r="CXU43" s="101"/>
      <c r="CXV43" s="101"/>
      <c r="CXW43" s="101"/>
      <c r="CXX43" s="101"/>
      <c r="CXY43" s="101"/>
      <c r="CXZ43" s="101"/>
      <c r="CYA43" s="101"/>
      <c r="CYB43" s="101"/>
      <c r="CYC43" s="101"/>
      <c r="CYD43" s="101"/>
      <c r="CYE43" s="101"/>
      <c r="CYF43" s="101"/>
      <c r="CYG43" s="101"/>
      <c r="CYH43" s="101"/>
      <c r="CYI43" s="101"/>
      <c r="CYJ43" s="101"/>
      <c r="CYK43" s="101"/>
      <c r="CYL43" s="101"/>
      <c r="CYM43" s="101"/>
      <c r="CYN43" s="101"/>
      <c r="CYO43" s="101"/>
      <c r="CYP43" s="101"/>
      <c r="CYQ43" s="101"/>
      <c r="CYR43" s="101"/>
      <c r="CYS43" s="101"/>
      <c r="CYT43" s="101"/>
      <c r="CYU43" s="101"/>
      <c r="CYV43" s="101"/>
      <c r="CYW43" s="101"/>
      <c r="CYX43" s="101"/>
      <c r="CYY43" s="101"/>
      <c r="CYZ43" s="101"/>
      <c r="CZA43" s="101"/>
      <c r="CZB43" s="101"/>
      <c r="CZC43" s="101"/>
      <c r="CZD43" s="101"/>
      <c r="CZE43" s="101"/>
      <c r="CZF43" s="101"/>
      <c r="CZG43" s="101"/>
      <c r="CZH43" s="101"/>
      <c r="CZI43" s="101"/>
      <c r="CZJ43" s="101"/>
      <c r="CZK43" s="101"/>
      <c r="CZL43" s="101"/>
      <c r="CZM43" s="101"/>
      <c r="CZN43" s="101"/>
      <c r="CZO43" s="101"/>
      <c r="CZP43" s="101"/>
      <c r="CZQ43" s="101"/>
      <c r="CZR43" s="101"/>
      <c r="CZS43" s="101"/>
      <c r="CZT43" s="101"/>
      <c r="CZU43" s="101"/>
      <c r="CZV43" s="101"/>
      <c r="CZW43" s="101"/>
      <c r="CZX43" s="101"/>
      <c r="CZY43" s="101"/>
      <c r="CZZ43" s="101"/>
      <c r="DAA43" s="101"/>
      <c r="DAB43" s="101"/>
      <c r="DAC43" s="101"/>
      <c r="DAD43" s="101"/>
      <c r="DAE43" s="101"/>
      <c r="DAF43" s="101"/>
      <c r="DAG43" s="101"/>
      <c r="DAH43" s="101"/>
      <c r="DAI43" s="101"/>
      <c r="DAJ43" s="101"/>
      <c r="DAK43" s="101"/>
      <c r="DAL43" s="101"/>
      <c r="DAM43" s="101"/>
      <c r="DAN43" s="101"/>
      <c r="DAO43" s="101"/>
      <c r="DAP43" s="101"/>
      <c r="DAQ43" s="101"/>
      <c r="DAR43" s="101"/>
      <c r="DAS43" s="101"/>
      <c r="DAT43" s="101"/>
      <c r="DAU43" s="101"/>
      <c r="DAV43" s="101"/>
      <c r="DAW43" s="101"/>
      <c r="DAX43" s="101"/>
      <c r="DAY43" s="101"/>
      <c r="DAZ43" s="101"/>
      <c r="DBA43" s="101"/>
      <c r="DBB43" s="101"/>
      <c r="DBC43" s="101"/>
      <c r="DBD43" s="101"/>
      <c r="DBE43" s="101"/>
      <c r="DBF43" s="101"/>
      <c r="DBG43" s="101"/>
      <c r="DBH43" s="101"/>
      <c r="DBI43" s="101"/>
      <c r="DBJ43" s="101"/>
      <c r="DBK43" s="101"/>
      <c r="DBL43" s="101"/>
      <c r="DBM43" s="101"/>
      <c r="DBN43" s="101"/>
      <c r="DBO43" s="101"/>
      <c r="DBP43" s="101"/>
      <c r="DBQ43" s="101"/>
      <c r="DBR43" s="101"/>
      <c r="DBS43" s="101"/>
      <c r="DBT43" s="101"/>
      <c r="DBU43" s="101"/>
      <c r="DBV43" s="101"/>
      <c r="DBW43" s="101"/>
      <c r="DBX43" s="101"/>
      <c r="DBY43" s="101"/>
      <c r="DBZ43" s="101"/>
      <c r="DCA43" s="101"/>
      <c r="DCB43" s="101"/>
      <c r="DCC43" s="101"/>
      <c r="DCD43" s="101"/>
      <c r="DCE43" s="101"/>
      <c r="DCF43" s="101"/>
      <c r="DCG43" s="101"/>
      <c r="DCH43" s="101"/>
      <c r="DCI43" s="101"/>
      <c r="DCJ43" s="101"/>
      <c r="DCK43" s="101"/>
      <c r="DCL43" s="101"/>
      <c r="DCM43" s="101"/>
      <c r="DCN43" s="101"/>
      <c r="DCO43" s="101"/>
      <c r="DCP43" s="101"/>
      <c r="DCQ43" s="101"/>
      <c r="DCR43" s="101"/>
      <c r="DCS43" s="101"/>
      <c r="DCT43" s="101"/>
      <c r="DCU43" s="101"/>
      <c r="DCV43" s="101"/>
      <c r="DCW43" s="101"/>
      <c r="DCX43" s="101"/>
      <c r="DCY43" s="101"/>
      <c r="DCZ43" s="101"/>
      <c r="DDA43" s="101"/>
      <c r="DDB43" s="101"/>
      <c r="DDC43" s="101"/>
      <c r="DDD43" s="101"/>
      <c r="DDE43" s="101"/>
      <c r="DDF43" s="101"/>
      <c r="DDG43" s="101"/>
      <c r="DDH43" s="101"/>
      <c r="DDI43" s="101"/>
      <c r="DDJ43" s="101"/>
      <c r="DDK43" s="101"/>
      <c r="DDL43" s="101"/>
      <c r="DDM43" s="101"/>
      <c r="DDN43" s="101"/>
      <c r="DDO43" s="101"/>
      <c r="DDP43" s="101"/>
      <c r="DDQ43" s="101"/>
      <c r="DDR43" s="101"/>
      <c r="DDS43" s="101"/>
      <c r="DDT43" s="101"/>
      <c r="DDU43" s="101"/>
      <c r="DDV43" s="101"/>
      <c r="DDW43" s="101"/>
      <c r="DDX43" s="101"/>
      <c r="DDY43" s="101"/>
      <c r="DDZ43" s="101"/>
      <c r="DEA43" s="101"/>
      <c r="DEB43" s="101"/>
      <c r="DEC43" s="101"/>
      <c r="DED43" s="101"/>
      <c r="DEE43" s="101"/>
      <c r="DEF43" s="101"/>
      <c r="DEG43" s="101"/>
      <c r="DEH43" s="101"/>
      <c r="DEI43" s="101"/>
      <c r="DEJ43" s="101"/>
      <c r="DEK43" s="101"/>
      <c r="DEL43" s="101"/>
      <c r="DEM43" s="101"/>
      <c r="DEN43" s="101"/>
      <c r="DEO43" s="101"/>
      <c r="DEP43" s="101"/>
      <c r="DEQ43" s="101"/>
      <c r="DER43" s="101"/>
      <c r="DES43" s="101"/>
      <c r="DET43" s="101"/>
      <c r="DEU43" s="101"/>
      <c r="DEV43" s="101"/>
      <c r="DEW43" s="101"/>
      <c r="DEX43" s="101"/>
      <c r="DEY43" s="101"/>
      <c r="DEZ43" s="101"/>
      <c r="DFA43" s="101"/>
      <c r="DFB43" s="101"/>
      <c r="DFC43" s="101"/>
      <c r="DFD43" s="101"/>
      <c r="DFE43" s="101"/>
      <c r="DFF43" s="101"/>
      <c r="DFG43" s="101"/>
      <c r="DFH43" s="101"/>
      <c r="DFI43" s="101"/>
      <c r="DFJ43" s="101"/>
      <c r="DFK43" s="101"/>
      <c r="DFL43" s="101"/>
      <c r="DFM43" s="101"/>
      <c r="DFN43" s="101"/>
      <c r="DFO43" s="101"/>
      <c r="DFP43" s="101"/>
      <c r="DFQ43" s="101"/>
      <c r="DFR43" s="101"/>
      <c r="DFS43" s="101"/>
      <c r="DFT43" s="101"/>
      <c r="DFU43" s="101"/>
      <c r="DFV43" s="101"/>
      <c r="DFW43" s="101"/>
      <c r="DFX43" s="101"/>
      <c r="DFY43" s="101"/>
      <c r="DFZ43" s="101"/>
      <c r="DGA43" s="101"/>
      <c r="DGB43" s="101"/>
      <c r="DGC43" s="101"/>
      <c r="DGD43" s="101"/>
      <c r="DGE43" s="101"/>
      <c r="DGF43" s="101"/>
      <c r="DGG43" s="101"/>
      <c r="DGH43" s="101"/>
      <c r="DGI43" s="101"/>
      <c r="DGJ43" s="101"/>
      <c r="DGK43" s="101"/>
      <c r="DGL43" s="101"/>
      <c r="DGM43" s="101"/>
      <c r="DGN43" s="101"/>
      <c r="DGO43" s="101"/>
      <c r="DGP43" s="101"/>
      <c r="DGQ43" s="101"/>
      <c r="DGR43" s="101"/>
      <c r="DGS43" s="101"/>
      <c r="DGT43" s="101"/>
      <c r="DGU43" s="101"/>
      <c r="DGV43" s="101"/>
      <c r="DGW43" s="101"/>
      <c r="DGX43" s="101"/>
      <c r="DGY43" s="101"/>
      <c r="DGZ43" s="101"/>
      <c r="DHA43" s="101"/>
      <c r="DHB43" s="101"/>
      <c r="DHC43" s="101"/>
      <c r="DHD43" s="101"/>
      <c r="DHE43" s="101"/>
      <c r="DHF43" s="101"/>
      <c r="DHG43" s="101"/>
      <c r="DHH43" s="101"/>
      <c r="DHI43" s="101"/>
      <c r="DHJ43" s="101"/>
      <c r="DHK43" s="101"/>
      <c r="DHL43" s="101"/>
      <c r="DHM43" s="101"/>
      <c r="DHN43" s="101"/>
      <c r="DHO43" s="101"/>
      <c r="DHP43" s="101"/>
      <c r="DHQ43" s="101"/>
      <c r="DHR43" s="101"/>
      <c r="DHS43" s="101"/>
      <c r="DHT43" s="101"/>
      <c r="DHU43" s="101"/>
      <c r="DHV43" s="101"/>
      <c r="DHW43" s="101"/>
      <c r="DHX43" s="101"/>
      <c r="DHY43" s="101"/>
      <c r="DHZ43" s="101"/>
      <c r="DIA43" s="101"/>
      <c r="DIB43" s="101"/>
      <c r="DIC43" s="101"/>
      <c r="DID43" s="101"/>
      <c r="DIE43" s="101"/>
      <c r="DIF43" s="101"/>
      <c r="DIG43" s="101"/>
      <c r="DIH43" s="101"/>
      <c r="DII43" s="101"/>
      <c r="DIJ43" s="101"/>
      <c r="DIK43" s="101"/>
      <c r="DIL43" s="101"/>
      <c r="DIM43" s="101"/>
      <c r="DIN43" s="101"/>
      <c r="DIO43" s="101"/>
      <c r="DIP43" s="101"/>
      <c r="DIQ43" s="101"/>
      <c r="DIR43" s="101"/>
      <c r="DIS43" s="101"/>
      <c r="DIT43" s="101"/>
      <c r="DIU43" s="101"/>
      <c r="DIV43" s="101"/>
      <c r="DIW43" s="101"/>
      <c r="DIX43" s="101"/>
      <c r="DIY43" s="101"/>
      <c r="DIZ43" s="101"/>
      <c r="DJA43" s="101"/>
      <c r="DJB43" s="101"/>
      <c r="DJC43" s="101"/>
      <c r="DJD43" s="101"/>
      <c r="DJE43" s="101"/>
      <c r="DJF43" s="101"/>
      <c r="DJG43" s="101"/>
      <c r="DJH43" s="101"/>
      <c r="DJI43" s="101"/>
      <c r="DJJ43" s="101"/>
      <c r="DJK43" s="101"/>
      <c r="DJL43" s="101"/>
      <c r="DJM43" s="101"/>
      <c r="DJN43" s="101"/>
      <c r="DJO43" s="101"/>
      <c r="DJP43" s="101"/>
      <c r="DJQ43" s="101"/>
      <c r="DJR43" s="101"/>
      <c r="DJS43" s="101"/>
      <c r="DJT43" s="101"/>
      <c r="DJU43" s="101"/>
      <c r="DJV43" s="101"/>
      <c r="DJW43" s="101"/>
      <c r="DJX43" s="101"/>
      <c r="DJY43" s="101"/>
      <c r="DJZ43" s="101"/>
      <c r="DKA43" s="101"/>
      <c r="DKB43" s="101"/>
      <c r="DKC43" s="101"/>
      <c r="DKD43" s="101"/>
      <c r="DKE43" s="101"/>
      <c r="DKF43" s="101"/>
      <c r="DKG43" s="101"/>
      <c r="DKH43" s="101"/>
      <c r="DKI43" s="101"/>
      <c r="DKJ43" s="101"/>
      <c r="DKK43" s="101"/>
      <c r="DKL43" s="101"/>
      <c r="DKM43" s="101"/>
      <c r="DKN43" s="101"/>
      <c r="DKO43" s="101"/>
      <c r="DKP43" s="101"/>
      <c r="DKQ43" s="101"/>
      <c r="DKR43" s="101"/>
      <c r="DKS43" s="101"/>
      <c r="DKT43" s="101"/>
      <c r="DKU43" s="101"/>
      <c r="DKV43" s="101"/>
      <c r="DKW43" s="101"/>
      <c r="DKX43" s="101"/>
      <c r="DKY43" s="101"/>
      <c r="DKZ43" s="101"/>
      <c r="DLA43" s="101"/>
      <c r="DLB43" s="101"/>
      <c r="DLC43" s="101"/>
      <c r="DLD43" s="101"/>
      <c r="DLE43" s="101"/>
      <c r="DLF43" s="101"/>
      <c r="DLG43" s="101"/>
      <c r="DLH43" s="101"/>
      <c r="DLI43" s="101"/>
      <c r="DLJ43" s="101"/>
      <c r="DLK43" s="101"/>
      <c r="DLL43" s="101"/>
      <c r="DLM43" s="101"/>
      <c r="DLN43" s="101"/>
      <c r="DLO43" s="101"/>
      <c r="DLP43" s="101"/>
      <c r="DLQ43" s="101"/>
      <c r="DLR43" s="101"/>
      <c r="DLS43" s="101"/>
      <c r="DLT43" s="101"/>
      <c r="DLU43" s="101"/>
      <c r="DLV43" s="101"/>
      <c r="DLW43" s="101"/>
      <c r="DLX43" s="101"/>
      <c r="DLY43" s="101"/>
      <c r="DLZ43" s="101"/>
      <c r="DMA43" s="101"/>
      <c r="DMB43" s="101"/>
      <c r="DMC43" s="101"/>
      <c r="DMD43" s="101"/>
      <c r="DME43" s="101"/>
      <c r="DMF43" s="101"/>
      <c r="DMG43" s="101"/>
      <c r="DMH43" s="101"/>
      <c r="DMI43" s="101"/>
      <c r="DMJ43" s="101"/>
      <c r="DMK43" s="101"/>
      <c r="DML43" s="101"/>
      <c r="DMM43" s="101"/>
      <c r="DMN43" s="101"/>
      <c r="DMO43" s="101"/>
      <c r="DMP43" s="101"/>
      <c r="DMQ43" s="101"/>
      <c r="DMR43" s="101"/>
      <c r="DMS43" s="101"/>
      <c r="DMT43" s="101"/>
      <c r="DMU43" s="101"/>
      <c r="DMV43" s="101"/>
      <c r="DMW43" s="101"/>
      <c r="DMX43" s="101"/>
      <c r="DMY43" s="101"/>
      <c r="DMZ43" s="101"/>
      <c r="DNA43" s="101"/>
      <c r="DNB43" s="101"/>
      <c r="DNC43" s="101"/>
      <c r="DND43" s="101"/>
      <c r="DNE43" s="101"/>
      <c r="DNF43" s="101"/>
      <c r="DNG43" s="101"/>
      <c r="DNH43" s="101"/>
      <c r="DNI43" s="101"/>
      <c r="DNJ43" s="101"/>
      <c r="DNK43" s="101"/>
      <c r="DNL43" s="101"/>
      <c r="DNM43" s="101"/>
      <c r="DNN43" s="101"/>
      <c r="DNO43" s="101"/>
      <c r="DNP43" s="101"/>
      <c r="DNQ43" s="101"/>
      <c r="DNR43" s="101"/>
      <c r="DNS43" s="101"/>
      <c r="DNT43" s="101"/>
      <c r="DNU43" s="101"/>
      <c r="DNV43" s="101"/>
      <c r="DNW43" s="101"/>
      <c r="DNX43" s="101"/>
      <c r="DNY43" s="101"/>
      <c r="DNZ43" s="101"/>
      <c r="DOA43" s="101"/>
      <c r="DOB43" s="101"/>
      <c r="DOC43" s="101"/>
      <c r="DOD43" s="101"/>
      <c r="DOE43" s="101"/>
      <c r="DOF43" s="101"/>
      <c r="DOG43" s="101"/>
      <c r="DOH43" s="101"/>
      <c r="DOI43" s="101"/>
      <c r="DOJ43" s="101"/>
      <c r="DOK43" s="101"/>
      <c r="DOL43" s="101"/>
      <c r="DOM43" s="101"/>
      <c r="DON43" s="101"/>
      <c r="DOO43" s="101"/>
      <c r="DOP43" s="101"/>
      <c r="DOQ43" s="101"/>
      <c r="DOR43" s="101"/>
      <c r="DOS43" s="101"/>
      <c r="DOT43" s="101"/>
      <c r="DOU43" s="101"/>
      <c r="DOV43" s="101"/>
      <c r="DOW43" s="101"/>
      <c r="DOX43" s="101"/>
      <c r="DOY43" s="101"/>
      <c r="DOZ43" s="101"/>
      <c r="DPA43" s="101"/>
      <c r="DPB43" s="101"/>
      <c r="DPC43" s="101"/>
      <c r="DPD43" s="101"/>
      <c r="DPE43" s="101"/>
      <c r="DPF43" s="101"/>
      <c r="DPG43" s="101"/>
      <c r="DPH43" s="101"/>
      <c r="DPI43" s="101"/>
      <c r="DPJ43" s="101"/>
      <c r="DPK43" s="101"/>
      <c r="DPL43" s="101"/>
      <c r="DPM43" s="101"/>
      <c r="DPN43" s="101"/>
      <c r="DPO43" s="101"/>
      <c r="DPP43" s="101"/>
      <c r="DPQ43" s="101"/>
      <c r="DPR43" s="101"/>
      <c r="DPS43" s="101"/>
      <c r="DPT43" s="101"/>
      <c r="DPU43" s="101"/>
      <c r="DPV43" s="101"/>
      <c r="DPW43" s="101"/>
      <c r="DPX43" s="101"/>
      <c r="DPY43" s="101"/>
      <c r="DPZ43" s="101"/>
      <c r="DQA43" s="101"/>
      <c r="DQB43" s="101"/>
      <c r="DQC43" s="101"/>
      <c r="DQD43" s="101"/>
      <c r="DQE43" s="101"/>
      <c r="DQF43" s="101"/>
      <c r="DQG43" s="101"/>
      <c r="DQH43" s="101"/>
      <c r="DQI43" s="101"/>
      <c r="DQJ43" s="101"/>
      <c r="DQK43" s="101"/>
      <c r="DQL43" s="101"/>
      <c r="DQM43" s="101"/>
      <c r="DQN43" s="101"/>
      <c r="DQO43" s="101"/>
      <c r="DQP43" s="101"/>
      <c r="DQQ43" s="101"/>
      <c r="DQR43" s="101"/>
      <c r="DQS43" s="101"/>
      <c r="DQT43" s="101"/>
      <c r="DQU43" s="101"/>
      <c r="DQV43" s="101"/>
      <c r="DQW43" s="101"/>
      <c r="DQX43" s="101"/>
      <c r="DQY43" s="101"/>
      <c r="DQZ43" s="101"/>
      <c r="DRA43" s="101"/>
      <c r="DRB43" s="101"/>
      <c r="DRC43" s="101"/>
      <c r="DRD43" s="101"/>
      <c r="DRE43" s="101"/>
      <c r="DRF43" s="101"/>
      <c r="DRG43" s="101"/>
      <c r="DRH43" s="101"/>
      <c r="DRI43" s="101"/>
      <c r="DRJ43" s="101"/>
      <c r="DRK43" s="101"/>
      <c r="DRL43" s="101"/>
      <c r="DRM43" s="101"/>
      <c r="DRN43" s="101"/>
      <c r="DRO43" s="101"/>
      <c r="DRP43" s="101"/>
      <c r="DRQ43" s="101"/>
      <c r="DRR43" s="101"/>
      <c r="DRS43" s="101"/>
      <c r="DRT43" s="101"/>
      <c r="DRU43" s="101"/>
      <c r="DRV43" s="101"/>
      <c r="DRW43" s="101"/>
      <c r="DRX43" s="101"/>
      <c r="DRY43" s="101"/>
      <c r="DRZ43" s="101"/>
      <c r="DSA43" s="101"/>
      <c r="DSB43" s="101"/>
      <c r="DSC43" s="101"/>
      <c r="DSD43" s="101"/>
      <c r="DSE43" s="101"/>
      <c r="DSF43" s="101"/>
      <c r="DSG43" s="101"/>
      <c r="DSH43" s="101"/>
      <c r="DSI43" s="101"/>
      <c r="DSJ43" s="101"/>
      <c r="DSK43" s="101"/>
      <c r="DSL43" s="101"/>
      <c r="DSM43" s="101"/>
      <c r="DSN43" s="101"/>
      <c r="DSO43" s="101"/>
      <c r="DSP43" s="101"/>
      <c r="DSQ43" s="101"/>
      <c r="DSR43" s="101"/>
      <c r="DSS43" s="101"/>
      <c r="DST43" s="101"/>
      <c r="DSU43" s="101"/>
      <c r="DSV43" s="101"/>
      <c r="DSW43" s="101"/>
      <c r="DSX43" s="101"/>
      <c r="DSY43" s="101"/>
      <c r="DSZ43" s="101"/>
      <c r="DTA43" s="101"/>
      <c r="DTB43" s="101"/>
      <c r="DTC43" s="101"/>
      <c r="DTD43" s="101"/>
      <c r="DTE43" s="101"/>
      <c r="DTF43" s="101"/>
      <c r="DTG43" s="101"/>
      <c r="DTH43" s="101"/>
      <c r="DTI43" s="101"/>
      <c r="DTJ43" s="101"/>
      <c r="DTK43" s="101"/>
      <c r="DTL43" s="101"/>
      <c r="DTM43" s="101"/>
      <c r="DTN43" s="101"/>
      <c r="DTO43" s="101"/>
      <c r="DTP43" s="101"/>
      <c r="DTQ43" s="101"/>
      <c r="DTR43" s="101"/>
      <c r="DTS43" s="101"/>
      <c r="DTT43" s="101"/>
      <c r="DTU43" s="101"/>
      <c r="DTV43" s="101"/>
      <c r="DTW43" s="101"/>
      <c r="DTX43" s="101"/>
      <c r="DTY43" s="101"/>
      <c r="DTZ43" s="101"/>
      <c r="DUA43" s="101"/>
      <c r="DUB43" s="101"/>
      <c r="DUC43" s="101"/>
      <c r="DUD43" s="101"/>
      <c r="DUE43" s="101"/>
      <c r="DUF43" s="101"/>
      <c r="DUG43" s="101"/>
      <c r="DUH43" s="101"/>
      <c r="DUI43" s="101"/>
      <c r="DUJ43" s="101"/>
      <c r="DUK43" s="101"/>
      <c r="DUL43" s="101"/>
      <c r="DUM43" s="101"/>
      <c r="DUN43" s="101"/>
      <c r="DUO43" s="101"/>
      <c r="DUP43" s="101"/>
      <c r="DUQ43" s="101"/>
      <c r="DUR43" s="101"/>
      <c r="DUS43" s="101"/>
      <c r="DUT43" s="101"/>
      <c r="DUU43" s="101"/>
      <c r="DUV43" s="101"/>
      <c r="DUW43" s="101"/>
      <c r="DUX43" s="101"/>
      <c r="DUY43" s="101"/>
      <c r="DUZ43" s="101"/>
      <c r="DVA43" s="101"/>
      <c r="DVB43" s="101"/>
      <c r="DVC43" s="101"/>
      <c r="DVD43" s="101"/>
      <c r="DVE43" s="101"/>
      <c r="DVF43" s="101"/>
      <c r="DVG43" s="101"/>
      <c r="DVH43" s="101"/>
      <c r="DVI43" s="101"/>
      <c r="DVJ43" s="101"/>
      <c r="DVK43" s="101"/>
      <c r="DVL43" s="101"/>
      <c r="DVM43" s="101"/>
      <c r="DVN43" s="101"/>
      <c r="DVO43" s="101"/>
      <c r="DVP43" s="101"/>
      <c r="DVQ43" s="101"/>
      <c r="DVR43" s="101"/>
      <c r="DVS43" s="101"/>
      <c r="DVT43" s="101"/>
      <c r="DVU43" s="101"/>
      <c r="DVV43" s="101"/>
      <c r="DVW43" s="101"/>
      <c r="DVX43" s="101"/>
      <c r="DVY43" s="101"/>
      <c r="DVZ43" s="101"/>
      <c r="DWA43" s="101"/>
      <c r="DWB43" s="101"/>
      <c r="DWC43" s="101"/>
      <c r="DWD43" s="101"/>
      <c r="DWE43" s="101"/>
      <c r="DWF43" s="101"/>
      <c r="DWG43" s="101"/>
      <c r="DWH43" s="101"/>
      <c r="DWI43" s="101"/>
      <c r="DWJ43" s="101"/>
      <c r="DWK43" s="101"/>
      <c r="DWL43" s="101"/>
      <c r="DWM43" s="101"/>
      <c r="DWN43" s="101"/>
      <c r="DWO43" s="101"/>
      <c r="DWP43" s="101"/>
      <c r="DWQ43" s="101"/>
      <c r="DWR43" s="101"/>
      <c r="DWS43" s="101"/>
      <c r="DWT43" s="101"/>
      <c r="DWU43" s="101"/>
      <c r="DWV43" s="101"/>
      <c r="DWW43" s="101"/>
      <c r="DWX43" s="101"/>
      <c r="DWY43" s="101"/>
      <c r="DWZ43" s="101"/>
      <c r="DXA43" s="101"/>
      <c r="DXB43" s="101"/>
      <c r="DXC43" s="101"/>
      <c r="DXD43" s="101"/>
      <c r="DXE43" s="101"/>
      <c r="DXF43" s="101"/>
      <c r="DXG43" s="101"/>
      <c r="DXH43" s="101"/>
      <c r="DXI43" s="101"/>
      <c r="DXJ43" s="101"/>
      <c r="DXK43" s="101"/>
      <c r="DXL43" s="101"/>
      <c r="DXM43" s="101"/>
      <c r="DXN43" s="101"/>
      <c r="DXO43" s="101"/>
      <c r="DXP43" s="101"/>
      <c r="DXQ43" s="101"/>
      <c r="DXR43" s="101"/>
      <c r="DXS43" s="101"/>
      <c r="DXT43" s="101"/>
      <c r="DXU43" s="101"/>
      <c r="DXV43" s="101"/>
      <c r="DXW43" s="101"/>
      <c r="DXX43" s="101"/>
      <c r="DXY43" s="101"/>
      <c r="DXZ43" s="101"/>
      <c r="DYA43" s="101"/>
      <c r="DYB43" s="101"/>
      <c r="DYC43" s="101"/>
      <c r="DYD43" s="101"/>
      <c r="DYE43" s="101"/>
      <c r="DYF43" s="101"/>
      <c r="DYG43" s="101"/>
      <c r="DYH43" s="101"/>
      <c r="DYI43" s="101"/>
      <c r="DYJ43" s="101"/>
      <c r="DYK43" s="101"/>
      <c r="DYL43" s="101"/>
      <c r="DYM43" s="101"/>
      <c r="DYN43" s="101"/>
      <c r="DYO43" s="101"/>
      <c r="DYP43" s="101"/>
      <c r="DYQ43" s="101"/>
      <c r="DYR43" s="101"/>
      <c r="DYS43" s="101"/>
      <c r="DYT43" s="101"/>
      <c r="DYU43" s="101"/>
      <c r="DYV43" s="101"/>
      <c r="DYW43" s="101"/>
      <c r="DYX43" s="101"/>
      <c r="DYY43" s="101"/>
      <c r="DYZ43" s="101"/>
      <c r="DZA43" s="101"/>
      <c r="DZB43" s="101"/>
      <c r="DZC43" s="101"/>
      <c r="DZD43" s="101"/>
      <c r="DZE43" s="101"/>
      <c r="DZF43" s="101"/>
      <c r="DZG43" s="101"/>
      <c r="DZH43" s="101"/>
      <c r="DZI43" s="101"/>
      <c r="DZJ43" s="101"/>
      <c r="DZK43" s="101"/>
      <c r="DZL43" s="101"/>
      <c r="DZM43" s="101"/>
      <c r="DZN43" s="101"/>
      <c r="DZO43" s="101"/>
      <c r="DZP43" s="101"/>
      <c r="DZQ43" s="101"/>
      <c r="DZR43" s="101"/>
      <c r="DZS43" s="101"/>
      <c r="DZT43" s="101"/>
      <c r="DZU43" s="101"/>
      <c r="DZV43" s="101"/>
      <c r="DZW43" s="101"/>
      <c r="DZX43" s="101"/>
      <c r="DZY43" s="101"/>
      <c r="DZZ43" s="101"/>
      <c r="EAA43" s="101"/>
      <c r="EAB43" s="101"/>
      <c r="EAC43" s="101"/>
      <c r="EAD43" s="101"/>
      <c r="EAE43" s="101"/>
      <c r="EAF43" s="101"/>
      <c r="EAG43" s="101"/>
      <c r="EAH43" s="101"/>
      <c r="EAI43" s="101"/>
      <c r="EAJ43" s="101"/>
      <c r="EAK43" s="101"/>
      <c r="EAL43" s="101"/>
      <c r="EAM43" s="101"/>
      <c r="EAN43" s="101"/>
      <c r="EAO43" s="101"/>
      <c r="EAP43" s="101"/>
      <c r="EAQ43" s="101"/>
      <c r="EAR43" s="101"/>
      <c r="EAS43" s="101"/>
      <c r="EAT43" s="101"/>
      <c r="EAU43" s="101"/>
      <c r="EAV43" s="101"/>
      <c r="EAW43" s="101"/>
      <c r="EAX43" s="101"/>
      <c r="EAY43" s="101"/>
      <c r="EAZ43" s="101"/>
      <c r="EBA43" s="101"/>
      <c r="EBB43" s="101"/>
      <c r="EBC43" s="101"/>
      <c r="EBD43" s="101"/>
      <c r="EBE43" s="101"/>
      <c r="EBF43" s="101"/>
      <c r="EBG43" s="101"/>
      <c r="EBH43" s="101"/>
      <c r="EBI43" s="101"/>
      <c r="EBJ43" s="101"/>
      <c r="EBK43" s="101"/>
      <c r="EBL43" s="101"/>
      <c r="EBM43" s="101"/>
      <c r="EBN43" s="101"/>
      <c r="EBO43" s="101"/>
      <c r="EBP43" s="101"/>
      <c r="EBQ43" s="101"/>
      <c r="EBR43" s="101"/>
      <c r="EBS43" s="101"/>
      <c r="EBT43" s="101"/>
      <c r="EBU43" s="101"/>
      <c r="EBV43" s="101"/>
      <c r="EBW43" s="101"/>
      <c r="EBX43" s="101"/>
      <c r="EBY43" s="101"/>
      <c r="EBZ43" s="101"/>
      <c r="ECA43" s="101"/>
      <c r="ECB43" s="101"/>
      <c r="ECC43" s="101"/>
      <c r="ECD43" s="101"/>
      <c r="ECE43" s="101"/>
      <c r="ECF43" s="101"/>
      <c r="ECG43" s="101"/>
      <c r="ECH43" s="101"/>
      <c r="ECI43" s="101"/>
      <c r="ECJ43" s="101"/>
      <c r="ECK43" s="101"/>
      <c r="ECL43" s="101"/>
      <c r="ECM43" s="101"/>
      <c r="ECN43" s="101"/>
      <c r="ECO43" s="101"/>
      <c r="ECP43" s="101"/>
      <c r="ECQ43" s="101"/>
      <c r="ECR43" s="101"/>
      <c r="ECS43" s="101"/>
      <c r="ECT43" s="101"/>
      <c r="ECU43" s="101"/>
      <c r="ECV43" s="101"/>
      <c r="ECW43" s="101"/>
      <c r="ECX43" s="101"/>
      <c r="ECY43" s="101"/>
      <c r="ECZ43" s="101"/>
      <c r="EDA43" s="101"/>
      <c r="EDB43" s="101"/>
      <c r="EDC43" s="101"/>
      <c r="EDD43" s="101"/>
      <c r="EDE43" s="101"/>
      <c r="EDF43" s="101"/>
      <c r="EDG43" s="101"/>
      <c r="EDH43" s="101"/>
      <c r="EDI43" s="101"/>
      <c r="EDJ43" s="101"/>
      <c r="EDK43" s="101"/>
      <c r="EDL43" s="101"/>
      <c r="EDM43" s="101"/>
      <c r="EDN43" s="101"/>
      <c r="EDO43" s="101"/>
      <c r="EDP43" s="101"/>
      <c r="EDQ43" s="101"/>
      <c r="EDR43" s="101"/>
      <c r="EDS43" s="101"/>
      <c r="EDT43" s="101"/>
      <c r="EDU43" s="101"/>
      <c r="EDV43" s="101"/>
      <c r="EDW43" s="101"/>
      <c r="EDX43" s="101"/>
      <c r="EDY43" s="101"/>
      <c r="EDZ43" s="101"/>
      <c r="EEA43" s="101"/>
      <c r="EEB43" s="101"/>
      <c r="EEC43" s="101"/>
      <c r="EED43" s="101"/>
      <c r="EEE43" s="101"/>
      <c r="EEF43" s="101"/>
      <c r="EEG43" s="101"/>
      <c r="EEH43" s="101"/>
      <c r="EEI43" s="101"/>
      <c r="EEJ43" s="101"/>
      <c r="EEK43" s="101"/>
      <c r="EEL43" s="101"/>
      <c r="EEM43" s="101"/>
      <c r="EEN43" s="101"/>
      <c r="EEO43" s="101"/>
      <c r="EEP43" s="101"/>
      <c r="EEQ43" s="101"/>
      <c r="EER43" s="101"/>
      <c r="EES43" s="101"/>
      <c r="EET43" s="101"/>
      <c r="EEU43" s="101"/>
      <c r="EEV43" s="101"/>
      <c r="EEW43" s="101"/>
      <c r="EEX43" s="101"/>
      <c r="EEY43" s="101"/>
      <c r="EEZ43" s="101"/>
      <c r="EFA43" s="101"/>
      <c r="EFB43" s="101"/>
      <c r="EFC43" s="101"/>
      <c r="EFD43" s="101"/>
      <c r="EFE43" s="101"/>
      <c r="EFF43" s="101"/>
      <c r="EFG43" s="101"/>
      <c r="EFH43" s="101"/>
      <c r="EFI43" s="101"/>
      <c r="EFJ43" s="101"/>
      <c r="EFK43" s="101"/>
      <c r="EFL43" s="101"/>
      <c r="EFM43" s="101"/>
      <c r="EFN43" s="101"/>
      <c r="EFO43" s="101"/>
      <c r="EFP43" s="101"/>
      <c r="EFQ43" s="101"/>
      <c r="EFR43" s="101"/>
      <c r="EFS43" s="101"/>
      <c r="EFT43" s="101"/>
      <c r="EFU43" s="101"/>
      <c r="EFV43" s="101"/>
      <c r="EFW43" s="101"/>
      <c r="EFX43" s="101"/>
      <c r="EFY43" s="101"/>
      <c r="EFZ43" s="101"/>
      <c r="EGA43" s="101"/>
      <c r="EGB43" s="101"/>
      <c r="EGC43" s="101"/>
      <c r="EGD43" s="101"/>
      <c r="EGE43" s="101"/>
      <c r="EGF43" s="101"/>
      <c r="EGG43" s="101"/>
      <c r="EGH43" s="101"/>
      <c r="EGI43" s="101"/>
      <c r="EGJ43" s="101"/>
      <c r="EGK43" s="101"/>
      <c r="EGL43" s="101"/>
      <c r="EGM43" s="101"/>
      <c r="EGN43" s="101"/>
      <c r="EGO43" s="101"/>
      <c r="EGP43" s="101"/>
      <c r="EGQ43" s="101"/>
      <c r="EGR43" s="101"/>
      <c r="EGS43" s="101"/>
      <c r="EGT43" s="101"/>
      <c r="EGU43" s="101"/>
      <c r="EGV43" s="101"/>
      <c r="EGW43" s="101"/>
      <c r="EGX43" s="101"/>
      <c r="EGY43" s="101"/>
      <c r="EGZ43" s="101"/>
      <c r="EHA43" s="101"/>
      <c r="EHB43" s="101"/>
      <c r="EHC43" s="101"/>
      <c r="EHD43" s="101"/>
      <c r="EHE43" s="101"/>
      <c r="EHF43" s="101"/>
      <c r="EHG43" s="101"/>
      <c r="EHH43" s="101"/>
      <c r="EHI43" s="101"/>
      <c r="EHJ43" s="101"/>
      <c r="EHK43" s="101"/>
      <c r="EHL43" s="101"/>
      <c r="EHM43" s="101"/>
      <c r="EHN43" s="101"/>
      <c r="EHO43" s="101"/>
      <c r="EHP43" s="101"/>
      <c r="EHQ43" s="101"/>
      <c r="EHR43" s="101"/>
      <c r="EHS43" s="101"/>
      <c r="EHT43" s="101"/>
      <c r="EHU43" s="101"/>
      <c r="EHV43" s="101"/>
      <c r="EHW43" s="101"/>
      <c r="EHX43" s="101"/>
      <c r="EHY43" s="101"/>
      <c r="EHZ43" s="101"/>
      <c r="EIA43" s="101"/>
      <c r="EIB43" s="101"/>
      <c r="EIC43" s="101"/>
      <c r="EID43" s="101"/>
      <c r="EIE43" s="101"/>
      <c r="EIF43" s="101"/>
      <c r="EIG43" s="101"/>
      <c r="EIH43" s="101"/>
      <c r="EII43" s="101"/>
      <c r="EIJ43" s="101"/>
      <c r="EIK43" s="101"/>
      <c r="EIL43" s="101"/>
      <c r="EIM43" s="101"/>
      <c r="EIN43" s="101"/>
      <c r="EIO43" s="101"/>
      <c r="EIP43" s="101"/>
      <c r="EIQ43" s="101"/>
      <c r="EIR43" s="101"/>
      <c r="EIS43" s="101"/>
      <c r="EIT43" s="101"/>
      <c r="EIU43" s="101"/>
      <c r="EIV43" s="101"/>
      <c r="EIW43" s="101"/>
      <c r="EIX43" s="101"/>
      <c r="EIY43" s="101"/>
      <c r="EIZ43" s="101"/>
      <c r="EJA43" s="101"/>
      <c r="EJB43" s="101"/>
      <c r="EJC43" s="101"/>
      <c r="EJD43" s="101"/>
      <c r="EJE43" s="101"/>
      <c r="EJF43" s="101"/>
      <c r="EJG43" s="101"/>
      <c r="EJH43" s="101"/>
      <c r="EJI43" s="101"/>
      <c r="EJJ43" s="101"/>
      <c r="EJK43" s="101"/>
      <c r="EJL43" s="101"/>
      <c r="EJM43" s="101"/>
      <c r="EJN43" s="101"/>
      <c r="EJO43" s="101"/>
      <c r="EJP43" s="101"/>
      <c r="EJQ43" s="101"/>
      <c r="EJR43" s="101"/>
      <c r="EJS43" s="101"/>
      <c r="EJT43" s="101"/>
      <c r="EJU43" s="101"/>
      <c r="EJV43" s="101"/>
      <c r="EJW43" s="101"/>
      <c r="EJX43" s="101"/>
      <c r="EJY43" s="101"/>
      <c r="EJZ43" s="101"/>
      <c r="EKA43" s="101"/>
      <c r="EKB43" s="101"/>
      <c r="EKC43" s="101"/>
      <c r="EKD43" s="101"/>
      <c r="EKE43" s="101"/>
      <c r="EKF43" s="101"/>
      <c r="EKG43" s="101"/>
      <c r="EKH43" s="101"/>
      <c r="EKI43" s="101"/>
      <c r="EKJ43" s="101"/>
      <c r="EKK43" s="101"/>
      <c r="EKL43" s="101"/>
      <c r="EKM43" s="101"/>
      <c r="EKN43" s="101"/>
      <c r="EKO43" s="101"/>
      <c r="EKP43" s="101"/>
      <c r="EKQ43" s="101"/>
      <c r="EKR43" s="101"/>
      <c r="EKS43" s="101"/>
      <c r="EKT43" s="101"/>
      <c r="EKU43" s="101"/>
      <c r="EKV43" s="101"/>
      <c r="EKW43" s="101"/>
      <c r="EKX43" s="101"/>
      <c r="EKY43" s="101"/>
      <c r="EKZ43" s="101"/>
      <c r="ELA43" s="101"/>
      <c r="ELB43" s="101"/>
      <c r="ELC43" s="101"/>
      <c r="ELD43" s="101"/>
      <c r="ELE43" s="101"/>
      <c r="ELF43" s="101"/>
      <c r="ELG43" s="101"/>
      <c r="ELH43" s="101"/>
      <c r="ELI43" s="101"/>
      <c r="ELJ43" s="101"/>
      <c r="ELK43" s="101"/>
      <c r="ELL43" s="101"/>
      <c r="ELM43" s="101"/>
      <c r="ELN43" s="101"/>
      <c r="ELO43" s="101"/>
      <c r="ELP43" s="101"/>
      <c r="ELQ43" s="101"/>
      <c r="ELR43" s="101"/>
      <c r="ELS43" s="101"/>
      <c r="ELT43" s="101"/>
      <c r="ELU43" s="101"/>
      <c r="ELV43" s="101"/>
      <c r="ELW43" s="101"/>
      <c r="ELX43" s="101"/>
      <c r="ELY43" s="101"/>
      <c r="ELZ43" s="101"/>
      <c r="EMA43" s="101"/>
      <c r="EMB43" s="101"/>
      <c r="EMC43" s="101"/>
      <c r="EMD43" s="101"/>
      <c r="EME43" s="101"/>
      <c r="EMF43" s="101"/>
      <c r="EMG43" s="101"/>
      <c r="EMH43" s="101"/>
      <c r="EMI43" s="101"/>
      <c r="EMJ43" s="101"/>
      <c r="EMK43" s="101"/>
      <c r="EML43" s="101"/>
      <c r="EMM43" s="101"/>
      <c r="EMN43" s="101"/>
      <c r="EMO43" s="101"/>
      <c r="EMP43" s="101"/>
      <c r="EMQ43" s="101"/>
      <c r="EMR43" s="101"/>
      <c r="EMS43" s="101"/>
      <c r="EMT43" s="101"/>
      <c r="EMU43" s="101"/>
      <c r="EMV43" s="101"/>
      <c r="EMW43" s="101"/>
      <c r="EMX43" s="101"/>
      <c r="EMY43" s="101"/>
      <c r="EMZ43" s="101"/>
      <c r="ENA43" s="101"/>
      <c r="ENB43" s="101"/>
      <c r="ENC43" s="101"/>
      <c r="END43" s="101"/>
      <c r="ENE43" s="101"/>
      <c r="ENF43" s="101"/>
      <c r="ENG43" s="101"/>
      <c r="ENH43" s="101"/>
      <c r="ENI43" s="101"/>
      <c r="ENJ43" s="101"/>
      <c r="ENK43" s="101"/>
      <c r="ENL43" s="101"/>
      <c r="ENM43" s="101"/>
      <c r="ENN43" s="101"/>
      <c r="ENO43" s="101"/>
      <c r="ENP43" s="101"/>
      <c r="ENQ43" s="101"/>
      <c r="ENR43" s="101"/>
      <c r="ENS43" s="101"/>
      <c r="ENT43" s="101"/>
      <c r="ENU43" s="101"/>
      <c r="ENV43" s="101"/>
      <c r="ENW43" s="101"/>
      <c r="ENX43" s="101"/>
      <c r="ENY43" s="101"/>
      <c r="ENZ43" s="101"/>
      <c r="EOA43" s="101"/>
      <c r="EOB43" s="101"/>
      <c r="EOC43" s="101"/>
      <c r="EOD43" s="101"/>
      <c r="EOE43" s="101"/>
      <c r="EOF43" s="101"/>
      <c r="EOG43" s="101"/>
      <c r="EOH43" s="101"/>
      <c r="EOI43" s="101"/>
      <c r="EOJ43" s="101"/>
      <c r="EOK43" s="101"/>
      <c r="EOL43" s="101"/>
      <c r="EOM43" s="101"/>
      <c r="EON43" s="101"/>
      <c r="EOO43" s="101"/>
      <c r="EOP43" s="101"/>
      <c r="EOQ43" s="101"/>
      <c r="EOR43" s="101"/>
      <c r="EOS43" s="101"/>
      <c r="EOT43" s="101"/>
      <c r="EOU43" s="101"/>
      <c r="EOV43" s="101"/>
      <c r="EOW43" s="101"/>
      <c r="EOX43" s="101"/>
      <c r="EOY43" s="101"/>
      <c r="EOZ43" s="101"/>
      <c r="EPA43" s="101"/>
      <c r="EPB43" s="101"/>
      <c r="EPC43" s="101"/>
      <c r="EPD43" s="101"/>
      <c r="EPE43" s="101"/>
      <c r="EPF43" s="101"/>
      <c r="EPG43" s="101"/>
      <c r="EPH43" s="101"/>
      <c r="EPI43" s="101"/>
      <c r="EPJ43" s="101"/>
      <c r="EPK43" s="101"/>
      <c r="EPL43" s="101"/>
      <c r="EPM43" s="101"/>
      <c r="EPN43" s="101"/>
      <c r="EPO43" s="101"/>
      <c r="EPP43" s="101"/>
      <c r="EPQ43" s="101"/>
      <c r="EPR43" s="101"/>
      <c r="EPS43" s="101"/>
      <c r="EPT43" s="101"/>
      <c r="EPU43" s="101"/>
      <c r="EPV43" s="101"/>
      <c r="EPW43" s="101"/>
      <c r="EPX43" s="101"/>
      <c r="EPY43" s="101"/>
      <c r="EPZ43" s="101"/>
      <c r="EQA43" s="101"/>
      <c r="EQB43" s="101"/>
      <c r="EQC43" s="101"/>
      <c r="EQD43" s="101"/>
      <c r="EQE43" s="101"/>
      <c r="EQF43" s="101"/>
      <c r="EQG43" s="101"/>
      <c r="EQH43" s="101"/>
      <c r="EQI43" s="101"/>
      <c r="EQJ43" s="101"/>
      <c r="EQK43" s="101"/>
      <c r="EQL43" s="101"/>
      <c r="EQM43" s="101"/>
      <c r="EQN43" s="101"/>
      <c r="EQO43" s="101"/>
      <c r="EQP43" s="101"/>
      <c r="EQQ43" s="101"/>
      <c r="EQR43" s="101"/>
      <c r="EQS43" s="101"/>
      <c r="EQT43" s="101"/>
      <c r="EQU43" s="101"/>
      <c r="EQV43" s="101"/>
      <c r="EQW43" s="101"/>
      <c r="EQX43" s="101"/>
      <c r="EQY43" s="101"/>
      <c r="EQZ43" s="101"/>
      <c r="ERA43" s="101"/>
      <c r="ERB43" s="101"/>
      <c r="ERC43" s="101"/>
      <c r="ERD43" s="101"/>
      <c r="ERE43" s="101"/>
      <c r="ERF43" s="101"/>
      <c r="ERG43" s="101"/>
      <c r="ERH43" s="101"/>
      <c r="ERI43" s="101"/>
      <c r="ERJ43" s="101"/>
      <c r="ERK43" s="101"/>
      <c r="ERL43" s="101"/>
      <c r="ERM43" s="101"/>
      <c r="ERN43" s="101"/>
      <c r="ERO43" s="101"/>
      <c r="ERP43" s="101"/>
      <c r="ERQ43" s="101"/>
      <c r="ERR43" s="101"/>
      <c r="ERS43" s="101"/>
      <c r="ERT43" s="101"/>
      <c r="ERU43" s="101"/>
      <c r="ERV43" s="101"/>
      <c r="ERW43" s="101"/>
      <c r="ERX43" s="101"/>
      <c r="ERY43" s="101"/>
      <c r="ERZ43" s="101"/>
      <c r="ESA43" s="101"/>
      <c r="ESB43" s="101"/>
      <c r="ESC43" s="101"/>
      <c r="ESD43" s="101"/>
      <c r="ESE43" s="101"/>
      <c r="ESF43" s="101"/>
      <c r="ESG43" s="101"/>
      <c r="ESH43" s="101"/>
      <c r="ESI43" s="101"/>
      <c r="ESJ43" s="101"/>
      <c r="ESK43" s="101"/>
      <c r="ESL43" s="101"/>
      <c r="ESM43" s="101"/>
      <c r="ESN43" s="101"/>
      <c r="ESO43" s="101"/>
      <c r="ESP43" s="101"/>
      <c r="ESQ43" s="101"/>
      <c r="ESR43" s="101"/>
      <c r="ESS43" s="101"/>
      <c r="EST43" s="101"/>
      <c r="ESU43" s="101"/>
      <c r="ESV43" s="101"/>
      <c r="ESW43" s="101"/>
      <c r="ESX43" s="101"/>
      <c r="ESY43" s="101"/>
      <c r="ESZ43" s="101"/>
      <c r="ETA43" s="101"/>
      <c r="ETB43" s="101"/>
      <c r="ETC43" s="101"/>
      <c r="ETD43" s="101"/>
      <c r="ETE43" s="101"/>
      <c r="ETF43" s="101"/>
      <c r="ETG43" s="101"/>
      <c r="ETH43" s="101"/>
      <c r="ETI43" s="101"/>
      <c r="ETJ43" s="101"/>
      <c r="ETK43" s="101"/>
      <c r="ETL43" s="101"/>
      <c r="ETM43" s="101"/>
      <c r="ETN43" s="101"/>
      <c r="ETO43" s="101"/>
      <c r="ETP43" s="101"/>
      <c r="ETQ43" s="101"/>
      <c r="ETR43" s="101"/>
      <c r="ETS43" s="101"/>
      <c r="ETT43" s="101"/>
      <c r="ETU43" s="101"/>
      <c r="ETV43" s="101"/>
      <c r="ETW43" s="101"/>
      <c r="ETX43" s="101"/>
      <c r="ETY43" s="101"/>
      <c r="ETZ43" s="101"/>
      <c r="EUA43" s="101"/>
      <c r="EUB43" s="101"/>
      <c r="EUC43" s="101"/>
      <c r="EUD43" s="101"/>
      <c r="EUE43" s="101"/>
      <c r="EUF43" s="101"/>
      <c r="EUG43" s="101"/>
      <c r="EUH43" s="101"/>
      <c r="EUI43" s="101"/>
      <c r="EUJ43" s="101"/>
      <c r="EUK43" s="101"/>
      <c r="EUL43" s="101"/>
      <c r="EUM43" s="101"/>
      <c r="EUN43" s="101"/>
      <c r="EUO43" s="101"/>
      <c r="EUP43" s="101"/>
      <c r="EUQ43" s="101"/>
      <c r="EUR43" s="101"/>
      <c r="EUS43" s="101"/>
      <c r="EUT43" s="101"/>
      <c r="EUU43" s="101"/>
      <c r="EUV43" s="101"/>
      <c r="EUW43" s="101"/>
      <c r="EUX43" s="101"/>
      <c r="EUY43" s="101"/>
      <c r="EUZ43" s="101"/>
      <c r="EVA43" s="101"/>
      <c r="EVB43" s="101"/>
      <c r="EVC43" s="101"/>
      <c r="EVD43" s="101"/>
      <c r="EVE43" s="101"/>
      <c r="EVF43" s="101"/>
      <c r="EVG43" s="101"/>
      <c r="EVH43" s="101"/>
      <c r="EVI43" s="101"/>
      <c r="EVJ43" s="101"/>
      <c r="EVK43" s="101"/>
      <c r="EVL43" s="101"/>
      <c r="EVM43" s="101"/>
      <c r="EVN43" s="101"/>
      <c r="EVO43" s="101"/>
      <c r="EVP43" s="101"/>
      <c r="EVQ43" s="101"/>
      <c r="EVR43" s="101"/>
      <c r="EVS43" s="101"/>
      <c r="EVT43" s="101"/>
      <c r="EVU43" s="101"/>
      <c r="EVV43" s="101"/>
      <c r="EVW43" s="101"/>
      <c r="EVX43" s="101"/>
      <c r="EVY43" s="101"/>
      <c r="EVZ43" s="101"/>
      <c r="EWA43" s="101"/>
      <c r="EWB43" s="101"/>
      <c r="EWC43" s="101"/>
      <c r="EWD43" s="101"/>
      <c r="EWE43" s="101"/>
      <c r="EWF43" s="101"/>
      <c r="EWG43" s="101"/>
      <c r="EWH43" s="101"/>
      <c r="EWI43" s="101"/>
      <c r="EWJ43" s="101"/>
      <c r="EWK43" s="101"/>
      <c r="EWL43" s="101"/>
      <c r="EWM43" s="101"/>
      <c r="EWN43" s="101"/>
      <c r="EWO43" s="101"/>
      <c r="EWP43" s="101"/>
      <c r="EWQ43" s="101"/>
      <c r="EWR43" s="101"/>
      <c r="EWS43" s="101"/>
      <c r="EWT43" s="101"/>
      <c r="EWU43" s="101"/>
      <c r="EWV43" s="101"/>
      <c r="EWW43" s="101"/>
      <c r="EWX43" s="101"/>
      <c r="EWY43" s="101"/>
      <c r="EWZ43" s="101"/>
      <c r="EXA43" s="101"/>
      <c r="EXB43" s="101"/>
      <c r="EXC43" s="101"/>
      <c r="EXD43" s="101"/>
      <c r="EXE43" s="101"/>
      <c r="EXF43" s="101"/>
      <c r="EXG43" s="101"/>
      <c r="EXH43" s="101"/>
      <c r="EXI43" s="101"/>
      <c r="EXJ43" s="101"/>
      <c r="EXK43" s="101"/>
      <c r="EXL43" s="101"/>
      <c r="EXM43" s="101"/>
      <c r="EXN43" s="101"/>
      <c r="EXO43" s="101"/>
      <c r="EXP43" s="101"/>
      <c r="EXQ43" s="101"/>
      <c r="EXR43" s="101"/>
      <c r="EXS43" s="101"/>
      <c r="EXT43" s="101"/>
      <c r="EXU43" s="101"/>
      <c r="EXV43" s="101"/>
      <c r="EXW43" s="101"/>
      <c r="EXX43" s="101"/>
      <c r="EXY43" s="101"/>
      <c r="EXZ43" s="101"/>
      <c r="EYA43" s="101"/>
      <c r="EYB43" s="101"/>
      <c r="EYC43" s="101"/>
      <c r="EYD43" s="101"/>
      <c r="EYE43" s="101"/>
      <c r="EYF43" s="101"/>
      <c r="EYG43" s="101"/>
      <c r="EYH43" s="101"/>
      <c r="EYI43" s="101"/>
      <c r="EYJ43" s="101"/>
      <c r="EYK43" s="101"/>
      <c r="EYL43" s="101"/>
      <c r="EYM43" s="101"/>
      <c r="EYN43" s="101"/>
      <c r="EYO43" s="101"/>
      <c r="EYP43" s="101"/>
      <c r="EYQ43" s="101"/>
      <c r="EYR43" s="101"/>
      <c r="EYS43" s="101"/>
      <c r="EYT43" s="101"/>
      <c r="EYU43" s="101"/>
      <c r="EYV43" s="101"/>
      <c r="EYW43" s="101"/>
      <c r="EYX43" s="101"/>
      <c r="EYY43" s="101"/>
      <c r="EYZ43" s="101"/>
      <c r="EZA43" s="101"/>
      <c r="EZB43" s="101"/>
      <c r="EZC43" s="101"/>
      <c r="EZD43" s="101"/>
      <c r="EZE43" s="101"/>
      <c r="EZF43" s="101"/>
      <c r="EZG43" s="101"/>
      <c r="EZH43" s="101"/>
      <c r="EZI43" s="101"/>
      <c r="EZJ43" s="101"/>
      <c r="EZK43" s="101"/>
      <c r="EZL43" s="101"/>
      <c r="EZM43" s="101"/>
      <c r="EZN43" s="101"/>
      <c r="EZO43" s="101"/>
      <c r="EZP43" s="101"/>
      <c r="EZQ43" s="101"/>
      <c r="EZR43" s="101"/>
      <c r="EZS43" s="101"/>
      <c r="EZT43" s="101"/>
      <c r="EZU43" s="101"/>
      <c r="EZV43" s="101"/>
      <c r="EZW43" s="101"/>
      <c r="EZX43" s="101"/>
      <c r="EZY43" s="101"/>
      <c r="EZZ43" s="101"/>
      <c r="FAA43" s="101"/>
      <c r="FAB43" s="101"/>
      <c r="FAC43" s="101"/>
      <c r="FAD43" s="101"/>
      <c r="FAE43" s="101"/>
      <c r="FAF43" s="101"/>
      <c r="FAG43" s="101"/>
      <c r="FAH43" s="101"/>
      <c r="FAI43" s="101"/>
      <c r="FAJ43" s="101"/>
      <c r="FAK43" s="101"/>
      <c r="FAL43" s="101"/>
      <c r="FAM43" s="101"/>
      <c r="FAN43" s="101"/>
      <c r="FAO43" s="101"/>
      <c r="FAP43" s="101"/>
      <c r="FAQ43" s="101"/>
      <c r="FAR43" s="101"/>
      <c r="FAS43" s="101"/>
      <c r="FAT43" s="101"/>
      <c r="FAU43" s="101"/>
      <c r="FAV43" s="101"/>
      <c r="FAW43" s="101"/>
      <c r="FAX43" s="101"/>
      <c r="FAY43" s="101"/>
      <c r="FAZ43" s="101"/>
      <c r="FBA43" s="101"/>
      <c r="FBB43" s="101"/>
      <c r="FBC43" s="101"/>
      <c r="FBD43" s="101"/>
      <c r="FBE43" s="101"/>
      <c r="FBF43" s="101"/>
      <c r="FBG43" s="101"/>
      <c r="FBH43" s="101"/>
      <c r="FBI43" s="101"/>
      <c r="FBJ43" s="101"/>
      <c r="FBK43" s="101"/>
      <c r="FBL43" s="101"/>
      <c r="FBM43" s="101"/>
      <c r="FBN43" s="101"/>
      <c r="FBO43" s="101"/>
      <c r="FBP43" s="101"/>
      <c r="FBQ43" s="101"/>
      <c r="FBR43" s="101"/>
      <c r="FBS43" s="101"/>
      <c r="FBT43" s="101"/>
      <c r="FBU43" s="101"/>
      <c r="FBV43" s="101"/>
      <c r="FBW43" s="101"/>
      <c r="FBX43" s="101"/>
      <c r="FBY43" s="101"/>
      <c r="FBZ43" s="101"/>
      <c r="FCA43" s="101"/>
      <c r="FCB43" s="101"/>
      <c r="FCC43" s="101"/>
      <c r="FCD43" s="101"/>
      <c r="FCE43" s="101"/>
      <c r="FCF43" s="101"/>
      <c r="FCG43" s="101"/>
      <c r="FCH43" s="101"/>
      <c r="FCI43" s="101"/>
      <c r="FCJ43" s="101"/>
      <c r="FCK43" s="101"/>
      <c r="FCL43" s="101"/>
      <c r="FCM43" s="101"/>
      <c r="FCN43" s="101"/>
      <c r="FCO43" s="101"/>
      <c r="FCP43" s="101"/>
      <c r="FCQ43" s="101"/>
      <c r="FCR43" s="101"/>
      <c r="FCS43" s="101"/>
      <c r="FCT43" s="101"/>
      <c r="FCU43" s="101"/>
      <c r="FCV43" s="101"/>
      <c r="FCW43" s="101"/>
      <c r="FCX43" s="101"/>
      <c r="FCY43" s="101"/>
      <c r="FCZ43" s="101"/>
      <c r="FDA43" s="101"/>
      <c r="FDB43" s="101"/>
      <c r="FDC43" s="101"/>
      <c r="FDD43" s="101"/>
      <c r="FDE43" s="101"/>
      <c r="FDF43" s="101"/>
      <c r="FDG43" s="101"/>
      <c r="FDH43" s="101"/>
      <c r="FDI43" s="101"/>
      <c r="FDJ43" s="101"/>
      <c r="FDK43" s="101"/>
      <c r="FDL43" s="101"/>
      <c r="FDM43" s="101"/>
      <c r="FDN43" s="101"/>
      <c r="FDO43" s="101"/>
      <c r="FDP43" s="101"/>
      <c r="FDQ43" s="101"/>
      <c r="FDR43" s="101"/>
      <c r="FDS43" s="101"/>
      <c r="FDT43" s="101"/>
      <c r="FDU43" s="101"/>
      <c r="FDV43" s="101"/>
      <c r="FDW43" s="101"/>
      <c r="FDX43" s="101"/>
      <c r="FDY43" s="101"/>
      <c r="FDZ43" s="101"/>
      <c r="FEA43" s="101"/>
      <c r="FEB43" s="101"/>
      <c r="FEC43" s="101"/>
      <c r="FED43" s="101"/>
      <c r="FEE43" s="101"/>
      <c r="FEF43" s="101"/>
      <c r="FEG43" s="101"/>
      <c r="FEH43" s="101"/>
      <c r="FEI43" s="101"/>
      <c r="FEJ43" s="101"/>
      <c r="FEK43" s="101"/>
      <c r="FEL43" s="101"/>
      <c r="FEM43" s="101"/>
      <c r="FEN43" s="101"/>
      <c r="FEO43" s="101"/>
      <c r="FEP43" s="101"/>
      <c r="FEQ43" s="101"/>
      <c r="FER43" s="101"/>
      <c r="FES43" s="101"/>
      <c r="FET43" s="101"/>
      <c r="FEU43" s="101"/>
      <c r="FEV43" s="101"/>
      <c r="FEW43" s="101"/>
      <c r="FEX43" s="101"/>
      <c r="FEY43" s="101"/>
      <c r="FEZ43" s="101"/>
      <c r="FFA43" s="101"/>
      <c r="FFB43" s="101"/>
      <c r="FFC43" s="101"/>
      <c r="FFD43" s="101"/>
      <c r="FFE43" s="101"/>
      <c r="FFF43" s="101"/>
      <c r="FFG43" s="101"/>
      <c r="FFH43" s="101"/>
      <c r="FFI43" s="101"/>
      <c r="FFJ43" s="101"/>
      <c r="FFK43" s="101"/>
      <c r="FFL43" s="101"/>
      <c r="FFM43" s="101"/>
      <c r="FFN43" s="101"/>
      <c r="FFO43" s="101"/>
      <c r="FFP43" s="101"/>
      <c r="FFQ43" s="101"/>
      <c r="FFR43" s="101"/>
      <c r="FFS43" s="101"/>
      <c r="FFT43" s="101"/>
      <c r="FFU43" s="101"/>
      <c r="FFV43" s="101"/>
      <c r="FFW43" s="101"/>
      <c r="FFX43" s="101"/>
      <c r="FFY43" s="101"/>
      <c r="FFZ43" s="101"/>
      <c r="FGA43" s="101"/>
      <c r="FGB43" s="101"/>
      <c r="FGC43" s="101"/>
      <c r="FGD43" s="101"/>
      <c r="FGE43" s="101"/>
      <c r="FGF43" s="101"/>
      <c r="FGG43" s="101"/>
      <c r="FGH43" s="101"/>
      <c r="FGI43" s="101"/>
      <c r="FGJ43" s="101"/>
      <c r="FGK43" s="101"/>
      <c r="FGL43" s="101"/>
      <c r="FGM43" s="101"/>
      <c r="FGN43" s="101"/>
      <c r="FGO43" s="101"/>
      <c r="FGP43" s="101"/>
      <c r="FGQ43" s="101"/>
      <c r="FGR43" s="101"/>
      <c r="FGS43" s="101"/>
      <c r="FGT43" s="101"/>
      <c r="FGU43" s="101"/>
      <c r="FGV43" s="101"/>
      <c r="FGW43" s="101"/>
      <c r="FGX43" s="101"/>
      <c r="FGY43" s="101"/>
      <c r="FGZ43" s="101"/>
      <c r="FHA43" s="101"/>
      <c r="FHB43" s="101"/>
      <c r="FHC43" s="101"/>
      <c r="FHD43" s="101"/>
      <c r="FHE43" s="101"/>
      <c r="FHF43" s="101"/>
      <c r="FHG43" s="101"/>
      <c r="FHH43" s="101"/>
      <c r="FHI43" s="101"/>
      <c r="FHJ43" s="101"/>
      <c r="FHK43" s="101"/>
      <c r="FHL43" s="101"/>
      <c r="FHM43" s="101"/>
      <c r="FHN43" s="101"/>
      <c r="FHO43" s="101"/>
      <c r="FHP43" s="101"/>
      <c r="FHQ43" s="101"/>
      <c r="FHR43" s="101"/>
      <c r="FHS43" s="101"/>
      <c r="FHT43" s="101"/>
      <c r="FHU43" s="101"/>
      <c r="FHV43" s="101"/>
      <c r="FHW43" s="101"/>
      <c r="FHX43" s="101"/>
      <c r="FHY43" s="101"/>
      <c r="FHZ43" s="101"/>
      <c r="FIA43" s="101"/>
      <c r="FIB43" s="101"/>
      <c r="FIC43" s="101"/>
      <c r="FID43" s="101"/>
      <c r="FIE43" s="101"/>
      <c r="FIF43" s="101"/>
      <c r="FIG43" s="101"/>
      <c r="FIH43" s="101"/>
      <c r="FII43" s="101"/>
      <c r="FIJ43" s="101"/>
      <c r="FIK43" s="101"/>
      <c r="FIL43" s="101"/>
      <c r="FIM43" s="101"/>
      <c r="FIN43" s="101"/>
      <c r="FIO43" s="101"/>
      <c r="FIP43" s="101"/>
      <c r="FIQ43" s="101"/>
      <c r="FIR43" s="101"/>
      <c r="FIS43" s="101"/>
      <c r="FIT43" s="101"/>
      <c r="FIU43" s="101"/>
      <c r="FIV43" s="101"/>
      <c r="FIW43" s="101"/>
      <c r="FIX43" s="101"/>
      <c r="FIY43" s="101"/>
      <c r="FIZ43" s="101"/>
      <c r="FJA43" s="101"/>
      <c r="FJB43" s="101"/>
      <c r="FJC43" s="101"/>
      <c r="FJD43" s="101"/>
      <c r="FJE43" s="101"/>
      <c r="FJF43" s="101"/>
      <c r="FJG43" s="101"/>
      <c r="FJH43" s="101"/>
      <c r="FJI43" s="101"/>
      <c r="FJJ43" s="101"/>
      <c r="FJK43" s="101"/>
      <c r="FJL43" s="101"/>
      <c r="FJM43" s="101"/>
      <c r="FJN43" s="101"/>
      <c r="FJO43" s="101"/>
      <c r="FJP43" s="101"/>
      <c r="FJQ43" s="101"/>
      <c r="FJR43" s="101"/>
      <c r="FJS43" s="101"/>
      <c r="FJT43" s="101"/>
      <c r="FJU43" s="101"/>
      <c r="FJV43" s="101"/>
      <c r="FJW43" s="101"/>
      <c r="FJX43" s="101"/>
      <c r="FJY43" s="101"/>
      <c r="FJZ43" s="101"/>
      <c r="FKA43" s="101"/>
      <c r="FKB43" s="101"/>
      <c r="FKC43" s="101"/>
      <c r="FKD43" s="101"/>
      <c r="FKE43" s="101"/>
      <c r="FKF43" s="101"/>
      <c r="FKG43" s="101"/>
      <c r="FKH43" s="101"/>
      <c r="FKI43" s="101"/>
      <c r="FKJ43" s="101"/>
      <c r="FKK43" s="101"/>
      <c r="FKL43" s="101"/>
      <c r="FKM43" s="101"/>
      <c r="FKN43" s="101"/>
      <c r="FKO43" s="101"/>
      <c r="FKP43" s="101"/>
      <c r="FKQ43" s="101"/>
      <c r="FKR43" s="101"/>
      <c r="FKS43" s="101"/>
      <c r="FKT43" s="101"/>
      <c r="FKU43" s="101"/>
      <c r="FKV43" s="101"/>
      <c r="FKW43" s="101"/>
      <c r="FKX43" s="101"/>
      <c r="FKY43" s="101"/>
      <c r="FKZ43" s="101"/>
      <c r="FLA43" s="101"/>
      <c r="FLB43" s="101"/>
      <c r="FLC43" s="101"/>
      <c r="FLD43" s="101"/>
      <c r="FLE43" s="101"/>
      <c r="FLF43" s="101"/>
      <c r="FLG43" s="101"/>
      <c r="FLH43" s="101"/>
      <c r="FLI43" s="101"/>
      <c r="FLJ43" s="101"/>
      <c r="FLK43" s="101"/>
      <c r="FLL43" s="101"/>
      <c r="FLM43" s="101"/>
      <c r="FLN43" s="101"/>
      <c r="FLO43" s="101"/>
      <c r="FLP43" s="101"/>
      <c r="FLQ43" s="101"/>
      <c r="FLR43" s="101"/>
      <c r="FLS43" s="101"/>
      <c r="FLT43" s="101"/>
      <c r="FLU43" s="101"/>
      <c r="FLV43" s="101"/>
      <c r="FLW43" s="101"/>
      <c r="FLX43" s="101"/>
      <c r="FLY43" s="101"/>
      <c r="FLZ43" s="101"/>
      <c r="FMA43" s="101"/>
      <c r="FMB43" s="101"/>
      <c r="FMC43" s="101"/>
      <c r="FMD43" s="101"/>
      <c r="FME43" s="101"/>
      <c r="FMF43" s="101"/>
      <c r="FMG43" s="101"/>
      <c r="FMH43" s="101"/>
      <c r="FMI43" s="101"/>
      <c r="FMJ43" s="101"/>
      <c r="FMK43" s="101"/>
      <c r="FML43" s="101"/>
      <c r="FMM43" s="101"/>
      <c r="FMN43" s="101"/>
      <c r="FMO43" s="101"/>
      <c r="FMP43" s="101"/>
      <c r="FMQ43" s="101"/>
      <c r="FMR43" s="101"/>
      <c r="FMS43" s="101"/>
      <c r="FMT43" s="101"/>
      <c r="FMU43" s="101"/>
      <c r="FMV43" s="101"/>
      <c r="FMW43" s="101"/>
      <c r="FMX43" s="101"/>
      <c r="FMY43" s="101"/>
      <c r="FMZ43" s="101"/>
      <c r="FNA43" s="101"/>
      <c r="FNB43" s="101"/>
      <c r="FNC43" s="101"/>
      <c r="FND43" s="101"/>
      <c r="FNE43" s="101"/>
      <c r="FNF43" s="101"/>
      <c r="FNG43" s="101"/>
      <c r="FNH43" s="101"/>
      <c r="FNI43" s="101"/>
      <c r="FNJ43" s="101"/>
      <c r="FNK43" s="101"/>
      <c r="FNL43" s="101"/>
      <c r="FNM43" s="101"/>
      <c r="FNN43" s="101"/>
      <c r="FNO43" s="101"/>
      <c r="FNP43" s="101"/>
      <c r="FNQ43" s="101"/>
      <c r="FNR43" s="101"/>
      <c r="FNS43" s="101"/>
      <c r="FNT43" s="101"/>
      <c r="FNU43" s="101"/>
      <c r="FNV43" s="101"/>
      <c r="FNW43" s="101"/>
      <c r="FNX43" s="101"/>
      <c r="FNY43" s="101"/>
      <c r="FNZ43" s="101"/>
      <c r="FOA43" s="101"/>
      <c r="FOB43" s="101"/>
      <c r="FOC43" s="101"/>
      <c r="FOD43" s="101"/>
      <c r="FOE43" s="101"/>
      <c r="FOF43" s="101"/>
      <c r="FOG43" s="101"/>
      <c r="FOH43" s="101"/>
      <c r="FOI43" s="101"/>
      <c r="FOJ43" s="101"/>
      <c r="FOK43" s="101"/>
      <c r="FOL43" s="101"/>
      <c r="FOM43" s="101"/>
      <c r="FON43" s="101"/>
      <c r="FOO43" s="101"/>
      <c r="FOP43" s="101"/>
      <c r="FOQ43" s="101"/>
      <c r="FOR43" s="101"/>
      <c r="FOS43" s="101"/>
      <c r="FOT43" s="101"/>
      <c r="FOU43" s="101"/>
      <c r="FOV43" s="101"/>
      <c r="FOW43" s="101"/>
      <c r="FOX43" s="101"/>
      <c r="FOY43" s="101"/>
      <c r="FOZ43" s="101"/>
      <c r="FPA43" s="101"/>
      <c r="FPB43" s="101"/>
      <c r="FPC43" s="101"/>
      <c r="FPD43" s="101"/>
      <c r="FPE43" s="101"/>
      <c r="FPF43" s="101"/>
      <c r="FPG43" s="101"/>
      <c r="FPH43" s="101"/>
      <c r="FPI43" s="101"/>
      <c r="FPJ43" s="101"/>
      <c r="FPK43" s="101"/>
      <c r="FPL43" s="101"/>
      <c r="FPM43" s="101"/>
      <c r="FPN43" s="101"/>
      <c r="FPO43" s="101"/>
      <c r="FPP43" s="101"/>
      <c r="FPQ43" s="101"/>
      <c r="FPR43" s="101"/>
      <c r="FPS43" s="101"/>
      <c r="FPT43" s="101"/>
      <c r="FPU43" s="101"/>
      <c r="FPV43" s="101"/>
      <c r="FPW43" s="101"/>
      <c r="FPX43" s="101"/>
      <c r="FPY43" s="101"/>
      <c r="FPZ43" s="101"/>
      <c r="FQA43" s="101"/>
      <c r="FQB43" s="101"/>
      <c r="FQC43" s="101"/>
      <c r="FQD43" s="101"/>
      <c r="FQE43" s="101"/>
      <c r="FQF43" s="101"/>
      <c r="FQG43" s="101"/>
      <c r="FQH43" s="101"/>
      <c r="FQI43" s="101"/>
      <c r="FQJ43" s="101"/>
      <c r="FQK43" s="101"/>
      <c r="FQL43" s="101"/>
      <c r="FQM43" s="101"/>
      <c r="FQN43" s="101"/>
      <c r="FQO43" s="101"/>
      <c r="FQP43" s="101"/>
      <c r="FQQ43" s="101"/>
      <c r="FQR43" s="101"/>
      <c r="FQS43" s="101"/>
      <c r="FQT43" s="101"/>
      <c r="FQU43" s="101"/>
      <c r="FQV43" s="101"/>
      <c r="FQW43" s="101"/>
      <c r="FQX43" s="101"/>
      <c r="FQY43" s="101"/>
      <c r="FQZ43" s="101"/>
      <c r="FRA43" s="101"/>
      <c r="FRB43" s="101"/>
      <c r="FRC43" s="101"/>
      <c r="FRD43" s="101"/>
      <c r="FRE43" s="101"/>
      <c r="FRF43" s="101"/>
      <c r="FRG43" s="101"/>
      <c r="FRH43" s="101"/>
      <c r="FRI43" s="101"/>
      <c r="FRJ43" s="101"/>
      <c r="FRK43" s="101"/>
      <c r="FRL43" s="101"/>
      <c r="FRM43" s="101"/>
      <c r="FRN43" s="101"/>
      <c r="FRO43" s="101"/>
      <c r="FRP43" s="101"/>
      <c r="FRQ43" s="101"/>
      <c r="FRR43" s="101"/>
      <c r="FRS43" s="101"/>
      <c r="FRT43" s="101"/>
      <c r="FRU43" s="101"/>
      <c r="FRV43" s="101"/>
      <c r="FRW43" s="101"/>
      <c r="FRX43" s="101"/>
      <c r="FRY43" s="101"/>
      <c r="FRZ43" s="101"/>
      <c r="FSA43" s="101"/>
      <c r="FSB43" s="101"/>
      <c r="FSC43" s="101"/>
      <c r="FSD43" s="101"/>
      <c r="FSE43" s="101"/>
      <c r="FSF43" s="101"/>
      <c r="FSG43" s="101"/>
      <c r="FSH43" s="101"/>
      <c r="FSI43" s="101"/>
      <c r="FSJ43" s="101"/>
      <c r="FSK43" s="101"/>
      <c r="FSL43" s="101"/>
      <c r="FSM43" s="101"/>
      <c r="FSN43" s="101"/>
      <c r="FSO43" s="101"/>
      <c r="FSP43" s="101"/>
      <c r="FSQ43" s="101"/>
      <c r="FSR43" s="101"/>
      <c r="FSS43" s="101"/>
      <c r="FST43" s="101"/>
      <c r="FSU43" s="101"/>
      <c r="FSV43" s="101"/>
      <c r="FSW43" s="101"/>
      <c r="FSX43" s="101"/>
      <c r="FSY43" s="101"/>
      <c r="FSZ43" s="101"/>
      <c r="FTA43" s="101"/>
      <c r="FTB43" s="101"/>
      <c r="FTC43" s="101"/>
      <c r="FTD43" s="101"/>
      <c r="FTE43" s="101"/>
      <c r="FTF43" s="101"/>
      <c r="FTG43" s="101"/>
      <c r="FTH43" s="101"/>
      <c r="FTI43" s="101"/>
      <c r="FTJ43" s="101"/>
      <c r="FTK43" s="101"/>
      <c r="FTL43" s="101"/>
      <c r="FTM43" s="101"/>
      <c r="FTN43" s="101"/>
      <c r="FTO43" s="101"/>
      <c r="FTP43" s="101"/>
      <c r="FTQ43" s="101"/>
      <c r="FTR43" s="101"/>
      <c r="FTS43" s="101"/>
      <c r="FTT43" s="101"/>
      <c r="FTU43" s="101"/>
      <c r="FTV43" s="101"/>
      <c r="FTW43" s="101"/>
      <c r="FTX43" s="101"/>
      <c r="FTY43" s="101"/>
      <c r="FTZ43" s="101"/>
      <c r="FUA43" s="101"/>
      <c r="FUB43" s="101"/>
      <c r="FUC43" s="101"/>
      <c r="FUD43" s="101"/>
      <c r="FUE43" s="101"/>
      <c r="FUF43" s="101"/>
      <c r="FUG43" s="101"/>
      <c r="FUH43" s="101"/>
      <c r="FUI43" s="101"/>
      <c r="FUJ43" s="101"/>
      <c r="FUK43" s="101"/>
      <c r="FUL43" s="101"/>
      <c r="FUM43" s="101"/>
      <c r="FUN43" s="101"/>
      <c r="FUO43" s="101"/>
      <c r="FUP43" s="101"/>
      <c r="FUQ43" s="101"/>
      <c r="FUR43" s="101"/>
      <c r="FUS43" s="101"/>
      <c r="FUT43" s="101"/>
      <c r="FUU43" s="101"/>
      <c r="FUV43" s="101"/>
      <c r="FUW43" s="101"/>
      <c r="FUX43" s="101"/>
      <c r="FUY43" s="101"/>
      <c r="FUZ43" s="101"/>
      <c r="FVA43" s="101"/>
      <c r="FVB43" s="101"/>
      <c r="FVC43" s="101"/>
      <c r="FVD43" s="101"/>
      <c r="FVE43" s="101"/>
      <c r="FVF43" s="101"/>
      <c r="FVG43" s="101"/>
      <c r="FVH43" s="101"/>
      <c r="FVI43" s="101"/>
      <c r="FVJ43" s="101"/>
      <c r="FVK43" s="101"/>
      <c r="FVL43" s="101"/>
      <c r="FVM43" s="101"/>
      <c r="FVN43" s="101"/>
      <c r="FVO43" s="101"/>
      <c r="FVP43" s="101"/>
      <c r="FVQ43" s="101"/>
      <c r="FVR43" s="101"/>
      <c r="FVS43" s="101"/>
      <c r="FVT43" s="101"/>
      <c r="FVU43" s="101"/>
      <c r="FVV43" s="101"/>
      <c r="FVW43" s="101"/>
      <c r="FVX43" s="101"/>
      <c r="FVY43" s="101"/>
      <c r="FVZ43" s="101"/>
      <c r="FWA43" s="101"/>
      <c r="FWB43" s="101"/>
      <c r="FWC43" s="101"/>
      <c r="FWD43" s="101"/>
      <c r="FWE43" s="101"/>
      <c r="FWF43" s="101"/>
      <c r="FWG43" s="101"/>
      <c r="FWH43" s="101"/>
      <c r="FWI43" s="101"/>
      <c r="FWJ43" s="101"/>
      <c r="FWK43" s="101"/>
      <c r="FWL43" s="101"/>
      <c r="FWM43" s="101"/>
      <c r="FWN43" s="101"/>
      <c r="FWO43" s="101"/>
      <c r="FWP43" s="101"/>
      <c r="FWQ43" s="101"/>
      <c r="FWR43" s="101"/>
      <c r="FWS43" s="101"/>
      <c r="FWT43" s="101"/>
      <c r="FWU43" s="101"/>
      <c r="FWV43" s="101"/>
      <c r="FWW43" s="101"/>
      <c r="FWX43" s="101"/>
      <c r="FWY43" s="101"/>
      <c r="FWZ43" s="101"/>
      <c r="FXA43" s="101"/>
      <c r="FXB43" s="101"/>
      <c r="FXC43" s="101"/>
      <c r="FXD43" s="101"/>
      <c r="FXE43" s="101"/>
      <c r="FXF43" s="101"/>
      <c r="FXG43" s="101"/>
      <c r="FXH43" s="101"/>
      <c r="FXI43" s="101"/>
      <c r="FXJ43" s="101"/>
      <c r="FXK43" s="101"/>
      <c r="FXL43" s="101"/>
      <c r="FXM43" s="101"/>
      <c r="FXN43" s="101"/>
      <c r="FXO43" s="101"/>
      <c r="FXP43" s="101"/>
      <c r="FXQ43" s="101"/>
      <c r="FXR43" s="101"/>
      <c r="FXS43" s="101"/>
      <c r="FXT43" s="101"/>
      <c r="FXU43" s="101"/>
      <c r="FXV43" s="101"/>
      <c r="FXW43" s="101"/>
      <c r="FXX43" s="101"/>
      <c r="FXY43" s="101"/>
      <c r="FXZ43" s="101"/>
      <c r="FYA43" s="101"/>
      <c r="FYB43" s="101"/>
      <c r="FYC43" s="101"/>
      <c r="FYD43" s="101"/>
      <c r="FYE43" s="101"/>
      <c r="FYF43" s="101"/>
      <c r="FYG43" s="101"/>
      <c r="FYH43" s="101"/>
      <c r="FYI43" s="101"/>
      <c r="FYJ43" s="101"/>
      <c r="FYK43" s="101"/>
      <c r="FYL43" s="101"/>
      <c r="FYM43" s="101"/>
      <c r="FYN43" s="101"/>
      <c r="FYO43" s="101"/>
      <c r="FYP43" s="101"/>
      <c r="FYQ43" s="101"/>
      <c r="FYR43" s="101"/>
      <c r="FYS43" s="101"/>
      <c r="FYT43" s="101"/>
      <c r="FYU43" s="101"/>
      <c r="FYV43" s="101"/>
      <c r="FYW43" s="101"/>
      <c r="FYX43" s="101"/>
      <c r="FYY43" s="101"/>
      <c r="FYZ43" s="101"/>
      <c r="FZA43" s="101"/>
      <c r="FZB43" s="101"/>
      <c r="FZC43" s="101"/>
      <c r="FZD43" s="101"/>
      <c r="FZE43" s="101"/>
      <c r="FZF43" s="101"/>
      <c r="FZG43" s="101"/>
      <c r="FZH43" s="101"/>
      <c r="FZI43" s="101"/>
      <c r="FZJ43" s="101"/>
      <c r="FZK43" s="101"/>
      <c r="FZL43" s="101"/>
      <c r="FZM43" s="101"/>
      <c r="FZN43" s="101"/>
      <c r="FZO43" s="101"/>
      <c r="FZP43" s="101"/>
      <c r="FZQ43" s="101"/>
      <c r="FZR43" s="101"/>
      <c r="FZS43" s="101"/>
      <c r="FZT43" s="101"/>
      <c r="FZU43" s="101"/>
      <c r="FZV43" s="101"/>
      <c r="FZW43" s="101"/>
      <c r="FZX43" s="101"/>
      <c r="FZY43" s="101"/>
      <c r="FZZ43" s="101"/>
      <c r="GAA43" s="101"/>
      <c r="GAB43" s="101"/>
      <c r="GAC43" s="101"/>
      <c r="GAD43" s="101"/>
      <c r="GAE43" s="101"/>
      <c r="GAF43" s="101"/>
      <c r="GAG43" s="101"/>
      <c r="GAH43" s="101"/>
      <c r="GAI43" s="101"/>
      <c r="GAJ43" s="101"/>
      <c r="GAK43" s="101"/>
      <c r="GAL43" s="101"/>
      <c r="GAM43" s="101"/>
      <c r="GAN43" s="101"/>
      <c r="GAO43" s="101"/>
      <c r="GAP43" s="101"/>
      <c r="GAQ43" s="101"/>
      <c r="GAR43" s="101"/>
      <c r="GAS43" s="101"/>
      <c r="GAT43" s="101"/>
      <c r="GAU43" s="101"/>
      <c r="GAV43" s="101"/>
      <c r="GAW43" s="101"/>
      <c r="GAX43" s="101"/>
      <c r="GAY43" s="101"/>
      <c r="GAZ43" s="101"/>
      <c r="GBA43" s="101"/>
      <c r="GBB43" s="101"/>
      <c r="GBC43" s="101"/>
      <c r="GBD43" s="101"/>
      <c r="GBE43" s="101"/>
      <c r="GBF43" s="101"/>
      <c r="GBG43" s="101"/>
      <c r="GBH43" s="101"/>
      <c r="GBI43" s="101"/>
      <c r="GBJ43" s="101"/>
      <c r="GBK43" s="101"/>
      <c r="GBL43" s="101"/>
      <c r="GBM43" s="101"/>
      <c r="GBN43" s="101"/>
      <c r="GBO43" s="101"/>
      <c r="GBP43" s="101"/>
      <c r="GBQ43" s="101"/>
      <c r="GBR43" s="101"/>
      <c r="GBS43" s="101"/>
      <c r="GBT43" s="101"/>
      <c r="GBU43" s="101"/>
      <c r="GBV43" s="101"/>
      <c r="GBW43" s="101"/>
      <c r="GBX43" s="101"/>
      <c r="GBY43" s="101"/>
      <c r="GBZ43" s="101"/>
      <c r="GCA43" s="101"/>
      <c r="GCB43" s="101"/>
      <c r="GCC43" s="101"/>
      <c r="GCD43" s="101"/>
      <c r="GCE43" s="101"/>
      <c r="GCF43" s="101"/>
      <c r="GCG43" s="101"/>
      <c r="GCH43" s="101"/>
      <c r="GCI43" s="101"/>
      <c r="GCJ43" s="101"/>
      <c r="GCK43" s="101"/>
      <c r="GCL43" s="101"/>
      <c r="GCM43" s="101"/>
      <c r="GCN43" s="101"/>
      <c r="GCO43" s="101"/>
      <c r="GCP43" s="101"/>
      <c r="GCQ43" s="101"/>
      <c r="GCR43" s="101"/>
      <c r="GCS43" s="101"/>
      <c r="GCT43" s="101"/>
      <c r="GCU43" s="101"/>
      <c r="GCV43" s="101"/>
      <c r="GCW43" s="101"/>
      <c r="GCX43" s="101"/>
      <c r="GCY43" s="101"/>
      <c r="GCZ43" s="101"/>
      <c r="GDA43" s="101"/>
      <c r="GDB43" s="101"/>
      <c r="GDC43" s="101"/>
      <c r="GDD43" s="101"/>
      <c r="GDE43" s="101"/>
      <c r="GDF43" s="101"/>
      <c r="GDG43" s="101"/>
      <c r="GDH43" s="101"/>
      <c r="GDI43" s="101"/>
      <c r="GDJ43" s="101"/>
      <c r="GDK43" s="101"/>
      <c r="GDL43" s="101"/>
      <c r="GDM43" s="101"/>
      <c r="GDN43" s="101"/>
      <c r="GDO43" s="101"/>
      <c r="GDP43" s="101"/>
      <c r="GDQ43" s="101"/>
      <c r="GDR43" s="101"/>
      <c r="GDS43" s="101"/>
      <c r="GDT43" s="101"/>
      <c r="GDU43" s="101"/>
      <c r="GDV43" s="101"/>
      <c r="GDW43" s="101"/>
      <c r="GDX43" s="101"/>
      <c r="GDY43" s="101"/>
      <c r="GDZ43" s="101"/>
      <c r="GEA43" s="101"/>
      <c r="GEB43" s="101"/>
      <c r="GEC43" s="101"/>
      <c r="GED43" s="101"/>
      <c r="GEE43" s="101"/>
      <c r="GEF43" s="101"/>
      <c r="GEG43" s="101"/>
      <c r="GEH43" s="101"/>
      <c r="GEI43" s="101"/>
      <c r="GEJ43" s="101"/>
      <c r="GEK43" s="101"/>
      <c r="GEL43" s="101"/>
      <c r="GEM43" s="101"/>
      <c r="GEN43" s="101"/>
      <c r="GEO43" s="101"/>
      <c r="GEP43" s="101"/>
      <c r="GEQ43" s="101"/>
      <c r="GER43" s="101"/>
      <c r="GES43" s="101"/>
      <c r="GET43" s="101"/>
      <c r="GEU43" s="101"/>
      <c r="GEV43" s="101"/>
      <c r="GEW43" s="101"/>
      <c r="GEX43" s="101"/>
      <c r="GEY43" s="101"/>
      <c r="GEZ43" s="101"/>
      <c r="GFA43" s="101"/>
      <c r="GFB43" s="101"/>
      <c r="GFC43" s="101"/>
      <c r="GFD43" s="101"/>
      <c r="GFE43" s="101"/>
      <c r="GFF43" s="101"/>
      <c r="GFG43" s="101"/>
      <c r="GFH43" s="101"/>
      <c r="GFI43" s="101"/>
      <c r="GFJ43" s="101"/>
      <c r="GFK43" s="101"/>
      <c r="GFL43" s="101"/>
      <c r="GFM43" s="101"/>
      <c r="GFN43" s="101"/>
      <c r="GFO43" s="101"/>
      <c r="GFP43" s="101"/>
      <c r="GFQ43" s="101"/>
      <c r="GFR43" s="101"/>
      <c r="GFS43" s="101"/>
      <c r="GFT43" s="101"/>
      <c r="GFU43" s="101"/>
      <c r="GFV43" s="101"/>
      <c r="GFW43" s="101"/>
      <c r="GFX43" s="101"/>
      <c r="GFY43" s="101"/>
      <c r="GFZ43" s="101"/>
      <c r="GGA43" s="101"/>
      <c r="GGB43" s="101"/>
      <c r="GGC43" s="101"/>
      <c r="GGD43" s="101"/>
      <c r="GGE43" s="101"/>
      <c r="GGF43" s="101"/>
      <c r="GGG43" s="101"/>
      <c r="GGH43" s="101"/>
      <c r="GGI43" s="101"/>
      <c r="GGJ43" s="101"/>
      <c r="GGK43" s="101"/>
      <c r="GGL43" s="101"/>
      <c r="GGM43" s="101"/>
      <c r="GGN43" s="101"/>
      <c r="GGO43" s="101"/>
      <c r="GGP43" s="101"/>
      <c r="GGQ43" s="101"/>
      <c r="GGR43" s="101"/>
      <c r="GGS43" s="101"/>
      <c r="GGT43" s="101"/>
      <c r="GGU43" s="101"/>
      <c r="GGV43" s="101"/>
      <c r="GGW43" s="101"/>
      <c r="GGX43" s="101"/>
      <c r="GGY43" s="101"/>
      <c r="GGZ43" s="101"/>
      <c r="GHA43" s="101"/>
      <c r="GHB43" s="101"/>
      <c r="GHC43" s="101"/>
      <c r="GHD43" s="101"/>
      <c r="GHE43" s="101"/>
      <c r="GHF43" s="101"/>
      <c r="GHG43" s="101"/>
      <c r="GHH43" s="101"/>
      <c r="GHI43" s="101"/>
      <c r="GHJ43" s="101"/>
      <c r="GHK43" s="101"/>
      <c r="GHL43" s="101"/>
      <c r="GHM43" s="101"/>
      <c r="GHN43" s="101"/>
      <c r="GHO43" s="101"/>
      <c r="GHP43" s="101"/>
      <c r="GHQ43" s="101"/>
      <c r="GHR43" s="101"/>
      <c r="GHS43" s="101"/>
      <c r="GHT43" s="101"/>
      <c r="GHU43" s="101"/>
      <c r="GHV43" s="101"/>
      <c r="GHW43" s="101"/>
      <c r="GHX43" s="101"/>
      <c r="GHY43" s="101"/>
      <c r="GHZ43" s="101"/>
      <c r="GIA43" s="101"/>
      <c r="GIB43" s="101"/>
      <c r="GIC43" s="101"/>
      <c r="GID43" s="101"/>
      <c r="GIE43" s="101"/>
      <c r="GIF43" s="101"/>
      <c r="GIG43" s="101"/>
      <c r="GIH43" s="101"/>
      <c r="GII43" s="101"/>
      <c r="GIJ43" s="101"/>
      <c r="GIK43" s="101"/>
      <c r="GIL43" s="101"/>
      <c r="GIM43" s="101"/>
      <c r="GIN43" s="101"/>
      <c r="GIO43" s="101"/>
      <c r="GIP43" s="101"/>
      <c r="GIQ43" s="101"/>
      <c r="GIR43" s="101"/>
      <c r="GIS43" s="101"/>
      <c r="GIT43" s="101"/>
      <c r="GIU43" s="101"/>
      <c r="GIV43" s="101"/>
      <c r="GIW43" s="101"/>
      <c r="GIX43" s="101"/>
      <c r="GIY43" s="101"/>
      <c r="GIZ43" s="101"/>
      <c r="GJA43" s="101"/>
      <c r="GJB43" s="101"/>
      <c r="GJC43" s="101"/>
      <c r="GJD43" s="101"/>
      <c r="GJE43" s="101"/>
      <c r="GJF43" s="101"/>
      <c r="GJG43" s="101"/>
      <c r="GJH43" s="101"/>
      <c r="GJI43" s="101"/>
      <c r="GJJ43" s="101"/>
      <c r="GJK43" s="101"/>
      <c r="GJL43" s="101"/>
      <c r="GJM43" s="101"/>
      <c r="GJN43" s="101"/>
      <c r="GJO43" s="101"/>
      <c r="GJP43" s="101"/>
      <c r="GJQ43" s="101"/>
      <c r="GJR43" s="101"/>
      <c r="GJS43" s="101"/>
      <c r="GJT43" s="101"/>
      <c r="GJU43" s="101"/>
      <c r="GJV43" s="101"/>
      <c r="GJW43" s="101"/>
      <c r="GJX43" s="101"/>
      <c r="GJY43" s="101"/>
      <c r="GJZ43" s="101"/>
      <c r="GKA43" s="101"/>
      <c r="GKB43" s="101"/>
      <c r="GKC43" s="101"/>
      <c r="GKD43" s="101"/>
      <c r="GKE43" s="101"/>
      <c r="GKF43" s="101"/>
      <c r="GKG43" s="101"/>
      <c r="GKH43" s="101"/>
      <c r="GKI43" s="101"/>
      <c r="GKJ43" s="101"/>
      <c r="GKK43" s="101"/>
      <c r="GKL43" s="101"/>
      <c r="GKM43" s="101"/>
      <c r="GKN43" s="101"/>
      <c r="GKO43" s="101"/>
      <c r="GKP43" s="101"/>
      <c r="GKQ43" s="101"/>
      <c r="GKR43" s="101"/>
      <c r="GKS43" s="101"/>
      <c r="GKT43" s="101"/>
      <c r="GKU43" s="101"/>
      <c r="GKV43" s="101"/>
      <c r="GKW43" s="101"/>
      <c r="GKX43" s="101"/>
      <c r="GKY43" s="101"/>
      <c r="GKZ43" s="101"/>
      <c r="GLA43" s="101"/>
      <c r="GLB43" s="101"/>
      <c r="GLC43" s="101"/>
      <c r="GLD43" s="101"/>
      <c r="GLE43" s="101"/>
      <c r="GLF43" s="101"/>
      <c r="GLG43" s="101"/>
      <c r="GLH43" s="101"/>
      <c r="GLI43" s="101"/>
      <c r="GLJ43" s="101"/>
      <c r="GLK43" s="101"/>
      <c r="GLL43" s="101"/>
      <c r="GLM43" s="101"/>
      <c r="GLN43" s="101"/>
      <c r="GLO43" s="101"/>
      <c r="GLP43" s="101"/>
      <c r="GLQ43" s="101"/>
      <c r="GLR43" s="101"/>
      <c r="GLS43" s="101"/>
      <c r="GLT43" s="101"/>
      <c r="GLU43" s="101"/>
      <c r="GLV43" s="101"/>
      <c r="GLW43" s="101"/>
      <c r="GLX43" s="101"/>
      <c r="GLY43" s="101"/>
      <c r="GLZ43" s="101"/>
      <c r="GMA43" s="101"/>
      <c r="GMB43" s="101"/>
      <c r="GMC43" s="101"/>
      <c r="GMD43" s="101"/>
      <c r="GME43" s="101"/>
      <c r="GMF43" s="101"/>
      <c r="GMG43" s="101"/>
      <c r="GMH43" s="101"/>
      <c r="GMI43" s="101"/>
      <c r="GMJ43" s="101"/>
      <c r="GMK43" s="101"/>
      <c r="GML43" s="101"/>
      <c r="GMM43" s="101"/>
      <c r="GMN43" s="101"/>
      <c r="GMO43" s="101"/>
      <c r="GMP43" s="101"/>
      <c r="GMQ43" s="101"/>
      <c r="GMR43" s="101"/>
      <c r="GMS43" s="101"/>
      <c r="GMT43" s="101"/>
      <c r="GMU43" s="101"/>
      <c r="GMV43" s="101"/>
      <c r="GMW43" s="101"/>
      <c r="GMX43" s="101"/>
      <c r="GMY43" s="101"/>
      <c r="GMZ43" s="101"/>
      <c r="GNA43" s="101"/>
      <c r="GNB43" s="101"/>
      <c r="GNC43" s="101"/>
      <c r="GND43" s="101"/>
      <c r="GNE43" s="101"/>
      <c r="GNF43" s="101"/>
      <c r="GNG43" s="101"/>
      <c r="GNH43" s="101"/>
      <c r="GNI43" s="101"/>
      <c r="GNJ43" s="101"/>
      <c r="GNK43" s="101"/>
      <c r="GNL43" s="101"/>
      <c r="GNM43" s="101"/>
      <c r="GNN43" s="101"/>
      <c r="GNO43" s="101"/>
      <c r="GNP43" s="101"/>
      <c r="GNQ43" s="101"/>
      <c r="GNR43" s="101"/>
      <c r="GNS43" s="101"/>
      <c r="GNT43" s="101"/>
      <c r="GNU43" s="101"/>
      <c r="GNV43" s="101"/>
      <c r="GNW43" s="101"/>
      <c r="GNX43" s="101"/>
      <c r="GNY43" s="101"/>
      <c r="GNZ43" s="101"/>
      <c r="GOA43" s="101"/>
      <c r="GOB43" s="101"/>
      <c r="GOC43" s="101"/>
      <c r="GOD43" s="101"/>
      <c r="GOE43" s="101"/>
      <c r="GOF43" s="101"/>
      <c r="GOG43" s="101"/>
      <c r="GOH43" s="101"/>
      <c r="GOI43" s="101"/>
      <c r="GOJ43" s="101"/>
      <c r="GOK43" s="101"/>
      <c r="GOL43" s="101"/>
      <c r="GOM43" s="101"/>
      <c r="GON43" s="101"/>
      <c r="GOO43" s="101"/>
      <c r="GOP43" s="101"/>
      <c r="GOQ43" s="101"/>
      <c r="GOR43" s="101"/>
      <c r="GOS43" s="101"/>
      <c r="GOT43" s="101"/>
      <c r="GOU43" s="101"/>
      <c r="GOV43" s="101"/>
      <c r="GOW43" s="101"/>
      <c r="GOX43" s="101"/>
      <c r="GOY43" s="101"/>
      <c r="GOZ43" s="101"/>
      <c r="GPA43" s="101"/>
      <c r="GPB43" s="101"/>
      <c r="GPC43" s="101"/>
      <c r="GPD43" s="101"/>
      <c r="GPE43" s="101"/>
      <c r="GPF43" s="101"/>
      <c r="GPG43" s="101"/>
      <c r="GPH43" s="101"/>
      <c r="GPI43" s="101"/>
      <c r="GPJ43" s="101"/>
      <c r="GPK43" s="101"/>
      <c r="GPL43" s="101"/>
      <c r="GPM43" s="101"/>
      <c r="GPN43" s="101"/>
      <c r="GPO43" s="101"/>
      <c r="GPP43" s="101"/>
      <c r="GPQ43" s="101"/>
      <c r="GPR43" s="101"/>
      <c r="GPS43" s="101"/>
      <c r="GPT43" s="101"/>
      <c r="GPU43" s="101"/>
      <c r="GPV43" s="101"/>
      <c r="GPW43" s="101"/>
      <c r="GPX43" s="101"/>
      <c r="GPY43" s="101"/>
      <c r="GPZ43" s="101"/>
      <c r="GQA43" s="101"/>
      <c r="GQB43" s="101"/>
      <c r="GQC43" s="101"/>
      <c r="GQD43" s="101"/>
      <c r="GQE43" s="101"/>
      <c r="GQF43" s="101"/>
      <c r="GQG43" s="101"/>
      <c r="GQH43" s="101"/>
      <c r="GQI43" s="101"/>
      <c r="GQJ43" s="101"/>
      <c r="GQK43" s="101"/>
      <c r="GQL43" s="101"/>
      <c r="GQM43" s="101"/>
      <c r="GQN43" s="101"/>
      <c r="GQO43" s="101"/>
      <c r="GQP43" s="101"/>
      <c r="GQQ43" s="101"/>
      <c r="GQR43" s="101"/>
      <c r="GQS43" s="101"/>
      <c r="GQT43" s="101"/>
      <c r="GQU43" s="101"/>
      <c r="GQV43" s="101"/>
      <c r="GQW43" s="101"/>
      <c r="GQX43" s="101"/>
      <c r="GQY43" s="101"/>
      <c r="GQZ43" s="101"/>
      <c r="GRA43" s="101"/>
      <c r="GRB43" s="101"/>
      <c r="GRC43" s="101"/>
      <c r="GRD43" s="101"/>
      <c r="GRE43" s="101"/>
      <c r="GRF43" s="101"/>
      <c r="GRG43" s="101"/>
      <c r="GRH43" s="101"/>
      <c r="GRI43" s="101"/>
      <c r="GRJ43" s="101"/>
      <c r="GRK43" s="101"/>
      <c r="GRL43" s="101"/>
      <c r="GRM43" s="101"/>
      <c r="GRN43" s="101"/>
      <c r="GRO43" s="101"/>
      <c r="GRP43" s="101"/>
      <c r="GRQ43" s="101"/>
      <c r="GRR43" s="101"/>
      <c r="GRS43" s="101"/>
      <c r="GRT43" s="101"/>
      <c r="GRU43" s="101"/>
      <c r="GRV43" s="101"/>
      <c r="GRW43" s="101"/>
      <c r="GRX43" s="101"/>
      <c r="GRY43" s="101"/>
      <c r="GRZ43" s="101"/>
      <c r="GSA43" s="101"/>
      <c r="GSB43" s="101"/>
      <c r="GSC43" s="101"/>
      <c r="GSD43" s="101"/>
      <c r="GSE43" s="101"/>
      <c r="GSF43" s="101"/>
      <c r="GSG43" s="101"/>
      <c r="GSH43" s="101"/>
      <c r="GSI43" s="101"/>
      <c r="GSJ43" s="101"/>
      <c r="GSK43" s="101"/>
      <c r="GSL43" s="101"/>
      <c r="GSM43" s="101"/>
      <c r="GSN43" s="101"/>
      <c r="GSO43" s="101"/>
      <c r="GSP43" s="101"/>
      <c r="GSQ43" s="101"/>
      <c r="GSR43" s="101"/>
      <c r="GSS43" s="101"/>
      <c r="GST43" s="101"/>
      <c r="GSU43" s="101"/>
      <c r="GSV43" s="101"/>
      <c r="GSW43" s="101"/>
      <c r="GSX43" s="101"/>
      <c r="GSY43" s="101"/>
      <c r="GSZ43" s="101"/>
      <c r="GTA43" s="101"/>
      <c r="GTB43" s="101"/>
      <c r="GTC43" s="101"/>
      <c r="GTD43" s="101"/>
      <c r="GTE43" s="101"/>
      <c r="GTF43" s="101"/>
      <c r="GTG43" s="101"/>
      <c r="GTH43" s="101"/>
      <c r="GTI43" s="101"/>
      <c r="GTJ43" s="101"/>
      <c r="GTK43" s="101"/>
      <c r="GTL43" s="101"/>
      <c r="GTM43" s="101"/>
      <c r="GTN43" s="101"/>
      <c r="GTO43" s="101"/>
      <c r="GTP43" s="101"/>
      <c r="GTQ43" s="101"/>
      <c r="GTR43" s="101"/>
      <c r="GTS43" s="101"/>
      <c r="GTT43" s="101"/>
      <c r="GTU43" s="101"/>
      <c r="GTV43" s="101"/>
      <c r="GTW43" s="101"/>
      <c r="GTX43" s="101"/>
      <c r="GTY43" s="101"/>
      <c r="GTZ43" s="101"/>
      <c r="GUA43" s="101"/>
      <c r="GUB43" s="101"/>
      <c r="GUC43" s="101"/>
      <c r="GUD43" s="101"/>
      <c r="GUE43" s="101"/>
      <c r="GUF43" s="101"/>
      <c r="GUG43" s="101"/>
      <c r="GUH43" s="101"/>
      <c r="GUI43" s="101"/>
      <c r="GUJ43" s="101"/>
      <c r="GUK43" s="101"/>
      <c r="GUL43" s="101"/>
      <c r="GUM43" s="101"/>
      <c r="GUN43" s="101"/>
      <c r="GUO43" s="101"/>
      <c r="GUP43" s="101"/>
      <c r="GUQ43" s="101"/>
      <c r="GUR43" s="101"/>
      <c r="GUS43" s="101"/>
      <c r="GUT43" s="101"/>
      <c r="GUU43" s="101"/>
      <c r="GUV43" s="101"/>
      <c r="GUW43" s="101"/>
      <c r="GUX43" s="101"/>
      <c r="GUY43" s="101"/>
      <c r="GUZ43" s="101"/>
      <c r="GVA43" s="101"/>
      <c r="GVB43" s="101"/>
      <c r="GVC43" s="101"/>
      <c r="GVD43" s="101"/>
      <c r="GVE43" s="101"/>
      <c r="GVF43" s="101"/>
      <c r="GVG43" s="101"/>
      <c r="GVH43" s="101"/>
      <c r="GVI43" s="101"/>
      <c r="GVJ43" s="101"/>
      <c r="GVK43" s="101"/>
      <c r="GVL43" s="101"/>
      <c r="GVM43" s="101"/>
      <c r="GVN43" s="101"/>
      <c r="GVO43" s="101"/>
      <c r="GVP43" s="101"/>
      <c r="GVQ43" s="101"/>
      <c r="GVR43" s="101"/>
      <c r="GVS43" s="101"/>
      <c r="GVT43" s="101"/>
      <c r="GVU43" s="101"/>
      <c r="GVV43" s="101"/>
      <c r="GVW43" s="101"/>
      <c r="GVX43" s="101"/>
      <c r="GVY43" s="101"/>
      <c r="GVZ43" s="101"/>
      <c r="GWA43" s="101"/>
      <c r="GWB43" s="101"/>
      <c r="GWC43" s="101"/>
      <c r="GWD43" s="101"/>
      <c r="GWE43" s="101"/>
      <c r="GWF43" s="101"/>
      <c r="GWG43" s="101"/>
      <c r="GWH43" s="101"/>
      <c r="GWI43" s="101"/>
      <c r="GWJ43" s="101"/>
      <c r="GWK43" s="101"/>
      <c r="GWL43" s="101"/>
      <c r="GWM43" s="101"/>
      <c r="GWN43" s="101"/>
      <c r="GWO43" s="101"/>
      <c r="GWP43" s="101"/>
      <c r="GWQ43" s="101"/>
      <c r="GWR43" s="101"/>
      <c r="GWS43" s="101"/>
      <c r="GWT43" s="101"/>
      <c r="GWU43" s="101"/>
      <c r="GWV43" s="101"/>
      <c r="GWW43" s="101"/>
      <c r="GWX43" s="101"/>
      <c r="GWY43" s="101"/>
      <c r="GWZ43" s="101"/>
      <c r="GXA43" s="101"/>
      <c r="GXB43" s="101"/>
      <c r="GXC43" s="101"/>
      <c r="GXD43" s="101"/>
      <c r="GXE43" s="101"/>
      <c r="GXF43" s="101"/>
      <c r="GXG43" s="101"/>
      <c r="GXH43" s="101"/>
      <c r="GXI43" s="101"/>
      <c r="GXJ43" s="101"/>
      <c r="GXK43" s="101"/>
      <c r="GXL43" s="101"/>
      <c r="GXM43" s="101"/>
      <c r="GXN43" s="101"/>
      <c r="GXO43" s="101"/>
      <c r="GXP43" s="101"/>
      <c r="GXQ43" s="101"/>
      <c r="GXR43" s="101"/>
      <c r="GXS43" s="101"/>
      <c r="GXT43" s="101"/>
      <c r="GXU43" s="101"/>
      <c r="GXV43" s="101"/>
      <c r="GXW43" s="101"/>
      <c r="GXX43" s="101"/>
      <c r="GXY43" s="101"/>
      <c r="GXZ43" s="101"/>
      <c r="GYA43" s="101"/>
      <c r="GYB43" s="101"/>
      <c r="GYC43" s="101"/>
      <c r="GYD43" s="101"/>
      <c r="GYE43" s="101"/>
      <c r="GYF43" s="101"/>
      <c r="GYG43" s="101"/>
      <c r="GYH43" s="101"/>
      <c r="GYI43" s="101"/>
      <c r="GYJ43" s="101"/>
      <c r="GYK43" s="101"/>
      <c r="GYL43" s="101"/>
      <c r="GYM43" s="101"/>
      <c r="GYN43" s="101"/>
      <c r="GYO43" s="101"/>
      <c r="GYP43" s="101"/>
      <c r="GYQ43" s="101"/>
      <c r="GYR43" s="101"/>
      <c r="GYS43" s="101"/>
      <c r="GYT43" s="101"/>
      <c r="GYU43" s="101"/>
      <c r="GYV43" s="101"/>
      <c r="GYW43" s="101"/>
      <c r="GYX43" s="101"/>
      <c r="GYY43" s="101"/>
      <c r="GYZ43" s="101"/>
      <c r="GZA43" s="101"/>
      <c r="GZB43" s="101"/>
      <c r="GZC43" s="101"/>
      <c r="GZD43" s="101"/>
      <c r="GZE43" s="101"/>
      <c r="GZF43" s="101"/>
      <c r="GZG43" s="101"/>
      <c r="GZH43" s="101"/>
      <c r="GZI43" s="101"/>
      <c r="GZJ43" s="101"/>
      <c r="GZK43" s="101"/>
      <c r="GZL43" s="101"/>
      <c r="GZM43" s="101"/>
      <c r="GZN43" s="101"/>
      <c r="GZO43" s="101"/>
      <c r="GZP43" s="101"/>
      <c r="GZQ43" s="101"/>
      <c r="GZR43" s="101"/>
      <c r="GZS43" s="101"/>
      <c r="GZT43" s="101"/>
      <c r="GZU43" s="101"/>
      <c r="GZV43" s="101"/>
      <c r="GZW43" s="101"/>
      <c r="GZX43" s="101"/>
      <c r="GZY43" s="101"/>
      <c r="GZZ43" s="101"/>
      <c r="HAA43" s="101"/>
      <c r="HAB43" s="101"/>
      <c r="HAC43" s="101"/>
      <c r="HAD43" s="101"/>
      <c r="HAE43" s="101"/>
      <c r="HAF43" s="101"/>
      <c r="HAG43" s="101"/>
      <c r="HAH43" s="101"/>
      <c r="HAI43" s="101"/>
      <c r="HAJ43" s="101"/>
      <c r="HAK43" s="101"/>
      <c r="HAL43" s="101"/>
      <c r="HAM43" s="101"/>
      <c r="HAN43" s="101"/>
      <c r="HAO43" s="101"/>
      <c r="HAP43" s="101"/>
      <c r="HAQ43" s="101"/>
      <c r="HAR43" s="101"/>
      <c r="HAS43" s="101"/>
      <c r="HAT43" s="101"/>
      <c r="HAU43" s="101"/>
      <c r="HAV43" s="101"/>
      <c r="HAW43" s="101"/>
      <c r="HAX43" s="101"/>
      <c r="HAY43" s="101"/>
      <c r="HAZ43" s="101"/>
      <c r="HBA43" s="101"/>
      <c r="HBB43" s="101"/>
      <c r="HBC43" s="101"/>
      <c r="HBD43" s="101"/>
      <c r="HBE43" s="101"/>
      <c r="HBF43" s="101"/>
      <c r="HBG43" s="101"/>
      <c r="HBH43" s="101"/>
      <c r="HBI43" s="101"/>
      <c r="HBJ43" s="101"/>
      <c r="HBK43" s="101"/>
      <c r="HBL43" s="101"/>
      <c r="HBM43" s="101"/>
      <c r="HBN43" s="101"/>
      <c r="HBO43" s="101"/>
      <c r="HBP43" s="101"/>
      <c r="HBQ43" s="101"/>
      <c r="HBR43" s="101"/>
      <c r="HBS43" s="101"/>
      <c r="HBT43" s="101"/>
      <c r="HBU43" s="101"/>
      <c r="HBV43" s="101"/>
      <c r="HBW43" s="101"/>
      <c r="HBX43" s="101"/>
      <c r="HBY43" s="101"/>
      <c r="HBZ43" s="101"/>
      <c r="HCA43" s="101"/>
      <c r="HCB43" s="101"/>
      <c r="HCC43" s="101"/>
      <c r="HCD43" s="101"/>
      <c r="HCE43" s="101"/>
      <c r="HCF43" s="101"/>
      <c r="HCG43" s="101"/>
      <c r="HCH43" s="101"/>
      <c r="HCI43" s="101"/>
      <c r="HCJ43" s="101"/>
      <c r="HCK43" s="101"/>
      <c r="HCL43" s="101"/>
      <c r="HCM43" s="101"/>
      <c r="HCN43" s="101"/>
      <c r="HCO43" s="101"/>
      <c r="HCP43" s="101"/>
      <c r="HCQ43" s="101"/>
      <c r="HCR43" s="101"/>
      <c r="HCS43" s="101"/>
      <c r="HCT43" s="101"/>
      <c r="HCU43" s="101"/>
      <c r="HCV43" s="101"/>
      <c r="HCW43" s="101"/>
      <c r="HCX43" s="101"/>
      <c r="HCY43" s="101"/>
      <c r="HCZ43" s="101"/>
      <c r="HDA43" s="101"/>
      <c r="HDB43" s="101"/>
      <c r="HDC43" s="101"/>
      <c r="HDD43" s="101"/>
      <c r="HDE43" s="101"/>
      <c r="HDF43" s="101"/>
      <c r="HDG43" s="101"/>
      <c r="HDH43" s="101"/>
      <c r="HDI43" s="101"/>
      <c r="HDJ43" s="101"/>
      <c r="HDK43" s="101"/>
      <c r="HDL43" s="101"/>
      <c r="HDM43" s="101"/>
      <c r="HDN43" s="101"/>
      <c r="HDO43" s="101"/>
      <c r="HDP43" s="101"/>
      <c r="HDQ43" s="101"/>
      <c r="HDR43" s="101"/>
      <c r="HDS43" s="101"/>
      <c r="HDT43" s="101"/>
      <c r="HDU43" s="101"/>
      <c r="HDV43" s="101"/>
      <c r="HDW43" s="101"/>
      <c r="HDX43" s="101"/>
      <c r="HDY43" s="101"/>
      <c r="HDZ43" s="101"/>
      <c r="HEA43" s="101"/>
      <c r="HEB43" s="101"/>
      <c r="HEC43" s="101"/>
      <c r="HED43" s="101"/>
      <c r="HEE43" s="101"/>
      <c r="HEF43" s="101"/>
      <c r="HEG43" s="101"/>
      <c r="HEH43" s="101"/>
      <c r="HEI43" s="101"/>
      <c r="HEJ43" s="101"/>
      <c r="HEK43" s="101"/>
      <c r="HEL43" s="101"/>
      <c r="HEM43" s="101"/>
      <c r="HEN43" s="101"/>
      <c r="HEO43" s="101"/>
      <c r="HEP43" s="101"/>
      <c r="HEQ43" s="101"/>
      <c r="HER43" s="101"/>
      <c r="HES43" s="101"/>
      <c r="HET43" s="101"/>
      <c r="HEU43" s="101"/>
      <c r="HEV43" s="101"/>
      <c r="HEW43" s="101"/>
      <c r="HEX43" s="101"/>
      <c r="HEY43" s="101"/>
      <c r="HEZ43" s="101"/>
      <c r="HFA43" s="101"/>
      <c r="HFB43" s="101"/>
      <c r="HFC43" s="101"/>
      <c r="HFD43" s="101"/>
      <c r="HFE43" s="101"/>
      <c r="HFF43" s="101"/>
      <c r="HFG43" s="101"/>
      <c r="HFH43" s="101"/>
      <c r="HFI43" s="101"/>
      <c r="HFJ43" s="101"/>
      <c r="HFK43" s="101"/>
      <c r="HFL43" s="101"/>
      <c r="HFM43" s="101"/>
      <c r="HFN43" s="101"/>
      <c r="HFO43" s="101"/>
      <c r="HFP43" s="101"/>
      <c r="HFQ43" s="101"/>
      <c r="HFR43" s="101"/>
      <c r="HFS43" s="101"/>
      <c r="HFT43" s="101"/>
      <c r="HFU43" s="101"/>
      <c r="HFV43" s="101"/>
      <c r="HFW43" s="101"/>
      <c r="HFX43" s="101"/>
      <c r="HFY43" s="101"/>
      <c r="HFZ43" s="101"/>
      <c r="HGA43" s="101"/>
      <c r="HGB43" s="101"/>
      <c r="HGC43" s="101"/>
      <c r="HGD43" s="101"/>
      <c r="HGE43" s="101"/>
      <c r="HGF43" s="101"/>
      <c r="HGG43" s="101"/>
      <c r="HGH43" s="101"/>
      <c r="HGI43" s="101"/>
      <c r="HGJ43" s="101"/>
      <c r="HGK43" s="101"/>
      <c r="HGL43" s="101"/>
      <c r="HGM43" s="101"/>
      <c r="HGN43" s="101"/>
      <c r="HGO43" s="101"/>
      <c r="HGP43" s="101"/>
      <c r="HGQ43" s="101"/>
      <c r="HGR43" s="101"/>
      <c r="HGS43" s="101"/>
      <c r="HGT43" s="101"/>
      <c r="HGU43" s="101"/>
      <c r="HGV43" s="101"/>
      <c r="HGW43" s="101"/>
      <c r="HGX43" s="101"/>
      <c r="HGY43" s="101"/>
      <c r="HGZ43" s="101"/>
      <c r="HHA43" s="101"/>
      <c r="HHB43" s="101"/>
      <c r="HHC43" s="101"/>
      <c r="HHD43" s="101"/>
      <c r="HHE43" s="101"/>
      <c r="HHF43" s="101"/>
      <c r="HHG43" s="101"/>
      <c r="HHH43" s="101"/>
      <c r="HHI43" s="101"/>
      <c r="HHJ43" s="101"/>
      <c r="HHK43" s="101"/>
      <c r="HHL43" s="101"/>
      <c r="HHM43" s="101"/>
      <c r="HHN43" s="101"/>
      <c r="HHO43" s="101"/>
      <c r="HHP43" s="101"/>
      <c r="HHQ43" s="101"/>
      <c r="HHR43" s="101"/>
      <c r="HHS43" s="101"/>
      <c r="HHT43" s="101"/>
      <c r="HHU43" s="101"/>
      <c r="HHV43" s="101"/>
      <c r="HHW43" s="101"/>
      <c r="HHX43" s="101"/>
      <c r="HHY43" s="101"/>
      <c r="HHZ43" s="101"/>
      <c r="HIA43" s="101"/>
      <c r="HIB43" s="101"/>
      <c r="HIC43" s="101"/>
      <c r="HID43" s="101"/>
      <c r="HIE43" s="101"/>
      <c r="HIF43" s="101"/>
      <c r="HIG43" s="101"/>
      <c r="HIH43" s="101"/>
      <c r="HII43" s="101"/>
      <c r="HIJ43" s="101"/>
      <c r="HIK43" s="101"/>
      <c r="HIL43" s="101"/>
      <c r="HIM43" s="101"/>
      <c r="HIN43" s="101"/>
      <c r="HIO43" s="101"/>
      <c r="HIP43" s="101"/>
      <c r="HIQ43" s="101"/>
      <c r="HIR43" s="101"/>
      <c r="HIS43" s="101"/>
      <c r="HIT43" s="101"/>
      <c r="HIU43" s="101"/>
      <c r="HIV43" s="101"/>
      <c r="HIW43" s="101"/>
      <c r="HIX43" s="101"/>
      <c r="HIY43" s="101"/>
      <c r="HIZ43" s="101"/>
      <c r="HJA43" s="101"/>
      <c r="HJB43" s="101"/>
      <c r="HJC43" s="101"/>
      <c r="HJD43" s="101"/>
      <c r="HJE43" s="101"/>
      <c r="HJF43" s="101"/>
      <c r="HJG43" s="101"/>
      <c r="HJH43" s="101"/>
      <c r="HJI43" s="101"/>
      <c r="HJJ43" s="101"/>
      <c r="HJK43" s="101"/>
      <c r="HJL43" s="101"/>
      <c r="HJM43" s="101"/>
      <c r="HJN43" s="101"/>
      <c r="HJO43" s="101"/>
      <c r="HJP43" s="101"/>
      <c r="HJQ43" s="101"/>
      <c r="HJR43" s="101"/>
      <c r="HJS43" s="101"/>
      <c r="HJT43" s="101"/>
      <c r="HJU43" s="101"/>
      <c r="HJV43" s="101"/>
      <c r="HJW43" s="101"/>
      <c r="HJX43" s="101"/>
      <c r="HJY43" s="101"/>
      <c r="HJZ43" s="101"/>
      <c r="HKA43" s="101"/>
      <c r="HKB43" s="101"/>
      <c r="HKC43" s="101"/>
      <c r="HKD43" s="101"/>
      <c r="HKE43" s="101"/>
      <c r="HKF43" s="101"/>
      <c r="HKG43" s="101"/>
      <c r="HKH43" s="101"/>
      <c r="HKI43" s="101"/>
      <c r="HKJ43" s="101"/>
      <c r="HKK43" s="101"/>
      <c r="HKL43" s="101"/>
      <c r="HKM43" s="101"/>
      <c r="HKN43" s="101"/>
      <c r="HKO43" s="101"/>
      <c r="HKP43" s="101"/>
      <c r="HKQ43" s="101"/>
      <c r="HKR43" s="101"/>
      <c r="HKS43" s="101"/>
      <c r="HKT43" s="101"/>
      <c r="HKU43" s="101"/>
      <c r="HKV43" s="101"/>
      <c r="HKW43" s="101"/>
      <c r="HKX43" s="101"/>
      <c r="HKY43" s="101"/>
      <c r="HKZ43" s="101"/>
      <c r="HLA43" s="101"/>
      <c r="HLB43" s="101"/>
      <c r="HLC43" s="101"/>
      <c r="HLD43" s="101"/>
      <c r="HLE43" s="101"/>
      <c r="HLF43" s="101"/>
      <c r="HLG43" s="101"/>
      <c r="HLH43" s="101"/>
      <c r="HLI43" s="101"/>
      <c r="HLJ43" s="101"/>
      <c r="HLK43" s="101"/>
      <c r="HLL43" s="101"/>
      <c r="HLM43" s="101"/>
      <c r="HLN43" s="101"/>
      <c r="HLO43" s="101"/>
      <c r="HLP43" s="101"/>
      <c r="HLQ43" s="101"/>
      <c r="HLR43" s="101"/>
      <c r="HLS43" s="101"/>
      <c r="HLT43" s="101"/>
      <c r="HLU43" s="101"/>
      <c r="HLV43" s="101"/>
      <c r="HLW43" s="101"/>
      <c r="HLX43" s="101"/>
      <c r="HLY43" s="101"/>
      <c r="HLZ43" s="101"/>
      <c r="HMA43" s="101"/>
      <c r="HMB43" s="101"/>
      <c r="HMC43" s="101"/>
      <c r="HMD43" s="101"/>
      <c r="HME43" s="101"/>
      <c r="HMF43" s="101"/>
      <c r="HMG43" s="101"/>
      <c r="HMH43" s="101"/>
      <c r="HMI43" s="101"/>
      <c r="HMJ43" s="101"/>
      <c r="HMK43" s="101"/>
      <c r="HML43" s="101"/>
      <c r="HMM43" s="101"/>
      <c r="HMN43" s="101"/>
      <c r="HMO43" s="101"/>
      <c r="HMP43" s="101"/>
      <c r="HMQ43" s="101"/>
      <c r="HMR43" s="101"/>
      <c r="HMS43" s="101"/>
      <c r="HMT43" s="101"/>
      <c r="HMU43" s="101"/>
      <c r="HMV43" s="101"/>
      <c r="HMW43" s="101"/>
      <c r="HMX43" s="101"/>
      <c r="HMY43" s="101"/>
      <c r="HMZ43" s="101"/>
      <c r="HNA43" s="101"/>
      <c r="HNB43" s="101"/>
      <c r="HNC43" s="101"/>
      <c r="HND43" s="101"/>
      <c r="HNE43" s="101"/>
      <c r="HNF43" s="101"/>
      <c r="HNG43" s="101"/>
      <c r="HNH43" s="101"/>
      <c r="HNI43" s="101"/>
      <c r="HNJ43" s="101"/>
      <c r="HNK43" s="101"/>
      <c r="HNL43" s="101"/>
      <c r="HNM43" s="101"/>
      <c r="HNN43" s="101"/>
      <c r="HNO43" s="101"/>
      <c r="HNP43" s="101"/>
      <c r="HNQ43" s="101"/>
      <c r="HNR43" s="101"/>
      <c r="HNS43" s="101"/>
      <c r="HNT43" s="101"/>
      <c r="HNU43" s="101"/>
      <c r="HNV43" s="101"/>
      <c r="HNW43" s="101"/>
      <c r="HNX43" s="101"/>
      <c r="HNY43" s="101"/>
      <c r="HNZ43" s="101"/>
      <c r="HOA43" s="101"/>
      <c r="HOB43" s="101"/>
      <c r="HOC43" s="101"/>
      <c r="HOD43" s="101"/>
      <c r="HOE43" s="101"/>
      <c r="HOF43" s="101"/>
      <c r="HOG43" s="101"/>
      <c r="HOH43" s="101"/>
      <c r="HOI43" s="101"/>
      <c r="HOJ43" s="101"/>
      <c r="HOK43" s="101"/>
      <c r="HOL43" s="101"/>
      <c r="HOM43" s="101"/>
      <c r="HON43" s="101"/>
      <c r="HOO43" s="101"/>
      <c r="HOP43" s="101"/>
      <c r="HOQ43" s="101"/>
      <c r="HOR43" s="101"/>
      <c r="HOS43" s="101"/>
      <c r="HOT43" s="101"/>
      <c r="HOU43" s="101"/>
      <c r="HOV43" s="101"/>
      <c r="HOW43" s="101"/>
      <c r="HOX43" s="101"/>
      <c r="HOY43" s="101"/>
      <c r="HOZ43" s="101"/>
      <c r="HPA43" s="101"/>
      <c r="HPB43" s="101"/>
      <c r="HPC43" s="101"/>
      <c r="HPD43" s="101"/>
      <c r="HPE43" s="101"/>
      <c r="HPF43" s="101"/>
      <c r="HPG43" s="101"/>
      <c r="HPH43" s="101"/>
      <c r="HPI43" s="101"/>
      <c r="HPJ43" s="101"/>
      <c r="HPK43" s="101"/>
      <c r="HPL43" s="101"/>
      <c r="HPM43" s="101"/>
      <c r="HPN43" s="101"/>
      <c r="HPO43" s="101"/>
      <c r="HPP43" s="101"/>
      <c r="HPQ43" s="101"/>
      <c r="HPR43" s="101"/>
      <c r="HPS43" s="101"/>
      <c r="HPT43" s="101"/>
      <c r="HPU43" s="101"/>
      <c r="HPV43" s="101"/>
      <c r="HPW43" s="101"/>
      <c r="HPX43" s="101"/>
      <c r="HPY43" s="101"/>
      <c r="HPZ43" s="101"/>
      <c r="HQA43" s="101"/>
      <c r="HQB43" s="101"/>
      <c r="HQC43" s="101"/>
      <c r="HQD43" s="101"/>
      <c r="HQE43" s="101"/>
      <c r="HQF43" s="101"/>
      <c r="HQG43" s="101"/>
      <c r="HQH43" s="101"/>
      <c r="HQI43" s="101"/>
      <c r="HQJ43" s="101"/>
      <c r="HQK43" s="101"/>
      <c r="HQL43" s="101"/>
      <c r="HQM43" s="101"/>
      <c r="HQN43" s="101"/>
      <c r="HQO43" s="101"/>
      <c r="HQP43" s="101"/>
      <c r="HQQ43" s="101"/>
      <c r="HQR43" s="101"/>
      <c r="HQS43" s="101"/>
      <c r="HQT43" s="101"/>
      <c r="HQU43" s="101"/>
      <c r="HQV43" s="101"/>
      <c r="HQW43" s="101"/>
      <c r="HQX43" s="101"/>
      <c r="HQY43" s="101"/>
      <c r="HQZ43" s="101"/>
      <c r="HRA43" s="101"/>
      <c r="HRB43" s="101"/>
      <c r="HRC43" s="101"/>
      <c r="HRD43" s="101"/>
      <c r="HRE43" s="101"/>
      <c r="HRF43" s="101"/>
      <c r="HRG43" s="101"/>
      <c r="HRH43" s="101"/>
      <c r="HRI43" s="101"/>
      <c r="HRJ43" s="101"/>
      <c r="HRK43" s="101"/>
      <c r="HRL43" s="101"/>
      <c r="HRM43" s="101"/>
      <c r="HRN43" s="101"/>
      <c r="HRO43" s="101"/>
      <c r="HRP43" s="101"/>
      <c r="HRQ43" s="101"/>
      <c r="HRR43" s="101"/>
      <c r="HRS43" s="101"/>
      <c r="HRT43" s="101"/>
      <c r="HRU43" s="101"/>
      <c r="HRV43" s="101"/>
      <c r="HRW43" s="101"/>
      <c r="HRX43" s="101"/>
      <c r="HRY43" s="101"/>
      <c r="HRZ43" s="101"/>
      <c r="HSA43" s="101"/>
      <c r="HSB43" s="101"/>
      <c r="HSC43" s="101"/>
      <c r="HSD43" s="101"/>
      <c r="HSE43" s="101"/>
      <c r="HSF43" s="101"/>
      <c r="HSG43" s="101"/>
      <c r="HSH43" s="101"/>
      <c r="HSI43" s="101"/>
      <c r="HSJ43" s="101"/>
      <c r="HSK43" s="101"/>
      <c r="HSL43" s="101"/>
      <c r="HSM43" s="101"/>
      <c r="HSN43" s="101"/>
      <c r="HSO43" s="101"/>
      <c r="HSP43" s="101"/>
      <c r="HSQ43" s="101"/>
      <c r="HSR43" s="101"/>
      <c r="HSS43" s="101"/>
      <c r="HST43" s="101"/>
      <c r="HSU43" s="101"/>
      <c r="HSV43" s="101"/>
      <c r="HSW43" s="101"/>
      <c r="HSX43" s="101"/>
      <c r="HSY43" s="101"/>
      <c r="HSZ43" s="101"/>
      <c r="HTA43" s="101"/>
      <c r="HTB43" s="101"/>
      <c r="HTC43" s="101"/>
      <c r="HTD43" s="101"/>
      <c r="HTE43" s="101"/>
      <c r="HTF43" s="101"/>
      <c r="HTG43" s="101"/>
      <c r="HTH43" s="101"/>
      <c r="HTI43" s="101"/>
      <c r="HTJ43" s="101"/>
      <c r="HTK43" s="101"/>
      <c r="HTL43" s="101"/>
      <c r="HTM43" s="101"/>
      <c r="HTN43" s="101"/>
      <c r="HTO43" s="101"/>
      <c r="HTP43" s="101"/>
      <c r="HTQ43" s="101"/>
      <c r="HTR43" s="101"/>
      <c r="HTS43" s="101"/>
      <c r="HTT43" s="101"/>
      <c r="HTU43" s="101"/>
      <c r="HTV43" s="101"/>
      <c r="HTW43" s="101"/>
      <c r="HTX43" s="101"/>
      <c r="HTY43" s="101"/>
      <c r="HTZ43" s="101"/>
      <c r="HUA43" s="101"/>
      <c r="HUB43" s="101"/>
      <c r="HUC43" s="101"/>
      <c r="HUD43" s="101"/>
      <c r="HUE43" s="101"/>
      <c r="HUF43" s="101"/>
      <c r="HUG43" s="101"/>
      <c r="HUH43" s="101"/>
      <c r="HUI43" s="101"/>
      <c r="HUJ43" s="101"/>
      <c r="HUK43" s="101"/>
      <c r="HUL43" s="101"/>
      <c r="HUM43" s="101"/>
      <c r="HUN43" s="101"/>
      <c r="HUO43" s="101"/>
      <c r="HUP43" s="101"/>
      <c r="HUQ43" s="101"/>
      <c r="HUR43" s="101"/>
      <c r="HUS43" s="101"/>
      <c r="HUT43" s="101"/>
      <c r="HUU43" s="101"/>
      <c r="HUV43" s="101"/>
      <c r="HUW43" s="101"/>
      <c r="HUX43" s="101"/>
      <c r="HUY43" s="101"/>
      <c r="HUZ43" s="101"/>
      <c r="HVA43" s="101"/>
      <c r="HVB43" s="101"/>
      <c r="HVC43" s="101"/>
      <c r="HVD43" s="101"/>
      <c r="HVE43" s="101"/>
      <c r="HVF43" s="101"/>
      <c r="HVG43" s="101"/>
      <c r="HVH43" s="101"/>
      <c r="HVI43" s="101"/>
      <c r="HVJ43" s="101"/>
      <c r="HVK43" s="101"/>
      <c r="HVL43" s="101"/>
      <c r="HVM43" s="101"/>
      <c r="HVN43" s="101"/>
      <c r="HVO43" s="101"/>
      <c r="HVP43" s="101"/>
      <c r="HVQ43" s="101"/>
      <c r="HVR43" s="101"/>
      <c r="HVS43" s="101"/>
      <c r="HVT43" s="101"/>
      <c r="HVU43" s="101"/>
      <c r="HVV43" s="101"/>
      <c r="HVW43" s="101"/>
      <c r="HVX43" s="101"/>
      <c r="HVY43" s="101"/>
      <c r="HVZ43" s="101"/>
      <c r="HWA43" s="101"/>
      <c r="HWB43" s="101"/>
      <c r="HWC43" s="101"/>
      <c r="HWD43" s="101"/>
      <c r="HWE43" s="101"/>
      <c r="HWF43" s="101"/>
      <c r="HWG43" s="101"/>
      <c r="HWH43" s="101"/>
      <c r="HWI43" s="101"/>
      <c r="HWJ43" s="101"/>
      <c r="HWK43" s="101"/>
      <c r="HWL43" s="101"/>
      <c r="HWM43" s="101"/>
      <c r="HWN43" s="101"/>
      <c r="HWO43" s="101"/>
      <c r="HWP43" s="101"/>
      <c r="HWQ43" s="101"/>
      <c r="HWR43" s="101"/>
      <c r="HWS43" s="101"/>
      <c r="HWT43" s="101"/>
      <c r="HWU43" s="101"/>
      <c r="HWV43" s="101"/>
      <c r="HWW43" s="101"/>
      <c r="HWX43" s="101"/>
      <c r="HWY43" s="101"/>
      <c r="HWZ43" s="101"/>
      <c r="HXA43" s="101"/>
      <c r="HXB43" s="101"/>
      <c r="HXC43" s="101"/>
      <c r="HXD43" s="101"/>
      <c r="HXE43" s="101"/>
      <c r="HXF43" s="101"/>
      <c r="HXG43" s="101"/>
      <c r="HXH43" s="101"/>
      <c r="HXI43" s="101"/>
      <c r="HXJ43" s="101"/>
      <c r="HXK43" s="101"/>
      <c r="HXL43" s="101"/>
      <c r="HXM43" s="101"/>
      <c r="HXN43" s="101"/>
      <c r="HXO43" s="101"/>
      <c r="HXP43" s="101"/>
      <c r="HXQ43" s="101"/>
      <c r="HXR43" s="101"/>
      <c r="HXS43" s="101"/>
      <c r="HXT43" s="101"/>
      <c r="HXU43" s="101"/>
      <c r="HXV43" s="101"/>
      <c r="HXW43" s="101"/>
      <c r="HXX43" s="101"/>
      <c r="HXY43" s="101"/>
      <c r="HXZ43" s="101"/>
      <c r="HYA43" s="101"/>
      <c r="HYB43" s="101"/>
      <c r="HYC43" s="101"/>
      <c r="HYD43" s="101"/>
      <c r="HYE43" s="101"/>
      <c r="HYF43" s="101"/>
      <c r="HYG43" s="101"/>
      <c r="HYH43" s="101"/>
      <c r="HYI43" s="101"/>
      <c r="HYJ43" s="101"/>
      <c r="HYK43" s="101"/>
      <c r="HYL43" s="101"/>
      <c r="HYM43" s="101"/>
      <c r="HYN43" s="101"/>
      <c r="HYO43" s="101"/>
      <c r="HYP43" s="101"/>
      <c r="HYQ43" s="101"/>
      <c r="HYR43" s="101"/>
      <c r="HYS43" s="101"/>
      <c r="HYT43" s="101"/>
      <c r="HYU43" s="101"/>
      <c r="HYV43" s="101"/>
      <c r="HYW43" s="101"/>
      <c r="HYX43" s="101"/>
      <c r="HYY43" s="101"/>
      <c r="HYZ43" s="101"/>
      <c r="HZA43" s="101"/>
      <c r="HZB43" s="101"/>
      <c r="HZC43" s="101"/>
      <c r="HZD43" s="101"/>
      <c r="HZE43" s="101"/>
      <c r="HZF43" s="101"/>
      <c r="HZG43" s="101"/>
      <c r="HZH43" s="101"/>
      <c r="HZI43" s="101"/>
      <c r="HZJ43" s="101"/>
      <c r="HZK43" s="101"/>
      <c r="HZL43" s="101"/>
      <c r="HZM43" s="101"/>
      <c r="HZN43" s="101"/>
      <c r="HZO43" s="101"/>
      <c r="HZP43" s="101"/>
      <c r="HZQ43" s="101"/>
      <c r="HZR43" s="101"/>
      <c r="HZS43" s="101"/>
      <c r="HZT43" s="101"/>
      <c r="HZU43" s="101"/>
      <c r="HZV43" s="101"/>
      <c r="HZW43" s="101"/>
      <c r="HZX43" s="101"/>
      <c r="HZY43" s="101"/>
      <c r="HZZ43" s="101"/>
      <c r="IAA43" s="101"/>
      <c r="IAB43" s="101"/>
      <c r="IAC43" s="101"/>
      <c r="IAD43" s="101"/>
      <c r="IAE43" s="101"/>
      <c r="IAF43" s="101"/>
      <c r="IAG43" s="101"/>
      <c r="IAH43" s="101"/>
      <c r="IAI43" s="101"/>
      <c r="IAJ43" s="101"/>
      <c r="IAK43" s="101"/>
      <c r="IAL43" s="101"/>
      <c r="IAM43" s="101"/>
      <c r="IAN43" s="101"/>
      <c r="IAO43" s="101"/>
      <c r="IAP43" s="101"/>
      <c r="IAQ43" s="101"/>
      <c r="IAR43" s="101"/>
      <c r="IAS43" s="101"/>
      <c r="IAT43" s="101"/>
      <c r="IAU43" s="101"/>
      <c r="IAV43" s="101"/>
      <c r="IAW43" s="101"/>
      <c r="IAX43" s="101"/>
      <c r="IAY43" s="101"/>
      <c r="IAZ43" s="101"/>
      <c r="IBA43" s="101"/>
      <c r="IBB43" s="101"/>
      <c r="IBC43" s="101"/>
      <c r="IBD43" s="101"/>
      <c r="IBE43" s="101"/>
      <c r="IBF43" s="101"/>
      <c r="IBG43" s="101"/>
      <c r="IBH43" s="101"/>
      <c r="IBI43" s="101"/>
      <c r="IBJ43" s="101"/>
      <c r="IBK43" s="101"/>
      <c r="IBL43" s="101"/>
      <c r="IBM43" s="101"/>
      <c r="IBN43" s="101"/>
      <c r="IBO43" s="101"/>
      <c r="IBP43" s="101"/>
      <c r="IBQ43" s="101"/>
      <c r="IBR43" s="101"/>
      <c r="IBS43" s="101"/>
      <c r="IBT43" s="101"/>
      <c r="IBU43" s="101"/>
      <c r="IBV43" s="101"/>
      <c r="IBW43" s="101"/>
      <c r="IBX43" s="101"/>
      <c r="IBY43" s="101"/>
      <c r="IBZ43" s="101"/>
      <c r="ICA43" s="101"/>
      <c r="ICB43" s="101"/>
      <c r="ICC43" s="101"/>
      <c r="ICD43" s="101"/>
      <c r="ICE43" s="101"/>
      <c r="ICF43" s="101"/>
      <c r="ICG43" s="101"/>
      <c r="ICH43" s="101"/>
      <c r="ICI43" s="101"/>
      <c r="ICJ43" s="101"/>
      <c r="ICK43" s="101"/>
      <c r="ICL43" s="101"/>
      <c r="ICM43" s="101"/>
      <c r="ICN43" s="101"/>
      <c r="ICO43" s="101"/>
      <c r="ICP43" s="101"/>
      <c r="ICQ43" s="101"/>
      <c r="ICR43" s="101"/>
      <c r="ICS43" s="101"/>
      <c r="ICT43" s="101"/>
      <c r="ICU43" s="101"/>
      <c r="ICV43" s="101"/>
      <c r="ICW43" s="101"/>
      <c r="ICX43" s="101"/>
      <c r="ICY43" s="101"/>
      <c r="ICZ43" s="101"/>
      <c r="IDA43" s="101"/>
      <c r="IDB43" s="101"/>
      <c r="IDC43" s="101"/>
      <c r="IDD43" s="101"/>
      <c r="IDE43" s="101"/>
      <c r="IDF43" s="101"/>
      <c r="IDG43" s="101"/>
      <c r="IDH43" s="101"/>
      <c r="IDI43" s="101"/>
      <c r="IDJ43" s="101"/>
      <c r="IDK43" s="101"/>
      <c r="IDL43" s="101"/>
      <c r="IDM43" s="101"/>
      <c r="IDN43" s="101"/>
      <c r="IDO43" s="101"/>
      <c r="IDP43" s="101"/>
      <c r="IDQ43" s="101"/>
      <c r="IDR43" s="101"/>
      <c r="IDS43" s="101"/>
      <c r="IDT43" s="101"/>
      <c r="IDU43" s="101"/>
      <c r="IDV43" s="101"/>
      <c r="IDW43" s="101"/>
      <c r="IDX43" s="101"/>
      <c r="IDY43" s="101"/>
      <c r="IDZ43" s="101"/>
      <c r="IEA43" s="101"/>
      <c r="IEB43" s="101"/>
      <c r="IEC43" s="101"/>
      <c r="IED43" s="101"/>
      <c r="IEE43" s="101"/>
      <c r="IEF43" s="101"/>
      <c r="IEG43" s="101"/>
      <c r="IEH43" s="101"/>
      <c r="IEI43" s="101"/>
      <c r="IEJ43" s="101"/>
      <c r="IEK43" s="101"/>
      <c r="IEL43" s="101"/>
      <c r="IEM43" s="101"/>
      <c r="IEN43" s="101"/>
      <c r="IEO43" s="101"/>
      <c r="IEP43" s="101"/>
      <c r="IEQ43" s="101"/>
      <c r="IER43" s="101"/>
      <c r="IES43" s="101"/>
      <c r="IET43" s="101"/>
      <c r="IEU43" s="101"/>
      <c r="IEV43" s="101"/>
      <c r="IEW43" s="101"/>
      <c r="IEX43" s="101"/>
      <c r="IEY43" s="101"/>
      <c r="IEZ43" s="101"/>
      <c r="IFA43" s="101"/>
      <c r="IFB43" s="101"/>
      <c r="IFC43" s="101"/>
      <c r="IFD43" s="101"/>
      <c r="IFE43" s="101"/>
      <c r="IFF43" s="101"/>
      <c r="IFG43" s="101"/>
      <c r="IFH43" s="101"/>
      <c r="IFI43" s="101"/>
      <c r="IFJ43" s="101"/>
      <c r="IFK43" s="101"/>
      <c r="IFL43" s="101"/>
      <c r="IFM43" s="101"/>
      <c r="IFN43" s="101"/>
      <c r="IFO43" s="101"/>
      <c r="IFP43" s="101"/>
      <c r="IFQ43" s="101"/>
      <c r="IFR43" s="101"/>
      <c r="IFS43" s="101"/>
      <c r="IFT43" s="101"/>
      <c r="IFU43" s="101"/>
      <c r="IFV43" s="101"/>
      <c r="IFW43" s="101"/>
      <c r="IFX43" s="101"/>
      <c r="IFY43" s="101"/>
      <c r="IFZ43" s="101"/>
      <c r="IGA43" s="101"/>
      <c r="IGB43" s="101"/>
      <c r="IGC43" s="101"/>
      <c r="IGD43" s="101"/>
      <c r="IGE43" s="101"/>
      <c r="IGF43" s="101"/>
      <c r="IGG43" s="101"/>
      <c r="IGH43" s="101"/>
      <c r="IGI43" s="101"/>
      <c r="IGJ43" s="101"/>
      <c r="IGK43" s="101"/>
      <c r="IGL43" s="101"/>
      <c r="IGM43" s="101"/>
      <c r="IGN43" s="101"/>
      <c r="IGO43" s="101"/>
      <c r="IGP43" s="101"/>
      <c r="IGQ43" s="101"/>
      <c r="IGR43" s="101"/>
      <c r="IGS43" s="101"/>
      <c r="IGT43" s="101"/>
      <c r="IGU43" s="101"/>
      <c r="IGV43" s="101"/>
      <c r="IGW43" s="101"/>
      <c r="IGX43" s="101"/>
      <c r="IGY43" s="101"/>
      <c r="IGZ43" s="101"/>
      <c r="IHA43" s="101"/>
      <c r="IHB43" s="101"/>
      <c r="IHC43" s="101"/>
      <c r="IHD43" s="101"/>
      <c r="IHE43" s="101"/>
      <c r="IHF43" s="101"/>
      <c r="IHG43" s="101"/>
      <c r="IHH43" s="101"/>
      <c r="IHI43" s="101"/>
      <c r="IHJ43" s="101"/>
      <c r="IHK43" s="101"/>
      <c r="IHL43" s="101"/>
      <c r="IHM43" s="101"/>
      <c r="IHN43" s="101"/>
      <c r="IHO43" s="101"/>
      <c r="IHP43" s="101"/>
      <c r="IHQ43" s="101"/>
      <c r="IHR43" s="101"/>
      <c r="IHS43" s="101"/>
      <c r="IHT43" s="101"/>
      <c r="IHU43" s="101"/>
      <c r="IHV43" s="101"/>
      <c r="IHW43" s="101"/>
      <c r="IHX43" s="101"/>
      <c r="IHY43" s="101"/>
      <c r="IHZ43" s="101"/>
      <c r="IIA43" s="101"/>
      <c r="IIB43" s="101"/>
      <c r="IIC43" s="101"/>
      <c r="IID43" s="101"/>
      <c r="IIE43" s="101"/>
      <c r="IIF43" s="101"/>
      <c r="IIG43" s="101"/>
      <c r="IIH43" s="101"/>
      <c r="III43" s="101"/>
      <c r="IIJ43" s="101"/>
      <c r="IIK43" s="101"/>
      <c r="IIL43" s="101"/>
      <c r="IIM43" s="101"/>
      <c r="IIN43" s="101"/>
      <c r="IIO43" s="101"/>
      <c r="IIP43" s="101"/>
      <c r="IIQ43" s="101"/>
      <c r="IIR43" s="101"/>
      <c r="IIS43" s="101"/>
      <c r="IIT43" s="101"/>
      <c r="IIU43" s="101"/>
      <c r="IIV43" s="101"/>
      <c r="IIW43" s="101"/>
      <c r="IIX43" s="101"/>
      <c r="IIY43" s="101"/>
      <c r="IIZ43" s="101"/>
      <c r="IJA43" s="101"/>
      <c r="IJB43" s="101"/>
      <c r="IJC43" s="101"/>
      <c r="IJD43" s="101"/>
      <c r="IJE43" s="101"/>
      <c r="IJF43" s="101"/>
      <c r="IJG43" s="101"/>
      <c r="IJH43" s="101"/>
      <c r="IJI43" s="101"/>
      <c r="IJJ43" s="101"/>
      <c r="IJK43" s="101"/>
      <c r="IJL43" s="101"/>
      <c r="IJM43" s="101"/>
      <c r="IJN43" s="101"/>
      <c r="IJO43" s="101"/>
      <c r="IJP43" s="101"/>
      <c r="IJQ43" s="101"/>
      <c r="IJR43" s="101"/>
      <c r="IJS43" s="101"/>
      <c r="IJT43" s="101"/>
      <c r="IJU43" s="101"/>
      <c r="IJV43" s="101"/>
      <c r="IJW43" s="101"/>
      <c r="IJX43" s="101"/>
      <c r="IJY43" s="101"/>
      <c r="IJZ43" s="101"/>
      <c r="IKA43" s="101"/>
      <c r="IKB43" s="101"/>
      <c r="IKC43" s="101"/>
      <c r="IKD43" s="101"/>
      <c r="IKE43" s="101"/>
      <c r="IKF43" s="101"/>
      <c r="IKG43" s="101"/>
      <c r="IKH43" s="101"/>
      <c r="IKI43" s="101"/>
      <c r="IKJ43" s="101"/>
      <c r="IKK43" s="101"/>
      <c r="IKL43" s="101"/>
      <c r="IKM43" s="101"/>
      <c r="IKN43" s="101"/>
      <c r="IKO43" s="101"/>
      <c r="IKP43" s="101"/>
      <c r="IKQ43" s="101"/>
      <c r="IKR43" s="101"/>
      <c r="IKS43" s="101"/>
      <c r="IKT43" s="101"/>
      <c r="IKU43" s="101"/>
      <c r="IKV43" s="101"/>
      <c r="IKW43" s="101"/>
      <c r="IKX43" s="101"/>
      <c r="IKY43" s="101"/>
      <c r="IKZ43" s="101"/>
      <c r="ILA43" s="101"/>
      <c r="ILB43" s="101"/>
      <c r="ILC43" s="101"/>
      <c r="ILD43" s="101"/>
      <c r="ILE43" s="101"/>
      <c r="ILF43" s="101"/>
      <c r="ILG43" s="101"/>
      <c r="ILH43" s="101"/>
      <c r="ILI43" s="101"/>
      <c r="ILJ43" s="101"/>
      <c r="ILK43" s="101"/>
      <c r="ILL43" s="101"/>
      <c r="ILM43" s="101"/>
      <c r="ILN43" s="101"/>
      <c r="ILO43" s="101"/>
      <c r="ILP43" s="101"/>
      <c r="ILQ43" s="101"/>
      <c r="ILR43" s="101"/>
      <c r="ILS43" s="101"/>
      <c r="ILT43" s="101"/>
      <c r="ILU43" s="101"/>
      <c r="ILV43" s="101"/>
      <c r="ILW43" s="101"/>
      <c r="ILX43" s="101"/>
      <c r="ILY43" s="101"/>
      <c r="ILZ43" s="101"/>
      <c r="IMA43" s="101"/>
      <c r="IMB43" s="101"/>
      <c r="IMC43" s="101"/>
      <c r="IMD43" s="101"/>
      <c r="IME43" s="101"/>
      <c r="IMF43" s="101"/>
      <c r="IMG43" s="101"/>
      <c r="IMH43" s="101"/>
      <c r="IMI43" s="101"/>
      <c r="IMJ43" s="101"/>
      <c r="IMK43" s="101"/>
      <c r="IML43" s="101"/>
      <c r="IMM43" s="101"/>
      <c r="IMN43" s="101"/>
      <c r="IMO43" s="101"/>
      <c r="IMP43" s="101"/>
      <c r="IMQ43" s="101"/>
      <c r="IMR43" s="101"/>
      <c r="IMS43" s="101"/>
      <c r="IMT43" s="101"/>
      <c r="IMU43" s="101"/>
      <c r="IMV43" s="101"/>
      <c r="IMW43" s="101"/>
      <c r="IMX43" s="101"/>
      <c r="IMY43" s="101"/>
      <c r="IMZ43" s="101"/>
      <c r="INA43" s="101"/>
      <c r="INB43" s="101"/>
      <c r="INC43" s="101"/>
      <c r="IND43" s="101"/>
      <c r="INE43" s="101"/>
      <c r="INF43" s="101"/>
      <c r="ING43" s="101"/>
      <c r="INH43" s="101"/>
      <c r="INI43" s="101"/>
      <c r="INJ43" s="101"/>
      <c r="INK43" s="101"/>
      <c r="INL43" s="101"/>
      <c r="INM43" s="101"/>
      <c r="INN43" s="101"/>
      <c r="INO43" s="101"/>
      <c r="INP43" s="101"/>
      <c r="INQ43" s="101"/>
      <c r="INR43" s="101"/>
      <c r="INS43" s="101"/>
      <c r="INT43" s="101"/>
      <c r="INU43" s="101"/>
      <c r="INV43" s="101"/>
      <c r="INW43" s="101"/>
      <c r="INX43" s="101"/>
      <c r="INY43" s="101"/>
      <c r="INZ43" s="101"/>
      <c r="IOA43" s="101"/>
      <c r="IOB43" s="101"/>
      <c r="IOC43" s="101"/>
      <c r="IOD43" s="101"/>
      <c r="IOE43" s="101"/>
      <c r="IOF43" s="101"/>
      <c r="IOG43" s="101"/>
      <c r="IOH43" s="101"/>
      <c r="IOI43" s="101"/>
      <c r="IOJ43" s="101"/>
      <c r="IOK43" s="101"/>
      <c r="IOL43" s="101"/>
      <c r="IOM43" s="101"/>
      <c r="ION43" s="101"/>
      <c r="IOO43" s="101"/>
      <c r="IOP43" s="101"/>
      <c r="IOQ43" s="101"/>
      <c r="IOR43" s="101"/>
      <c r="IOS43" s="101"/>
      <c r="IOT43" s="101"/>
      <c r="IOU43" s="101"/>
      <c r="IOV43" s="101"/>
      <c r="IOW43" s="101"/>
      <c r="IOX43" s="101"/>
      <c r="IOY43" s="101"/>
      <c r="IOZ43" s="101"/>
      <c r="IPA43" s="101"/>
      <c r="IPB43" s="101"/>
      <c r="IPC43" s="101"/>
      <c r="IPD43" s="101"/>
      <c r="IPE43" s="101"/>
      <c r="IPF43" s="101"/>
      <c r="IPG43" s="101"/>
      <c r="IPH43" s="101"/>
      <c r="IPI43" s="101"/>
      <c r="IPJ43" s="101"/>
      <c r="IPK43" s="101"/>
      <c r="IPL43" s="101"/>
      <c r="IPM43" s="101"/>
      <c r="IPN43" s="101"/>
      <c r="IPO43" s="101"/>
      <c r="IPP43" s="101"/>
      <c r="IPQ43" s="101"/>
      <c r="IPR43" s="101"/>
      <c r="IPS43" s="101"/>
      <c r="IPT43" s="101"/>
      <c r="IPU43" s="101"/>
      <c r="IPV43" s="101"/>
      <c r="IPW43" s="101"/>
      <c r="IPX43" s="101"/>
      <c r="IPY43" s="101"/>
      <c r="IPZ43" s="101"/>
      <c r="IQA43" s="101"/>
      <c r="IQB43" s="101"/>
      <c r="IQC43" s="101"/>
      <c r="IQD43" s="101"/>
      <c r="IQE43" s="101"/>
      <c r="IQF43" s="101"/>
      <c r="IQG43" s="101"/>
      <c r="IQH43" s="101"/>
      <c r="IQI43" s="101"/>
      <c r="IQJ43" s="101"/>
      <c r="IQK43" s="101"/>
      <c r="IQL43" s="101"/>
      <c r="IQM43" s="101"/>
      <c r="IQN43" s="101"/>
      <c r="IQO43" s="101"/>
      <c r="IQP43" s="101"/>
      <c r="IQQ43" s="101"/>
      <c r="IQR43" s="101"/>
      <c r="IQS43" s="101"/>
      <c r="IQT43" s="101"/>
      <c r="IQU43" s="101"/>
      <c r="IQV43" s="101"/>
      <c r="IQW43" s="101"/>
      <c r="IQX43" s="101"/>
      <c r="IQY43" s="101"/>
      <c r="IQZ43" s="101"/>
      <c r="IRA43" s="101"/>
      <c r="IRB43" s="101"/>
      <c r="IRC43" s="101"/>
      <c r="IRD43" s="101"/>
      <c r="IRE43" s="101"/>
      <c r="IRF43" s="101"/>
      <c r="IRG43" s="101"/>
      <c r="IRH43" s="101"/>
      <c r="IRI43" s="101"/>
      <c r="IRJ43" s="101"/>
      <c r="IRK43" s="101"/>
      <c r="IRL43" s="101"/>
      <c r="IRM43" s="101"/>
      <c r="IRN43" s="101"/>
      <c r="IRO43" s="101"/>
      <c r="IRP43" s="101"/>
      <c r="IRQ43" s="101"/>
      <c r="IRR43" s="101"/>
      <c r="IRS43" s="101"/>
      <c r="IRT43" s="101"/>
      <c r="IRU43" s="101"/>
      <c r="IRV43" s="101"/>
      <c r="IRW43" s="101"/>
      <c r="IRX43" s="101"/>
      <c r="IRY43" s="101"/>
      <c r="IRZ43" s="101"/>
      <c r="ISA43" s="101"/>
      <c r="ISB43" s="101"/>
      <c r="ISC43" s="101"/>
      <c r="ISD43" s="101"/>
      <c r="ISE43" s="101"/>
      <c r="ISF43" s="101"/>
      <c r="ISG43" s="101"/>
      <c r="ISH43" s="101"/>
      <c r="ISI43" s="101"/>
      <c r="ISJ43" s="101"/>
      <c r="ISK43" s="101"/>
      <c r="ISL43" s="101"/>
      <c r="ISM43" s="101"/>
      <c r="ISN43" s="101"/>
      <c r="ISO43" s="101"/>
      <c r="ISP43" s="101"/>
      <c r="ISQ43" s="101"/>
      <c r="ISR43" s="101"/>
      <c r="ISS43" s="101"/>
      <c r="IST43" s="101"/>
      <c r="ISU43" s="101"/>
      <c r="ISV43" s="101"/>
      <c r="ISW43" s="101"/>
      <c r="ISX43" s="101"/>
      <c r="ISY43" s="101"/>
      <c r="ISZ43" s="101"/>
      <c r="ITA43" s="101"/>
      <c r="ITB43" s="101"/>
      <c r="ITC43" s="101"/>
      <c r="ITD43" s="101"/>
      <c r="ITE43" s="101"/>
      <c r="ITF43" s="101"/>
      <c r="ITG43" s="101"/>
      <c r="ITH43" s="101"/>
      <c r="ITI43" s="101"/>
      <c r="ITJ43" s="101"/>
      <c r="ITK43" s="101"/>
      <c r="ITL43" s="101"/>
      <c r="ITM43" s="101"/>
      <c r="ITN43" s="101"/>
      <c r="ITO43" s="101"/>
      <c r="ITP43" s="101"/>
      <c r="ITQ43" s="101"/>
      <c r="ITR43" s="101"/>
      <c r="ITS43" s="101"/>
      <c r="ITT43" s="101"/>
      <c r="ITU43" s="101"/>
      <c r="ITV43" s="101"/>
      <c r="ITW43" s="101"/>
      <c r="ITX43" s="101"/>
      <c r="ITY43" s="101"/>
      <c r="ITZ43" s="101"/>
      <c r="IUA43" s="101"/>
      <c r="IUB43" s="101"/>
      <c r="IUC43" s="101"/>
      <c r="IUD43" s="101"/>
      <c r="IUE43" s="101"/>
      <c r="IUF43" s="101"/>
      <c r="IUG43" s="101"/>
      <c r="IUH43" s="101"/>
      <c r="IUI43" s="101"/>
      <c r="IUJ43" s="101"/>
      <c r="IUK43" s="101"/>
      <c r="IUL43" s="101"/>
      <c r="IUM43" s="101"/>
      <c r="IUN43" s="101"/>
      <c r="IUO43" s="101"/>
      <c r="IUP43" s="101"/>
      <c r="IUQ43" s="101"/>
      <c r="IUR43" s="101"/>
      <c r="IUS43" s="101"/>
      <c r="IUT43" s="101"/>
      <c r="IUU43" s="101"/>
      <c r="IUV43" s="101"/>
      <c r="IUW43" s="101"/>
      <c r="IUX43" s="101"/>
      <c r="IUY43" s="101"/>
      <c r="IUZ43" s="101"/>
      <c r="IVA43" s="101"/>
      <c r="IVB43" s="101"/>
      <c r="IVC43" s="101"/>
      <c r="IVD43" s="101"/>
      <c r="IVE43" s="101"/>
      <c r="IVF43" s="101"/>
      <c r="IVG43" s="101"/>
      <c r="IVH43" s="101"/>
      <c r="IVI43" s="101"/>
      <c r="IVJ43" s="101"/>
      <c r="IVK43" s="101"/>
      <c r="IVL43" s="101"/>
      <c r="IVM43" s="101"/>
      <c r="IVN43" s="101"/>
      <c r="IVO43" s="101"/>
      <c r="IVP43" s="101"/>
      <c r="IVQ43" s="101"/>
      <c r="IVR43" s="101"/>
      <c r="IVS43" s="101"/>
      <c r="IVT43" s="101"/>
      <c r="IVU43" s="101"/>
      <c r="IVV43" s="101"/>
      <c r="IVW43" s="101"/>
      <c r="IVX43" s="101"/>
      <c r="IVY43" s="101"/>
      <c r="IVZ43" s="101"/>
      <c r="IWA43" s="101"/>
      <c r="IWB43" s="101"/>
      <c r="IWC43" s="101"/>
      <c r="IWD43" s="101"/>
      <c r="IWE43" s="101"/>
      <c r="IWF43" s="101"/>
      <c r="IWG43" s="101"/>
      <c r="IWH43" s="101"/>
      <c r="IWI43" s="101"/>
      <c r="IWJ43" s="101"/>
      <c r="IWK43" s="101"/>
      <c r="IWL43" s="101"/>
      <c r="IWM43" s="101"/>
      <c r="IWN43" s="101"/>
      <c r="IWO43" s="101"/>
      <c r="IWP43" s="101"/>
      <c r="IWQ43" s="101"/>
      <c r="IWR43" s="101"/>
      <c r="IWS43" s="101"/>
      <c r="IWT43" s="101"/>
      <c r="IWU43" s="101"/>
      <c r="IWV43" s="101"/>
      <c r="IWW43" s="101"/>
      <c r="IWX43" s="101"/>
      <c r="IWY43" s="101"/>
      <c r="IWZ43" s="101"/>
      <c r="IXA43" s="101"/>
      <c r="IXB43" s="101"/>
      <c r="IXC43" s="101"/>
      <c r="IXD43" s="101"/>
      <c r="IXE43" s="101"/>
      <c r="IXF43" s="101"/>
      <c r="IXG43" s="101"/>
      <c r="IXH43" s="101"/>
      <c r="IXI43" s="101"/>
      <c r="IXJ43" s="101"/>
      <c r="IXK43" s="101"/>
      <c r="IXL43" s="101"/>
      <c r="IXM43" s="101"/>
      <c r="IXN43" s="101"/>
      <c r="IXO43" s="101"/>
      <c r="IXP43" s="101"/>
      <c r="IXQ43" s="101"/>
      <c r="IXR43" s="101"/>
      <c r="IXS43" s="101"/>
      <c r="IXT43" s="101"/>
      <c r="IXU43" s="101"/>
      <c r="IXV43" s="101"/>
      <c r="IXW43" s="101"/>
      <c r="IXX43" s="101"/>
      <c r="IXY43" s="101"/>
      <c r="IXZ43" s="101"/>
      <c r="IYA43" s="101"/>
      <c r="IYB43" s="101"/>
      <c r="IYC43" s="101"/>
      <c r="IYD43" s="101"/>
      <c r="IYE43" s="101"/>
      <c r="IYF43" s="101"/>
      <c r="IYG43" s="101"/>
      <c r="IYH43" s="101"/>
      <c r="IYI43" s="101"/>
      <c r="IYJ43" s="101"/>
      <c r="IYK43" s="101"/>
      <c r="IYL43" s="101"/>
      <c r="IYM43" s="101"/>
      <c r="IYN43" s="101"/>
      <c r="IYO43" s="101"/>
      <c r="IYP43" s="101"/>
      <c r="IYQ43" s="101"/>
      <c r="IYR43" s="101"/>
      <c r="IYS43" s="101"/>
      <c r="IYT43" s="101"/>
      <c r="IYU43" s="101"/>
      <c r="IYV43" s="101"/>
      <c r="IYW43" s="101"/>
      <c r="IYX43" s="101"/>
      <c r="IYY43" s="101"/>
      <c r="IYZ43" s="101"/>
      <c r="IZA43" s="101"/>
      <c r="IZB43" s="101"/>
      <c r="IZC43" s="101"/>
      <c r="IZD43" s="101"/>
      <c r="IZE43" s="101"/>
      <c r="IZF43" s="101"/>
      <c r="IZG43" s="101"/>
      <c r="IZH43" s="101"/>
      <c r="IZI43" s="101"/>
      <c r="IZJ43" s="101"/>
      <c r="IZK43" s="101"/>
      <c r="IZL43" s="101"/>
      <c r="IZM43" s="101"/>
      <c r="IZN43" s="101"/>
      <c r="IZO43" s="101"/>
      <c r="IZP43" s="101"/>
      <c r="IZQ43" s="101"/>
      <c r="IZR43" s="101"/>
      <c r="IZS43" s="101"/>
      <c r="IZT43" s="101"/>
      <c r="IZU43" s="101"/>
      <c r="IZV43" s="101"/>
      <c r="IZW43" s="101"/>
      <c r="IZX43" s="101"/>
      <c r="IZY43" s="101"/>
      <c r="IZZ43" s="101"/>
      <c r="JAA43" s="101"/>
      <c r="JAB43" s="101"/>
      <c r="JAC43" s="101"/>
      <c r="JAD43" s="101"/>
      <c r="JAE43" s="101"/>
      <c r="JAF43" s="101"/>
      <c r="JAG43" s="101"/>
      <c r="JAH43" s="101"/>
      <c r="JAI43" s="101"/>
      <c r="JAJ43" s="101"/>
      <c r="JAK43" s="101"/>
      <c r="JAL43" s="101"/>
      <c r="JAM43" s="101"/>
      <c r="JAN43" s="101"/>
      <c r="JAO43" s="101"/>
      <c r="JAP43" s="101"/>
      <c r="JAQ43" s="101"/>
      <c r="JAR43" s="101"/>
      <c r="JAS43" s="101"/>
      <c r="JAT43" s="101"/>
      <c r="JAU43" s="101"/>
      <c r="JAV43" s="101"/>
      <c r="JAW43" s="101"/>
      <c r="JAX43" s="101"/>
      <c r="JAY43" s="101"/>
      <c r="JAZ43" s="101"/>
      <c r="JBA43" s="101"/>
      <c r="JBB43" s="101"/>
      <c r="JBC43" s="101"/>
      <c r="JBD43" s="101"/>
      <c r="JBE43" s="101"/>
      <c r="JBF43" s="101"/>
      <c r="JBG43" s="101"/>
      <c r="JBH43" s="101"/>
      <c r="JBI43" s="101"/>
      <c r="JBJ43" s="101"/>
      <c r="JBK43" s="101"/>
      <c r="JBL43" s="101"/>
      <c r="JBM43" s="101"/>
      <c r="JBN43" s="101"/>
      <c r="JBO43" s="101"/>
      <c r="JBP43" s="101"/>
      <c r="JBQ43" s="101"/>
      <c r="JBR43" s="101"/>
      <c r="JBS43" s="101"/>
      <c r="JBT43" s="101"/>
      <c r="JBU43" s="101"/>
      <c r="JBV43" s="101"/>
      <c r="JBW43" s="101"/>
      <c r="JBX43" s="101"/>
      <c r="JBY43" s="101"/>
      <c r="JBZ43" s="101"/>
      <c r="JCA43" s="101"/>
      <c r="JCB43" s="101"/>
      <c r="JCC43" s="101"/>
      <c r="JCD43" s="101"/>
      <c r="JCE43" s="101"/>
      <c r="JCF43" s="101"/>
      <c r="JCG43" s="101"/>
      <c r="JCH43" s="101"/>
      <c r="JCI43" s="101"/>
      <c r="JCJ43" s="101"/>
      <c r="JCK43" s="101"/>
      <c r="JCL43" s="101"/>
      <c r="JCM43" s="101"/>
      <c r="JCN43" s="101"/>
      <c r="JCO43" s="101"/>
      <c r="JCP43" s="101"/>
      <c r="JCQ43" s="101"/>
      <c r="JCR43" s="101"/>
      <c r="JCS43" s="101"/>
      <c r="JCT43" s="101"/>
      <c r="JCU43" s="101"/>
      <c r="JCV43" s="101"/>
      <c r="JCW43" s="101"/>
      <c r="JCX43" s="101"/>
      <c r="JCY43" s="101"/>
      <c r="JCZ43" s="101"/>
      <c r="JDA43" s="101"/>
      <c r="JDB43" s="101"/>
      <c r="JDC43" s="101"/>
      <c r="JDD43" s="101"/>
      <c r="JDE43" s="101"/>
      <c r="JDF43" s="101"/>
      <c r="JDG43" s="101"/>
      <c r="JDH43" s="101"/>
      <c r="JDI43" s="101"/>
      <c r="JDJ43" s="101"/>
      <c r="JDK43" s="101"/>
      <c r="JDL43" s="101"/>
      <c r="JDM43" s="101"/>
      <c r="JDN43" s="101"/>
      <c r="JDO43" s="101"/>
      <c r="JDP43" s="101"/>
      <c r="JDQ43" s="101"/>
      <c r="JDR43" s="101"/>
      <c r="JDS43" s="101"/>
      <c r="JDT43" s="101"/>
      <c r="JDU43" s="101"/>
      <c r="JDV43" s="101"/>
      <c r="JDW43" s="101"/>
      <c r="JDX43" s="101"/>
      <c r="JDY43" s="101"/>
      <c r="JDZ43" s="101"/>
      <c r="JEA43" s="101"/>
      <c r="JEB43" s="101"/>
      <c r="JEC43" s="101"/>
      <c r="JED43" s="101"/>
      <c r="JEE43" s="101"/>
      <c r="JEF43" s="101"/>
      <c r="JEG43" s="101"/>
      <c r="JEH43" s="101"/>
      <c r="JEI43" s="101"/>
      <c r="JEJ43" s="101"/>
      <c r="JEK43" s="101"/>
      <c r="JEL43" s="101"/>
      <c r="JEM43" s="101"/>
      <c r="JEN43" s="101"/>
      <c r="JEO43" s="101"/>
      <c r="JEP43" s="101"/>
      <c r="JEQ43" s="101"/>
      <c r="JER43" s="101"/>
      <c r="JES43" s="101"/>
      <c r="JET43" s="101"/>
      <c r="JEU43" s="101"/>
      <c r="JEV43" s="101"/>
      <c r="JEW43" s="101"/>
      <c r="JEX43" s="101"/>
      <c r="JEY43" s="101"/>
      <c r="JEZ43" s="101"/>
      <c r="JFA43" s="101"/>
      <c r="JFB43" s="101"/>
      <c r="JFC43" s="101"/>
      <c r="JFD43" s="101"/>
      <c r="JFE43" s="101"/>
      <c r="JFF43" s="101"/>
      <c r="JFG43" s="101"/>
      <c r="JFH43" s="101"/>
      <c r="JFI43" s="101"/>
      <c r="JFJ43" s="101"/>
      <c r="JFK43" s="101"/>
      <c r="JFL43" s="101"/>
      <c r="JFM43" s="101"/>
      <c r="JFN43" s="101"/>
      <c r="JFO43" s="101"/>
      <c r="JFP43" s="101"/>
      <c r="JFQ43" s="101"/>
      <c r="JFR43" s="101"/>
      <c r="JFS43" s="101"/>
      <c r="JFT43" s="101"/>
      <c r="JFU43" s="101"/>
      <c r="JFV43" s="101"/>
      <c r="JFW43" s="101"/>
      <c r="JFX43" s="101"/>
      <c r="JFY43" s="101"/>
      <c r="JFZ43" s="101"/>
      <c r="JGA43" s="101"/>
      <c r="JGB43" s="101"/>
      <c r="JGC43" s="101"/>
      <c r="JGD43" s="101"/>
      <c r="JGE43" s="101"/>
      <c r="JGF43" s="101"/>
      <c r="JGG43" s="101"/>
      <c r="JGH43" s="101"/>
      <c r="JGI43" s="101"/>
      <c r="JGJ43" s="101"/>
      <c r="JGK43" s="101"/>
      <c r="JGL43" s="101"/>
      <c r="JGM43" s="101"/>
      <c r="JGN43" s="101"/>
      <c r="JGO43" s="101"/>
      <c r="JGP43" s="101"/>
      <c r="JGQ43" s="101"/>
      <c r="JGR43" s="101"/>
      <c r="JGS43" s="101"/>
      <c r="JGT43" s="101"/>
      <c r="JGU43" s="101"/>
      <c r="JGV43" s="101"/>
      <c r="JGW43" s="101"/>
      <c r="JGX43" s="101"/>
      <c r="JGY43" s="101"/>
      <c r="JGZ43" s="101"/>
      <c r="JHA43" s="101"/>
      <c r="JHB43" s="101"/>
      <c r="JHC43" s="101"/>
      <c r="JHD43" s="101"/>
      <c r="JHE43" s="101"/>
      <c r="JHF43" s="101"/>
      <c r="JHG43" s="101"/>
      <c r="JHH43" s="101"/>
      <c r="JHI43" s="101"/>
      <c r="JHJ43" s="101"/>
      <c r="JHK43" s="101"/>
      <c r="JHL43" s="101"/>
      <c r="JHM43" s="101"/>
      <c r="JHN43" s="101"/>
      <c r="JHO43" s="101"/>
      <c r="JHP43" s="101"/>
      <c r="JHQ43" s="101"/>
      <c r="JHR43" s="101"/>
      <c r="JHS43" s="101"/>
      <c r="JHT43" s="101"/>
      <c r="JHU43" s="101"/>
      <c r="JHV43" s="101"/>
      <c r="JHW43" s="101"/>
      <c r="JHX43" s="101"/>
      <c r="JHY43" s="101"/>
      <c r="JHZ43" s="101"/>
      <c r="JIA43" s="101"/>
      <c r="JIB43" s="101"/>
      <c r="JIC43" s="101"/>
      <c r="JID43" s="101"/>
      <c r="JIE43" s="101"/>
      <c r="JIF43" s="101"/>
      <c r="JIG43" s="101"/>
      <c r="JIH43" s="101"/>
      <c r="JII43" s="101"/>
      <c r="JIJ43" s="101"/>
      <c r="JIK43" s="101"/>
      <c r="JIL43" s="101"/>
      <c r="JIM43" s="101"/>
      <c r="JIN43" s="101"/>
      <c r="JIO43" s="101"/>
      <c r="JIP43" s="101"/>
      <c r="JIQ43" s="101"/>
      <c r="JIR43" s="101"/>
      <c r="JIS43" s="101"/>
      <c r="JIT43" s="101"/>
      <c r="JIU43" s="101"/>
      <c r="JIV43" s="101"/>
      <c r="JIW43" s="101"/>
      <c r="JIX43" s="101"/>
      <c r="JIY43" s="101"/>
      <c r="JIZ43" s="101"/>
      <c r="JJA43" s="101"/>
      <c r="JJB43" s="101"/>
      <c r="JJC43" s="101"/>
      <c r="JJD43" s="101"/>
      <c r="JJE43" s="101"/>
      <c r="JJF43" s="101"/>
      <c r="JJG43" s="101"/>
      <c r="JJH43" s="101"/>
      <c r="JJI43" s="101"/>
      <c r="JJJ43" s="101"/>
      <c r="JJK43" s="101"/>
      <c r="JJL43" s="101"/>
      <c r="JJM43" s="101"/>
      <c r="JJN43" s="101"/>
      <c r="JJO43" s="101"/>
      <c r="JJP43" s="101"/>
      <c r="JJQ43" s="101"/>
      <c r="JJR43" s="101"/>
      <c r="JJS43" s="101"/>
      <c r="JJT43" s="101"/>
      <c r="JJU43" s="101"/>
      <c r="JJV43" s="101"/>
      <c r="JJW43" s="101"/>
      <c r="JJX43" s="101"/>
      <c r="JJY43" s="101"/>
      <c r="JJZ43" s="101"/>
      <c r="JKA43" s="101"/>
      <c r="JKB43" s="101"/>
      <c r="JKC43" s="101"/>
      <c r="JKD43" s="101"/>
      <c r="JKE43" s="101"/>
      <c r="JKF43" s="101"/>
      <c r="JKG43" s="101"/>
      <c r="JKH43" s="101"/>
      <c r="JKI43" s="101"/>
      <c r="JKJ43" s="101"/>
      <c r="JKK43" s="101"/>
      <c r="JKL43" s="101"/>
      <c r="JKM43" s="101"/>
      <c r="JKN43" s="101"/>
      <c r="JKO43" s="101"/>
      <c r="JKP43" s="101"/>
      <c r="JKQ43" s="101"/>
      <c r="JKR43" s="101"/>
      <c r="JKS43" s="101"/>
      <c r="JKT43" s="101"/>
      <c r="JKU43" s="101"/>
      <c r="JKV43" s="101"/>
      <c r="JKW43" s="101"/>
      <c r="JKX43" s="101"/>
      <c r="JKY43" s="101"/>
      <c r="JKZ43" s="101"/>
      <c r="JLA43" s="101"/>
      <c r="JLB43" s="101"/>
      <c r="JLC43" s="101"/>
      <c r="JLD43" s="101"/>
      <c r="JLE43" s="101"/>
      <c r="JLF43" s="101"/>
      <c r="JLG43" s="101"/>
      <c r="JLH43" s="101"/>
      <c r="JLI43" s="101"/>
      <c r="JLJ43" s="101"/>
      <c r="JLK43" s="101"/>
      <c r="JLL43" s="101"/>
      <c r="JLM43" s="101"/>
      <c r="JLN43" s="101"/>
      <c r="JLO43" s="101"/>
      <c r="JLP43" s="101"/>
      <c r="JLQ43" s="101"/>
      <c r="JLR43" s="101"/>
      <c r="JLS43" s="101"/>
      <c r="JLT43" s="101"/>
      <c r="JLU43" s="101"/>
      <c r="JLV43" s="101"/>
      <c r="JLW43" s="101"/>
      <c r="JLX43" s="101"/>
      <c r="JLY43" s="101"/>
      <c r="JLZ43" s="101"/>
      <c r="JMA43" s="101"/>
      <c r="JMB43" s="101"/>
      <c r="JMC43" s="101"/>
      <c r="JMD43" s="101"/>
      <c r="JME43" s="101"/>
      <c r="JMF43" s="101"/>
      <c r="JMG43" s="101"/>
      <c r="JMH43" s="101"/>
      <c r="JMI43" s="101"/>
      <c r="JMJ43" s="101"/>
      <c r="JMK43" s="101"/>
      <c r="JML43" s="101"/>
      <c r="JMM43" s="101"/>
      <c r="JMN43" s="101"/>
      <c r="JMO43" s="101"/>
      <c r="JMP43" s="101"/>
      <c r="JMQ43" s="101"/>
      <c r="JMR43" s="101"/>
      <c r="JMS43" s="101"/>
      <c r="JMT43" s="101"/>
      <c r="JMU43" s="101"/>
      <c r="JMV43" s="101"/>
      <c r="JMW43" s="101"/>
      <c r="JMX43" s="101"/>
      <c r="JMY43" s="101"/>
      <c r="JMZ43" s="101"/>
      <c r="JNA43" s="101"/>
      <c r="JNB43" s="101"/>
      <c r="JNC43" s="101"/>
      <c r="JND43" s="101"/>
      <c r="JNE43" s="101"/>
      <c r="JNF43" s="101"/>
      <c r="JNG43" s="101"/>
      <c r="JNH43" s="101"/>
      <c r="JNI43" s="101"/>
      <c r="JNJ43" s="101"/>
      <c r="JNK43" s="101"/>
      <c r="JNL43" s="101"/>
      <c r="JNM43" s="101"/>
      <c r="JNN43" s="101"/>
      <c r="JNO43" s="101"/>
      <c r="JNP43" s="101"/>
      <c r="JNQ43" s="101"/>
      <c r="JNR43" s="101"/>
      <c r="JNS43" s="101"/>
      <c r="JNT43" s="101"/>
      <c r="JNU43" s="101"/>
      <c r="JNV43" s="101"/>
      <c r="JNW43" s="101"/>
      <c r="JNX43" s="101"/>
      <c r="JNY43" s="101"/>
      <c r="JNZ43" s="101"/>
      <c r="JOA43" s="101"/>
      <c r="JOB43" s="101"/>
      <c r="JOC43" s="101"/>
      <c r="JOD43" s="101"/>
      <c r="JOE43" s="101"/>
      <c r="JOF43" s="101"/>
      <c r="JOG43" s="101"/>
      <c r="JOH43" s="101"/>
      <c r="JOI43" s="101"/>
      <c r="JOJ43" s="101"/>
      <c r="JOK43" s="101"/>
      <c r="JOL43" s="101"/>
      <c r="JOM43" s="101"/>
      <c r="JON43" s="101"/>
      <c r="JOO43" s="101"/>
      <c r="JOP43" s="101"/>
      <c r="JOQ43" s="101"/>
      <c r="JOR43" s="101"/>
      <c r="JOS43" s="101"/>
      <c r="JOT43" s="101"/>
      <c r="JOU43" s="101"/>
      <c r="JOV43" s="101"/>
      <c r="JOW43" s="101"/>
      <c r="JOX43" s="101"/>
      <c r="JOY43" s="101"/>
      <c r="JOZ43" s="101"/>
      <c r="JPA43" s="101"/>
      <c r="JPB43" s="101"/>
      <c r="JPC43" s="101"/>
      <c r="JPD43" s="101"/>
      <c r="JPE43" s="101"/>
      <c r="JPF43" s="101"/>
      <c r="JPG43" s="101"/>
      <c r="JPH43" s="101"/>
      <c r="JPI43" s="101"/>
      <c r="JPJ43" s="101"/>
      <c r="JPK43" s="101"/>
      <c r="JPL43" s="101"/>
      <c r="JPM43" s="101"/>
      <c r="JPN43" s="101"/>
      <c r="JPO43" s="101"/>
      <c r="JPP43" s="101"/>
      <c r="JPQ43" s="101"/>
      <c r="JPR43" s="101"/>
      <c r="JPS43" s="101"/>
      <c r="JPT43" s="101"/>
      <c r="JPU43" s="101"/>
      <c r="JPV43" s="101"/>
      <c r="JPW43" s="101"/>
      <c r="JPX43" s="101"/>
      <c r="JPY43" s="101"/>
      <c r="JPZ43" s="101"/>
      <c r="JQA43" s="101"/>
      <c r="JQB43" s="101"/>
      <c r="JQC43" s="101"/>
      <c r="JQD43" s="101"/>
      <c r="JQE43" s="101"/>
      <c r="JQF43" s="101"/>
      <c r="JQG43" s="101"/>
      <c r="JQH43" s="101"/>
      <c r="JQI43" s="101"/>
      <c r="JQJ43" s="101"/>
      <c r="JQK43" s="101"/>
      <c r="JQL43" s="101"/>
      <c r="JQM43" s="101"/>
      <c r="JQN43" s="101"/>
      <c r="JQO43" s="101"/>
      <c r="JQP43" s="101"/>
      <c r="JQQ43" s="101"/>
      <c r="JQR43" s="101"/>
      <c r="JQS43" s="101"/>
      <c r="JQT43" s="101"/>
      <c r="JQU43" s="101"/>
      <c r="JQV43" s="101"/>
      <c r="JQW43" s="101"/>
      <c r="JQX43" s="101"/>
      <c r="JQY43" s="101"/>
      <c r="JQZ43" s="101"/>
      <c r="JRA43" s="101"/>
      <c r="JRB43" s="101"/>
      <c r="JRC43" s="101"/>
      <c r="JRD43" s="101"/>
      <c r="JRE43" s="101"/>
      <c r="JRF43" s="101"/>
      <c r="JRG43" s="101"/>
      <c r="JRH43" s="101"/>
      <c r="JRI43" s="101"/>
      <c r="JRJ43" s="101"/>
      <c r="JRK43" s="101"/>
      <c r="JRL43" s="101"/>
      <c r="JRM43" s="101"/>
      <c r="JRN43" s="101"/>
      <c r="JRO43" s="101"/>
      <c r="JRP43" s="101"/>
      <c r="JRQ43" s="101"/>
      <c r="JRR43" s="101"/>
      <c r="JRS43" s="101"/>
      <c r="JRT43" s="101"/>
      <c r="JRU43" s="101"/>
      <c r="JRV43" s="101"/>
      <c r="JRW43" s="101"/>
      <c r="JRX43" s="101"/>
      <c r="JRY43" s="101"/>
      <c r="JRZ43" s="101"/>
      <c r="JSA43" s="101"/>
      <c r="JSB43" s="101"/>
      <c r="JSC43" s="101"/>
      <c r="JSD43" s="101"/>
      <c r="JSE43" s="101"/>
      <c r="JSF43" s="101"/>
      <c r="JSG43" s="101"/>
      <c r="JSH43" s="101"/>
      <c r="JSI43" s="101"/>
      <c r="JSJ43" s="101"/>
      <c r="JSK43" s="101"/>
      <c r="JSL43" s="101"/>
      <c r="JSM43" s="101"/>
      <c r="JSN43" s="101"/>
      <c r="JSO43" s="101"/>
      <c r="JSP43" s="101"/>
      <c r="JSQ43" s="101"/>
      <c r="JSR43" s="101"/>
      <c r="JSS43" s="101"/>
      <c r="JST43" s="101"/>
      <c r="JSU43" s="101"/>
      <c r="JSV43" s="101"/>
      <c r="JSW43" s="101"/>
      <c r="JSX43" s="101"/>
      <c r="JSY43" s="101"/>
      <c r="JSZ43" s="101"/>
      <c r="JTA43" s="101"/>
      <c r="JTB43" s="101"/>
      <c r="JTC43" s="101"/>
      <c r="JTD43" s="101"/>
      <c r="JTE43" s="101"/>
      <c r="JTF43" s="101"/>
      <c r="JTG43" s="101"/>
      <c r="JTH43" s="101"/>
      <c r="JTI43" s="101"/>
      <c r="JTJ43" s="101"/>
      <c r="JTK43" s="101"/>
      <c r="JTL43" s="101"/>
      <c r="JTM43" s="101"/>
      <c r="JTN43" s="101"/>
      <c r="JTO43" s="101"/>
      <c r="JTP43" s="101"/>
      <c r="JTQ43" s="101"/>
      <c r="JTR43" s="101"/>
      <c r="JTS43" s="101"/>
      <c r="JTT43" s="101"/>
      <c r="JTU43" s="101"/>
      <c r="JTV43" s="101"/>
      <c r="JTW43" s="101"/>
      <c r="JTX43" s="101"/>
      <c r="JTY43" s="101"/>
      <c r="JTZ43" s="101"/>
      <c r="JUA43" s="101"/>
      <c r="JUB43" s="101"/>
      <c r="JUC43" s="101"/>
      <c r="JUD43" s="101"/>
      <c r="JUE43" s="101"/>
      <c r="JUF43" s="101"/>
      <c r="JUG43" s="101"/>
      <c r="JUH43" s="101"/>
      <c r="JUI43" s="101"/>
      <c r="JUJ43" s="101"/>
      <c r="JUK43" s="101"/>
      <c r="JUL43" s="101"/>
      <c r="JUM43" s="101"/>
      <c r="JUN43" s="101"/>
      <c r="JUO43" s="101"/>
      <c r="JUP43" s="101"/>
      <c r="JUQ43" s="101"/>
      <c r="JUR43" s="101"/>
      <c r="JUS43" s="101"/>
      <c r="JUT43" s="101"/>
      <c r="JUU43" s="101"/>
      <c r="JUV43" s="101"/>
      <c r="JUW43" s="101"/>
      <c r="JUX43" s="101"/>
      <c r="JUY43" s="101"/>
      <c r="JUZ43" s="101"/>
      <c r="JVA43" s="101"/>
      <c r="JVB43" s="101"/>
      <c r="JVC43" s="101"/>
      <c r="JVD43" s="101"/>
      <c r="JVE43" s="101"/>
      <c r="JVF43" s="101"/>
      <c r="JVG43" s="101"/>
      <c r="JVH43" s="101"/>
      <c r="JVI43" s="101"/>
      <c r="JVJ43" s="101"/>
      <c r="JVK43" s="101"/>
      <c r="JVL43" s="101"/>
      <c r="JVM43" s="101"/>
      <c r="JVN43" s="101"/>
      <c r="JVO43" s="101"/>
      <c r="JVP43" s="101"/>
      <c r="JVQ43" s="101"/>
      <c r="JVR43" s="101"/>
      <c r="JVS43" s="101"/>
      <c r="JVT43" s="101"/>
      <c r="JVU43" s="101"/>
      <c r="JVV43" s="101"/>
      <c r="JVW43" s="101"/>
      <c r="JVX43" s="101"/>
      <c r="JVY43" s="101"/>
      <c r="JVZ43" s="101"/>
      <c r="JWA43" s="101"/>
      <c r="JWB43" s="101"/>
      <c r="JWC43" s="101"/>
      <c r="JWD43" s="101"/>
      <c r="JWE43" s="101"/>
      <c r="JWF43" s="101"/>
      <c r="JWG43" s="101"/>
      <c r="JWH43" s="101"/>
      <c r="JWI43" s="101"/>
      <c r="JWJ43" s="101"/>
      <c r="JWK43" s="101"/>
      <c r="JWL43" s="101"/>
      <c r="JWM43" s="101"/>
      <c r="JWN43" s="101"/>
      <c r="JWO43" s="101"/>
      <c r="JWP43" s="101"/>
      <c r="JWQ43" s="101"/>
      <c r="JWR43" s="101"/>
      <c r="JWS43" s="101"/>
      <c r="JWT43" s="101"/>
      <c r="JWU43" s="101"/>
      <c r="JWV43" s="101"/>
      <c r="JWW43" s="101"/>
      <c r="JWX43" s="101"/>
      <c r="JWY43" s="101"/>
      <c r="JWZ43" s="101"/>
      <c r="JXA43" s="101"/>
      <c r="JXB43" s="101"/>
      <c r="JXC43" s="101"/>
      <c r="JXD43" s="101"/>
      <c r="JXE43" s="101"/>
      <c r="JXF43" s="101"/>
      <c r="JXG43" s="101"/>
      <c r="JXH43" s="101"/>
      <c r="JXI43" s="101"/>
      <c r="JXJ43" s="101"/>
      <c r="JXK43" s="101"/>
      <c r="JXL43" s="101"/>
      <c r="JXM43" s="101"/>
      <c r="JXN43" s="101"/>
      <c r="JXO43" s="101"/>
      <c r="JXP43" s="101"/>
      <c r="JXQ43" s="101"/>
      <c r="JXR43" s="101"/>
      <c r="JXS43" s="101"/>
      <c r="JXT43" s="101"/>
      <c r="JXU43" s="101"/>
      <c r="JXV43" s="101"/>
      <c r="JXW43" s="101"/>
      <c r="JXX43" s="101"/>
      <c r="JXY43" s="101"/>
      <c r="JXZ43" s="101"/>
      <c r="JYA43" s="101"/>
      <c r="JYB43" s="101"/>
      <c r="JYC43" s="101"/>
      <c r="JYD43" s="101"/>
      <c r="JYE43" s="101"/>
      <c r="JYF43" s="101"/>
      <c r="JYG43" s="101"/>
      <c r="JYH43" s="101"/>
      <c r="JYI43" s="101"/>
      <c r="JYJ43" s="101"/>
      <c r="JYK43" s="101"/>
      <c r="JYL43" s="101"/>
      <c r="JYM43" s="101"/>
      <c r="JYN43" s="101"/>
      <c r="JYO43" s="101"/>
      <c r="JYP43" s="101"/>
      <c r="JYQ43" s="101"/>
      <c r="JYR43" s="101"/>
      <c r="JYS43" s="101"/>
      <c r="JYT43" s="101"/>
      <c r="JYU43" s="101"/>
      <c r="JYV43" s="101"/>
      <c r="JYW43" s="101"/>
      <c r="JYX43" s="101"/>
      <c r="JYY43" s="101"/>
      <c r="JYZ43" s="101"/>
      <c r="JZA43" s="101"/>
      <c r="JZB43" s="101"/>
      <c r="JZC43" s="101"/>
      <c r="JZD43" s="101"/>
      <c r="JZE43" s="101"/>
      <c r="JZF43" s="101"/>
      <c r="JZG43" s="101"/>
      <c r="JZH43" s="101"/>
      <c r="JZI43" s="101"/>
      <c r="JZJ43" s="101"/>
      <c r="JZK43" s="101"/>
      <c r="JZL43" s="101"/>
      <c r="JZM43" s="101"/>
      <c r="JZN43" s="101"/>
      <c r="JZO43" s="101"/>
      <c r="JZP43" s="101"/>
      <c r="JZQ43" s="101"/>
      <c r="JZR43" s="101"/>
      <c r="JZS43" s="101"/>
      <c r="JZT43" s="101"/>
      <c r="JZU43" s="101"/>
      <c r="JZV43" s="101"/>
      <c r="JZW43" s="101"/>
      <c r="JZX43" s="101"/>
      <c r="JZY43" s="101"/>
      <c r="JZZ43" s="101"/>
      <c r="KAA43" s="101"/>
      <c r="KAB43" s="101"/>
      <c r="KAC43" s="101"/>
      <c r="KAD43" s="101"/>
      <c r="KAE43" s="101"/>
      <c r="KAF43" s="101"/>
      <c r="KAG43" s="101"/>
      <c r="KAH43" s="101"/>
      <c r="KAI43" s="101"/>
      <c r="KAJ43" s="101"/>
      <c r="KAK43" s="101"/>
      <c r="KAL43" s="101"/>
      <c r="KAM43" s="101"/>
      <c r="KAN43" s="101"/>
      <c r="KAO43" s="101"/>
      <c r="KAP43" s="101"/>
      <c r="KAQ43" s="101"/>
      <c r="KAR43" s="101"/>
      <c r="KAS43" s="101"/>
      <c r="KAT43" s="101"/>
      <c r="KAU43" s="101"/>
      <c r="KAV43" s="101"/>
      <c r="KAW43" s="101"/>
      <c r="KAX43" s="101"/>
      <c r="KAY43" s="101"/>
      <c r="KAZ43" s="101"/>
      <c r="KBA43" s="101"/>
      <c r="KBB43" s="101"/>
      <c r="KBC43" s="101"/>
      <c r="KBD43" s="101"/>
      <c r="KBE43" s="101"/>
      <c r="KBF43" s="101"/>
      <c r="KBG43" s="101"/>
      <c r="KBH43" s="101"/>
      <c r="KBI43" s="101"/>
      <c r="KBJ43" s="101"/>
      <c r="KBK43" s="101"/>
      <c r="KBL43" s="101"/>
      <c r="KBM43" s="101"/>
      <c r="KBN43" s="101"/>
      <c r="KBO43" s="101"/>
      <c r="KBP43" s="101"/>
      <c r="KBQ43" s="101"/>
      <c r="KBR43" s="101"/>
      <c r="KBS43" s="101"/>
      <c r="KBT43" s="101"/>
      <c r="KBU43" s="101"/>
      <c r="KBV43" s="101"/>
      <c r="KBW43" s="101"/>
      <c r="KBX43" s="101"/>
      <c r="KBY43" s="101"/>
      <c r="KBZ43" s="101"/>
      <c r="KCA43" s="101"/>
      <c r="KCB43" s="101"/>
      <c r="KCC43" s="101"/>
      <c r="KCD43" s="101"/>
      <c r="KCE43" s="101"/>
      <c r="KCF43" s="101"/>
      <c r="KCG43" s="101"/>
      <c r="KCH43" s="101"/>
      <c r="KCI43" s="101"/>
      <c r="KCJ43" s="101"/>
      <c r="KCK43" s="101"/>
      <c r="KCL43" s="101"/>
      <c r="KCM43" s="101"/>
      <c r="KCN43" s="101"/>
      <c r="KCO43" s="101"/>
      <c r="KCP43" s="101"/>
      <c r="KCQ43" s="101"/>
      <c r="KCR43" s="101"/>
      <c r="KCS43" s="101"/>
      <c r="KCT43" s="101"/>
      <c r="KCU43" s="101"/>
      <c r="KCV43" s="101"/>
      <c r="KCW43" s="101"/>
      <c r="KCX43" s="101"/>
      <c r="KCY43" s="101"/>
      <c r="KCZ43" s="101"/>
      <c r="KDA43" s="101"/>
      <c r="KDB43" s="101"/>
      <c r="KDC43" s="101"/>
      <c r="KDD43" s="101"/>
      <c r="KDE43" s="101"/>
      <c r="KDF43" s="101"/>
      <c r="KDG43" s="101"/>
      <c r="KDH43" s="101"/>
      <c r="KDI43" s="101"/>
      <c r="KDJ43" s="101"/>
      <c r="KDK43" s="101"/>
      <c r="KDL43" s="101"/>
      <c r="KDM43" s="101"/>
      <c r="KDN43" s="101"/>
      <c r="KDO43" s="101"/>
      <c r="KDP43" s="101"/>
      <c r="KDQ43" s="101"/>
      <c r="KDR43" s="101"/>
      <c r="KDS43" s="101"/>
      <c r="KDT43" s="101"/>
      <c r="KDU43" s="101"/>
      <c r="KDV43" s="101"/>
      <c r="KDW43" s="101"/>
      <c r="KDX43" s="101"/>
      <c r="KDY43" s="101"/>
      <c r="KDZ43" s="101"/>
      <c r="KEA43" s="101"/>
      <c r="KEB43" s="101"/>
      <c r="KEC43" s="101"/>
      <c r="KED43" s="101"/>
      <c r="KEE43" s="101"/>
      <c r="KEF43" s="101"/>
      <c r="KEG43" s="101"/>
      <c r="KEH43" s="101"/>
      <c r="KEI43" s="101"/>
      <c r="KEJ43" s="101"/>
      <c r="KEK43" s="101"/>
      <c r="KEL43" s="101"/>
      <c r="KEM43" s="101"/>
      <c r="KEN43" s="101"/>
      <c r="KEO43" s="101"/>
      <c r="KEP43" s="101"/>
      <c r="KEQ43" s="101"/>
      <c r="KER43" s="101"/>
      <c r="KES43" s="101"/>
      <c r="KET43" s="101"/>
      <c r="KEU43" s="101"/>
      <c r="KEV43" s="101"/>
      <c r="KEW43" s="101"/>
      <c r="KEX43" s="101"/>
      <c r="KEY43" s="101"/>
      <c r="KEZ43" s="101"/>
      <c r="KFA43" s="101"/>
      <c r="KFB43" s="101"/>
      <c r="KFC43" s="101"/>
      <c r="KFD43" s="101"/>
      <c r="KFE43" s="101"/>
      <c r="KFF43" s="101"/>
      <c r="KFG43" s="101"/>
      <c r="KFH43" s="101"/>
      <c r="KFI43" s="101"/>
      <c r="KFJ43" s="101"/>
      <c r="KFK43" s="101"/>
      <c r="KFL43" s="101"/>
      <c r="KFM43" s="101"/>
      <c r="KFN43" s="101"/>
      <c r="KFO43" s="101"/>
      <c r="KFP43" s="101"/>
      <c r="KFQ43" s="101"/>
      <c r="KFR43" s="101"/>
      <c r="KFS43" s="101"/>
      <c r="KFT43" s="101"/>
      <c r="KFU43" s="101"/>
      <c r="KFV43" s="101"/>
      <c r="KFW43" s="101"/>
      <c r="KFX43" s="101"/>
      <c r="KFY43" s="101"/>
      <c r="KFZ43" s="101"/>
      <c r="KGA43" s="101"/>
      <c r="KGB43" s="101"/>
      <c r="KGC43" s="101"/>
      <c r="KGD43" s="101"/>
      <c r="KGE43" s="101"/>
      <c r="KGF43" s="101"/>
      <c r="KGG43" s="101"/>
      <c r="KGH43" s="101"/>
      <c r="KGI43" s="101"/>
      <c r="KGJ43" s="101"/>
      <c r="KGK43" s="101"/>
      <c r="KGL43" s="101"/>
      <c r="KGM43" s="101"/>
      <c r="KGN43" s="101"/>
      <c r="KGO43" s="101"/>
      <c r="KGP43" s="101"/>
      <c r="KGQ43" s="101"/>
      <c r="KGR43" s="101"/>
      <c r="KGS43" s="101"/>
      <c r="KGT43" s="101"/>
      <c r="KGU43" s="101"/>
      <c r="KGV43" s="101"/>
      <c r="KGW43" s="101"/>
      <c r="KGX43" s="101"/>
      <c r="KGY43" s="101"/>
      <c r="KGZ43" s="101"/>
      <c r="KHA43" s="101"/>
      <c r="KHB43" s="101"/>
      <c r="KHC43" s="101"/>
      <c r="KHD43" s="101"/>
      <c r="KHE43" s="101"/>
      <c r="KHF43" s="101"/>
      <c r="KHG43" s="101"/>
      <c r="KHH43" s="101"/>
      <c r="KHI43" s="101"/>
      <c r="KHJ43" s="101"/>
      <c r="KHK43" s="101"/>
      <c r="KHL43" s="101"/>
      <c r="KHM43" s="101"/>
      <c r="KHN43" s="101"/>
      <c r="KHO43" s="101"/>
      <c r="KHP43" s="101"/>
      <c r="KHQ43" s="101"/>
      <c r="KHR43" s="101"/>
      <c r="KHS43" s="101"/>
      <c r="KHT43" s="101"/>
      <c r="KHU43" s="101"/>
      <c r="KHV43" s="101"/>
      <c r="KHW43" s="101"/>
      <c r="KHX43" s="101"/>
      <c r="KHY43" s="101"/>
      <c r="KHZ43" s="101"/>
      <c r="KIA43" s="101"/>
      <c r="KIB43" s="101"/>
      <c r="KIC43" s="101"/>
      <c r="KID43" s="101"/>
      <c r="KIE43" s="101"/>
      <c r="KIF43" s="101"/>
      <c r="KIG43" s="101"/>
      <c r="KIH43" s="101"/>
      <c r="KII43" s="101"/>
      <c r="KIJ43" s="101"/>
      <c r="KIK43" s="101"/>
      <c r="KIL43" s="101"/>
      <c r="KIM43" s="101"/>
      <c r="KIN43" s="101"/>
      <c r="KIO43" s="101"/>
      <c r="KIP43" s="101"/>
      <c r="KIQ43" s="101"/>
      <c r="KIR43" s="101"/>
      <c r="KIS43" s="101"/>
      <c r="KIT43" s="101"/>
      <c r="KIU43" s="101"/>
      <c r="KIV43" s="101"/>
      <c r="KIW43" s="101"/>
      <c r="KIX43" s="101"/>
      <c r="KIY43" s="101"/>
      <c r="KIZ43" s="101"/>
      <c r="KJA43" s="101"/>
      <c r="KJB43" s="101"/>
      <c r="KJC43" s="101"/>
      <c r="KJD43" s="101"/>
      <c r="KJE43" s="101"/>
      <c r="KJF43" s="101"/>
      <c r="KJG43" s="101"/>
      <c r="KJH43" s="101"/>
      <c r="KJI43" s="101"/>
      <c r="KJJ43" s="101"/>
      <c r="KJK43" s="101"/>
      <c r="KJL43" s="101"/>
      <c r="KJM43" s="101"/>
      <c r="KJN43" s="101"/>
      <c r="KJO43" s="101"/>
      <c r="KJP43" s="101"/>
      <c r="KJQ43" s="101"/>
      <c r="KJR43" s="101"/>
      <c r="KJS43" s="101"/>
      <c r="KJT43" s="101"/>
      <c r="KJU43" s="101"/>
      <c r="KJV43" s="101"/>
      <c r="KJW43" s="101"/>
      <c r="KJX43" s="101"/>
      <c r="KJY43" s="101"/>
      <c r="KJZ43" s="101"/>
      <c r="KKA43" s="101"/>
      <c r="KKB43" s="101"/>
      <c r="KKC43" s="101"/>
      <c r="KKD43" s="101"/>
      <c r="KKE43" s="101"/>
      <c r="KKF43" s="101"/>
      <c r="KKG43" s="101"/>
      <c r="KKH43" s="101"/>
      <c r="KKI43" s="101"/>
      <c r="KKJ43" s="101"/>
      <c r="KKK43" s="101"/>
      <c r="KKL43" s="101"/>
      <c r="KKM43" s="101"/>
      <c r="KKN43" s="101"/>
      <c r="KKO43" s="101"/>
      <c r="KKP43" s="101"/>
      <c r="KKQ43" s="101"/>
      <c r="KKR43" s="101"/>
      <c r="KKS43" s="101"/>
      <c r="KKT43" s="101"/>
      <c r="KKU43" s="101"/>
      <c r="KKV43" s="101"/>
      <c r="KKW43" s="101"/>
      <c r="KKX43" s="101"/>
      <c r="KKY43" s="101"/>
      <c r="KKZ43" s="101"/>
      <c r="KLA43" s="101"/>
      <c r="KLB43" s="101"/>
      <c r="KLC43" s="101"/>
      <c r="KLD43" s="101"/>
      <c r="KLE43" s="101"/>
      <c r="KLF43" s="101"/>
      <c r="KLG43" s="101"/>
      <c r="KLH43" s="101"/>
      <c r="KLI43" s="101"/>
      <c r="KLJ43" s="101"/>
      <c r="KLK43" s="101"/>
      <c r="KLL43" s="101"/>
      <c r="KLM43" s="101"/>
      <c r="KLN43" s="101"/>
      <c r="KLO43" s="101"/>
      <c r="KLP43" s="101"/>
      <c r="KLQ43" s="101"/>
      <c r="KLR43" s="101"/>
      <c r="KLS43" s="101"/>
      <c r="KLT43" s="101"/>
      <c r="KLU43" s="101"/>
      <c r="KLV43" s="101"/>
      <c r="KLW43" s="101"/>
      <c r="KLX43" s="101"/>
      <c r="KLY43" s="101"/>
      <c r="KLZ43" s="101"/>
      <c r="KMA43" s="101"/>
      <c r="KMB43" s="101"/>
      <c r="KMC43" s="101"/>
      <c r="KMD43" s="101"/>
      <c r="KME43" s="101"/>
      <c r="KMF43" s="101"/>
      <c r="KMG43" s="101"/>
      <c r="KMH43" s="101"/>
      <c r="KMI43" s="101"/>
      <c r="KMJ43" s="101"/>
      <c r="KMK43" s="101"/>
      <c r="KML43" s="101"/>
      <c r="KMM43" s="101"/>
      <c r="KMN43" s="101"/>
      <c r="KMO43" s="101"/>
      <c r="KMP43" s="101"/>
      <c r="KMQ43" s="101"/>
      <c r="KMR43" s="101"/>
      <c r="KMS43" s="101"/>
      <c r="KMT43" s="101"/>
      <c r="KMU43" s="101"/>
      <c r="KMV43" s="101"/>
      <c r="KMW43" s="101"/>
      <c r="KMX43" s="101"/>
      <c r="KMY43" s="101"/>
      <c r="KMZ43" s="101"/>
      <c r="KNA43" s="101"/>
      <c r="KNB43" s="101"/>
      <c r="KNC43" s="101"/>
      <c r="KND43" s="101"/>
      <c r="KNE43" s="101"/>
      <c r="KNF43" s="101"/>
      <c r="KNG43" s="101"/>
      <c r="KNH43" s="101"/>
      <c r="KNI43" s="101"/>
      <c r="KNJ43" s="101"/>
      <c r="KNK43" s="101"/>
      <c r="KNL43" s="101"/>
      <c r="KNM43" s="101"/>
      <c r="KNN43" s="101"/>
      <c r="KNO43" s="101"/>
      <c r="KNP43" s="101"/>
      <c r="KNQ43" s="101"/>
      <c r="KNR43" s="101"/>
      <c r="KNS43" s="101"/>
      <c r="KNT43" s="101"/>
      <c r="KNU43" s="101"/>
      <c r="KNV43" s="101"/>
      <c r="KNW43" s="101"/>
      <c r="KNX43" s="101"/>
      <c r="KNY43" s="101"/>
      <c r="KNZ43" s="101"/>
      <c r="KOA43" s="101"/>
      <c r="KOB43" s="101"/>
      <c r="KOC43" s="101"/>
      <c r="KOD43" s="101"/>
      <c r="KOE43" s="101"/>
      <c r="KOF43" s="101"/>
      <c r="KOG43" s="101"/>
      <c r="KOH43" s="101"/>
      <c r="KOI43" s="101"/>
      <c r="KOJ43" s="101"/>
      <c r="KOK43" s="101"/>
      <c r="KOL43" s="101"/>
      <c r="KOM43" s="101"/>
      <c r="KON43" s="101"/>
      <c r="KOO43" s="101"/>
      <c r="KOP43" s="101"/>
      <c r="KOQ43" s="101"/>
      <c r="KOR43" s="101"/>
      <c r="KOS43" s="101"/>
      <c r="KOT43" s="101"/>
      <c r="KOU43" s="101"/>
      <c r="KOV43" s="101"/>
      <c r="KOW43" s="101"/>
      <c r="KOX43" s="101"/>
      <c r="KOY43" s="101"/>
      <c r="KOZ43" s="101"/>
      <c r="KPA43" s="101"/>
      <c r="KPB43" s="101"/>
      <c r="KPC43" s="101"/>
      <c r="KPD43" s="101"/>
      <c r="KPE43" s="101"/>
      <c r="KPF43" s="101"/>
      <c r="KPG43" s="101"/>
      <c r="KPH43" s="101"/>
      <c r="KPI43" s="101"/>
      <c r="KPJ43" s="101"/>
      <c r="KPK43" s="101"/>
      <c r="KPL43" s="101"/>
      <c r="KPM43" s="101"/>
      <c r="KPN43" s="101"/>
      <c r="KPO43" s="101"/>
      <c r="KPP43" s="101"/>
      <c r="KPQ43" s="101"/>
      <c r="KPR43" s="101"/>
      <c r="KPS43" s="101"/>
      <c r="KPT43" s="101"/>
      <c r="KPU43" s="101"/>
      <c r="KPV43" s="101"/>
      <c r="KPW43" s="101"/>
      <c r="KPX43" s="101"/>
      <c r="KPY43" s="101"/>
      <c r="KPZ43" s="101"/>
      <c r="KQA43" s="101"/>
      <c r="KQB43" s="101"/>
      <c r="KQC43" s="101"/>
      <c r="KQD43" s="101"/>
      <c r="KQE43" s="101"/>
      <c r="KQF43" s="101"/>
      <c r="KQG43" s="101"/>
      <c r="KQH43" s="101"/>
      <c r="KQI43" s="101"/>
      <c r="KQJ43" s="101"/>
      <c r="KQK43" s="101"/>
      <c r="KQL43" s="101"/>
      <c r="KQM43" s="101"/>
      <c r="KQN43" s="101"/>
      <c r="KQO43" s="101"/>
      <c r="KQP43" s="101"/>
      <c r="KQQ43" s="101"/>
      <c r="KQR43" s="101"/>
      <c r="KQS43" s="101"/>
      <c r="KQT43" s="101"/>
      <c r="KQU43" s="101"/>
      <c r="KQV43" s="101"/>
      <c r="KQW43" s="101"/>
      <c r="KQX43" s="101"/>
      <c r="KQY43" s="101"/>
      <c r="KQZ43" s="101"/>
      <c r="KRA43" s="101"/>
      <c r="KRB43" s="101"/>
      <c r="KRC43" s="101"/>
      <c r="KRD43" s="101"/>
      <c r="KRE43" s="101"/>
      <c r="KRF43" s="101"/>
      <c r="KRG43" s="101"/>
      <c r="KRH43" s="101"/>
      <c r="KRI43" s="101"/>
      <c r="KRJ43" s="101"/>
      <c r="KRK43" s="101"/>
      <c r="KRL43" s="101"/>
      <c r="KRM43" s="101"/>
      <c r="KRN43" s="101"/>
      <c r="KRO43" s="101"/>
      <c r="KRP43" s="101"/>
      <c r="KRQ43" s="101"/>
      <c r="KRR43" s="101"/>
      <c r="KRS43" s="101"/>
      <c r="KRT43" s="101"/>
      <c r="KRU43" s="101"/>
      <c r="KRV43" s="101"/>
      <c r="KRW43" s="101"/>
      <c r="KRX43" s="101"/>
      <c r="KRY43" s="101"/>
      <c r="KRZ43" s="101"/>
      <c r="KSA43" s="101"/>
      <c r="KSB43" s="101"/>
      <c r="KSC43" s="101"/>
      <c r="KSD43" s="101"/>
      <c r="KSE43" s="101"/>
      <c r="KSF43" s="101"/>
      <c r="KSG43" s="101"/>
      <c r="KSH43" s="101"/>
      <c r="KSI43" s="101"/>
      <c r="KSJ43" s="101"/>
      <c r="KSK43" s="101"/>
      <c r="KSL43" s="101"/>
      <c r="KSM43" s="101"/>
      <c r="KSN43" s="101"/>
      <c r="KSO43" s="101"/>
      <c r="KSP43" s="101"/>
      <c r="KSQ43" s="101"/>
      <c r="KSR43" s="101"/>
      <c r="KSS43" s="101"/>
      <c r="KST43" s="101"/>
      <c r="KSU43" s="101"/>
      <c r="KSV43" s="101"/>
      <c r="KSW43" s="101"/>
      <c r="KSX43" s="101"/>
      <c r="KSY43" s="101"/>
      <c r="KSZ43" s="101"/>
      <c r="KTA43" s="101"/>
      <c r="KTB43" s="101"/>
      <c r="KTC43" s="101"/>
      <c r="KTD43" s="101"/>
      <c r="KTE43" s="101"/>
      <c r="KTF43" s="101"/>
      <c r="KTG43" s="101"/>
      <c r="KTH43" s="101"/>
      <c r="KTI43" s="101"/>
      <c r="KTJ43" s="101"/>
      <c r="KTK43" s="101"/>
      <c r="KTL43" s="101"/>
      <c r="KTM43" s="101"/>
      <c r="KTN43" s="101"/>
      <c r="KTO43" s="101"/>
      <c r="KTP43" s="101"/>
      <c r="KTQ43" s="101"/>
      <c r="KTR43" s="101"/>
      <c r="KTS43" s="101"/>
      <c r="KTT43" s="101"/>
      <c r="KTU43" s="101"/>
      <c r="KTV43" s="101"/>
      <c r="KTW43" s="101"/>
      <c r="KTX43" s="101"/>
      <c r="KTY43" s="101"/>
      <c r="KTZ43" s="101"/>
      <c r="KUA43" s="101"/>
      <c r="KUB43" s="101"/>
      <c r="KUC43" s="101"/>
      <c r="KUD43" s="101"/>
      <c r="KUE43" s="101"/>
      <c r="KUF43" s="101"/>
      <c r="KUG43" s="101"/>
      <c r="KUH43" s="101"/>
      <c r="KUI43" s="101"/>
      <c r="KUJ43" s="101"/>
      <c r="KUK43" s="101"/>
      <c r="KUL43" s="101"/>
      <c r="KUM43" s="101"/>
      <c r="KUN43" s="101"/>
      <c r="KUO43" s="101"/>
      <c r="KUP43" s="101"/>
      <c r="KUQ43" s="101"/>
      <c r="KUR43" s="101"/>
      <c r="KUS43" s="101"/>
      <c r="KUT43" s="101"/>
      <c r="KUU43" s="101"/>
      <c r="KUV43" s="101"/>
      <c r="KUW43" s="101"/>
      <c r="KUX43" s="101"/>
      <c r="KUY43" s="101"/>
      <c r="KUZ43" s="101"/>
      <c r="KVA43" s="101"/>
      <c r="KVB43" s="101"/>
      <c r="KVC43" s="101"/>
      <c r="KVD43" s="101"/>
      <c r="KVE43" s="101"/>
      <c r="KVF43" s="101"/>
      <c r="KVG43" s="101"/>
      <c r="KVH43" s="101"/>
      <c r="KVI43" s="101"/>
      <c r="KVJ43" s="101"/>
      <c r="KVK43" s="101"/>
      <c r="KVL43" s="101"/>
      <c r="KVM43" s="101"/>
      <c r="KVN43" s="101"/>
      <c r="KVO43" s="101"/>
      <c r="KVP43" s="101"/>
      <c r="KVQ43" s="101"/>
      <c r="KVR43" s="101"/>
      <c r="KVS43" s="101"/>
      <c r="KVT43" s="101"/>
      <c r="KVU43" s="101"/>
      <c r="KVV43" s="101"/>
      <c r="KVW43" s="101"/>
      <c r="KVX43" s="101"/>
      <c r="KVY43" s="101"/>
      <c r="KVZ43" s="101"/>
      <c r="KWA43" s="101"/>
      <c r="KWB43" s="101"/>
      <c r="KWC43" s="101"/>
      <c r="KWD43" s="101"/>
      <c r="KWE43" s="101"/>
      <c r="KWF43" s="101"/>
      <c r="KWG43" s="101"/>
      <c r="KWH43" s="101"/>
      <c r="KWI43" s="101"/>
      <c r="KWJ43" s="101"/>
      <c r="KWK43" s="101"/>
      <c r="KWL43" s="101"/>
      <c r="KWM43" s="101"/>
      <c r="KWN43" s="101"/>
      <c r="KWO43" s="101"/>
      <c r="KWP43" s="101"/>
      <c r="KWQ43" s="101"/>
      <c r="KWR43" s="101"/>
      <c r="KWS43" s="101"/>
      <c r="KWT43" s="101"/>
      <c r="KWU43" s="101"/>
      <c r="KWV43" s="101"/>
      <c r="KWW43" s="101"/>
      <c r="KWX43" s="101"/>
      <c r="KWY43" s="101"/>
      <c r="KWZ43" s="101"/>
      <c r="KXA43" s="101"/>
      <c r="KXB43" s="101"/>
      <c r="KXC43" s="101"/>
      <c r="KXD43" s="101"/>
      <c r="KXE43" s="101"/>
      <c r="KXF43" s="101"/>
      <c r="KXG43" s="101"/>
      <c r="KXH43" s="101"/>
      <c r="KXI43" s="101"/>
      <c r="KXJ43" s="101"/>
      <c r="KXK43" s="101"/>
      <c r="KXL43" s="101"/>
      <c r="KXM43" s="101"/>
      <c r="KXN43" s="101"/>
      <c r="KXO43" s="101"/>
      <c r="KXP43" s="101"/>
      <c r="KXQ43" s="101"/>
      <c r="KXR43" s="101"/>
      <c r="KXS43" s="101"/>
      <c r="KXT43" s="101"/>
      <c r="KXU43" s="101"/>
      <c r="KXV43" s="101"/>
      <c r="KXW43" s="101"/>
      <c r="KXX43" s="101"/>
      <c r="KXY43" s="101"/>
      <c r="KXZ43" s="101"/>
      <c r="KYA43" s="101"/>
      <c r="KYB43" s="101"/>
      <c r="KYC43" s="101"/>
      <c r="KYD43" s="101"/>
      <c r="KYE43" s="101"/>
      <c r="KYF43" s="101"/>
      <c r="KYG43" s="101"/>
      <c r="KYH43" s="101"/>
      <c r="KYI43" s="101"/>
      <c r="KYJ43" s="101"/>
      <c r="KYK43" s="101"/>
      <c r="KYL43" s="101"/>
      <c r="KYM43" s="101"/>
      <c r="KYN43" s="101"/>
      <c r="KYO43" s="101"/>
      <c r="KYP43" s="101"/>
      <c r="KYQ43" s="101"/>
      <c r="KYR43" s="101"/>
      <c r="KYS43" s="101"/>
      <c r="KYT43" s="101"/>
      <c r="KYU43" s="101"/>
      <c r="KYV43" s="101"/>
      <c r="KYW43" s="101"/>
      <c r="KYX43" s="101"/>
      <c r="KYY43" s="101"/>
      <c r="KYZ43" s="101"/>
      <c r="KZA43" s="101"/>
      <c r="KZB43" s="101"/>
      <c r="KZC43" s="101"/>
      <c r="KZD43" s="101"/>
      <c r="KZE43" s="101"/>
      <c r="KZF43" s="101"/>
      <c r="KZG43" s="101"/>
      <c r="KZH43" s="101"/>
      <c r="KZI43" s="101"/>
      <c r="KZJ43" s="101"/>
      <c r="KZK43" s="101"/>
      <c r="KZL43" s="101"/>
      <c r="KZM43" s="101"/>
      <c r="KZN43" s="101"/>
      <c r="KZO43" s="101"/>
      <c r="KZP43" s="101"/>
      <c r="KZQ43" s="101"/>
      <c r="KZR43" s="101"/>
      <c r="KZS43" s="101"/>
      <c r="KZT43" s="101"/>
      <c r="KZU43" s="101"/>
      <c r="KZV43" s="101"/>
      <c r="KZW43" s="101"/>
      <c r="KZX43" s="101"/>
      <c r="KZY43" s="101"/>
      <c r="KZZ43" s="101"/>
      <c r="LAA43" s="101"/>
      <c r="LAB43" s="101"/>
      <c r="LAC43" s="101"/>
      <c r="LAD43" s="101"/>
      <c r="LAE43" s="101"/>
      <c r="LAF43" s="101"/>
      <c r="LAG43" s="101"/>
      <c r="LAH43" s="101"/>
      <c r="LAI43" s="101"/>
      <c r="LAJ43" s="101"/>
      <c r="LAK43" s="101"/>
      <c r="LAL43" s="101"/>
      <c r="LAM43" s="101"/>
      <c r="LAN43" s="101"/>
      <c r="LAO43" s="101"/>
      <c r="LAP43" s="101"/>
      <c r="LAQ43" s="101"/>
      <c r="LAR43" s="101"/>
      <c r="LAS43" s="101"/>
      <c r="LAT43" s="101"/>
      <c r="LAU43" s="101"/>
      <c r="LAV43" s="101"/>
      <c r="LAW43" s="101"/>
      <c r="LAX43" s="101"/>
      <c r="LAY43" s="101"/>
      <c r="LAZ43" s="101"/>
      <c r="LBA43" s="101"/>
      <c r="LBB43" s="101"/>
      <c r="LBC43" s="101"/>
      <c r="LBD43" s="101"/>
      <c r="LBE43" s="101"/>
      <c r="LBF43" s="101"/>
      <c r="LBG43" s="101"/>
      <c r="LBH43" s="101"/>
      <c r="LBI43" s="101"/>
      <c r="LBJ43" s="101"/>
      <c r="LBK43" s="101"/>
      <c r="LBL43" s="101"/>
      <c r="LBM43" s="101"/>
      <c r="LBN43" s="101"/>
      <c r="LBO43" s="101"/>
      <c r="LBP43" s="101"/>
      <c r="LBQ43" s="101"/>
      <c r="LBR43" s="101"/>
      <c r="LBS43" s="101"/>
      <c r="LBT43" s="101"/>
      <c r="LBU43" s="101"/>
      <c r="LBV43" s="101"/>
      <c r="LBW43" s="101"/>
      <c r="LBX43" s="101"/>
      <c r="LBY43" s="101"/>
      <c r="LBZ43" s="101"/>
      <c r="LCA43" s="101"/>
      <c r="LCB43" s="101"/>
      <c r="LCC43" s="101"/>
      <c r="LCD43" s="101"/>
      <c r="LCE43" s="101"/>
      <c r="LCF43" s="101"/>
      <c r="LCG43" s="101"/>
      <c r="LCH43" s="101"/>
      <c r="LCI43" s="101"/>
      <c r="LCJ43" s="101"/>
      <c r="LCK43" s="101"/>
      <c r="LCL43" s="101"/>
      <c r="LCM43" s="101"/>
      <c r="LCN43" s="101"/>
      <c r="LCO43" s="101"/>
      <c r="LCP43" s="101"/>
      <c r="LCQ43" s="101"/>
      <c r="LCR43" s="101"/>
      <c r="LCS43" s="101"/>
      <c r="LCT43" s="101"/>
      <c r="LCU43" s="101"/>
      <c r="LCV43" s="101"/>
      <c r="LCW43" s="101"/>
      <c r="LCX43" s="101"/>
      <c r="LCY43" s="101"/>
      <c r="LCZ43" s="101"/>
      <c r="LDA43" s="101"/>
      <c r="LDB43" s="101"/>
      <c r="LDC43" s="101"/>
      <c r="LDD43" s="101"/>
      <c r="LDE43" s="101"/>
      <c r="LDF43" s="101"/>
      <c r="LDG43" s="101"/>
      <c r="LDH43" s="101"/>
      <c r="LDI43" s="101"/>
      <c r="LDJ43" s="101"/>
      <c r="LDK43" s="101"/>
      <c r="LDL43" s="101"/>
      <c r="LDM43" s="101"/>
      <c r="LDN43" s="101"/>
      <c r="LDO43" s="101"/>
      <c r="LDP43" s="101"/>
      <c r="LDQ43" s="101"/>
      <c r="LDR43" s="101"/>
      <c r="LDS43" s="101"/>
      <c r="LDT43" s="101"/>
      <c r="LDU43" s="101"/>
      <c r="LDV43" s="101"/>
      <c r="LDW43" s="101"/>
      <c r="LDX43" s="101"/>
      <c r="LDY43" s="101"/>
      <c r="LDZ43" s="101"/>
      <c r="LEA43" s="101"/>
      <c r="LEB43" s="101"/>
      <c r="LEC43" s="101"/>
      <c r="LED43" s="101"/>
      <c r="LEE43" s="101"/>
      <c r="LEF43" s="101"/>
      <c r="LEG43" s="101"/>
      <c r="LEH43" s="101"/>
      <c r="LEI43" s="101"/>
      <c r="LEJ43" s="101"/>
      <c r="LEK43" s="101"/>
      <c r="LEL43" s="101"/>
      <c r="LEM43" s="101"/>
      <c r="LEN43" s="101"/>
      <c r="LEO43" s="101"/>
      <c r="LEP43" s="101"/>
      <c r="LEQ43" s="101"/>
      <c r="LER43" s="101"/>
      <c r="LES43" s="101"/>
      <c r="LET43" s="101"/>
      <c r="LEU43" s="101"/>
      <c r="LEV43" s="101"/>
      <c r="LEW43" s="101"/>
      <c r="LEX43" s="101"/>
      <c r="LEY43" s="101"/>
      <c r="LEZ43" s="101"/>
      <c r="LFA43" s="101"/>
      <c r="LFB43" s="101"/>
      <c r="LFC43" s="101"/>
      <c r="LFD43" s="101"/>
      <c r="LFE43" s="101"/>
      <c r="LFF43" s="101"/>
      <c r="LFG43" s="101"/>
      <c r="LFH43" s="101"/>
      <c r="LFI43" s="101"/>
      <c r="LFJ43" s="101"/>
      <c r="LFK43" s="101"/>
      <c r="LFL43" s="101"/>
      <c r="LFM43" s="101"/>
      <c r="LFN43" s="101"/>
      <c r="LFO43" s="101"/>
      <c r="LFP43" s="101"/>
      <c r="LFQ43" s="101"/>
      <c r="LFR43" s="101"/>
      <c r="LFS43" s="101"/>
      <c r="LFT43" s="101"/>
      <c r="LFU43" s="101"/>
      <c r="LFV43" s="101"/>
      <c r="LFW43" s="101"/>
      <c r="LFX43" s="101"/>
      <c r="LFY43" s="101"/>
      <c r="LFZ43" s="101"/>
      <c r="LGA43" s="101"/>
      <c r="LGB43" s="101"/>
      <c r="LGC43" s="101"/>
      <c r="LGD43" s="101"/>
      <c r="LGE43" s="101"/>
      <c r="LGF43" s="101"/>
      <c r="LGG43" s="101"/>
      <c r="LGH43" s="101"/>
      <c r="LGI43" s="101"/>
      <c r="LGJ43" s="101"/>
      <c r="LGK43" s="101"/>
      <c r="LGL43" s="101"/>
      <c r="LGM43" s="101"/>
      <c r="LGN43" s="101"/>
      <c r="LGO43" s="101"/>
      <c r="LGP43" s="101"/>
      <c r="LGQ43" s="101"/>
      <c r="LGR43" s="101"/>
      <c r="LGS43" s="101"/>
      <c r="LGT43" s="101"/>
      <c r="LGU43" s="101"/>
      <c r="LGV43" s="101"/>
      <c r="LGW43" s="101"/>
      <c r="LGX43" s="101"/>
      <c r="LGY43" s="101"/>
      <c r="LGZ43" s="101"/>
      <c r="LHA43" s="101"/>
      <c r="LHB43" s="101"/>
      <c r="LHC43" s="101"/>
      <c r="LHD43" s="101"/>
      <c r="LHE43" s="101"/>
      <c r="LHF43" s="101"/>
      <c r="LHG43" s="101"/>
      <c r="LHH43" s="101"/>
      <c r="LHI43" s="101"/>
      <c r="LHJ43" s="101"/>
      <c r="LHK43" s="101"/>
      <c r="LHL43" s="101"/>
      <c r="LHM43" s="101"/>
      <c r="LHN43" s="101"/>
      <c r="LHO43" s="101"/>
      <c r="LHP43" s="101"/>
      <c r="LHQ43" s="101"/>
      <c r="LHR43" s="101"/>
      <c r="LHS43" s="101"/>
      <c r="LHT43" s="101"/>
      <c r="LHU43" s="101"/>
      <c r="LHV43" s="101"/>
      <c r="LHW43" s="101"/>
      <c r="LHX43" s="101"/>
      <c r="LHY43" s="101"/>
      <c r="LHZ43" s="101"/>
      <c r="LIA43" s="101"/>
      <c r="LIB43" s="101"/>
      <c r="LIC43" s="101"/>
      <c r="LID43" s="101"/>
      <c r="LIE43" s="101"/>
      <c r="LIF43" s="101"/>
      <c r="LIG43" s="101"/>
      <c r="LIH43" s="101"/>
      <c r="LII43" s="101"/>
      <c r="LIJ43" s="101"/>
      <c r="LIK43" s="101"/>
      <c r="LIL43" s="101"/>
      <c r="LIM43" s="101"/>
      <c r="LIN43" s="101"/>
      <c r="LIO43" s="101"/>
      <c r="LIP43" s="101"/>
      <c r="LIQ43" s="101"/>
      <c r="LIR43" s="101"/>
      <c r="LIS43" s="101"/>
      <c r="LIT43" s="101"/>
      <c r="LIU43" s="101"/>
      <c r="LIV43" s="101"/>
      <c r="LIW43" s="101"/>
      <c r="LIX43" s="101"/>
      <c r="LIY43" s="101"/>
      <c r="LIZ43" s="101"/>
      <c r="LJA43" s="101"/>
      <c r="LJB43" s="101"/>
      <c r="LJC43" s="101"/>
      <c r="LJD43" s="101"/>
      <c r="LJE43" s="101"/>
      <c r="LJF43" s="101"/>
      <c r="LJG43" s="101"/>
      <c r="LJH43" s="101"/>
      <c r="LJI43" s="101"/>
      <c r="LJJ43" s="101"/>
      <c r="LJK43" s="101"/>
      <c r="LJL43" s="101"/>
      <c r="LJM43" s="101"/>
      <c r="LJN43" s="101"/>
      <c r="LJO43" s="101"/>
      <c r="LJP43" s="101"/>
      <c r="LJQ43" s="101"/>
      <c r="LJR43" s="101"/>
      <c r="LJS43" s="101"/>
      <c r="LJT43" s="101"/>
      <c r="LJU43" s="101"/>
      <c r="LJV43" s="101"/>
      <c r="LJW43" s="101"/>
      <c r="LJX43" s="101"/>
      <c r="LJY43" s="101"/>
      <c r="LJZ43" s="101"/>
      <c r="LKA43" s="101"/>
      <c r="LKB43" s="101"/>
      <c r="LKC43" s="101"/>
      <c r="LKD43" s="101"/>
      <c r="LKE43" s="101"/>
      <c r="LKF43" s="101"/>
      <c r="LKG43" s="101"/>
      <c r="LKH43" s="101"/>
      <c r="LKI43" s="101"/>
      <c r="LKJ43" s="101"/>
      <c r="LKK43" s="101"/>
      <c r="LKL43" s="101"/>
      <c r="LKM43" s="101"/>
      <c r="LKN43" s="101"/>
      <c r="LKO43" s="101"/>
      <c r="LKP43" s="101"/>
      <c r="LKQ43" s="101"/>
      <c r="LKR43" s="101"/>
      <c r="LKS43" s="101"/>
      <c r="LKT43" s="101"/>
      <c r="LKU43" s="101"/>
      <c r="LKV43" s="101"/>
      <c r="LKW43" s="101"/>
      <c r="LKX43" s="101"/>
      <c r="LKY43" s="101"/>
      <c r="LKZ43" s="101"/>
      <c r="LLA43" s="101"/>
      <c r="LLB43" s="101"/>
      <c r="LLC43" s="101"/>
      <c r="LLD43" s="101"/>
      <c r="LLE43" s="101"/>
      <c r="LLF43" s="101"/>
      <c r="LLG43" s="101"/>
      <c r="LLH43" s="101"/>
      <c r="LLI43" s="101"/>
      <c r="LLJ43" s="101"/>
      <c r="LLK43" s="101"/>
      <c r="LLL43" s="101"/>
      <c r="LLM43" s="101"/>
      <c r="LLN43" s="101"/>
      <c r="LLO43" s="101"/>
      <c r="LLP43" s="101"/>
      <c r="LLQ43" s="101"/>
      <c r="LLR43" s="101"/>
      <c r="LLS43" s="101"/>
      <c r="LLT43" s="101"/>
      <c r="LLU43" s="101"/>
      <c r="LLV43" s="101"/>
      <c r="LLW43" s="101"/>
      <c r="LLX43" s="101"/>
      <c r="LLY43" s="101"/>
      <c r="LLZ43" s="101"/>
      <c r="LMA43" s="101"/>
      <c r="LMB43" s="101"/>
      <c r="LMC43" s="101"/>
      <c r="LMD43" s="101"/>
      <c r="LME43" s="101"/>
      <c r="LMF43" s="101"/>
      <c r="LMG43" s="101"/>
      <c r="LMH43" s="101"/>
      <c r="LMI43" s="101"/>
      <c r="LMJ43" s="101"/>
      <c r="LMK43" s="101"/>
      <c r="LML43" s="101"/>
      <c r="LMM43" s="101"/>
      <c r="LMN43" s="101"/>
      <c r="LMO43" s="101"/>
      <c r="LMP43" s="101"/>
      <c r="LMQ43" s="101"/>
      <c r="LMR43" s="101"/>
      <c r="LMS43" s="101"/>
      <c r="LMT43" s="101"/>
      <c r="LMU43" s="101"/>
      <c r="LMV43" s="101"/>
      <c r="LMW43" s="101"/>
      <c r="LMX43" s="101"/>
      <c r="LMY43" s="101"/>
      <c r="LMZ43" s="101"/>
      <c r="LNA43" s="101"/>
      <c r="LNB43" s="101"/>
      <c r="LNC43" s="101"/>
      <c r="LND43" s="101"/>
      <c r="LNE43" s="101"/>
      <c r="LNF43" s="101"/>
      <c r="LNG43" s="101"/>
      <c r="LNH43" s="101"/>
      <c r="LNI43" s="101"/>
      <c r="LNJ43" s="101"/>
      <c r="LNK43" s="101"/>
      <c r="LNL43" s="101"/>
      <c r="LNM43" s="101"/>
      <c r="LNN43" s="101"/>
      <c r="LNO43" s="101"/>
      <c r="LNP43" s="101"/>
      <c r="LNQ43" s="101"/>
      <c r="LNR43" s="101"/>
      <c r="LNS43" s="101"/>
      <c r="LNT43" s="101"/>
      <c r="LNU43" s="101"/>
      <c r="LNV43" s="101"/>
      <c r="LNW43" s="101"/>
      <c r="LNX43" s="101"/>
      <c r="LNY43" s="101"/>
      <c r="LNZ43" s="101"/>
      <c r="LOA43" s="101"/>
      <c r="LOB43" s="101"/>
      <c r="LOC43" s="101"/>
      <c r="LOD43" s="101"/>
      <c r="LOE43" s="101"/>
      <c r="LOF43" s="101"/>
      <c r="LOG43" s="101"/>
      <c r="LOH43" s="101"/>
      <c r="LOI43" s="101"/>
      <c r="LOJ43" s="101"/>
      <c r="LOK43" s="101"/>
      <c r="LOL43" s="101"/>
      <c r="LOM43" s="101"/>
      <c r="LON43" s="101"/>
      <c r="LOO43" s="101"/>
      <c r="LOP43" s="101"/>
      <c r="LOQ43" s="101"/>
      <c r="LOR43" s="101"/>
      <c r="LOS43" s="101"/>
      <c r="LOT43" s="101"/>
      <c r="LOU43" s="101"/>
      <c r="LOV43" s="101"/>
      <c r="LOW43" s="101"/>
      <c r="LOX43" s="101"/>
      <c r="LOY43" s="101"/>
      <c r="LOZ43" s="101"/>
      <c r="LPA43" s="101"/>
      <c r="LPB43" s="101"/>
      <c r="LPC43" s="101"/>
      <c r="LPD43" s="101"/>
      <c r="LPE43" s="101"/>
      <c r="LPF43" s="101"/>
      <c r="LPG43" s="101"/>
      <c r="LPH43" s="101"/>
      <c r="LPI43" s="101"/>
      <c r="LPJ43" s="101"/>
      <c r="LPK43" s="101"/>
      <c r="LPL43" s="101"/>
      <c r="LPM43" s="101"/>
      <c r="LPN43" s="101"/>
      <c r="LPO43" s="101"/>
      <c r="LPP43" s="101"/>
      <c r="LPQ43" s="101"/>
      <c r="LPR43" s="101"/>
      <c r="LPS43" s="101"/>
      <c r="LPT43" s="101"/>
      <c r="LPU43" s="101"/>
      <c r="LPV43" s="101"/>
      <c r="LPW43" s="101"/>
      <c r="LPX43" s="101"/>
      <c r="LPY43" s="101"/>
      <c r="LPZ43" s="101"/>
      <c r="LQA43" s="101"/>
      <c r="LQB43" s="101"/>
      <c r="LQC43" s="101"/>
      <c r="LQD43" s="101"/>
      <c r="LQE43" s="101"/>
      <c r="LQF43" s="101"/>
      <c r="LQG43" s="101"/>
      <c r="LQH43" s="101"/>
      <c r="LQI43" s="101"/>
      <c r="LQJ43" s="101"/>
      <c r="LQK43" s="101"/>
      <c r="LQL43" s="101"/>
      <c r="LQM43" s="101"/>
      <c r="LQN43" s="101"/>
      <c r="LQO43" s="101"/>
      <c r="LQP43" s="101"/>
      <c r="LQQ43" s="101"/>
      <c r="LQR43" s="101"/>
      <c r="LQS43" s="101"/>
      <c r="LQT43" s="101"/>
      <c r="LQU43" s="101"/>
      <c r="LQV43" s="101"/>
      <c r="LQW43" s="101"/>
      <c r="LQX43" s="101"/>
      <c r="LQY43" s="101"/>
      <c r="LQZ43" s="101"/>
      <c r="LRA43" s="101"/>
      <c r="LRB43" s="101"/>
      <c r="LRC43" s="101"/>
      <c r="LRD43" s="101"/>
      <c r="LRE43" s="101"/>
      <c r="LRF43" s="101"/>
      <c r="LRG43" s="101"/>
      <c r="LRH43" s="101"/>
      <c r="LRI43" s="101"/>
      <c r="LRJ43" s="101"/>
      <c r="LRK43" s="101"/>
      <c r="LRL43" s="101"/>
      <c r="LRM43" s="101"/>
      <c r="LRN43" s="101"/>
      <c r="LRO43" s="101"/>
      <c r="LRP43" s="101"/>
      <c r="LRQ43" s="101"/>
      <c r="LRR43" s="101"/>
      <c r="LRS43" s="101"/>
      <c r="LRT43" s="101"/>
      <c r="LRU43" s="101"/>
      <c r="LRV43" s="101"/>
      <c r="LRW43" s="101"/>
      <c r="LRX43" s="101"/>
      <c r="LRY43" s="101"/>
      <c r="LRZ43" s="101"/>
      <c r="LSA43" s="101"/>
      <c r="LSB43" s="101"/>
      <c r="LSC43" s="101"/>
      <c r="LSD43" s="101"/>
      <c r="LSE43" s="101"/>
      <c r="LSF43" s="101"/>
      <c r="LSG43" s="101"/>
      <c r="LSH43" s="101"/>
      <c r="LSI43" s="101"/>
      <c r="LSJ43" s="101"/>
      <c r="LSK43" s="101"/>
      <c r="LSL43" s="101"/>
      <c r="LSM43" s="101"/>
      <c r="LSN43" s="101"/>
      <c r="LSO43" s="101"/>
      <c r="LSP43" s="101"/>
      <c r="LSQ43" s="101"/>
      <c r="LSR43" s="101"/>
      <c r="LSS43" s="101"/>
      <c r="LST43" s="101"/>
      <c r="LSU43" s="101"/>
      <c r="LSV43" s="101"/>
      <c r="LSW43" s="101"/>
      <c r="LSX43" s="101"/>
      <c r="LSY43" s="101"/>
      <c r="LSZ43" s="101"/>
      <c r="LTA43" s="101"/>
      <c r="LTB43" s="101"/>
      <c r="LTC43" s="101"/>
      <c r="LTD43" s="101"/>
      <c r="LTE43" s="101"/>
      <c r="LTF43" s="101"/>
      <c r="LTG43" s="101"/>
      <c r="LTH43" s="101"/>
      <c r="LTI43" s="101"/>
      <c r="LTJ43" s="101"/>
      <c r="LTK43" s="101"/>
      <c r="LTL43" s="101"/>
      <c r="LTM43" s="101"/>
      <c r="LTN43" s="101"/>
      <c r="LTO43" s="101"/>
      <c r="LTP43" s="101"/>
      <c r="LTQ43" s="101"/>
      <c r="LTR43" s="101"/>
      <c r="LTS43" s="101"/>
      <c r="LTT43" s="101"/>
      <c r="LTU43" s="101"/>
      <c r="LTV43" s="101"/>
      <c r="LTW43" s="101"/>
      <c r="LTX43" s="101"/>
      <c r="LTY43" s="101"/>
      <c r="LTZ43" s="101"/>
      <c r="LUA43" s="101"/>
      <c r="LUB43" s="101"/>
      <c r="LUC43" s="101"/>
      <c r="LUD43" s="101"/>
      <c r="LUE43" s="101"/>
      <c r="LUF43" s="101"/>
      <c r="LUG43" s="101"/>
      <c r="LUH43" s="101"/>
      <c r="LUI43" s="101"/>
      <c r="LUJ43" s="101"/>
      <c r="LUK43" s="101"/>
      <c r="LUL43" s="101"/>
      <c r="LUM43" s="101"/>
      <c r="LUN43" s="101"/>
      <c r="LUO43" s="101"/>
      <c r="LUP43" s="101"/>
      <c r="LUQ43" s="101"/>
      <c r="LUR43" s="101"/>
      <c r="LUS43" s="101"/>
      <c r="LUT43" s="101"/>
      <c r="LUU43" s="101"/>
      <c r="LUV43" s="101"/>
      <c r="LUW43" s="101"/>
      <c r="LUX43" s="101"/>
      <c r="LUY43" s="101"/>
      <c r="LUZ43" s="101"/>
      <c r="LVA43" s="101"/>
      <c r="LVB43" s="101"/>
      <c r="LVC43" s="101"/>
      <c r="LVD43" s="101"/>
      <c r="LVE43" s="101"/>
      <c r="LVF43" s="101"/>
      <c r="LVG43" s="101"/>
      <c r="LVH43" s="101"/>
      <c r="LVI43" s="101"/>
      <c r="LVJ43" s="101"/>
      <c r="LVK43" s="101"/>
      <c r="LVL43" s="101"/>
      <c r="LVM43" s="101"/>
      <c r="LVN43" s="101"/>
      <c r="LVO43" s="101"/>
      <c r="LVP43" s="101"/>
      <c r="LVQ43" s="101"/>
      <c r="LVR43" s="101"/>
      <c r="LVS43" s="101"/>
      <c r="LVT43" s="101"/>
      <c r="LVU43" s="101"/>
      <c r="LVV43" s="101"/>
      <c r="LVW43" s="101"/>
      <c r="LVX43" s="101"/>
      <c r="LVY43" s="101"/>
      <c r="LVZ43" s="101"/>
      <c r="LWA43" s="101"/>
      <c r="LWB43" s="101"/>
      <c r="LWC43" s="101"/>
      <c r="LWD43" s="101"/>
      <c r="LWE43" s="101"/>
      <c r="LWF43" s="101"/>
      <c r="LWG43" s="101"/>
      <c r="LWH43" s="101"/>
      <c r="LWI43" s="101"/>
      <c r="LWJ43" s="101"/>
      <c r="LWK43" s="101"/>
      <c r="LWL43" s="101"/>
      <c r="LWM43" s="101"/>
      <c r="LWN43" s="101"/>
      <c r="LWO43" s="101"/>
      <c r="LWP43" s="101"/>
      <c r="LWQ43" s="101"/>
      <c r="LWR43" s="101"/>
      <c r="LWS43" s="101"/>
      <c r="LWT43" s="101"/>
      <c r="LWU43" s="101"/>
      <c r="LWV43" s="101"/>
      <c r="LWW43" s="101"/>
      <c r="LWX43" s="101"/>
      <c r="LWY43" s="101"/>
      <c r="LWZ43" s="101"/>
      <c r="LXA43" s="101"/>
      <c r="LXB43" s="101"/>
      <c r="LXC43" s="101"/>
      <c r="LXD43" s="101"/>
      <c r="LXE43" s="101"/>
      <c r="LXF43" s="101"/>
      <c r="LXG43" s="101"/>
      <c r="LXH43" s="101"/>
      <c r="LXI43" s="101"/>
      <c r="LXJ43" s="101"/>
      <c r="LXK43" s="101"/>
      <c r="LXL43" s="101"/>
      <c r="LXM43" s="101"/>
      <c r="LXN43" s="101"/>
      <c r="LXO43" s="101"/>
      <c r="LXP43" s="101"/>
      <c r="LXQ43" s="101"/>
      <c r="LXR43" s="101"/>
      <c r="LXS43" s="101"/>
      <c r="LXT43" s="101"/>
      <c r="LXU43" s="101"/>
      <c r="LXV43" s="101"/>
      <c r="LXW43" s="101"/>
      <c r="LXX43" s="101"/>
      <c r="LXY43" s="101"/>
      <c r="LXZ43" s="101"/>
      <c r="LYA43" s="101"/>
      <c r="LYB43" s="101"/>
      <c r="LYC43" s="101"/>
      <c r="LYD43" s="101"/>
      <c r="LYE43" s="101"/>
      <c r="LYF43" s="101"/>
      <c r="LYG43" s="101"/>
      <c r="LYH43" s="101"/>
      <c r="LYI43" s="101"/>
      <c r="LYJ43" s="101"/>
      <c r="LYK43" s="101"/>
      <c r="LYL43" s="101"/>
      <c r="LYM43" s="101"/>
      <c r="LYN43" s="101"/>
      <c r="LYO43" s="101"/>
      <c r="LYP43" s="101"/>
      <c r="LYQ43" s="101"/>
      <c r="LYR43" s="101"/>
      <c r="LYS43" s="101"/>
      <c r="LYT43" s="101"/>
      <c r="LYU43" s="101"/>
      <c r="LYV43" s="101"/>
      <c r="LYW43" s="101"/>
      <c r="LYX43" s="101"/>
      <c r="LYY43" s="101"/>
      <c r="LYZ43" s="101"/>
      <c r="LZA43" s="101"/>
      <c r="LZB43" s="101"/>
      <c r="LZC43" s="101"/>
      <c r="LZD43" s="101"/>
      <c r="LZE43" s="101"/>
      <c r="LZF43" s="101"/>
      <c r="LZG43" s="101"/>
      <c r="LZH43" s="101"/>
      <c r="LZI43" s="101"/>
      <c r="LZJ43" s="101"/>
      <c r="LZK43" s="101"/>
      <c r="LZL43" s="101"/>
      <c r="LZM43" s="101"/>
      <c r="LZN43" s="101"/>
      <c r="LZO43" s="101"/>
      <c r="LZP43" s="101"/>
      <c r="LZQ43" s="101"/>
      <c r="LZR43" s="101"/>
      <c r="LZS43" s="101"/>
      <c r="LZT43" s="101"/>
      <c r="LZU43" s="101"/>
      <c r="LZV43" s="101"/>
      <c r="LZW43" s="101"/>
      <c r="LZX43" s="101"/>
      <c r="LZY43" s="101"/>
      <c r="LZZ43" s="101"/>
      <c r="MAA43" s="101"/>
      <c r="MAB43" s="101"/>
      <c r="MAC43" s="101"/>
      <c r="MAD43" s="101"/>
      <c r="MAE43" s="101"/>
      <c r="MAF43" s="101"/>
      <c r="MAG43" s="101"/>
      <c r="MAH43" s="101"/>
      <c r="MAI43" s="101"/>
      <c r="MAJ43" s="101"/>
      <c r="MAK43" s="101"/>
      <c r="MAL43" s="101"/>
      <c r="MAM43" s="101"/>
      <c r="MAN43" s="101"/>
      <c r="MAO43" s="101"/>
      <c r="MAP43" s="101"/>
      <c r="MAQ43" s="101"/>
      <c r="MAR43" s="101"/>
      <c r="MAS43" s="101"/>
      <c r="MAT43" s="101"/>
      <c r="MAU43" s="101"/>
      <c r="MAV43" s="101"/>
      <c r="MAW43" s="101"/>
      <c r="MAX43" s="101"/>
      <c r="MAY43" s="101"/>
      <c r="MAZ43" s="101"/>
      <c r="MBA43" s="101"/>
      <c r="MBB43" s="101"/>
      <c r="MBC43" s="101"/>
      <c r="MBD43" s="101"/>
      <c r="MBE43" s="101"/>
      <c r="MBF43" s="101"/>
      <c r="MBG43" s="101"/>
      <c r="MBH43" s="101"/>
      <c r="MBI43" s="101"/>
      <c r="MBJ43" s="101"/>
      <c r="MBK43" s="101"/>
      <c r="MBL43" s="101"/>
      <c r="MBM43" s="101"/>
      <c r="MBN43" s="101"/>
      <c r="MBO43" s="101"/>
      <c r="MBP43" s="101"/>
      <c r="MBQ43" s="101"/>
      <c r="MBR43" s="101"/>
      <c r="MBS43" s="101"/>
      <c r="MBT43" s="101"/>
      <c r="MBU43" s="101"/>
      <c r="MBV43" s="101"/>
      <c r="MBW43" s="101"/>
      <c r="MBX43" s="101"/>
      <c r="MBY43" s="101"/>
      <c r="MBZ43" s="101"/>
      <c r="MCA43" s="101"/>
      <c r="MCB43" s="101"/>
      <c r="MCC43" s="101"/>
      <c r="MCD43" s="101"/>
      <c r="MCE43" s="101"/>
      <c r="MCF43" s="101"/>
      <c r="MCG43" s="101"/>
      <c r="MCH43" s="101"/>
      <c r="MCI43" s="101"/>
      <c r="MCJ43" s="101"/>
      <c r="MCK43" s="101"/>
      <c r="MCL43" s="101"/>
      <c r="MCM43" s="101"/>
      <c r="MCN43" s="101"/>
      <c r="MCO43" s="101"/>
      <c r="MCP43" s="101"/>
      <c r="MCQ43" s="101"/>
      <c r="MCR43" s="101"/>
      <c r="MCS43" s="101"/>
      <c r="MCT43" s="101"/>
      <c r="MCU43" s="101"/>
      <c r="MCV43" s="101"/>
      <c r="MCW43" s="101"/>
      <c r="MCX43" s="101"/>
      <c r="MCY43" s="101"/>
      <c r="MCZ43" s="101"/>
      <c r="MDA43" s="101"/>
      <c r="MDB43" s="101"/>
      <c r="MDC43" s="101"/>
      <c r="MDD43" s="101"/>
      <c r="MDE43" s="101"/>
      <c r="MDF43" s="101"/>
      <c r="MDG43" s="101"/>
      <c r="MDH43" s="101"/>
      <c r="MDI43" s="101"/>
      <c r="MDJ43" s="101"/>
      <c r="MDK43" s="101"/>
      <c r="MDL43" s="101"/>
      <c r="MDM43" s="101"/>
      <c r="MDN43" s="101"/>
      <c r="MDO43" s="101"/>
      <c r="MDP43" s="101"/>
      <c r="MDQ43" s="101"/>
      <c r="MDR43" s="101"/>
      <c r="MDS43" s="101"/>
      <c r="MDT43" s="101"/>
      <c r="MDU43" s="101"/>
      <c r="MDV43" s="101"/>
      <c r="MDW43" s="101"/>
      <c r="MDX43" s="101"/>
      <c r="MDY43" s="101"/>
      <c r="MDZ43" s="101"/>
      <c r="MEA43" s="101"/>
      <c r="MEB43" s="101"/>
      <c r="MEC43" s="101"/>
      <c r="MED43" s="101"/>
      <c r="MEE43" s="101"/>
      <c r="MEF43" s="101"/>
      <c r="MEG43" s="101"/>
      <c r="MEH43" s="101"/>
      <c r="MEI43" s="101"/>
      <c r="MEJ43" s="101"/>
      <c r="MEK43" s="101"/>
      <c r="MEL43" s="101"/>
      <c r="MEM43" s="101"/>
      <c r="MEN43" s="101"/>
      <c r="MEO43" s="101"/>
      <c r="MEP43" s="101"/>
      <c r="MEQ43" s="101"/>
      <c r="MER43" s="101"/>
      <c r="MES43" s="101"/>
      <c r="MET43" s="101"/>
      <c r="MEU43" s="101"/>
      <c r="MEV43" s="101"/>
      <c r="MEW43" s="101"/>
      <c r="MEX43" s="101"/>
      <c r="MEY43" s="101"/>
      <c r="MEZ43" s="101"/>
      <c r="MFA43" s="101"/>
      <c r="MFB43" s="101"/>
      <c r="MFC43" s="101"/>
      <c r="MFD43" s="101"/>
      <c r="MFE43" s="101"/>
      <c r="MFF43" s="101"/>
      <c r="MFG43" s="101"/>
      <c r="MFH43" s="101"/>
      <c r="MFI43" s="101"/>
      <c r="MFJ43" s="101"/>
      <c r="MFK43" s="101"/>
      <c r="MFL43" s="101"/>
      <c r="MFM43" s="101"/>
      <c r="MFN43" s="101"/>
      <c r="MFO43" s="101"/>
      <c r="MFP43" s="101"/>
      <c r="MFQ43" s="101"/>
      <c r="MFR43" s="101"/>
      <c r="MFS43" s="101"/>
      <c r="MFT43" s="101"/>
      <c r="MFU43" s="101"/>
      <c r="MFV43" s="101"/>
      <c r="MFW43" s="101"/>
      <c r="MFX43" s="101"/>
      <c r="MFY43" s="101"/>
      <c r="MFZ43" s="101"/>
      <c r="MGA43" s="101"/>
      <c r="MGB43" s="101"/>
      <c r="MGC43" s="101"/>
      <c r="MGD43" s="101"/>
      <c r="MGE43" s="101"/>
      <c r="MGF43" s="101"/>
      <c r="MGG43" s="101"/>
      <c r="MGH43" s="101"/>
      <c r="MGI43" s="101"/>
      <c r="MGJ43" s="101"/>
      <c r="MGK43" s="101"/>
      <c r="MGL43" s="101"/>
      <c r="MGM43" s="101"/>
      <c r="MGN43" s="101"/>
      <c r="MGO43" s="101"/>
      <c r="MGP43" s="101"/>
      <c r="MGQ43" s="101"/>
      <c r="MGR43" s="101"/>
      <c r="MGS43" s="101"/>
      <c r="MGT43" s="101"/>
      <c r="MGU43" s="101"/>
      <c r="MGV43" s="101"/>
      <c r="MGW43" s="101"/>
      <c r="MGX43" s="101"/>
      <c r="MGY43" s="101"/>
      <c r="MGZ43" s="101"/>
      <c r="MHA43" s="101"/>
      <c r="MHB43" s="101"/>
      <c r="MHC43" s="101"/>
      <c r="MHD43" s="101"/>
      <c r="MHE43" s="101"/>
      <c r="MHF43" s="101"/>
      <c r="MHG43" s="101"/>
      <c r="MHH43" s="101"/>
      <c r="MHI43" s="101"/>
      <c r="MHJ43" s="101"/>
      <c r="MHK43" s="101"/>
      <c r="MHL43" s="101"/>
      <c r="MHM43" s="101"/>
      <c r="MHN43" s="101"/>
      <c r="MHO43" s="101"/>
      <c r="MHP43" s="101"/>
      <c r="MHQ43" s="101"/>
      <c r="MHR43" s="101"/>
      <c r="MHS43" s="101"/>
      <c r="MHT43" s="101"/>
      <c r="MHU43" s="101"/>
      <c r="MHV43" s="101"/>
      <c r="MHW43" s="101"/>
      <c r="MHX43" s="101"/>
      <c r="MHY43" s="101"/>
      <c r="MHZ43" s="101"/>
      <c r="MIA43" s="101"/>
      <c r="MIB43" s="101"/>
      <c r="MIC43" s="101"/>
      <c r="MID43" s="101"/>
      <c r="MIE43" s="101"/>
      <c r="MIF43" s="101"/>
      <c r="MIG43" s="101"/>
      <c r="MIH43" s="101"/>
      <c r="MII43" s="101"/>
      <c r="MIJ43" s="101"/>
      <c r="MIK43" s="101"/>
      <c r="MIL43" s="101"/>
      <c r="MIM43" s="101"/>
      <c r="MIN43" s="101"/>
      <c r="MIO43" s="101"/>
      <c r="MIP43" s="101"/>
      <c r="MIQ43" s="101"/>
      <c r="MIR43" s="101"/>
      <c r="MIS43" s="101"/>
      <c r="MIT43" s="101"/>
      <c r="MIU43" s="101"/>
      <c r="MIV43" s="101"/>
      <c r="MIW43" s="101"/>
      <c r="MIX43" s="101"/>
      <c r="MIY43" s="101"/>
      <c r="MIZ43" s="101"/>
      <c r="MJA43" s="101"/>
      <c r="MJB43" s="101"/>
      <c r="MJC43" s="101"/>
      <c r="MJD43" s="101"/>
      <c r="MJE43" s="101"/>
      <c r="MJF43" s="101"/>
      <c r="MJG43" s="101"/>
      <c r="MJH43" s="101"/>
      <c r="MJI43" s="101"/>
      <c r="MJJ43" s="101"/>
      <c r="MJK43" s="101"/>
      <c r="MJL43" s="101"/>
      <c r="MJM43" s="101"/>
      <c r="MJN43" s="101"/>
      <c r="MJO43" s="101"/>
      <c r="MJP43" s="101"/>
      <c r="MJQ43" s="101"/>
      <c r="MJR43" s="101"/>
      <c r="MJS43" s="101"/>
      <c r="MJT43" s="101"/>
      <c r="MJU43" s="101"/>
      <c r="MJV43" s="101"/>
      <c r="MJW43" s="101"/>
      <c r="MJX43" s="101"/>
      <c r="MJY43" s="101"/>
      <c r="MJZ43" s="101"/>
      <c r="MKA43" s="101"/>
      <c r="MKB43" s="101"/>
      <c r="MKC43" s="101"/>
      <c r="MKD43" s="101"/>
      <c r="MKE43" s="101"/>
      <c r="MKF43" s="101"/>
      <c r="MKG43" s="101"/>
      <c r="MKH43" s="101"/>
      <c r="MKI43" s="101"/>
      <c r="MKJ43" s="101"/>
      <c r="MKK43" s="101"/>
      <c r="MKL43" s="101"/>
      <c r="MKM43" s="101"/>
      <c r="MKN43" s="101"/>
      <c r="MKO43" s="101"/>
      <c r="MKP43" s="101"/>
      <c r="MKQ43" s="101"/>
      <c r="MKR43" s="101"/>
      <c r="MKS43" s="101"/>
      <c r="MKT43" s="101"/>
      <c r="MKU43" s="101"/>
      <c r="MKV43" s="101"/>
      <c r="MKW43" s="101"/>
      <c r="MKX43" s="101"/>
      <c r="MKY43" s="101"/>
      <c r="MKZ43" s="101"/>
      <c r="MLA43" s="101"/>
      <c r="MLB43" s="101"/>
      <c r="MLC43" s="101"/>
      <c r="MLD43" s="101"/>
      <c r="MLE43" s="101"/>
      <c r="MLF43" s="101"/>
      <c r="MLG43" s="101"/>
      <c r="MLH43" s="101"/>
      <c r="MLI43" s="101"/>
      <c r="MLJ43" s="101"/>
      <c r="MLK43" s="101"/>
      <c r="MLL43" s="101"/>
      <c r="MLM43" s="101"/>
      <c r="MLN43" s="101"/>
      <c r="MLO43" s="101"/>
      <c r="MLP43" s="101"/>
      <c r="MLQ43" s="101"/>
      <c r="MLR43" s="101"/>
      <c r="MLS43" s="101"/>
      <c r="MLT43" s="101"/>
      <c r="MLU43" s="101"/>
      <c r="MLV43" s="101"/>
      <c r="MLW43" s="101"/>
      <c r="MLX43" s="101"/>
      <c r="MLY43" s="101"/>
      <c r="MLZ43" s="101"/>
      <c r="MMA43" s="101"/>
      <c r="MMB43" s="101"/>
      <c r="MMC43" s="101"/>
      <c r="MMD43" s="101"/>
      <c r="MME43" s="101"/>
      <c r="MMF43" s="101"/>
      <c r="MMG43" s="101"/>
      <c r="MMH43" s="101"/>
      <c r="MMI43" s="101"/>
      <c r="MMJ43" s="101"/>
      <c r="MMK43" s="101"/>
      <c r="MML43" s="101"/>
      <c r="MMM43" s="101"/>
      <c r="MMN43" s="101"/>
      <c r="MMO43" s="101"/>
      <c r="MMP43" s="101"/>
      <c r="MMQ43" s="101"/>
      <c r="MMR43" s="101"/>
      <c r="MMS43" s="101"/>
      <c r="MMT43" s="101"/>
      <c r="MMU43" s="101"/>
      <c r="MMV43" s="101"/>
      <c r="MMW43" s="101"/>
      <c r="MMX43" s="101"/>
      <c r="MMY43" s="101"/>
      <c r="MMZ43" s="101"/>
      <c r="MNA43" s="101"/>
      <c r="MNB43" s="101"/>
      <c r="MNC43" s="101"/>
      <c r="MND43" s="101"/>
      <c r="MNE43" s="101"/>
      <c r="MNF43" s="101"/>
      <c r="MNG43" s="101"/>
      <c r="MNH43" s="101"/>
      <c r="MNI43" s="101"/>
      <c r="MNJ43" s="101"/>
      <c r="MNK43" s="101"/>
      <c r="MNL43" s="101"/>
      <c r="MNM43" s="101"/>
      <c r="MNN43" s="101"/>
      <c r="MNO43" s="101"/>
      <c r="MNP43" s="101"/>
      <c r="MNQ43" s="101"/>
      <c r="MNR43" s="101"/>
      <c r="MNS43" s="101"/>
      <c r="MNT43" s="101"/>
      <c r="MNU43" s="101"/>
      <c r="MNV43" s="101"/>
      <c r="MNW43" s="101"/>
      <c r="MNX43" s="101"/>
      <c r="MNY43" s="101"/>
      <c r="MNZ43" s="101"/>
      <c r="MOA43" s="101"/>
      <c r="MOB43" s="101"/>
      <c r="MOC43" s="101"/>
      <c r="MOD43" s="101"/>
      <c r="MOE43" s="101"/>
      <c r="MOF43" s="101"/>
      <c r="MOG43" s="101"/>
      <c r="MOH43" s="101"/>
      <c r="MOI43" s="101"/>
      <c r="MOJ43" s="101"/>
      <c r="MOK43" s="101"/>
      <c r="MOL43" s="101"/>
      <c r="MOM43" s="101"/>
      <c r="MON43" s="101"/>
      <c r="MOO43" s="101"/>
      <c r="MOP43" s="101"/>
      <c r="MOQ43" s="101"/>
      <c r="MOR43" s="101"/>
      <c r="MOS43" s="101"/>
      <c r="MOT43" s="101"/>
      <c r="MOU43" s="101"/>
      <c r="MOV43" s="101"/>
      <c r="MOW43" s="101"/>
      <c r="MOX43" s="101"/>
      <c r="MOY43" s="101"/>
      <c r="MOZ43" s="101"/>
      <c r="MPA43" s="101"/>
      <c r="MPB43" s="101"/>
      <c r="MPC43" s="101"/>
      <c r="MPD43" s="101"/>
      <c r="MPE43" s="101"/>
      <c r="MPF43" s="101"/>
      <c r="MPG43" s="101"/>
      <c r="MPH43" s="101"/>
      <c r="MPI43" s="101"/>
      <c r="MPJ43" s="101"/>
      <c r="MPK43" s="101"/>
      <c r="MPL43" s="101"/>
      <c r="MPM43" s="101"/>
      <c r="MPN43" s="101"/>
      <c r="MPO43" s="101"/>
      <c r="MPP43" s="101"/>
      <c r="MPQ43" s="101"/>
      <c r="MPR43" s="101"/>
      <c r="MPS43" s="101"/>
      <c r="MPT43" s="101"/>
      <c r="MPU43" s="101"/>
      <c r="MPV43" s="101"/>
      <c r="MPW43" s="101"/>
      <c r="MPX43" s="101"/>
      <c r="MPY43" s="101"/>
      <c r="MPZ43" s="101"/>
      <c r="MQA43" s="101"/>
      <c r="MQB43" s="101"/>
      <c r="MQC43" s="101"/>
      <c r="MQD43" s="101"/>
      <c r="MQE43" s="101"/>
      <c r="MQF43" s="101"/>
      <c r="MQG43" s="101"/>
      <c r="MQH43" s="101"/>
      <c r="MQI43" s="101"/>
      <c r="MQJ43" s="101"/>
      <c r="MQK43" s="101"/>
      <c r="MQL43" s="101"/>
      <c r="MQM43" s="101"/>
      <c r="MQN43" s="101"/>
      <c r="MQO43" s="101"/>
      <c r="MQP43" s="101"/>
      <c r="MQQ43" s="101"/>
      <c r="MQR43" s="101"/>
      <c r="MQS43" s="101"/>
      <c r="MQT43" s="101"/>
      <c r="MQU43" s="101"/>
      <c r="MQV43" s="101"/>
      <c r="MQW43" s="101"/>
      <c r="MQX43" s="101"/>
      <c r="MQY43" s="101"/>
      <c r="MQZ43" s="101"/>
      <c r="MRA43" s="101"/>
      <c r="MRB43" s="101"/>
      <c r="MRC43" s="101"/>
      <c r="MRD43" s="101"/>
      <c r="MRE43" s="101"/>
      <c r="MRF43" s="101"/>
      <c r="MRG43" s="101"/>
      <c r="MRH43" s="101"/>
      <c r="MRI43" s="101"/>
      <c r="MRJ43" s="101"/>
      <c r="MRK43" s="101"/>
      <c r="MRL43" s="101"/>
      <c r="MRM43" s="101"/>
      <c r="MRN43" s="101"/>
      <c r="MRO43" s="101"/>
      <c r="MRP43" s="101"/>
      <c r="MRQ43" s="101"/>
      <c r="MRR43" s="101"/>
      <c r="MRS43" s="101"/>
      <c r="MRT43" s="101"/>
      <c r="MRU43" s="101"/>
      <c r="MRV43" s="101"/>
      <c r="MRW43" s="101"/>
      <c r="MRX43" s="101"/>
      <c r="MRY43" s="101"/>
      <c r="MRZ43" s="101"/>
      <c r="MSA43" s="101"/>
      <c r="MSB43" s="101"/>
      <c r="MSC43" s="101"/>
      <c r="MSD43" s="101"/>
      <c r="MSE43" s="101"/>
      <c r="MSF43" s="101"/>
      <c r="MSG43" s="101"/>
      <c r="MSH43" s="101"/>
      <c r="MSI43" s="101"/>
      <c r="MSJ43" s="101"/>
      <c r="MSK43" s="101"/>
      <c r="MSL43" s="101"/>
      <c r="MSM43" s="101"/>
      <c r="MSN43" s="101"/>
      <c r="MSO43" s="101"/>
      <c r="MSP43" s="101"/>
      <c r="MSQ43" s="101"/>
      <c r="MSR43" s="101"/>
      <c r="MSS43" s="101"/>
      <c r="MST43" s="101"/>
      <c r="MSU43" s="101"/>
      <c r="MSV43" s="101"/>
      <c r="MSW43" s="101"/>
      <c r="MSX43" s="101"/>
      <c r="MSY43" s="101"/>
      <c r="MSZ43" s="101"/>
      <c r="MTA43" s="101"/>
      <c r="MTB43" s="101"/>
      <c r="MTC43" s="101"/>
      <c r="MTD43" s="101"/>
      <c r="MTE43" s="101"/>
      <c r="MTF43" s="101"/>
      <c r="MTG43" s="101"/>
      <c r="MTH43" s="101"/>
      <c r="MTI43" s="101"/>
      <c r="MTJ43" s="101"/>
      <c r="MTK43" s="101"/>
      <c r="MTL43" s="101"/>
      <c r="MTM43" s="101"/>
      <c r="MTN43" s="101"/>
      <c r="MTO43" s="101"/>
      <c r="MTP43" s="101"/>
      <c r="MTQ43" s="101"/>
      <c r="MTR43" s="101"/>
      <c r="MTS43" s="101"/>
      <c r="MTT43" s="101"/>
      <c r="MTU43" s="101"/>
      <c r="MTV43" s="101"/>
      <c r="MTW43" s="101"/>
      <c r="MTX43" s="101"/>
      <c r="MTY43" s="101"/>
      <c r="MTZ43" s="101"/>
      <c r="MUA43" s="101"/>
      <c r="MUB43" s="101"/>
      <c r="MUC43" s="101"/>
      <c r="MUD43" s="101"/>
      <c r="MUE43" s="101"/>
      <c r="MUF43" s="101"/>
      <c r="MUG43" s="101"/>
      <c r="MUH43" s="101"/>
      <c r="MUI43" s="101"/>
      <c r="MUJ43" s="101"/>
      <c r="MUK43" s="101"/>
      <c r="MUL43" s="101"/>
      <c r="MUM43" s="101"/>
      <c r="MUN43" s="101"/>
      <c r="MUO43" s="101"/>
      <c r="MUP43" s="101"/>
      <c r="MUQ43" s="101"/>
      <c r="MUR43" s="101"/>
      <c r="MUS43" s="101"/>
      <c r="MUT43" s="101"/>
      <c r="MUU43" s="101"/>
      <c r="MUV43" s="101"/>
      <c r="MUW43" s="101"/>
      <c r="MUX43" s="101"/>
      <c r="MUY43" s="101"/>
      <c r="MUZ43" s="101"/>
      <c r="MVA43" s="101"/>
      <c r="MVB43" s="101"/>
      <c r="MVC43" s="101"/>
      <c r="MVD43" s="101"/>
      <c r="MVE43" s="101"/>
      <c r="MVF43" s="101"/>
      <c r="MVG43" s="101"/>
      <c r="MVH43" s="101"/>
      <c r="MVI43" s="101"/>
      <c r="MVJ43" s="101"/>
      <c r="MVK43" s="101"/>
      <c r="MVL43" s="101"/>
      <c r="MVM43" s="101"/>
      <c r="MVN43" s="101"/>
      <c r="MVO43" s="101"/>
      <c r="MVP43" s="101"/>
      <c r="MVQ43" s="101"/>
      <c r="MVR43" s="101"/>
      <c r="MVS43" s="101"/>
      <c r="MVT43" s="101"/>
      <c r="MVU43" s="101"/>
      <c r="MVV43" s="101"/>
      <c r="MVW43" s="101"/>
      <c r="MVX43" s="101"/>
      <c r="MVY43" s="101"/>
      <c r="MVZ43" s="101"/>
      <c r="MWA43" s="101"/>
      <c r="MWB43" s="101"/>
      <c r="MWC43" s="101"/>
      <c r="MWD43" s="101"/>
      <c r="MWE43" s="101"/>
      <c r="MWF43" s="101"/>
      <c r="MWG43" s="101"/>
      <c r="MWH43" s="101"/>
      <c r="MWI43" s="101"/>
      <c r="MWJ43" s="101"/>
      <c r="MWK43" s="101"/>
      <c r="MWL43" s="101"/>
      <c r="MWM43" s="101"/>
      <c r="MWN43" s="101"/>
      <c r="MWO43" s="101"/>
      <c r="MWP43" s="101"/>
      <c r="MWQ43" s="101"/>
      <c r="MWR43" s="101"/>
      <c r="MWS43" s="101"/>
      <c r="MWT43" s="101"/>
      <c r="MWU43" s="101"/>
      <c r="MWV43" s="101"/>
      <c r="MWW43" s="101"/>
      <c r="MWX43" s="101"/>
      <c r="MWY43" s="101"/>
      <c r="MWZ43" s="101"/>
      <c r="MXA43" s="101"/>
      <c r="MXB43" s="101"/>
      <c r="MXC43" s="101"/>
      <c r="MXD43" s="101"/>
      <c r="MXE43" s="101"/>
      <c r="MXF43" s="101"/>
      <c r="MXG43" s="101"/>
      <c r="MXH43" s="101"/>
      <c r="MXI43" s="101"/>
      <c r="MXJ43" s="101"/>
      <c r="MXK43" s="101"/>
      <c r="MXL43" s="101"/>
      <c r="MXM43" s="101"/>
      <c r="MXN43" s="101"/>
      <c r="MXO43" s="101"/>
      <c r="MXP43" s="101"/>
      <c r="MXQ43" s="101"/>
      <c r="MXR43" s="101"/>
      <c r="MXS43" s="101"/>
      <c r="MXT43" s="101"/>
      <c r="MXU43" s="101"/>
      <c r="MXV43" s="101"/>
      <c r="MXW43" s="101"/>
      <c r="MXX43" s="101"/>
      <c r="MXY43" s="101"/>
      <c r="MXZ43" s="101"/>
      <c r="MYA43" s="101"/>
      <c r="MYB43" s="101"/>
      <c r="MYC43" s="101"/>
      <c r="MYD43" s="101"/>
      <c r="MYE43" s="101"/>
      <c r="MYF43" s="101"/>
      <c r="MYG43" s="101"/>
      <c r="MYH43" s="101"/>
      <c r="MYI43" s="101"/>
      <c r="MYJ43" s="101"/>
      <c r="MYK43" s="101"/>
      <c r="MYL43" s="101"/>
      <c r="MYM43" s="101"/>
      <c r="MYN43" s="101"/>
      <c r="MYO43" s="101"/>
      <c r="MYP43" s="101"/>
      <c r="MYQ43" s="101"/>
      <c r="MYR43" s="101"/>
      <c r="MYS43" s="101"/>
      <c r="MYT43" s="101"/>
      <c r="MYU43" s="101"/>
      <c r="MYV43" s="101"/>
      <c r="MYW43" s="101"/>
      <c r="MYX43" s="101"/>
      <c r="MYY43" s="101"/>
      <c r="MYZ43" s="101"/>
      <c r="MZA43" s="101"/>
      <c r="MZB43" s="101"/>
      <c r="MZC43" s="101"/>
      <c r="MZD43" s="101"/>
      <c r="MZE43" s="101"/>
      <c r="MZF43" s="101"/>
      <c r="MZG43" s="101"/>
      <c r="MZH43" s="101"/>
      <c r="MZI43" s="101"/>
      <c r="MZJ43" s="101"/>
      <c r="MZK43" s="101"/>
      <c r="MZL43" s="101"/>
      <c r="MZM43" s="101"/>
      <c r="MZN43" s="101"/>
      <c r="MZO43" s="101"/>
      <c r="MZP43" s="101"/>
      <c r="MZQ43" s="101"/>
      <c r="MZR43" s="101"/>
      <c r="MZS43" s="101"/>
      <c r="MZT43" s="101"/>
      <c r="MZU43" s="101"/>
      <c r="MZV43" s="101"/>
      <c r="MZW43" s="101"/>
      <c r="MZX43" s="101"/>
      <c r="MZY43" s="101"/>
      <c r="MZZ43" s="101"/>
      <c r="NAA43" s="101"/>
      <c r="NAB43" s="101"/>
      <c r="NAC43" s="101"/>
      <c r="NAD43" s="101"/>
      <c r="NAE43" s="101"/>
      <c r="NAF43" s="101"/>
      <c r="NAG43" s="101"/>
      <c r="NAH43" s="101"/>
      <c r="NAI43" s="101"/>
      <c r="NAJ43" s="101"/>
      <c r="NAK43" s="101"/>
      <c r="NAL43" s="101"/>
      <c r="NAM43" s="101"/>
      <c r="NAN43" s="101"/>
      <c r="NAO43" s="101"/>
      <c r="NAP43" s="101"/>
      <c r="NAQ43" s="101"/>
      <c r="NAR43" s="101"/>
      <c r="NAS43" s="101"/>
      <c r="NAT43" s="101"/>
      <c r="NAU43" s="101"/>
      <c r="NAV43" s="101"/>
      <c r="NAW43" s="101"/>
      <c r="NAX43" s="101"/>
      <c r="NAY43" s="101"/>
      <c r="NAZ43" s="101"/>
      <c r="NBA43" s="101"/>
      <c r="NBB43" s="101"/>
      <c r="NBC43" s="101"/>
      <c r="NBD43" s="101"/>
      <c r="NBE43" s="101"/>
      <c r="NBF43" s="101"/>
      <c r="NBG43" s="101"/>
      <c r="NBH43" s="101"/>
      <c r="NBI43" s="101"/>
      <c r="NBJ43" s="101"/>
      <c r="NBK43" s="101"/>
      <c r="NBL43" s="101"/>
      <c r="NBM43" s="101"/>
      <c r="NBN43" s="101"/>
      <c r="NBO43" s="101"/>
      <c r="NBP43" s="101"/>
      <c r="NBQ43" s="101"/>
      <c r="NBR43" s="101"/>
      <c r="NBS43" s="101"/>
      <c r="NBT43" s="101"/>
      <c r="NBU43" s="101"/>
      <c r="NBV43" s="101"/>
      <c r="NBW43" s="101"/>
      <c r="NBX43" s="101"/>
      <c r="NBY43" s="101"/>
      <c r="NBZ43" s="101"/>
      <c r="NCA43" s="101"/>
      <c r="NCB43" s="101"/>
      <c r="NCC43" s="101"/>
      <c r="NCD43" s="101"/>
      <c r="NCE43" s="101"/>
      <c r="NCF43" s="101"/>
      <c r="NCG43" s="101"/>
      <c r="NCH43" s="101"/>
      <c r="NCI43" s="101"/>
      <c r="NCJ43" s="101"/>
      <c r="NCK43" s="101"/>
      <c r="NCL43" s="101"/>
      <c r="NCM43" s="101"/>
      <c r="NCN43" s="101"/>
      <c r="NCO43" s="101"/>
      <c r="NCP43" s="101"/>
      <c r="NCQ43" s="101"/>
      <c r="NCR43" s="101"/>
      <c r="NCS43" s="101"/>
      <c r="NCT43" s="101"/>
      <c r="NCU43" s="101"/>
      <c r="NCV43" s="101"/>
      <c r="NCW43" s="101"/>
      <c r="NCX43" s="101"/>
      <c r="NCY43" s="101"/>
      <c r="NCZ43" s="101"/>
      <c r="NDA43" s="101"/>
      <c r="NDB43" s="101"/>
      <c r="NDC43" s="101"/>
      <c r="NDD43" s="101"/>
      <c r="NDE43" s="101"/>
      <c r="NDF43" s="101"/>
      <c r="NDG43" s="101"/>
      <c r="NDH43" s="101"/>
      <c r="NDI43" s="101"/>
      <c r="NDJ43" s="101"/>
      <c r="NDK43" s="101"/>
      <c r="NDL43" s="101"/>
      <c r="NDM43" s="101"/>
      <c r="NDN43" s="101"/>
      <c r="NDO43" s="101"/>
      <c r="NDP43" s="101"/>
      <c r="NDQ43" s="101"/>
      <c r="NDR43" s="101"/>
      <c r="NDS43" s="101"/>
      <c r="NDT43" s="101"/>
      <c r="NDU43" s="101"/>
      <c r="NDV43" s="101"/>
      <c r="NDW43" s="101"/>
      <c r="NDX43" s="101"/>
      <c r="NDY43" s="101"/>
      <c r="NDZ43" s="101"/>
      <c r="NEA43" s="101"/>
      <c r="NEB43" s="101"/>
      <c r="NEC43" s="101"/>
      <c r="NED43" s="101"/>
      <c r="NEE43" s="101"/>
      <c r="NEF43" s="101"/>
      <c r="NEG43" s="101"/>
      <c r="NEH43" s="101"/>
      <c r="NEI43" s="101"/>
      <c r="NEJ43" s="101"/>
      <c r="NEK43" s="101"/>
      <c r="NEL43" s="101"/>
      <c r="NEM43" s="101"/>
      <c r="NEN43" s="101"/>
      <c r="NEO43" s="101"/>
      <c r="NEP43" s="101"/>
      <c r="NEQ43" s="101"/>
      <c r="NER43" s="101"/>
      <c r="NES43" s="101"/>
      <c r="NET43" s="101"/>
      <c r="NEU43" s="101"/>
      <c r="NEV43" s="101"/>
      <c r="NEW43" s="101"/>
      <c r="NEX43" s="101"/>
      <c r="NEY43" s="101"/>
      <c r="NEZ43" s="101"/>
      <c r="NFA43" s="101"/>
      <c r="NFB43" s="101"/>
      <c r="NFC43" s="101"/>
      <c r="NFD43" s="101"/>
      <c r="NFE43" s="101"/>
      <c r="NFF43" s="101"/>
      <c r="NFG43" s="101"/>
      <c r="NFH43" s="101"/>
      <c r="NFI43" s="101"/>
      <c r="NFJ43" s="101"/>
      <c r="NFK43" s="101"/>
      <c r="NFL43" s="101"/>
      <c r="NFM43" s="101"/>
      <c r="NFN43" s="101"/>
      <c r="NFO43" s="101"/>
      <c r="NFP43" s="101"/>
      <c r="NFQ43" s="101"/>
      <c r="NFR43" s="101"/>
      <c r="NFS43" s="101"/>
      <c r="NFT43" s="101"/>
      <c r="NFU43" s="101"/>
      <c r="NFV43" s="101"/>
      <c r="NFW43" s="101"/>
      <c r="NFX43" s="101"/>
      <c r="NFY43" s="101"/>
      <c r="NFZ43" s="101"/>
      <c r="NGA43" s="101"/>
      <c r="NGB43" s="101"/>
      <c r="NGC43" s="101"/>
      <c r="NGD43" s="101"/>
      <c r="NGE43" s="101"/>
      <c r="NGF43" s="101"/>
      <c r="NGG43" s="101"/>
      <c r="NGH43" s="101"/>
      <c r="NGI43" s="101"/>
      <c r="NGJ43" s="101"/>
      <c r="NGK43" s="101"/>
      <c r="NGL43" s="101"/>
      <c r="NGM43" s="101"/>
      <c r="NGN43" s="101"/>
      <c r="NGO43" s="101"/>
      <c r="NGP43" s="101"/>
      <c r="NGQ43" s="101"/>
      <c r="NGR43" s="101"/>
      <c r="NGS43" s="101"/>
      <c r="NGT43" s="101"/>
      <c r="NGU43" s="101"/>
      <c r="NGV43" s="101"/>
      <c r="NGW43" s="101"/>
      <c r="NGX43" s="101"/>
      <c r="NGY43" s="101"/>
      <c r="NGZ43" s="101"/>
      <c r="NHA43" s="101"/>
      <c r="NHB43" s="101"/>
      <c r="NHC43" s="101"/>
      <c r="NHD43" s="101"/>
      <c r="NHE43" s="101"/>
      <c r="NHF43" s="101"/>
      <c r="NHG43" s="101"/>
      <c r="NHH43" s="101"/>
      <c r="NHI43" s="101"/>
      <c r="NHJ43" s="101"/>
      <c r="NHK43" s="101"/>
      <c r="NHL43" s="101"/>
      <c r="NHM43" s="101"/>
      <c r="NHN43" s="101"/>
      <c r="NHO43" s="101"/>
      <c r="NHP43" s="101"/>
      <c r="NHQ43" s="101"/>
      <c r="NHR43" s="101"/>
      <c r="NHS43" s="101"/>
      <c r="NHT43" s="101"/>
      <c r="NHU43" s="101"/>
      <c r="NHV43" s="101"/>
      <c r="NHW43" s="101"/>
      <c r="NHX43" s="101"/>
      <c r="NHY43" s="101"/>
      <c r="NHZ43" s="101"/>
      <c r="NIA43" s="101"/>
      <c r="NIB43" s="101"/>
      <c r="NIC43" s="101"/>
      <c r="NID43" s="101"/>
      <c r="NIE43" s="101"/>
      <c r="NIF43" s="101"/>
      <c r="NIG43" s="101"/>
      <c r="NIH43" s="101"/>
      <c r="NII43" s="101"/>
      <c r="NIJ43" s="101"/>
      <c r="NIK43" s="101"/>
      <c r="NIL43" s="101"/>
      <c r="NIM43" s="101"/>
      <c r="NIN43" s="101"/>
      <c r="NIO43" s="101"/>
      <c r="NIP43" s="101"/>
      <c r="NIQ43" s="101"/>
      <c r="NIR43" s="101"/>
      <c r="NIS43" s="101"/>
      <c r="NIT43" s="101"/>
      <c r="NIU43" s="101"/>
      <c r="NIV43" s="101"/>
      <c r="NIW43" s="101"/>
      <c r="NIX43" s="101"/>
      <c r="NIY43" s="101"/>
      <c r="NIZ43" s="101"/>
      <c r="NJA43" s="101"/>
      <c r="NJB43" s="101"/>
      <c r="NJC43" s="101"/>
      <c r="NJD43" s="101"/>
      <c r="NJE43" s="101"/>
      <c r="NJF43" s="101"/>
      <c r="NJG43" s="101"/>
      <c r="NJH43" s="101"/>
      <c r="NJI43" s="101"/>
      <c r="NJJ43" s="101"/>
      <c r="NJK43" s="101"/>
      <c r="NJL43" s="101"/>
      <c r="NJM43" s="101"/>
      <c r="NJN43" s="101"/>
      <c r="NJO43" s="101"/>
      <c r="NJP43" s="101"/>
      <c r="NJQ43" s="101"/>
      <c r="NJR43" s="101"/>
      <c r="NJS43" s="101"/>
      <c r="NJT43" s="101"/>
      <c r="NJU43" s="101"/>
      <c r="NJV43" s="101"/>
      <c r="NJW43" s="101"/>
      <c r="NJX43" s="101"/>
      <c r="NJY43" s="101"/>
      <c r="NJZ43" s="101"/>
      <c r="NKA43" s="101"/>
      <c r="NKB43" s="101"/>
      <c r="NKC43" s="101"/>
      <c r="NKD43" s="101"/>
      <c r="NKE43" s="101"/>
      <c r="NKF43" s="101"/>
      <c r="NKG43" s="101"/>
      <c r="NKH43" s="101"/>
      <c r="NKI43" s="101"/>
      <c r="NKJ43" s="101"/>
      <c r="NKK43" s="101"/>
      <c r="NKL43" s="101"/>
      <c r="NKM43" s="101"/>
      <c r="NKN43" s="101"/>
      <c r="NKO43" s="101"/>
      <c r="NKP43" s="101"/>
      <c r="NKQ43" s="101"/>
      <c r="NKR43" s="101"/>
      <c r="NKS43" s="101"/>
      <c r="NKT43" s="101"/>
      <c r="NKU43" s="101"/>
      <c r="NKV43" s="101"/>
      <c r="NKW43" s="101"/>
      <c r="NKX43" s="101"/>
      <c r="NKY43" s="101"/>
      <c r="NKZ43" s="101"/>
      <c r="NLA43" s="101"/>
      <c r="NLB43" s="101"/>
      <c r="NLC43" s="101"/>
      <c r="NLD43" s="101"/>
      <c r="NLE43" s="101"/>
      <c r="NLF43" s="101"/>
      <c r="NLG43" s="101"/>
      <c r="NLH43" s="101"/>
      <c r="NLI43" s="101"/>
      <c r="NLJ43" s="101"/>
      <c r="NLK43" s="101"/>
      <c r="NLL43" s="101"/>
      <c r="NLM43" s="101"/>
      <c r="NLN43" s="101"/>
      <c r="NLO43" s="101"/>
      <c r="NLP43" s="101"/>
      <c r="NLQ43" s="101"/>
      <c r="NLR43" s="101"/>
      <c r="NLS43" s="101"/>
      <c r="NLT43" s="101"/>
      <c r="NLU43" s="101"/>
      <c r="NLV43" s="101"/>
      <c r="NLW43" s="101"/>
      <c r="NLX43" s="101"/>
      <c r="NLY43" s="101"/>
      <c r="NLZ43" s="101"/>
      <c r="NMA43" s="101"/>
      <c r="NMB43" s="101"/>
      <c r="NMC43" s="101"/>
      <c r="NMD43" s="101"/>
      <c r="NME43" s="101"/>
      <c r="NMF43" s="101"/>
      <c r="NMG43" s="101"/>
      <c r="NMH43" s="101"/>
      <c r="NMI43" s="101"/>
      <c r="NMJ43" s="101"/>
      <c r="NMK43" s="101"/>
      <c r="NML43" s="101"/>
      <c r="NMM43" s="101"/>
      <c r="NMN43" s="101"/>
      <c r="NMO43" s="101"/>
      <c r="NMP43" s="101"/>
      <c r="NMQ43" s="101"/>
      <c r="NMR43" s="101"/>
      <c r="NMS43" s="101"/>
      <c r="NMT43" s="101"/>
      <c r="NMU43" s="101"/>
      <c r="NMV43" s="101"/>
      <c r="NMW43" s="101"/>
      <c r="NMX43" s="101"/>
      <c r="NMY43" s="101"/>
      <c r="NMZ43" s="101"/>
      <c r="NNA43" s="101"/>
      <c r="NNB43" s="101"/>
      <c r="NNC43" s="101"/>
      <c r="NND43" s="101"/>
      <c r="NNE43" s="101"/>
      <c r="NNF43" s="101"/>
      <c r="NNG43" s="101"/>
      <c r="NNH43" s="101"/>
      <c r="NNI43" s="101"/>
      <c r="NNJ43" s="101"/>
      <c r="NNK43" s="101"/>
      <c r="NNL43" s="101"/>
      <c r="NNM43" s="101"/>
      <c r="NNN43" s="101"/>
      <c r="NNO43" s="101"/>
      <c r="NNP43" s="101"/>
      <c r="NNQ43" s="101"/>
      <c r="NNR43" s="101"/>
      <c r="NNS43" s="101"/>
      <c r="NNT43" s="101"/>
      <c r="NNU43" s="101"/>
      <c r="NNV43" s="101"/>
      <c r="NNW43" s="101"/>
      <c r="NNX43" s="101"/>
      <c r="NNY43" s="101"/>
      <c r="NNZ43" s="101"/>
      <c r="NOA43" s="101"/>
      <c r="NOB43" s="101"/>
      <c r="NOC43" s="101"/>
      <c r="NOD43" s="101"/>
      <c r="NOE43" s="101"/>
      <c r="NOF43" s="101"/>
      <c r="NOG43" s="101"/>
      <c r="NOH43" s="101"/>
      <c r="NOI43" s="101"/>
      <c r="NOJ43" s="101"/>
      <c r="NOK43" s="101"/>
      <c r="NOL43" s="101"/>
      <c r="NOM43" s="101"/>
      <c r="NON43" s="101"/>
      <c r="NOO43" s="101"/>
      <c r="NOP43" s="101"/>
      <c r="NOQ43" s="101"/>
      <c r="NOR43" s="101"/>
      <c r="NOS43" s="101"/>
      <c r="NOT43" s="101"/>
      <c r="NOU43" s="101"/>
      <c r="NOV43" s="101"/>
      <c r="NOW43" s="101"/>
      <c r="NOX43" s="101"/>
      <c r="NOY43" s="101"/>
      <c r="NOZ43" s="101"/>
      <c r="NPA43" s="101"/>
      <c r="NPB43" s="101"/>
      <c r="NPC43" s="101"/>
      <c r="NPD43" s="101"/>
      <c r="NPE43" s="101"/>
      <c r="NPF43" s="101"/>
      <c r="NPG43" s="101"/>
      <c r="NPH43" s="101"/>
      <c r="NPI43" s="101"/>
      <c r="NPJ43" s="101"/>
      <c r="NPK43" s="101"/>
      <c r="NPL43" s="101"/>
      <c r="NPM43" s="101"/>
      <c r="NPN43" s="101"/>
      <c r="NPO43" s="101"/>
      <c r="NPP43" s="101"/>
      <c r="NPQ43" s="101"/>
      <c r="NPR43" s="101"/>
      <c r="NPS43" s="101"/>
      <c r="NPT43" s="101"/>
      <c r="NPU43" s="101"/>
      <c r="NPV43" s="101"/>
      <c r="NPW43" s="101"/>
      <c r="NPX43" s="101"/>
      <c r="NPY43" s="101"/>
      <c r="NPZ43" s="101"/>
      <c r="NQA43" s="101"/>
      <c r="NQB43" s="101"/>
      <c r="NQC43" s="101"/>
      <c r="NQD43" s="101"/>
      <c r="NQE43" s="101"/>
      <c r="NQF43" s="101"/>
      <c r="NQG43" s="101"/>
      <c r="NQH43" s="101"/>
      <c r="NQI43" s="101"/>
      <c r="NQJ43" s="101"/>
      <c r="NQK43" s="101"/>
      <c r="NQL43" s="101"/>
      <c r="NQM43" s="101"/>
      <c r="NQN43" s="101"/>
      <c r="NQO43" s="101"/>
      <c r="NQP43" s="101"/>
      <c r="NQQ43" s="101"/>
      <c r="NQR43" s="101"/>
      <c r="NQS43" s="101"/>
      <c r="NQT43" s="101"/>
      <c r="NQU43" s="101"/>
      <c r="NQV43" s="101"/>
      <c r="NQW43" s="101"/>
      <c r="NQX43" s="101"/>
      <c r="NQY43" s="101"/>
      <c r="NQZ43" s="101"/>
      <c r="NRA43" s="101"/>
      <c r="NRB43" s="101"/>
      <c r="NRC43" s="101"/>
      <c r="NRD43" s="101"/>
      <c r="NRE43" s="101"/>
      <c r="NRF43" s="101"/>
      <c r="NRG43" s="101"/>
      <c r="NRH43" s="101"/>
      <c r="NRI43" s="101"/>
      <c r="NRJ43" s="101"/>
      <c r="NRK43" s="101"/>
      <c r="NRL43" s="101"/>
      <c r="NRM43" s="101"/>
      <c r="NRN43" s="101"/>
      <c r="NRO43" s="101"/>
      <c r="NRP43" s="101"/>
      <c r="NRQ43" s="101"/>
      <c r="NRR43" s="101"/>
      <c r="NRS43" s="101"/>
      <c r="NRT43" s="101"/>
      <c r="NRU43" s="101"/>
      <c r="NRV43" s="101"/>
      <c r="NRW43" s="101"/>
      <c r="NRX43" s="101"/>
      <c r="NRY43" s="101"/>
      <c r="NRZ43" s="101"/>
      <c r="NSA43" s="101"/>
      <c r="NSB43" s="101"/>
      <c r="NSC43" s="101"/>
      <c r="NSD43" s="101"/>
      <c r="NSE43" s="101"/>
      <c r="NSF43" s="101"/>
      <c r="NSG43" s="101"/>
      <c r="NSH43" s="101"/>
      <c r="NSI43" s="101"/>
      <c r="NSJ43" s="101"/>
      <c r="NSK43" s="101"/>
      <c r="NSL43" s="101"/>
      <c r="NSM43" s="101"/>
      <c r="NSN43" s="101"/>
      <c r="NSO43" s="101"/>
      <c r="NSP43" s="101"/>
      <c r="NSQ43" s="101"/>
      <c r="NSR43" s="101"/>
      <c r="NSS43" s="101"/>
      <c r="NST43" s="101"/>
      <c r="NSU43" s="101"/>
      <c r="NSV43" s="101"/>
      <c r="NSW43" s="101"/>
      <c r="NSX43" s="101"/>
      <c r="NSY43" s="101"/>
      <c r="NSZ43" s="101"/>
      <c r="NTA43" s="101"/>
      <c r="NTB43" s="101"/>
      <c r="NTC43" s="101"/>
      <c r="NTD43" s="101"/>
      <c r="NTE43" s="101"/>
      <c r="NTF43" s="101"/>
      <c r="NTG43" s="101"/>
      <c r="NTH43" s="101"/>
      <c r="NTI43" s="101"/>
      <c r="NTJ43" s="101"/>
      <c r="NTK43" s="101"/>
      <c r="NTL43" s="101"/>
      <c r="NTM43" s="101"/>
      <c r="NTN43" s="101"/>
      <c r="NTO43" s="101"/>
      <c r="NTP43" s="101"/>
      <c r="NTQ43" s="101"/>
      <c r="NTR43" s="101"/>
      <c r="NTS43" s="101"/>
      <c r="NTT43" s="101"/>
      <c r="NTU43" s="101"/>
      <c r="NTV43" s="101"/>
      <c r="NTW43" s="101"/>
      <c r="NTX43" s="101"/>
      <c r="NTY43" s="101"/>
      <c r="NTZ43" s="101"/>
      <c r="NUA43" s="101"/>
      <c r="NUB43" s="101"/>
      <c r="NUC43" s="101"/>
      <c r="NUD43" s="101"/>
      <c r="NUE43" s="101"/>
      <c r="NUF43" s="101"/>
      <c r="NUG43" s="101"/>
      <c r="NUH43" s="101"/>
      <c r="NUI43" s="101"/>
      <c r="NUJ43" s="101"/>
      <c r="NUK43" s="101"/>
      <c r="NUL43" s="101"/>
      <c r="NUM43" s="101"/>
      <c r="NUN43" s="101"/>
      <c r="NUO43" s="101"/>
      <c r="NUP43" s="101"/>
      <c r="NUQ43" s="101"/>
      <c r="NUR43" s="101"/>
      <c r="NUS43" s="101"/>
      <c r="NUT43" s="101"/>
      <c r="NUU43" s="101"/>
      <c r="NUV43" s="101"/>
      <c r="NUW43" s="101"/>
      <c r="NUX43" s="101"/>
      <c r="NUY43" s="101"/>
      <c r="NUZ43" s="101"/>
      <c r="NVA43" s="101"/>
      <c r="NVB43" s="101"/>
      <c r="NVC43" s="101"/>
      <c r="NVD43" s="101"/>
      <c r="NVE43" s="101"/>
      <c r="NVF43" s="101"/>
      <c r="NVG43" s="101"/>
      <c r="NVH43" s="101"/>
      <c r="NVI43" s="101"/>
      <c r="NVJ43" s="101"/>
      <c r="NVK43" s="101"/>
      <c r="NVL43" s="101"/>
      <c r="NVM43" s="101"/>
      <c r="NVN43" s="101"/>
      <c r="NVO43" s="101"/>
      <c r="NVP43" s="101"/>
      <c r="NVQ43" s="101"/>
      <c r="NVR43" s="101"/>
      <c r="NVS43" s="101"/>
      <c r="NVT43" s="101"/>
      <c r="NVU43" s="101"/>
      <c r="NVV43" s="101"/>
      <c r="NVW43" s="101"/>
      <c r="NVX43" s="101"/>
      <c r="NVY43" s="101"/>
      <c r="NVZ43" s="101"/>
      <c r="NWA43" s="101"/>
      <c r="NWB43" s="101"/>
      <c r="NWC43" s="101"/>
      <c r="NWD43" s="101"/>
      <c r="NWE43" s="101"/>
      <c r="NWF43" s="101"/>
      <c r="NWG43" s="101"/>
      <c r="NWH43" s="101"/>
      <c r="NWI43" s="101"/>
      <c r="NWJ43" s="101"/>
      <c r="NWK43" s="101"/>
      <c r="NWL43" s="101"/>
      <c r="NWM43" s="101"/>
      <c r="NWN43" s="101"/>
      <c r="NWO43" s="101"/>
      <c r="NWP43" s="101"/>
      <c r="NWQ43" s="101"/>
      <c r="NWR43" s="101"/>
      <c r="NWS43" s="101"/>
      <c r="NWT43" s="101"/>
      <c r="NWU43" s="101"/>
      <c r="NWV43" s="101"/>
      <c r="NWW43" s="101"/>
      <c r="NWX43" s="101"/>
      <c r="NWY43" s="101"/>
      <c r="NWZ43" s="101"/>
      <c r="NXA43" s="101"/>
      <c r="NXB43" s="101"/>
      <c r="NXC43" s="101"/>
      <c r="NXD43" s="101"/>
      <c r="NXE43" s="101"/>
      <c r="NXF43" s="101"/>
      <c r="NXG43" s="101"/>
      <c r="NXH43" s="101"/>
      <c r="NXI43" s="101"/>
      <c r="NXJ43" s="101"/>
      <c r="NXK43" s="101"/>
      <c r="NXL43" s="101"/>
      <c r="NXM43" s="101"/>
      <c r="NXN43" s="101"/>
      <c r="NXO43" s="101"/>
      <c r="NXP43" s="101"/>
      <c r="NXQ43" s="101"/>
      <c r="NXR43" s="101"/>
      <c r="NXS43" s="101"/>
      <c r="NXT43" s="101"/>
      <c r="NXU43" s="101"/>
      <c r="NXV43" s="101"/>
      <c r="NXW43" s="101"/>
      <c r="NXX43" s="101"/>
      <c r="NXY43" s="101"/>
      <c r="NXZ43" s="101"/>
      <c r="NYA43" s="101"/>
      <c r="NYB43" s="101"/>
      <c r="NYC43" s="101"/>
      <c r="NYD43" s="101"/>
      <c r="NYE43" s="101"/>
      <c r="NYF43" s="101"/>
      <c r="NYG43" s="101"/>
      <c r="NYH43" s="101"/>
      <c r="NYI43" s="101"/>
      <c r="NYJ43" s="101"/>
      <c r="NYK43" s="101"/>
      <c r="NYL43" s="101"/>
      <c r="NYM43" s="101"/>
      <c r="NYN43" s="101"/>
      <c r="NYO43" s="101"/>
      <c r="NYP43" s="101"/>
      <c r="NYQ43" s="101"/>
      <c r="NYR43" s="101"/>
      <c r="NYS43" s="101"/>
      <c r="NYT43" s="101"/>
      <c r="NYU43" s="101"/>
      <c r="NYV43" s="101"/>
      <c r="NYW43" s="101"/>
      <c r="NYX43" s="101"/>
      <c r="NYY43" s="101"/>
      <c r="NYZ43" s="101"/>
      <c r="NZA43" s="101"/>
      <c r="NZB43" s="101"/>
      <c r="NZC43" s="101"/>
      <c r="NZD43" s="101"/>
      <c r="NZE43" s="101"/>
      <c r="NZF43" s="101"/>
      <c r="NZG43" s="101"/>
      <c r="NZH43" s="101"/>
      <c r="NZI43" s="101"/>
      <c r="NZJ43" s="101"/>
      <c r="NZK43" s="101"/>
      <c r="NZL43" s="101"/>
      <c r="NZM43" s="101"/>
      <c r="NZN43" s="101"/>
      <c r="NZO43" s="101"/>
      <c r="NZP43" s="101"/>
      <c r="NZQ43" s="101"/>
      <c r="NZR43" s="101"/>
      <c r="NZS43" s="101"/>
      <c r="NZT43" s="101"/>
      <c r="NZU43" s="101"/>
      <c r="NZV43" s="101"/>
      <c r="NZW43" s="101"/>
      <c r="NZX43" s="101"/>
      <c r="NZY43" s="101"/>
      <c r="NZZ43" s="101"/>
      <c r="OAA43" s="101"/>
      <c r="OAB43" s="101"/>
      <c r="OAC43" s="101"/>
      <c r="OAD43" s="101"/>
      <c r="OAE43" s="101"/>
      <c r="OAF43" s="101"/>
      <c r="OAG43" s="101"/>
      <c r="OAH43" s="101"/>
      <c r="OAI43" s="101"/>
      <c r="OAJ43" s="101"/>
      <c r="OAK43" s="101"/>
      <c r="OAL43" s="101"/>
      <c r="OAM43" s="101"/>
      <c r="OAN43" s="101"/>
      <c r="OAO43" s="101"/>
      <c r="OAP43" s="101"/>
      <c r="OAQ43" s="101"/>
      <c r="OAR43" s="101"/>
      <c r="OAS43" s="101"/>
      <c r="OAT43" s="101"/>
      <c r="OAU43" s="101"/>
      <c r="OAV43" s="101"/>
      <c r="OAW43" s="101"/>
      <c r="OAX43" s="101"/>
      <c r="OAY43" s="101"/>
      <c r="OAZ43" s="101"/>
      <c r="OBA43" s="101"/>
      <c r="OBB43" s="101"/>
      <c r="OBC43" s="101"/>
      <c r="OBD43" s="101"/>
      <c r="OBE43" s="101"/>
      <c r="OBF43" s="101"/>
      <c r="OBG43" s="101"/>
      <c r="OBH43" s="101"/>
      <c r="OBI43" s="101"/>
      <c r="OBJ43" s="101"/>
      <c r="OBK43" s="101"/>
      <c r="OBL43" s="101"/>
      <c r="OBM43" s="101"/>
      <c r="OBN43" s="101"/>
      <c r="OBO43" s="101"/>
      <c r="OBP43" s="101"/>
      <c r="OBQ43" s="101"/>
      <c r="OBR43" s="101"/>
      <c r="OBS43" s="101"/>
      <c r="OBT43" s="101"/>
      <c r="OBU43" s="101"/>
      <c r="OBV43" s="101"/>
      <c r="OBW43" s="101"/>
      <c r="OBX43" s="101"/>
      <c r="OBY43" s="101"/>
      <c r="OBZ43" s="101"/>
      <c r="OCA43" s="101"/>
      <c r="OCB43" s="101"/>
      <c r="OCC43" s="101"/>
      <c r="OCD43" s="101"/>
      <c r="OCE43" s="101"/>
      <c r="OCF43" s="101"/>
      <c r="OCG43" s="101"/>
      <c r="OCH43" s="101"/>
      <c r="OCI43" s="101"/>
      <c r="OCJ43" s="101"/>
      <c r="OCK43" s="101"/>
      <c r="OCL43" s="101"/>
      <c r="OCM43" s="101"/>
      <c r="OCN43" s="101"/>
      <c r="OCO43" s="101"/>
      <c r="OCP43" s="101"/>
      <c r="OCQ43" s="101"/>
      <c r="OCR43" s="101"/>
      <c r="OCS43" s="101"/>
      <c r="OCT43" s="101"/>
      <c r="OCU43" s="101"/>
      <c r="OCV43" s="101"/>
      <c r="OCW43" s="101"/>
      <c r="OCX43" s="101"/>
      <c r="OCY43" s="101"/>
      <c r="OCZ43" s="101"/>
      <c r="ODA43" s="101"/>
      <c r="ODB43" s="101"/>
      <c r="ODC43" s="101"/>
      <c r="ODD43" s="101"/>
      <c r="ODE43" s="101"/>
      <c r="ODF43" s="101"/>
      <c r="ODG43" s="101"/>
      <c r="ODH43" s="101"/>
      <c r="ODI43" s="101"/>
      <c r="ODJ43" s="101"/>
      <c r="ODK43" s="101"/>
      <c r="ODL43" s="101"/>
      <c r="ODM43" s="101"/>
      <c r="ODN43" s="101"/>
      <c r="ODO43" s="101"/>
      <c r="ODP43" s="101"/>
      <c r="ODQ43" s="101"/>
      <c r="ODR43" s="101"/>
      <c r="ODS43" s="101"/>
      <c r="ODT43" s="101"/>
      <c r="ODU43" s="101"/>
      <c r="ODV43" s="101"/>
      <c r="ODW43" s="101"/>
      <c r="ODX43" s="101"/>
      <c r="ODY43" s="101"/>
      <c r="ODZ43" s="101"/>
      <c r="OEA43" s="101"/>
      <c r="OEB43" s="101"/>
      <c r="OEC43" s="101"/>
      <c r="OED43" s="101"/>
      <c r="OEE43" s="101"/>
      <c r="OEF43" s="101"/>
      <c r="OEG43" s="101"/>
      <c r="OEH43" s="101"/>
      <c r="OEI43" s="101"/>
      <c r="OEJ43" s="101"/>
      <c r="OEK43" s="101"/>
      <c r="OEL43" s="101"/>
      <c r="OEM43" s="101"/>
      <c r="OEN43" s="101"/>
      <c r="OEO43" s="101"/>
      <c r="OEP43" s="101"/>
      <c r="OEQ43" s="101"/>
      <c r="OER43" s="101"/>
      <c r="OES43" s="101"/>
      <c r="OET43" s="101"/>
      <c r="OEU43" s="101"/>
      <c r="OEV43" s="101"/>
      <c r="OEW43" s="101"/>
      <c r="OEX43" s="101"/>
      <c r="OEY43" s="101"/>
      <c r="OEZ43" s="101"/>
      <c r="OFA43" s="101"/>
      <c r="OFB43" s="101"/>
      <c r="OFC43" s="101"/>
      <c r="OFD43" s="101"/>
      <c r="OFE43" s="101"/>
      <c r="OFF43" s="101"/>
      <c r="OFG43" s="101"/>
      <c r="OFH43" s="101"/>
      <c r="OFI43" s="101"/>
      <c r="OFJ43" s="101"/>
      <c r="OFK43" s="101"/>
      <c r="OFL43" s="101"/>
      <c r="OFM43" s="101"/>
      <c r="OFN43" s="101"/>
      <c r="OFO43" s="101"/>
      <c r="OFP43" s="101"/>
      <c r="OFQ43" s="101"/>
      <c r="OFR43" s="101"/>
      <c r="OFS43" s="101"/>
      <c r="OFT43" s="101"/>
      <c r="OFU43" s="101"/>
      <c r="OFV43" s="101"/>
      <c r="OFW43" s="101"/>
      <c r="OFX43" s="101"/>
      <c r="OFY43" s="101"/>
      <c r="OFZ43" s="101"/>
      <c r="OGA43" s="101"/>
      <c r="OGB43" s="101"/>
      <c r="OGC43" s="101"/>
      <c r="OGD43" s="101"/>
      <c r="OGE43" s="101"/>
      <c r="OGF43" s="101"/>
      <c r="OGG43" s="101"/>
      <c r="OGH43" s="101"/>
      <c r="OGI43" s="101"/>
      <c r="OGJ43" s="101"/>
      <c r="OGK43" s="101"/>
      <c r="OGL43" s="101"/>
      <c r="OGM43" s="101"/>
      <c r="OGN43" s="101"/>
      <c r="OGO43" s="101"/>
      <c r="OGP43" s="101"/>
      <c r="OGQ43" s="101"/>
      <c r="OGR43" s="101"/>
      <c r="OGS43" s="101"/>
      <c r="OGT43" s="101"/>
      <c r="OGU43" s="101"/>
      <c r="OGV43" s="101"/>
      <c r="OGW43" s="101"/>
      <c r="OGX43" s="101"/>
      <c r="OGY43" s="101"/>
      <c r="OGZ43" s="101"/>
      <c r="OHA43" s="101"/>
      <c r="OHB43" s="101"/>
      <c r="OHC43" s="101"/>
      <c r="OHD43" s="101"/>
      <c r="OHE43" s="101"/>
      <c r="OHF43" s="101"/>
      <c r="OHG43" s="101"/>
      <c r="OHH43" s="101"/>
      <c r="OHI43" s="101"/>
      <c r="OHJ43" s="101"/>
      <c r="OHK43" s="101"/>
      <c r="OHL43" s="101"/>
      <c r="OHM43" s="101"/>
      <c r="OHN43" s="101"/>
      <c r="OHO43" s="101"/>
      <c r="OHP43" s="101"/>
      <c r="OHQ43" s="101"/>
      <c r="OHR43" s="101"/>
      <c r="OHS43" s="101"/>
      <c r="OHT43" s="101"/>
      <c r="OHU43" s="101"/>
      <c r="OHV43" s="101"/>
      <c r="OHW43" s="101"/>
      <c r="OHX43" s="101"/>
      <c r="OHY43" s="101"/>
      <c r="OHZ43" s="101"/>
      <c r="OIA43" s="101"/>
      <c r="OIB43" s="101"/>
      <c r="OIC43" s="101"/>
      <c r="OID43" s="101"/>
      <c r="OIE43" s="101"/>
      <c r="OIF43" s="101"/>
      <c r="OIG43" s="101"/>
      <c r="OIH43" s="101"/>
      <c r="OII43" s="101"/>
      <c r="OIJ43" s="101"/>
      <c r="OIK43" s="101"/>
      <c r="OIL43" s="101"/>
      <c r="OIM43" s="101"/>
      <c r="OIN43" s="101"/>
      <c r="OIO43" s="101"/>
      <c r="OIP43" s="101"/>
      <c r="OIQ43" s="101"/>
      <c r="OIR43" s="101"/>
      <c r="OIS43" s="101"/>
      <c r="OIT43" s="101"/>
      <c r="OIU43" s="101"/>
      <c r="OIV43" s="101"/>
      <c r="OIW43" s="101"/>
      <c r="OIX43" s="101"/>
      <c r="OIY43" s="101"/>
      <c r="OIZ43" s="101"/>
      <c r="OJA43" s="101"/>
      <c r="OJB43" s="101"/>
      <c r="OJC43" s="101"/>
      <c r="OJD43" s="101"/>
      <c r="OJE43" s="101"/>
      <c r="OJF43" s="101"/>
      <c r="OJG43" s="101"/>
      <c r="OJH43" s="101"/>
      <c r="OJI43" s="101"/>
      <c r="OJJ43" s="101"/>
      <c r="OJK43" s="101"/>
      <c r="OJL43" s="101"/>
      <c r="OJM43" s="101"/>
      <c r="OJN43" s="101"/>
      <c r="OJO43" s="101"/>
      <c r="OJP43" s="101"/>
      <c r="OJQ43" s="101"/>
      <c r="OJR43" s="101"/>
      <c r="OJS43" s="101"/>
      <c r="OJT43" s="101"/>
      <c r="OJU43" s="101"/>
      <c r="OJV43" s="101"/>
      <c r="OJW43" s="101"/>
      <c r="OJX43" s="101"/>
      <c r="OJY43" s="101"/>
      <c r="OJZ43" s="101"/>
      <c r="OKA43" s="101"/>
      <c r="OKB43" s="101"/>
      <c r="OKC43" s="101"/>
      <c r="OKD43" s="101"/>
      <c r="OKE43" s="101"/>
      <c r="OKF43" s="101"/>
      <c r="OKG43" s="101"/>
      <c r="OKH43" s="101"/>
      <c r="OKI43" s="101"/>
      <c r="OKJ43" s="101"/>
      <c r="OKK43" s="101"/>
      <c r="OKL43" s="101"/>
      <c r="OKM43" s="101"/>
      <c r="OKN43" s="101"/>
      <c r="OKO43" s="101"/>
      <c r="OKP43" s="101"/>
      <c r="OKQ43" s="101"/>
      <c r="OKR43" s="101"/>
      <c r="OKS43" s="101"/>
      <c r="OKT43" s="101"/>
      <c r="OKU43" s="101"/>
      <c r="OKV43" s="101"/>
      <c r="OKW43" s="101"/>
      <c r="OKX43" s="101"/>
      <c r="OKY43" s="101"/>
      <c r="OKZ43" s="101"/>
      <c r="OLA43" s="101"/>
      <c r="OLB43" s="101"/>
      <c r="OLC43" s="101"/>
      <c r="OLD43" s="101"/>
      <c r="OLE43" s="101"/>
      <c r="OLF43" s="101"/>
      <c r="OLG43" s="101"/>
      <c r="OLH43" s="101"/>
      <c r="OLI43" s="101"/>
      <c r="OLJ43" s="101"/>
      <c r="OLK43" s="101"/>
      <c r="OLL43" s="101"/>
      <c r="OLM43" s="101"/>
      <c r="OLN43" s="101"/>
      <c r="OLO43" s="101"/>
      <c r="OLP43" s="101"/>
      <c r="OLQ43" s="101"/>
      <c r="OLR43" s="101"/>
      <c r="OLS43" s="101"/>
      <c r="OLT43" s="101"/>
      <c r="OLU43" s="101"/>
      <c r="OLV43" s="101"/>
      <c r="OLW43" s="101"/>
      <c r="OLX43" s="101"/>
      <c r="OLY43" s="101"/>
      <c r="OLZ43" s="101"/>
      <c r="OMA43" s="101"/>
      <c r="OMB43" s="101"/>
      <c r="OMC43" s="101"/>
      <c r="OMD43" s="101"/>
      <c r="OME43" s="101"/>
      <c r="OMF43" s="101"/>
      <c r="OMG43" s="101"/>
      <c r="OMH43" s="101"/>
      <c r="OMI43" s="101"/>
      <c r="OMJ43" s="101"/>
      <c r="OMK43" s="101"/>
      <c r="OML43" s="101"/>
      <c r="OMM43" s="101"/>
      <c r="OMN43" s="101"/>
      <c r="OMO43" s="101"/>
      <c r="OMP43" s="101"/>
      <c r="OMQ43" s="101"/>
      <c r="OMR43" s="101"/>
      <c r="OMS43" s="101"/>
      <c r="OMT43" s="101"/>
      <c r="OMU43" s="101"/>
      <c r="OMV43" s="101"/>
      <c r="OMW43" s="101"/>
      <c r="OMX43" s="101"/>
      <c r="OMY43" s="101"/>
      <c r="OMZ43" s="101"/>
      <c r="ONA43" s="101"/>
      <c r="ONB43" s="101"/>
      <c r="ONC43" s="101"/>
      <c r="OND43" s="101"/>
      <c r="ONE43" s="101"/>
      <c r="ONF43" s="101"/>
      <c r="ONG43" s="101"/>
      <c r="ONH43" s="101"/>
      <c r="ONI43" s="101"/>
      <c r="ONJ43" s="101"/>
      <c r="ONK43" s="101"/>
      <c r="ONL43" s="101"/>
      <c r="ONM43" s="101"/>
      <c r="ONN43" s="101"/>
      <c r="ONO43" s="101"/>
      <c r="ONP43" s="101"/>
      <c r="ONQ43" s="101"/>
      <c r="ONR43" s="101"/>
      <c r="ONS43" s="101"/>
      <c r="ONT43" s="101"/>
      <c r="ONU43" s="101"/>
      <c r="ONV43" s="101"/>
      <c r="ONW43" s="101"/>
      <c r="ONX43" s="101"/>
      <c r="ONY43" s="101"/>
      <c r="ONZ43" s="101"/>
      <c r="OOA43" s="101"/>
      <c r="OOB43" s="101"/>
      <c r="OOC43" s="101"/>
      <c r="OOD43" s="101"/>
      <c r="OOE43" s="101"/>
      <c r="OOF43" s="101"/>
      <c r="OOG43" s="101"/>
      <c r="OOH43" s="101"/>
      <c r="OOI43" s="101"/>
      <c r="OOJ43" s="101"/>
      <c r="OOK43" s="101"/>
      <c r="OOL43" s="101"/>
      <c r="OOM43" s="101"/>
      <c r="OON43" s="101"/>
      <c r="OOO43" s="101"/>
      <c r="OOP43" s="101"/>
      <c r="OOQ43" s="101"/>
      <c r="OOR43" s="101"/>
      <c r="OOS43" s="101"/>
      <c r="OOT43" s="101"/>
      <c r="OOU43" s="101"/>
      <c r="OOV43" s="101"/>
      <c r="OOW43" s="101"/>
      <c r="OOX43" s="101"/>
      <c r="OOY43" s="101"/>
      <c r="OOZ43" s="101"/>
      <c r="OPA43" s="101"/>
      <c r="OPB43" s="101"/>
      <c r="OPC43" s="101"/>
      <c r="OPD43" s="101"/>
      <c r="OPE43" s="101"/>
      <c r="OPF43" s="101"/>
      <c r="OPG43" s="101"/>
      <c r="OPH43" s="101"/>
      <c r="OPI43" s="101"/>
      <c r="OPJ43" s="101"/>
      <c r="OPK43" s="101"/>
      <c r="OPL43" s="101"/>
      <c r="OPM43" s="101"/>
      <c r="OPN43" s="101"/>
      <c r="OPO43" s="101"/>
      <c r="OPP43" s="101"/>
      <c r="OPQ43" s="101"/>
      <c r="OPR43" s="101"/>
      <c r="OPS43" s="101"/>
      <c r="OPT43" s="101"/>
      <c r="OPU43" s="101"/>
      <c r="OPV43" s="101"/>
      <c r="OPW43" s="101"/>
      <c r="OPX43" s="101"/>
      <c r="OPY43" s="101"/>
      <c r="OPZ43" s="101"/>
      <c r="OQA43" s="101"/>
      <c r="OQB43" s="101"/>
      <c r="OQC43" s="101"/>
      <c r="OQD43" s="101"/>
      <c r="OQE43" s="101"/>
      <c r="OQF43" s="101"/>
      <c r="OQG43" s="101"/>
      <c r="OQH43" s="101"/>
      <c r="OQI43" s="101"/>
      <c r="OQJ43" s="101"/>
      <c r="OQK43" s="101"/>
      <c r="OQL43" s="101"/>
      <c r="OQM43" s="101"/>
      <c r="OQN43" s="101"/>
      <c r="OQO43" s="101"/>
      <c r="OQP43" s="101"/>
      <c r="OQQ43" s="101"/>
      <c r="OQR43" s="101"/>
      <c r="OQS43" s="101"/>
      <c r="OQT43" s="101"/>
      <c r="OQU43" s="101"/>
      <c r="OQV43" s="101"/>
      <c r="OQW43" s="101"/>
      <c r="OQX43" s="101"/>
      <c r="OQY43" s="101"/>
      <c r="OQZ43" s="101"/>
      <c r="ORA43" s="101"/>
      <c r="ORB43" s="101"/>
      <c r="ORC43" s="101"/>
      <c r="ORD43" s="101"/>
      <c r="ORE43" s="101"/>
      <c r="ORF43" s="101"/>
      <c r="ORG43" s="101"/>
      <c r="ORH43" s="101"/>
      <c r="ORI43" s="101"/>
      <c r="ORJ43" s="101"/>
      <c r="ORK43" s="101"/>
      <c r="ORL43" s="101"/>
      <c r="ORM43" s="101"/>
      <c r="ORN43" s="101"/>
      <c r="ORO43" s="101"/>
      <c r="ORP43" s="101"/>
      <c r="ORQ43" s="101"/>
      <c r="ORR43" s="101"/>
      <c r="ORS43" s="101"/>
      <c r="ORT43" s="101"/>
      <c r="ORU43" s="101"/>
      <c r="ORV43" s="101"/>
      <c r="ORW43" s="101"/>
      <c r="ORX43" s="101"/>
      <c r="ORY43" s="101"/>
      <c r="ORZ43" s="101"/>
      <c r="OSA43" s="101"/>
      <c r="OSB43" s="101"/>
      <c r="OSC43" s="101"/>
      <c r="OSD43" s="101"/>
      <c r="OSE43" s="101"/>
      <c r="OSF43" s="101"/>
      <c r="OSG43" s="101"/>
      <c r="OSH43" s="101"/>
      <c r="OSI43" s="101"/>
      <c r="OSJ43" s="101"/>
      <c r="OSK43" s="101"/>
      <c r="OSL43" s="101"/>
      <c r="OSM43" s="101"/>
      <c r="OSN43" s="101"/>
      <c r="OSO43" s="101"/>
      <c r="OSP43" s="101"/>
      <c r="OSQ43" s="101"/>
      <c r="OSR43" s="101"/>
      <c r="OSS43" s="101"/>
      <c r="OST43" s="101"/>
      <c r="OSU43" s="101"/>
      <c r="OSV43" s="101"/>
      <c r="OSW43" s="101"/>
      <c r="OSX43" s="101"/>
      <c r="OSY43" s="101"/>
      <c r="OSZ43" s="101"/>
      <c r="OTA43" s="101"/>
      <c r="OTB43" s="101"/>
      <c r="OTC43" s="101"/>
      <c r="OTD43" s="101"/>
      <c r="OTE43" s="101"/>
      <c r="OTF43" s="101"/>
      <c r="OTG43" s="101"/>
      <c r="OTH43" s="101"/>
      <c r="OTI43" s="101"/>
      <c r="OTJ43" s="101"/>
      <c r="OTK43" s="101"/>
      <c r="OTL43" s="101"/>
      <c r="OTM43" s="101"/>
      <c r="OTN43" s="101"/>
      <c r="OTO43" s="101"/>
      <c r="OTP43" s="101"/>
      <c r="OTQ43" s="101"/>
      <c r="OTR43" s="101"/>
      <c r="OTS43" s="101"/>
      <c r="OTT43" s="101"/>
      <c r="OTU43" s="101"/>
      <c r="OTV43" s="101"/>
      <c r="OTW43" s="101"/>
      <c r="OTX43" s="101"/>
      <c r="OTY43" s="101"/>
      <c r="OTZ43" s="101"/>
      <c r="OUA43" s="101"/>
      <c r="OUB43" s="101"/>
      <c r="OUC43" s="101"/>
      <c r="OUD43" s="101"/>
      <c r="OUE43" s="101"/>
      <c r="OUF43" s="101"/>
      <c r="OUG43" s="101"/>
      <c r="OUH43" s="101"/>
      <c r="OUI43" s="101"/>
      <c r="OUJ43" s="101"/>
      <c r="OUK43" s="101"/>
      <c r="OUL43" s="101"/>
      <c r="OUM43" s="101"/>
      <c r="OUN43" s="101"/>
      <c r="OUO43" s="101"/>
      <c r="OUP43" s="101"/>
      <c r="OUQ43" s="101"/>
      <c r="OUR43" s="101"/>
      <c r="OUS43" s="101"/>
      <c r="OUT43" s="101"/>
      <c r="OUU43" s="101"/>
      <c r="OUV43" s="101"/>
      <c r="OUW43" s="101"/>
      <c r="OUX43" s="101"/>
      <c r="OUY43" s="101"/>
      <c r="OUZ43" s="101"/>
      <c r="OVA43" s="101"/>
      <c r="OVB43" s="101"/>
      <c r="OVC43" s="101"/>
      <c r="OVD43" s="101"/>
      <c r="OVE43" s="101"/>
      <c r="OVF43" s="101"/>
      <c r="OVG43" s="101"/>
      <c r="OVH43" s="101"/>
      <c r="OVI43" s="101"/>
      <c r="OVJ43" s="101"/>
      <c r="OVK43" s="101"/>
      <c r="OVL43" s="101"/>
      <c r="OVM43" s="101"/>
      <c r="OVN43" s="101"/>
      <c r="OVO43" s="101"/>
      <c r="OVP43" s="101"/>
      <c r="OVQ43" s="101"/>
      <c r="OVR43" s="101"/>
      <c r="OVS43" s="101"/>
      <c r="OVT43" s="101"/>
      <c r="OVU43" s="101"/>
      <c r="OVV43" s="101"/>
      <c r="OVW43" s="101"/>
      <c r="OVX43" s="101"/>
      <c r="OVY43" s="101"/>
      <c r="OVZ43" s="101"/>
      <c r="OWA43" s="101"/>
      <c r="OWB43" s="101"/>
      <c r="OWC43" s="101"/>
      <c r="OWD43" s="101"/>
      <c r="OWE43" s="101"/>
      <c r="OWF43" s="101"/>
      <c r="OWG43" s="101"/>
      <c r="OWH43" s="101"/>
      <c r="OWI43" s="101"/>
      <c r="OWJ43" s="101"/>
      <c r="OWK43" s="101"/>
      <c r="OWL43" s="101"/>
      <c r="OWM43" s="101"/>
      <c r="OWN43" s="101"/>
      <c r="OWO43" s="101"/>
      <c r="OWP43" s="101"/>
      <c r="OWQ43" s="101"/>
      <c r="OWR43" s="101"/>
      <c r="OWS43" s="101"/>
      <c r="OWT43" s="101"/>
      <c r="OWU43" s="101"/>
      <c r="OWV43" s="101"/>
      <c r="OWW43" s="101"/>
      <c r="OWX43" s="101"/>
      <c r="OWY43" s="101"/>
      <c r="OWZ43" s="101"/>
      <c r="OXA43" s="101"/>
      <c r="OXB43" s="101"/>
      <c r="OXC43" s="101"/>
      <c r="OXD43" s="101"/>
      <c r="OXE43" s="101"/>
      <c r="OXF43" s="101"/>
      <c r="OXG43" s="101"/>
      <c r="OXH43" s="101"/>
      <c r="OXI43" s="101"/>
      <c r="OXJ43" s="101"/>
      <c r="OXK43" s="101"/>
      <c r="OXL43" s="101"/>
      <c r="OXM43" s="101"/>
      <c r="OXN43" s="101"/>
      <c r="OXO43" s="101"/>
      <c r="OXP43" s="101"/>
      <c r="OXQ43" s="101"/>
      <c r="OXR43" s="101"/>
      <c r="OXS43" s="101"/>
      <c r="OXT43" s="101"/>
      <c r="OXU43" s="101"/>
      <c r="OXV43" s="101"/>
      <c r="OXW43" s="101"/>
      <c r="OXX43" s="101"/>
      <c r="OXY43" s="101"/>
      <c r="OXZ43" s="101"/>
      <c r="OYA43" s="101"/>
      <c r="OYB43" s="101"/>
      <c r="OYC43" s="101"/>
      <c r="OYD43" s="101"/>
      <c r="OYE43" s="101"/>
      <c r="OYF43" s="101"/>
      <c r="OYG43" s="101"/>
      <c r="OYH43" s="101"/>
      <c r="OYI43" s="101"/>
      <c r="OYJ43" s="101"/>
      <c r="OYK43" s="101"/>
      <c r="OYL43" s="101"/>
      <c r="OYM43" s="101"/>
      <c r="OYN43" s="101"/>
      <c r="OYO43" s="101"/>
      <c r="OYP43" s="101"/>
      <c r="OYQ43" s="101"/>
      <c r="OYR43" s="101"/>
      <c r="OYS43" s="101"/>
      <c r="OYT43" s="101"/>
      <c r="OYU43" s="101"/>
      <c r="OYV43" s="101"/>
      <c r="OYW43" s="101"/>
      <c r="OYX43" s="101"/>
      <c r="OYY43" s="101"/>
      <c r="OYZ43" s="101"/>
      <c r="OZA43" s="101"/>
      <c r="OZB43" s="101"/>
      <c r="OZC43" s="101"/>
      <c r="OZD43" s="101"/>
      <c r="OZE43" s="101"/>
      <c r="OZF43" s="101"/>
      <c r="OZG43" s="101"/>
      <c r="OZH43" s="101"/>
      <c r="OZI43" s="101"/>
      <c r="OZJ43" s="101"/>
      <c r="OZK43" s="101"/>
      <c r="OZL43" s="101"/>
      <c r="OZM43" s="101"/>
      <c r="OZN43" s="101"/>
      <c r="OZO43" s="101"/>
      <c r="OZP43" s="101"/>
      <c r="OZQ43" s="101"/>
      <c r="OZR43" s="101"/>
      <c r="OZS43" s="101"/>
      <c r="OZT43" s="101"/>
      <c r="OZU43" s="101"/>
      <c r="OZV43" s="101"/>
      <c r="OZW43" s="101"/>
      <c r="OZX43" s="101"/>
      <c r="OZY43" s="101"/>
      <c r="OZZ43" s="101"/>
      <c r="PAA43" s="101"/>
      <c r="PAB43" s="101"/>
      <c r="PAC43" s="101"/>
      <c r="PAD43" s="101"/>
      <c r="PAE43" s="101"/>
      <c r="PAF43" s="101"/>
      <c r="PAG43" s="101"/>
      <c r="PAH43" s="101"/>
      <c r="PAI43" s="101"/>
      <c r="PAJ43" s="101"/>
      <c r="PAK43" s="101"/>
      <c r="PAL43" s="101"/>
      <c r="PAM43" s="101"/>
      <c r="PAN43" s="101"/>
      <c r="PAO43" s="101"/>
      <c r="PAP43" s="101"/>
      <c r="PAQ43" s="101"/>
      <c r="PAR43" s="101"/>
      <c r="PAS43" s="101"/>
      <c r="PAT43" s="101"/>
      <c r="PAU43" s="101"/>
      <c r="PAV43" s="101"/>
      <c r="PAW43" s="101"/>
      <c r="PAX43" s="101"/>
      <c r="PAY43" s="101"/>
      <c r="PAZ43" s="101"/>
      <c r="PBA43" s="101"/>
      <c r="PBB43" s="101"/>
      <c r="PBC43" s="101"/>
      <c r="PBD43" s="101"/>
      <c r="PBE43" s="101"/>
      <c r="PBF43" s="101"/>
      <c r="PBG43" s="101"/>
      <c r="PBH43" s="101"/>
      <c r="PBI43" s="101"/>
      <c r="PBJ43" s="101"/>
      <c r="PBK43" s="101"/>
      <c r="PBL43" s="101"/>
      <c r="PBM43" s="101"/>
      <c r="PBN43" s="101"/>
      <c r="PBO43" s="101"/>
      <c r="PBP43" s="101"/>
      <c r="PBQ43" s="101"/>
      <c r="PBR43" s="101"/>
      <c r="PBS43" s="101"/>
      <c r="PBT43" s="101"/>
      <c r="PBU43" s="101"/>
      <c r="PBV43" s="101"/>
      <c r="PBW43" s="101"/>
      <c r="PBX43" s="101"/>
      <c r="PBY43" s="101"/>
      <c r="PBZ43" s="101"/>
      <c r="PCA43" s="101"/>
      <c r="PCB43" s="101"/>
      <c r="PCC43" s="101"/>
      <c r="PCD43" s="101"/>
      <c r="PCE43" s="101"/>
      <c r="PCF43" s="101"/>
      <c r="PCG43" s="101"/>
      <c r="PCH43" s="101"/>
      <c r="PCI43" s="101"/>
      <c r="PCJ43" s="101"/>
      <c r="PCK43" s="101"/>
      <c r="PCL43" s="101"/>
      <c r="PCM43" s="101"/>
      <c r="PCN43" s="101"/>
      <c r="PCO43" s="101"/>
      <c r="PCP43" s="101"/>
      <c r="PCQ43" s="101"/>
      <c r="PCR43" s="101"/>
      <c r="PCS43" s="101"/>
      <c r="PCT43" s="101"/>
      <c r="PCU43" s="101"/>
      <c r="PCV43" s="101"/>
      <c r="PCW43" s="101"/>
      <c r="PCX43" s="101"/>
      <c r="PCY43" s="101"/>
      <c r="PCZ43" s="101"/>
      <c r="PDA43" s="101"/>
      <c r="PDB43" s="101"/>
      <c r="PDC43" s="101"/>
      <c r="PDD43" s="101"/>
      <c r="PDE43" s="101"/>
      <c r="PDF43" s="101"/>
      <c r="PDG43" s="101"/>
      <c r="PDH43" s="101"/>
      <c r="PDI43" s="101"/>
      <c r="PDJ43" s="101"/>
      <c r="PDK43" s="101"/>
      <c r="PDL43" s="101"/>
      <c r="PDM43" s="101"/>
      <c r="PDN43" s="101"/>
      <c r="PDO43" s="101"/>
      <c r="PDP43" s="101"/>
      <c r="PDQ43" s="101"/>
      <c r="PDR43" s="101"/>
      <c r="PDS43" s="101"/>
      <c r="PDT43" s="101"/>
      <c r="PDU43" s="101"/>
      <c r="PDV43" s="101"/>
      <c r="PDW43" s="101"/>
      <c r="PDX43" s="101"/>
      <c r="PDY43" s="101"/>
      <c r="PDZ43" s="101"/>
      <c r="PEA43" s="101"/>
      <c r="PEB43" s="101"/>
      <c r="PEC43" s="101"/>
      <c r="PED43" s="101"/>
      <c r="PEE43" s="101"/>
      <c r="PEF43" s="101"/>
      <c r="PEG43" s="101"/>
      <c r="PEH43" s="101"/>
      <c r="PEI43" s="101"/>
      <c r="PEJ43" s="101"/>
      <c r="PEK43" s="101"/>
      <c r="PEL43" s="101"/>
      <c r="PEM43" s="101"/>
      <c r="PEN43" s="101"/>
      <c r="PEO43" s="101"/>
      <c r="PEP43" s="101"/>
      <c r="PEQ43" s="101"/>
      <c r="PER43" s="101"/>
      <c r="PES43" s="101"/>
      <c r="PET43" s="101"/>
      <c r="PEU43" s="101"/>
      <c r="PEV43" s="101"/>
      <c r="PEW43" s="101"/>
      <c r="PEX43" s="101"/>
      <c r="PEY43" s="101"/>
      <c r="PEZ43" s="101"/>
      <c r="PFA43" s="101"/>
      <c r="PFB43" s="101"/>
      <c r="PFC43" s="101"/>
      <c r="PFD43" s="101"/>
      <c r="PFE43" s="101"/>
      <c r="PFF43" s="101"/>
      <c r="PFG43" s="101"/>
      <c r="PFH43" s="101"/>
      <c r="PFI43" s="101"/>
      <c r="PFJ43" s="101"/>
      <c r="PFK43" s="101"/>
      <c r="PFL43" s="101"/>
      <c r="PFM43" s="101"/>
      <c r="PFN43" s="101"/>
      <c r="PFO43" s="101"/>
      <c r="PFP43" s="101"/>
      <c r="PFQ43" s="101"/>
      <c r="PFR43" s="101"/>
      <c r="PFS43" s="101"/>
      <c r="PFT43" s="101"/>
      <c r="PFU43" s="101"/>
      <c r="PFV43" s="101"/>
      <c r="PFW43" s="101"/>
      <c r="PFX43" s="101"/>
      <c r="PFY43" s="101"/>
      <c r="PFZ43" s="101"/>
      <c r="PGA43" s="101"/>
      <c r="PGB43" s="101"/>
      <c r="PGC43" s="101"/>
      <c r="PGD43" s="101"/>
      <c r="PGE43" s="101"/>
      <c r="PGF43" s="101"/>
      <c r="PGG43" s="101"/>
      <c r="PGH43" s="101"/>
      <c r="PGI43" s="101"/>
      <c r="PGJ43" s="101"/>
      <c r="PGK43" s="101"/>
      <c r="PGL43" s="101"/>
      <c r="PGM43" s="101"/>
      <c r="PGN43" s="101"/>
      <c r="PGO43" s="101"/>
      <c r="PGP43" s="101"/>
      <c r="PGQ43" s="101"/>
      <c r="PGR43" s="101"/>
      <c r="PGS43" s="101"/>
      <c r="PGT43" s="101"/>
      <c r="PGU43" s="101"/>
      <c r="PGV43" s="101"/>
      <c r="PGW43" s="101"/>
      <c r="PGX43" s="101"/>
      <c r="PGY43" s="101"/>
      <c r="PGZ43" s="101"/>
      <c r="PHA43" s="101"/>
      <c r="PHB43" s="101"/>
      <c r="PHC43" s="101"/>
      <c r="PHD43" s="101"/>
      <c r="PHE43" s="101"/>
      <c r="PHF43" s="101"/>
      <c r="PHG43" s="101"/>
      <c r="PHH43" s="101"/>
      <c r="PHI43" s="101"/>
      <c r="PHJ43" s="101"/>
      <c r="PHK43" s="101"/>
      <c r="PHL43" s="101"/>
      <c r="PHM43" s="101"/>
      <c r="PHN43" s="101"/>
      <c r="PHO43" s="101"/>
      <c r="PHP43" s="101"/>
      <c r="PHQ43" s="101"/>
      <c r="PHR43" s="101"/>
      <c r="PHS43" s="101"/>
      <c r="PHT43" s="101"/>
      <c r="PHU43" s="101"/>
      <c r="PHV43" s="101"/>
      <c r="PHW43" s="101"/>
      <c r="PHX43" s="101"/>
      <c r="PHY43" s="101"/>
      <c r="PHZ43" s="101"/>
      <c r="PIA43" s="101"/>
      <c r="PIB43" s="101"/>
      <c r="PIC43" s="101"/>
      <c r="PID43" s="101"/>
      <c r="PIE43" s="101"/>
      <c r="PIF43" s="101"/>
      <c r="PIG43" s="101"/>
      <c r="PIH43" s="101"/>
      <c r="PII43" s="101"/>
      <c r="PIJ43" s="101"/>
      <c r="PIK43" s="101"/>
      <c r="PIL43" s="101"/>
      <c r="PIM43" s="101"/>
      <c r="PIN43" s="101"/>
      <c r="PIO43" s="101"/>
      <c r="PIP43" s="101"/>
      <c r="PIQ43" s="101"/>
      <c r="PIR43" s="101"/>
      <c r="PIS43" s="101"/>
      <c r="PIT43" s="101"/>
      <c r="PIU43" s="101"/>
      <c r="PIV43" s="101"/>
      <c r="PIW43" s="101"/>
      <c r="PIX43" s="101"/>
      <c r="PIY43" s="101"/>
      <c r="PIZ43" s="101"/>
      <c r="PJA43" s="101"/>
      <c r="PJB43" s="101"/>
      <c r="PJC43" s="101"/>
      <c r="PJD43" s="101"/>
      <c r="PJE43" s="101"/>
      <c r="PJF43" s="101"/>
      <c r="PJG43" s="101"/>
      <c r="PJH43" s="101"/>
      <c r="PJI43" s="101"/>
      <c r="PJJ43" s="101"/>
      <c r="PJK43" s="101"/>
      <c r="PJL43" s="101"/>
      <c r="PJM43" s="101"/>
      <c r="PJN43" s="101"/>
      <c r="PJO43" s="101"/>
      <c r="PJP43" s="101"/>
      <c r="PJQ43" s="101"/>
      <c r="PJR43" s="101"/>
      <c r="PJS43" s="101"/>
      <c r="PJT43" s="101"/>
      <c r="PJU43" s="101"/>
      <c r="PJV43" s="101"/>
      <c r="PJW43" s="101"/>
      <c r="PJX43" s="101"/>
      <c r="PJY43" s="101"/>
      <c r="PJZ43" s="101"/>
      <c r="PKA43" s="101"/>
      <c r="PKB43" s="101"/>
      <c r="PKC43" s="101"/>
      <c r="PKD43" s="101"/>
      <c r="PKE43" s="101"/>
      <c r="PKF43" s="101"/>
      <c r="PKG43" s="101"/>
      <c r="PKH43" s="101"/>
      <c r="PKI43" s="101"/>
      <c r="PKJ43" s="101"/>
      <c r="PKK43" s="101"/>
      <c r="PKL43" s="101"/>
      <c r="PKM43" s="101"/>
      <c r="PKN43" s="101"/>
      <c r="PKO43" s="101"/>
      <c r="PKP43" s="101"/>
      <c r="PKQ43" s="101"/>
      <c r="PKR43" s="101"/>
      <c r="PKS43" s="101"/>
      <c r="PKT43" s="101"/>
      <c r="PKU43" s="101"/>
      <c r="PKV43" s="101"/>
      <c r="PKW43" s="101"/>
      <c r="PKX43" s="101"/>
      <c r="PKY43" s="101"/>
      <c r="PKZ43" s="101"/>
      <c r="PLA43" s="101"/>
      <c r="PLB43" s="101"/>
      <c r="PLC43" s="101"/>
      <c r="PLD43" s="101"/>
      <c r="PLE43" s="101"/>
      <c r="PLF43" s="101"/>
      <c r="PLG43" s="101"/>
      <c r="PLH43" s="101"/>
      <c r="PLI43" s="101"/>
      <c r="PLJ43" s="101"/>
      <c r="PLK43" s="101"/>
      <c r="PLL43" s="101"/>
      <c r="PLM43" s="101"/>
      <c r="PLN43" s="101"/>
      <c r="PLO43" s="101"/>
      <c r="PLP43" s="101"/>
      <c r="PLQ43" s="101"/>
      <c r="PLR43" s="101"/>
      <c r="PLS43" s="101"/>
      <c r="PLT43" s="101"/>
      <c r="PLU43" s="101"/>
      <c r="PLV43" s="101"/>
      <c r="PLW43" s="101"/>
      <c r="PLX43" s="101"/>
      <c r="PLY43" s="101"/>
      <c r="PLZ43" s="101"/>
      <c r="PMA43" s="101"/>
      <c r="PMB43" s="101"/>
      <c r="PMC43" s="101"/>
      <c r="PMD43" s="101"/>
      <c r="PME43" s="101"/>
      <c r="PMF43" s="101"/>
      <c r="PMG43" s="101"/>
      <c r="PMH43" s="101"/>
      <c r="PMI43" s="101"/>
      <c r="PMJ43" s="101"/>
      <c r="PMK43" s="101"/>
      <c r="PML43" s="101"/>
      <c r="PMM43" s="101"/>
      <c r="PMN43" s="101"/>
      <c r="PMO43" s="101"/>
      <c r="PMP43" s="101"/>
      <c r="PMQ43" s="101"/>
      <c r="PMR43" s="101"/>
      <c r="PMS43" s="101"/>
      <c r="PMT43" s="101"/>
      <c r="PMU43" s="101"/>
      <c r="PMV43" s="101"/>
      <c r="PMW43" s="101"/>
      <c r="PMX43" s="101"/>
      <c r="PMY43" s="101"/>
      <c r="PMZ43" s="101"/>
      <c r="PNA43" s="101"/>
      <c r="PNB43" s="101"/>
      <c r="PNC43" s="101"/>
      <c r="PND43" s="101"/>
      <c r="PNE43" s="101"/>
      <c r="PNF43" s="101"/>
      <c r="PNG43" s="101"/>
      <c r="PNH43" s="101"/>
      <c r="PNI43" s="101"/>
      <c r="PNJ43" s="101"/>
      <c r="PNK43" s="101"/>
      <c r="PNL43" s="101"/>
      <c r="PNM43" s="101"/>
      <c r="PNN43" s="101"/>
      <c r="PNO43" s="101"/>
      <c r="PNP43" s="101"/>
      <c r="PNQ43" s="101"/>
      <c r="PNR43" s="101"/>
      <c r="PNS43" s="101"/>
      <c r="PNT43" s="101"/>
      <c r="PNU43" s="101"/>
      <c r="PNV43" s="101"/>
      <c r="PNW43" s="101"/>
      <c r="PNX43" s="101"/>
      <c r="PNY43" s="101"/>
      <c r="PNZ43" s="101"/>
      <c r="POA43" s="101"/>
      <c r="POB43" s="101"/>
      <c r="POC43" s="101"/>
      <c r="POD43" s="101"/>
      <c r="POE43" s="101"/>
      <c r="POF43" s="101"/>
      <c r="POG43" s="101"/>
      <c r="POH43" s="101"/>
      <c r="POI43" s="101"/>
      <c r="POJ43" s="101"/>
      <c r="POK43" s="101"/>
      <c r="POL43" s="101"/>
      <c r="POM43" s="101"/>
      <c r="PON43" s="101"/>
      <c r="POO43" s="101"/>
      <c r="POP43" s="101"/>
      <c r="POQ43" s="101"/>
      <c r="POR43" s="101"/>
      <c r="POS43" s="101"/>
      <c r="POT43" s="101"/>
      <c r="POU43" s="101"/>
      <c r="POV43" s="101"/>
      <c r="POW43" s="101"/>
      <c r="POX43" s="101"/>
      <c r="POY43" s="101"/>
      <c r="POZ43" s="101"/>
      <c r="PPA43" s="101"/>
      <c r="PPB43" s="101"/>
      <c r="PPC43" s="101"/>
      <c r="PPD43" s="101"/>
      <c r="PPE43" s="101"/>
      <c r="PPF43" s="101"/>
      <c r="PPG43" s="101"/>
      <c r="PPH43" s="101"/>
      <c r="PPI43" s="101"/>
      <c r="PPJ43" s="101"/>
      <c r="PPK43" s="101"/>
      <c r="PPL43" s="101"/>
      <c r="PPM43" s="101"/>
      <c r="PPN43" s="101"/>
      <c r="PPO43" s="101"/>
      <c r="PPP43" s="101"/>
      <c r="PPQ43" s="101"/>
      <c r="PPR43" s="101"/>
      <c r="PPS43" s="101"/>
      <c r="PPT43" s="101"/>
      <c r="PPU43" s="101"/>
      <c r="PPV43" s="101"/>
      <c r="PPW43" s="101"/>
      <c r="PPX43" s="101"/>
      <c r="PPY43" s="101"/>
      <c r="PPZ43" s="101"/>
      <c r="PQA43" s="101"/>
      <c r="PQB43" s="101"/>
      <c r="PQC43" s="101"/>
      <c r="PQD43" s="101"/>
      <c r="PQE43" s="101"/>
      <c r="PQF43" s="101"/>
      <c r="PQG43" s="101"/>
      <c r="PQH43" s="101"/>
      <c r="PQI43" s="101"/>
      <c r="PQJ43" s="101"/>
      <c r="PQK43" s="101"/>
      <c r="PQL43" s="101"/>
      <c r="PQM43" s="101"/>
      <c r="PQN43" s="101"/>
      <c r="PQO43" s="101"/>
      <c r="PQP43" s="101"/>
      <c r="PQQ43" s="101"/>
      <c r="PQR43" s="101"/>
      <c r="PQS43" s="101"/>
      <c r="PQT43" s="101"/>
      <c r="PQU43" s="101"/>
      <c r="PQV43" s="101"/>
      <c r="PQW43" s="101"/>
      <c r="PQX43" s="101"/>
      <c r="PQY43" s="101"/>
      <c r="PQZ43" s="101"/>
      <c r="PRA43" s="101"/>
      <c r="PRB43" s="101"/>
      <c r="PRC43" s="101"/>
      <c r="PRD43" s="101"/>
      <c r="PRE43" s="101"/>
      <c r="PRF43" s="101"/>
      <c r="PRG43" s="101"/>
      <c r="PRH43" s="101"/>
      <c r="PRI43" s="101"/>
      <c r="PRJ43" s="101"/>
      <c r="PRK43" s="101"/>
      <c r="PRL43" s="101"/>
      <c r="PRM43" s="101"/>
      <c r="PRN43" s="101"/>
      <c r="PRO43" s="101"/>
      <c r="PRP43" s="101"/>
      <c r="PRQ43" s="101"/>
      <c r="PRR43" s="101"/>
      <c r="PRS43" s="101"/>
      <c r="PRT43" s="101"/>
      <c r="PRU43" s="101"/>
      <c r="PRV43" s="101"/>
      <c r="PRW43" s="101"/>
      <c r="PRX43" s="101"/>
      <c r="PRY43" s="101"/>
      <c r="PRZ43" s="101"/>
      <c r="PSA43" s="101"/>
      <c r="PSB43" s="101"/>
      <c r="PSC43" s="101"/>
      <c r="PSD43" s="101"/>
      <c r="PSE43" s="101"/>
      <c r="PSF43" s="101"/>
      <c r="PSG43" s="101"/>
      <c r="PSH43" s="101"/>
      <c r="PSI43" s="101"/>
      <c r="PSJ43" s="101"/>
      <c r="PSK43" s="101"/>
      <c r="PSL43" s="101"/>
      <c r="PSM43" s="101"/>
      <c r="PSN43" s="101"/>
      <c r="PSO43" s="101"/>
      <c r="PSP43" s="101"/>
      <c r="PSQ43" s="101"/>
      <c r="PSR43" s="101"/>
      <c r="PSS43" s="101"/>
      <c r="PST43" s="101"/>
      <c r="PSU43" s="101"/>
      <c r="PSV43" s="101"/>
      <c r="PSW43" s="101"/>
      <c r="PSX43" s="101"/>
      <c r="PSY43" s="101"/>
      <c r="PSZ43" s="101"/>
      <c r="PTA43" s="101"/>
      <c r="PTB43" s="101"/>
      <c r="PTC43" s="101"/>
      <c r="PTD43" s="101"/>
      <c r="PTE43" s="101"/>
      <c r="PTF43" s="101"/>
      <c r="PTG43" s="101"/>
      <c r="PTH43" s="101"/>
      <c r="PTI43" s="101"/>
      <c r="PTJ43" s="101"/>
      <c r="PTK43" s="101"/>
      <c r="PTL43" s="101"/>
      <c r="PTM43" s="101"/>
      <c r="PTN43" s="101"/>
      <c r="PTO43" s="101"/>
      <c r="PTP43" s="101"/>
      <c r="PTQ43" s="101"/>
      <c r="PTR43" s="101"/>
      <c r="PTS43" s="101"/>
      <c r="PTT43" s="101"/>
      <c r="PTU43" s="101"/>
      <c r="PTV43" s="101"/>
      <c r="PTW43" s="101"/>
      <c r="PTX43" s="101"/>
      <c r="PTY43" s="101"/>
      <c r="PTZ43" s="101"/>
      <c r="PUA43" s="101"/>
      <c r="PUB43" s="101"/>
      <c r="PUC43" s="101"/>
      <c r="PUD43" s="101"/>
      <c r="PUE43" s="101"/>
      <c r="PUF43" s="101"/>
      <c r="PUG43" s="101"/>
      <c r="PUH43" s="101"/>
      <c r="PUI43" s="101"/>
      <c r="PUJ43" s="101"/>
      <c r="PUK43" s="101"/>
      <c r="PUL43" s="101"/>
      <c r="PUM43" s="101"/>
      <c r="PUN43" s="101"/>
      <c r="PUO43" s="101"/>
      <c r="PUP43" s="101"/>
      <c r="PUQ43" s="101"/>
      <c r="PUR43" s="101"/>
      <c r="PUS43" s="101"/>
      <c r="PUT43" s="101"/>
      <c r="PUU43" s="101"/>
      <c r="PUV43" s="101"/>
      <c r="PUW43" s="101"/>
      <c r="PUX43" s="101"/>
      <c r="PUY43" s="101"/>
      <c r="PUZ43" s="101"/>
      <c r="PVA43" s="101"/>
      <c r="PVB43" s="101"/>
      <c r="PVC43" s="101"/>
      <c r="PVD43" s="101"/>
      <c r="PVE43" s="101"/>
      <c r="PVF43" s="101"/>
      <c r="PVG43" s="101"/>
      <c r="PVH43" s="101"/>
      <c r="PVI43" s="101"/>
      <c r="PVJ43" s="101"/>
      <c r="PVK43" s="101"/>
      <c r="PVL43" s="101"/>
      <c r="PVM43" s="101"/>
      <c r="PVN43" s="101"/>
      <c r="PVO43" s="101"/>
      <c r="PVP43" s="101"/>
      <c r="PVQ43" s="101"/>
      <c r="PVR43" s="101"/>
      <c r="PVS43" s="101"/>
      <c r="PVT43" s="101"/>
      <c r="PVU43" s="101"/>
      <c r="PVV43" s="101"/>
      <c r="PVW43" s="101"/>
      <c r="PVX43" s="101"/>
      <c r="PVY43" s="101"/>
      <c r="PVZ43" s="101"/>
      <c r="PWA43" s="101"/>
      <c r="PWB43" s="101"/>
      <c r="PWC43" s="101"/>
      <c r="PWD43" s="101"/>
      <c r="PWE43" s="101"/>
      <c r="PWF43" s="101"/>
      <c r="PWG43" s="101"/>
      <c r="PWH43" s="101"/>
      <c r="PWI43" s="101"/>
      <c r="PWJ43" s="101"/>
      <c r="PWK43" s="101"/>
      <c r="PWL43" s="101"/>
      <c r="PWM43" s="101"/>
      <c r="PWN43" s="101"/>
      <c r="PWO43" s="101"/>
      <c r="PWP43" s="101"/>
      <c r="PWQ43" s="101"/>
      <c r="PWR43" s="101"/>
      <c r="PWS43" s="101"/>
      <c r="PWT43" s="101"/>
      <c r="PWU43" s="101"/>
      <c r="PWV43" s="101"/>
      <c r="PWW43" s="101"/>
      <c r="PWX43" s="101"/>
      <c r="PWY43" s="101"/>
      <c r="PWZ43" s="101"/>
      <c r="PXA43" s="101"/>
      <c r="PXB43" s="101"/>
      <c r="PXC43" s="101"/>
      <c r="PXD43" s="101"/>
      <c r="PXE43" s="101"/>
      <c r="PXF43" s="101"/>
      <c r="PXG43" s="101"/>
      <c r="PXH43" s="101"/>
      <c r="PXI43" s="101"/>
      <c r="PXJ43" s="101"/>
      <c r="PXK43" s="101"/>
      <c r="PXL43" s="101"/>
      <c r="PXM43" s="101"/>
      <c r="PXN43" s="101"/>
      <c r="PXO43" s="101"/>
      <c r="PXP43" s="101"/>
      <c r="PXQ43" s="101"/>
      <c r="PXR43" s="101"/>
      <c r="PXS43" s="101"/>
      <c r="PXT43" s="101"/>
      <c r="PXU43" s="101"/>
      <c r="PXV43" s="101"/>
      <c r="PXW43" s="101"/>
      <c r="PXX43" s="101"/>
      <c r="PXY43" s="101"/>
      <c r="PXZ43" s="101"/>
      <c r="PYA43" s="101"/>
      <c r="PYB43" s="101"/>
      <c r="PYC43" s="101"/>
      <c r="PYD43" s="101"/>
      <c r="PYE43" s="101"/>
      <c r="PYF43" s="101"/>
      <c r="PYG43" s="101"/>
      <c r="PYH43" s="101"/>
      <c r="PYI43" s="101"/>
      <c r="PYJ43" s="101"/>
      <c r="PYK43" s="101"/>
      <c r="PYL43" s="101"/>
      <c r="PYM43" s="101"/>
      <c r="PYN43" s="101"/>
      <c r="PYO43" s="101"/>
      <c r="PYP43" s="101"/>
      <c r="PYQ43" s="101"/>
      <c r="PYR43" s="101"/>
      <c r="PYS43" s="101"/>
      <c r="PYT43" s="101"/>
      <c r="PYU43" s="101"/>
      <c r="PYV43" s="101"/>
      <c r="PYW43" s="101"/>
      <c r="PYX43" s="101"/>
      <c r="PYY43" s="101"/>
      <c r="PYZ43" s="101"/>
      <c r="PZA43" s="101"/>
      <c r="PZB43" s="101"/>
      <c r="PZC43" s="101"/>
      <c r="PZD43" s="101"/>
      <c r="PZE43" s="101"/>
      <c r="PZF43" s="101"/>
      <c r="PZG43" s="101"/>
      <c r="PZH43" s="101"/>
      <c r="PZI43" s="101"/>
      <c r="PZJ43" s="101"/>
      <c r="PZK43" s="101"/>
      <c r="PZL43" s="101"/>
      <c r="PZM43" s="101"/>
      <c r="PZN43" s="101"/>
      <c r="PZO43" s="101"/>
      <c r="PZP43" s="101"/>
      <c r="PZQ43" s="101"/>
      <c r="PZR43" s="101"/>
      <c r="PZS43" s="101"/>
      <c r="PZT43" s="101"/>
      <c r="PZU43" s="101"/>
      <c r="PZV43" s="101"/>
      <c r="PZW43" s="101"/>
      <c r="PZX43" s="101"/>
      <c r="PZY43" s="101"/>
      <c r="PZZ43" s="101"/>
      <c r="QAA43" s="101"/>
      <c r="QAB43" s="101"/>
      <c r="QAC43" s="101"/>
      <c r="QAD43" s="101"/>
      <c r="QAE43" s="101"/>
      <c r="QAF43" s="101"/>
      <c r="QAG43" s="101"/>
      <c r="QAH43" s="101"/>
      <c r="QAI43" s="101"/>
      <c r="QAJ43" s="101"/>
      <c r="QAK43" s="101"/>
      <c r="QAL43" s="101"/>
      <c r="QAM43" s="101"/>
      <c r="QAN43" s="101"/>
      <c r="QAO43" s="101"/>
      <c r="QAP43" s="101"/>
      <c r="QAQ43" s="101"/>
      <c r="QAR43" s="101"/>
      <c r="QAS43" s="101"/>
      <c r="QAT43" s="101"/>
      <c r="QAU43" s="101"/>
      <c r="QAV43" s="101"/>
      <c r="QAW43" s="101"/>
      <c r="QAX43" s="101"/>
      <c r="QAY43" s="101"/>
      <c r="QAZ43" s="101"/>
      <c r="QBA43" s="101"/>
      <c r="QBB43" s="101"/>
      <c r="QBC43" s="101"/>
      <c r="QBD43" s="101"/>
      <c r="QBE43" s="101"/>
      <c r="QBF43" s="101"/>
      <c r="QBG43" s="101"/>
      <c r="QBH43" s="101"/>
      <c r="QBI43" s="101"/>
      <c r="QBJ43" s="101"/>
      <c r="QBK43" s="101"/>
      <c r="QBL43" s="101"/>
      <c r="QBM43" s="101"/>
      <c r="QBN43" s="101"/>
      <c r="QBO43" s="101"/>
      <c r="QBP43" s="101"/>
      <c r="QBQ43" s="101"/>
      <c r="QBR43" s="101"/>
      <c r="QBS43" s="101"/>
      <c r="QBT43" s="101"/>
      <c r="QBU43" s="101"/>
      <c r="QBV43" s="101"/>
      <c r="QBW43" s="101"/>
      <c r="QBX43" s="101"/>
      <c r="QBY43" s="101"/>
      <c r="QBZ43" s="101"/>
      <c r="QCA43" s="101"/>
      <c r="QCB43" s="101"/>
      <c r="QCC43" s="101"/>
      <c r="QCD43" s="101"/>
      <c r="QCE43" s="101"/>
      <c r="QCF43" s="101"/>
      <c r="QCG43" s="101"/>
      <c r="QCH43" s="101"/>
      <c r="QCI43" s="101"/>
      <c r="QCJ43" s="101"/>
      <c r="QCK43" s="101"/>
      <c r="QCL43" s="101"/>
      <c r="QCM43" s="101"/>
      <c r="QCN43" s="101"/>
      <c r="QCO43" s="101"/>
      <c r="QCP43" s="101"/>
      <c r="QCQ43" s="101"/>
      <c r="QCR43" s="101"/>
      <c r="QCS43" s="101"/>
      <c r="QCT43" s="101"/>
      <c r="QCU43" s="101"/>
      <c r="QCV43" s="101"/>
      <c r="QCW43" s="101"/>
      <c r="QCX43" s="101"/>
      <c r="QCY43" s="101"/>
      <c r="QCZ43" s="101"/>
      <c r="QDA43" s="101"/>
      <c r="QDB43" s="101"/>
      <c r="QDC43" s="101"/>
      <c r="QDD43" s="101"/>
      <c r="QDE43" s="101"/>
      <c r="QDF43" s="101"/>
      <c r="QDG43" s="101"/>
      <c r="QDH43" s="101"/>
      <c r="QDI43" s="101"/>
      <c r="QDJ43" s="101"/>
      <c r="QDK43" s="101"/>
      <c r="QDL43" s="101"/>
      <c r="QDM43" s="101"/>
      <c r="QDN43" s="101"/>
      <c r="QDO43" s="101"/>
      <c r="QDP43" s="101"/>
      <c r="QDQ43" s="101"/>
      <c r="QDR43" s="101"/>
      <c r="QDS43" s="101"/>
      <c r="QDT43" s="101"/>
      <c r="QDU43" s="101"/>
      <c r="QDV43" s="101"/>
      <c r="QDW43" s="101"/>
      <c r="QDX43" s="101"/>
      <c r="QDY43" s="101"/>
      <c r="QDZ43" s="101"/>
      <c r="QEA43" s="101"/>
      <c r="QEB43" s="101"/>
      <c r="QEC43" s="101"/>
      <c r="QED43" s="101"/>
      <c r="QEE43" s="101"/>
      <c r="QEF43" s="101"/>
      <c r="QEG43" s="101"/>
      <c r="QEH43" s="101"/>
      <c r="QEI43" s="101"/>
      <c r="QEJ43" s="101"/>
      <c r="QEK43" s="101"/>
      <c r="QEL43" s="101"/>
      <c r="QEM43" s="101"/>
      <c r="QEN43" s="101"/>
      <c r="QEO43" s="101"/>
      <c r="QEP43" s="101"/>
      <c r="QEQ43" s="101"/>
      <c r="QER43" s="101"/>
      <c r="QES43" s="101"/>
      <c r="QET43" s="101"/>
      <c r="QEU43" s="101"/>
      <c r="QEV43" s="101"/>
      <c r="QEW43" s="101"/>
      <c r="QEX43" s="101"/>
      <c r="QEY43" s="101"/>
      <c r="QEZ43" s="101"/>
      <c r="QFA43" s="101"/>
      <c r="QFB43" s="101"/>
      <c r="QFC43" s="101"/>
      <c r="QFD43" s="101"/>
      <c r="QFE43" s="101"/>
      <c r="QFF43" s="101"/>
      <c r="QFG43" s="101"/>
      <c r="QFH43" s="101"/>
      <c r="QFI43" s="101"/>
      <c r="QFJ43" s="101"/>
      <c r="QFK43" s="101"/>
      <c r="QFL43" s="101"/>
      <c r="QFM43" s="101"/>
      <c r="QFN43" s="101"/>
      <c r="QFO43" s="101"/>
      <c r="QFP43" s="101"/>
      <c r="QFQ43" s="101"/>
      <c r="QFR43" s="101"/>
      <c r="QFS43" s="101"/>
      <c r="QFT43" s="101"/>
      <c r="QFU43" s="101"/>
      <c r="QFV43" s="101"/>
      <c r="QFW43" s="101"/>
      <c r="QFX43" s="101"/>
      <c r="QFY43" s="101"/>
      <c r="QFZ43" s="101"/>
      <c r="QGA43" s="101"/>
      <c r="QGB43" s="101"/>
      <c r="QGC43" s="101"/>
      <c r="QGD43" s="101"/>
      <c r="QGE43" s="101"/>
      <c r="QGF43" s="101"/>
      <c r="QGG43" s="101"/>
      <c r="QGH43" s="101"/>
      <c r="QGI43" s="101"/>
      <c r="QGJ43" s="101"/>
      <c r="QGK43" s="101"/>
      <c r="QGL43" s="101"/>
      <c r="QGM43" s="101"/>
      <c r="QGN43" s="101"/>
      <c r="QGO43" s="101"/>
      <c r="QGP43" s="101"/>
      <c r="QGQ43" s="101"/>
      <c r="QGR43" s="101"/>
      <c r="QGS43" s="101"/>
      <c r="QGT43" s="101"/>
      <c r="QGU43" s="101"/>
      <c r="QGV43" s="101"/>
      <c r="QGW43" s="101"/>
      <c r="QGX43" s="101"/>
      <c r="QGY43" s="101"/>
      <c r="QGZ43" s="101"/>
      <c r="QHA43" s="101"/>
      <c r="QHB43" s="101"/>
      <c r="QHC43" s="101"/>
      <c r="QHD43" s="101"/>
      <c r="QHE43" s="101"/>
      <c r="QHF43" s="101"/>
      <c r="QHG43" s="101"/>
      <c r="QHH43" s="101"/>
      <c r="QHI43" s="101"/>
      <c r="QHJ43" s="101"/>
      <c r="QHK43" s="101"/>
      <c r="QHL43" s="101"/>
      <c r="QHM43" s="101"/>
      <c r="QHN43" s="101"/>
      <c r="QHO43" s="101"/>
      <c r="QHP43" s="101"/>
      <c r="QHQ43" s="101"/>
      <c r="QHR43" s="101"/>
      <c r="QHS43" s="101"/>
      <c r="QHT43" s="101"/>
      <c r="QHU43" s="101"/>
      <c r="QHV43" s="101"/>
      <c r="QHW43" s="101"/>
      <c r="QHX43" s="101"/>
      <c r="QHY43" s="101"/>
      <c r="QHZ43" s="101"/>
      <c r="QIA43" s="101"/>
      <c r="QIB43" s="101"/>
      <c r="QIC43" s="101"/>
      <c r="QID43" s="101"/>
      <c r="QIE43" s="101"/>
      <c r="QIF43" s="101"/>
      <c r="QIG43" s="101"/>
      <c r="QIH43" s="101"/>
      <c r="QII43" s="101"/>
      <c r="QIJ43" s="101"/>
      <c r="QIK43" s="101"/>
      <c r="QIL43" s="101"/>
      <c r="QIM43" s="101"/>
      <c r="QIN43" s="101"/>
      <c r="QIO43" s="101"/>
      <c r="QIP43" s="101"/>
      <c r="QIQ43" s="101"/>
      <c r="QIR43" s="101"/>
      <c r="QIS43" s="101"/>
      <c r="QIT43" s="101"/>
      <c r="QIU43" s="101"/>
      <c r="QIV43" s="101"/>
      <c r="QIW43" s="101"/>
      <c r="QIX43" s="101"/>
      <c r="QIY43" s="101"/>
      <c r="QIZ43" s="101"/>
      <c r="QJA43" s="101"/>
      <c r="QJB43" s="101"/>
      <c r="QJC43" s="101"/>
      <c r="QJD43" s="101"/>
      <c r="QJE43" s="101"/>
      <c r="QJF43" s="101"/>
      <c r="QJG43" s="101"/>
      <c r="QJH43" s="101"/>
      <c r="QJI43" s="101"/>
      <c r="QJJ43" s="101"/>
      <c r="QJK43" s="101"/>
      <c r="QJL43" s="101"/>
      <c r="QJM43" s="101"/>
      <c r="QJN43" s="101"/>
      <c r="QJO43" s="101"/>
      <c r="QJP43" s="101"/>
      <c r="QJQ43" s="101"/>
      <c r="QJR43" s="101"/>
      <c r="QJS43" s="101"/>
      <c r="QJT43" s="101"/>
      <c r="QJU43" s="101"/>
      <c r="QJV43" s="101"/>
      <c r="QJW43" s="101"/>
      <c r="QJX43" s="101"/>
      <c r="QJY43" s="101"/>
      <c r="QJZ43" s="101"/>
      <c r="QKA43" s="101"/>
      <c r="QKB43" s="101"/>
      <c r="QKC43" s="101"/>
      <c r="QKD43" s="101"/>
      <c r="QKE43" s="101"/>
      <c r="QKF43" s="101"/>
      <c r="QKG43" s="101"/>
      <c r="QKH43" s="101"/>
      <c r="QKI43" s="101"/>
      <c r="QKJ43" s="101"/>
      <c r="QKK43" s="101"/>
      <c r="QKL43" s="101"/>
      <c r="QKM43" s="101"/>
      <c r="QKN43" s="101"/>
      <c r="QKO43" s="101"/>
      <c r="QKP43" s="101"/>
      <c r="QKQ43" s="101"/>
      <c r="QKR43" s="101"/>
      <c r="QKS43" s="101"/>
      <c r="QKT43" s="101"/>
      <c r="QKU43" s="101"/>
      <c r="QKV43" s="101"/>
      <c r="QKW43" s="101"/>
      <c r="QKX43" s="101"/>
      <c r="QKY43" s="101"/>
      <c r="QKZ43" s="101"/>
      <c r="QLA43" s="101"/>
      <c r="QLB43" s="101"/>
      <c r="QLC43" s="101"/>
      <c r="QLD43" s="101"/>
      <c r="QLE43" s="101"/>
      <c r="QLF43" s="101"/>
      <c r="QLG43" s="101"/>
      <c r="QLH43" s="101"/>
      <c r="QLI43" s="101"/>
      <c r="QLJ43" s="101"/>
      <c r="QLK43" s="101"/>
      <c r="QLL43" s="101"/>
      <c r="QLM43" s="101"/>
      <c r="QLN43" s="101"/>
      <c r="QLO43" s="101"/>
      <c r="QLP43" s="101"/>
      <c r="QLQ43" s="101"/>
      <c r="QLR43" s="101"/>
      <c r="QLS43" s="101"/>
      <c r="QLT43" s="101"/>
      <c r="QLU43" s="101"/>
      <c r="QLV43" s="101"/>
      <c r="QLW43" s="101"/>
      <c r="QLX43" s="101"/>
      <c r="QLY43" s="101"/>
      <c r="QLZ43" s="101"/>
      <c r="QMA43" s="101"/>
      <c r="QMB43" s="101"/>
      <c r="QMC43" s="101"/>
      <c r="QMD43" s="101"/>
      <c r="QME43" s="101"/>
      <c r="QMF43" s="101"/>
      <c r="QMG43" s="101"/>
      <c r="QMH43" s="101"/>
      <c r="QMI43" s="101"/>
      <c r="QMJ43" s="101"/>
      <c r="QMK43" s="101"/>
      <c r="QML43" s="101"/>
      <c r="QMM43" s="101"/>
      <c r="QMN43" s="101"/>
      <c r="QMO43" s="101"/>
      <c r="QMP43" s="101"/>
      <c r="QMQ43" s="101"/>
      <c r="QMR43" s="101"/>
      <c r="QMS43" s="101"/>
      <c r="QMT43" s="101"/>
      <c r="QMU43" s="101"/>
      <c r="QMV43" s="101"/>
      <c r="QMW43" s="101"/>
      <c r="QMX43" s="101"/>
      <c r="QMY43" s="101"/>
      <c r="QMZ43" s="101"/>
      <c r="QNA43" s="101"/>
      <c r="QNB43" s="101"/>
      <c r="QNC43" s="101"/>
      <c r="QND43" s="101"/>
      <c r="QNE43" s="101"/>
      <c r="QNF43" s="101"/>
      <c r="QNG43" s="101"/>
      <c r="QNH43" s="101"/>
      <c r="QNI43" s="101"/>
      <c r="QNJ43" s="101"/>
      <c r="QNK43" s="101"/>
      <c r="QNL43" s="101"/>
      <c r="QNM43" s="101"/>
      <c r="QNN43" s="101"/>
      <c r="QNO43" s="101"/>
      <c r="QNP43" s="101"/>
      <c r="QNQ43" s="101"/>
      <c r="QNR43" s="101"/>
      <c r="QNS43" s="101"/>
      <c r="QNT43" s="101"/>
      <c r="QNU43" s="101"/>
      <c r="QNV43" s="101"/>
      <c r="QNW43" s="101"/>
      <c r="QNX43" s="101"/>
      <c r="QNY43" s="101"/>
      <c r="QNZ43" s="101"/>
      <c r="QOA43" s="101"/>
      <c r="QOB43" s="101"/>
      <c r="QOC43" s="101"/>
      <c r="QOD43" s="101"/>
      <c r="QOE43" s="101"/>
      <c r="QOF43" s="101"/>
      <c r="QOG43" s="101"/>
      <c r="QOH43" s="101"/>
      <c r="QOI43" s="101"/>
      <c r="QOJ43" s="101"/>
      <c r="QOK43" s="101"/>
      <c r="QOL43" s="101"/>
      <c r="QOM43" s="101"/>
      <c r="QON43" s="101"/>
      <c r="QOO43" s="101"/>
      <c r="QOP43" s="101"/>
      <c r="QOQ43" s="101"/>
      <c r="QOR43" s="101"/>
      <c r="QOS43" s="101"/>
      <c r="QOT43" s="101"/>
      <c r="QOU43" s="101"/>
      <c r="QOV43" s="101"/>
      <c r="QOW43" s="101"/>
      <c r="QOX43" s="101"/>
      <c r="QOY43" s="101"/>
      <c r="QOZ43" s="101"/>
      <c r="QPA43" s="101"/>
      <c r="QPB43" s="101"/>
      <c r="QPC43" s="101"/>
      <c r="QPD43" s="101"/>
      <c r="QPE43" s="101"/>
      <c r="QPF43" s="101"/>
      <c r="QPG43" s="101"/>
      <c r="QPH43" s="101"/>
      <c r="QPI43" s="101"/>
      <c r="QPJ43" s="101"/>
      <c r="QPK43" s="101"/>
      <c r="QPL43" s="101"/>
      <c r="QPM43" s="101"/>
      <c r="QPN43" s="101"/>
      <c r="QPO43" s="101"/>
      <c r="QPP43" s="101"/>
      <c r="QPQ43" s="101"/>
      <c r="QPR43" s="101"/>
      <c r="QPS43" s="101"/>
      <c r="QPT43" s="101"/>
      <c r="QPU43" s="101"/>
      <c r="QPV43" s="101"/>
      <c r="QPW43" s="101"/>
      <c r="QPX43" s="101"/>
      <c r="QPY43" s="101"/>
      <c r="QPZ43" s="101"/>
      <c r="QQA43" s="101"/>
      <c r="QQB43" s="101"/>
      <c r="QQC43" s="101"/>
      <c r="QQD43" s="101"/>
      <c r="QQE43" s="101"/>
      <c r="QQF43" s="101"/>
      <c r="QQG43" s="101"/>
      <c r="QQH43" s="101"/>
      <c r="QQI43" s="101"/>
      <c r="QQJ43" s="101"/>
      <c r="QQK43" s="101"/>
      <c r="QQL43" s="101"/>
      <c r="QQM43" s="101"/>
      <c r="QQN43" s="101"/>
      <c r="QQO43" s="101"/>
      <c r="QQP43" s="101"/>
      <c r="QQQ43" s="101"/>
      <c r="QQR43" s="101"/>
      <c r="QQS43" s="101"/>
      <c r="QQT43" s="101"/>
      <c r="QQU43" s="101"/>
      <c r="QQV43" s="101"/>
      <c r="QQW43" s="101"/>
      <c r="QQX43" s="101"/>
      <c r="QQY43" s="101"/>
      <c r="QQZ43" s="101"/>
      <c r="QRA43" s="101"/>
      <c r="QRB43" s="101"/>
      <c r="QRC43" s="101"/>
      <c r="QRD43" s="101"/>
      <c r="QRE43" s="101"/>
      <c r="QRF43" s="101"/>
      <c r="QRG43" s="101"/>
      <c r="QRH43" s="101"/>
      <c r="QRI43" s="101"/>
      <c r="QRJ43" s="101"/>
      <c r="QRK43" s="101"/>
      <c r="QRL43" s="101"/>
      <c r="QRM43" s="101"/>
      <c r="QRN43" s="101"/>
      <c r="QRO43" s="101"/>
      <c r="QRP43" s="101"/>
      <c r="QRQ43" s="101"/>
      <c r="QRR43" s="101"/>
      <c r="QRS43" s="101"/>
      <c r="QRT43" s="101"/>
      <c r="QRU43" s="101"/>
      <c r="QRV43" s="101"/>
      <c r="QRW43" s="101"/>
      <c r="QRX43" s="101"/>
      <c r="QRY43" s="101"/>
      <c r="QRZ43" s="101"/>
      <c r="QSA43" s="101"/>
      <c r="QSB43" s="101"/>
      <c r="QSC43" s="101"/>
      <c r="QSD43" s="101"/>
      <c r="QSE43" s="101"/>
      <c r="QSF43" s="101"/>
      <c r="QSG43" s="101"/>
      <c r="QSH43" s="101"/>
      <c r="QSI43" s="101"/>
      <c r="QSJ43" s="101"/>
      <c r="QSK43" s="101"/>
      <c r="QSL43" s="101"/>
      <c r="QSM43" s="101"/>
      <c r="QSN43" s="101"/>
      <c r="QSO43" s="101"/>
      <c r="QSP43" s="101"/>
      <c r="QSQ43" s="101"/>
      <c r="QSR43" s="101"/>
      <c r="QSS43" s="101"/>
      <c r="QST43" s="101"/>
      <c r="QSU43" s="101"/>
      <c r="QSV43" s="101"/>
      <c r="QSW43" s="101"/>
      <c r="QSX43" s="101"/>
      <c r="QSY43" s="101"/>
      <c r="QSZ43" s="101"/>
      <c r="QTA43" s="101"/>
      <c r="QTB43" s="101"/>
      <c r="QTC43" s="101"/>
      <c r="QTD43" s="101"/>
      <c r="QTE43" s="101"/>
      <c r="QTF43" s="101"/>
      <c r="QTG43" s="101"/>
      <c r="QTH43" s="101"/>
      <c r="QTI43" s="101"/>
      <c r="QTJ43" s="101"/>
      <c r="QTK43" s="101"/>
      <c r="QTL43" s="101"/>
      <c r="QTM43" s="101"/>
      <c r="QTN43" s="101"/>
      <c r="QTO43" s="101"/>
      <c r="QTP43" s="101"/>
      <c r="QTQ43" s="101"/>
      <c r="QTR43" s="101"/>
      <c r="QTS43" s="101"/>
      <c r="QTT43" s="101"/>
      <c r="QTU43" s="101"/>
      <c r="QTV43" s="101"/>
      <c r="QTW43" s="101"/>
      <c r="QTX43" s="101"/>
      <c r="QTY43" s="101"/>
      <c r="QTZ43" s="101"/>
      <c r="QUA43" s="101"/>
      <c r="QUB43" s="101"/>
      <c r="QUC43" s="101"/>
      <c r="QUD43" s="101"/>
      <c r="QUE43" s="101"/>
      <c r="QUF43" s="101"/>
      <c r="QUG43" s="101"/>
      <c r="QUH43" s="101"/>
      <c r="QUI43" s="101"/>
      <c r="QUJ43" s="101"/>
      <c r="QUK43" s="101"/>
      <c r="QUL43" s="101"/>
      <c r="QUM43" s="101"/>
      <c r="QUN43" s="101"/>
      <c r="QUO43" s="101"/>
      <c r="QUP43" s="101"/>
      <c r="QUQ43" s="101"/>
      <c r="QUR43" s="101"/>
      <c r="QUS43" s="101"/>
      <c r="QUT43" s="101"/>
      <c r="QUU43" s="101"/>
      <c r="QUV43" s="101"/>
      <c r="QUW43" s="101"/>
      <c r="QUX43" s="101"/>
      <c r="QUY43" s="101"/>
      <c r="QUZ43" s="101"/>
      <c r="QVA43" s="101"/>
      <c r="QVB43" s="101"/>
      <c r="QVC43" s="101"/>
      <c r="QVD43" s="101"/>
      <c r="QVE43" s="101"/>
      <c r="QVF43" s="101"/>
      <c r="QVG43" s="101"/>
      <c r="QVH43" s="101"/>
      <c r="QVI43" s="101"/>
      <c r="QVJ43" s="101"/>
      <c r="QVK43" s="101"/>
      <c r="QVL43" s="101"/>
      <c r="QVM43" s="101"/>
      <c r="QVN43" s="101"/>
      <c r="QVO43" s="101"/>
      <c r="QVP43" s="101"/>
      <c r="QVQ43" s="101"/>
      <c r="QVR43" s="101"/>
      <c r="QVS43" s="101"/>
      <c r="QVT43" s="101"/>
      <c r="QVU43" s="101"/>
      <c r="QVV43" s="101"/>
      <c r="QVW43" s="101"/>
      <c r="QVX43" s="101"/>
      <c r="QVY43" s="101"/>
      <c r="QVZ43" s="101"/>
      <c r="QWA43" s="101"/>
      <c r="QWB43" s="101"/>
      <c r="QWC43" s="101"/>
      <c r="QWD43" s="101"/>
      <c r="QWE43" s="101"/>
      <c r="QWF43" s="101"/>
      <c r="QWG43" s="101"/>
      <c r="QWH43" s="101"/>
      <c r="QWI43" s="101"/>
      <c r="QWJ43" s="101"/>
      <c r="QWK43" s="101"/>
      <c r="QWL43" s="101"/>
      <c r="QWM43" s="101"/>
      <c r="QWN43" s="101"/>
      <c r="QWO43" s="101"/>
      <c r="QWP43" s="101"/>
      <c r="QWQ43" s="101"/>
      <c r="QWR43" s="101"/>
      <c r="QWS43" s="101"/>
      <c r="QWT43" s="101"/>
      <c r="QWU43" s="101"/>
      <c r="QWV43" s="101"/>
      <c r="QWW43" s="101"/>
      <c r="QWX43" s="101"/>
      <c r="QWY43" s="101"/>
      <c r="QWZ43" s="101"/>
      <c r="QXA43" s="101"/>
      <c r="QXB43" s="101"/>
      <c r="QXC43" s="101"/>
      <c r="QXD43" s="101"/>
      <c r="QXE43" s="101"/>
      <c r="QXF43" s="101"/>
      <c r="QXG43" s="101"/>
      <c r="QXH43" s="101"/>
      <c r="QXI43" s="101"/>
      <c r="QXJ43" s="101"/>
      <c r="QXK43" s="101"/>
      <c r="QXL43" s="101"/>
      <c r="QXM43" s="101"/>
      <c r="QXN43" s="101"/>
      <c r="QXO43" s="101"/>
      <c r="QXP43" s="101"/>
      <c r="QXQ43" s="101"/>
      <c r="QXR43" s="101"/>
      <c r="QXS43" s="101"/>
      <c r="QXT43" s="101"/>
      <c r="QXU43" s="101"/>
      <c r="QXV43" s="101"/>
      <c r="QXW43" s="101"/>
      <c r="QXX43" s="101"/>
      <c r="QXY43" s="101"/>
      <c r="QXZ43" s="101"/>
      <c r="QYA43" s="101"/>
      <c r="QYB43" s="101"/>
      <c r="QYC43" s="101"/>
      <c r="QYD43" s="101"/>
      <c r="QYE43" s="101"/>
      <c r="QYF43" s="101"/>
      <c r="QYG43" s="101"/>
      <c r="QYH43" s="101"/>
      <c r="QYI43" s="101"/>
      <c r="QYJ43" s="101"/>
      <c r="QYK43" s="101"/>
      <c r="QYL43" s="101"/>
      <c r="QYM43" s="101"/>
      <c r="QYN43" s="101"/>
      <c r="QYO43" s="101"/>
      <c r="QYP43" s="101"/>
      <c r="QYQ43" s="101"/>
      <c r="QYR43" s="101"/>
      <c r="QYS43" s="101"/>
      <c r="QYT43" s="101"/>
      <c r="QYU43" s="101"/>
      <c r="QYV43" s="101"/>
      <c r="QYW43" s="101"/>
      <c r="QYX43" s="101"/>
      <c r="QYY43" s="101"/>
      <c r="QYZ43" s="101"/>
      <c r="QZA43" s="101"/>
      <c r="QZB43" s="101"/>
      <c r="QZC43" s="101"/>
      <c r="QZD43" s="101"/>
      <c r="QZE43" s="101"/>
      <c r="QZF43" s="101"/>
      <c r="QZG43" s="101"/>
      <c r="QZH43" s="101"/>
      <c r="QZI43" s="101"/>
      <c r="QZJ43" s="101"/>
      <c r="QZK43" s="101"/>
      <c r="QZL43" s="101"/>
      <c r="QZM43" s="101"/>
      <c r="QZN43" s="101"/>
      <c r="QZO43" s="101"/>
      <c r="QZP43" s="101"/>
      <c r="QZQ43" s="101"/>
      <c r="QZR43" s="101"/>
      <c r="QZS43" s="101"/>
      <c r="QZT43" s="101"/>
      <c r="QZU43" s="101"/>
      <c r="QZV43" s="101"/>
      <c r="QZW43" s="101"/>
      <c r="QZX43" s="101"/>
      <c r="QZY43" s="101"/>
      <c r="QZZ43" s="101"/>
      <c r="RAA43" s="101"/>
      <c r="RAB43" s="101"/>
      <c r="RAC43" s="101"/>
      <c r="RAD43" s="101"/>
      <c r="RAE43" s="101"/>
      <c r="RAF43" s="101"/>
      <c r="RAG43" s="101"/>
      <c r="RAH43" s="101"/>
      <c r="RAI43" s="101"/>
      <c r="RAJ43" s="101"/>
      <c r="RAK43" s="101"/>
      <c r="RAL43" s="101"/>
      <c r="RAM43" s="101"/>
      <c r="RAN43" s="101"/>
      <c r="RAO43" s="101"/>
      <c r="RAP43" s="101"/>
      <c r="RAQ43" s="101"/>
      <c r="RAR43" s="101"/>
      <c r="RAS43" s="101"/>
      <c r="RAT43" s="101"/>
      <c r="RAU43" s="101"/>
      <c r="RAV43" s="101"/>
      <c r="RAW43" s="101"/>
      <c r="RAX43" s="101"/>
      <c r="RAY43" s="101"/>
      <c r="RAZ43" s="101"/>
      <c r="RBA43" s="101"/>
      <c r="RBB43" s="101"/>
      <c r="RBC43" s="101"/>
      <c r="RBD43" s="101"/>
      <c r="RBE43" s="101"/>
      <c r="RBF43" s="101"/>
      <c r="RBG43" s="101"/>
      <c r="RBH43" s="101"/>
      <c r="RBI43" s="101"/>
      <c r="RBJ43" s="101"/>
      <c r="RBK43" s="101"/>
      <c r="RBL43" s="101"/>
      <c r="RBM43" s="101"/>
      <c r="RBN43" s="101"/>
      <c r="RBO43" s="101"/>
      <c r="RBP43" s="101"/>
      <c r="RBQ43" s="101"/>
      <c r="RBR43" s="101"/>
      <c r="RBS43" s="101"/>
      <c r="RBT43" s="101"/>
      <c r="RBU43" s="101"/>
      <c r="RBV43" s="101"/>
      <c r="RBW43" s="101"/>
      <c r="RBX43" s="101"/>
      <c r="RBY43" s="101"/>
      <c r="RBZ43" s="101"/>
      <c r="RCA43" s="101"/>
      <c r="RCB43" s="101"/>
      <c r="RCC43" s="101"/>
      <c r="RCD43" s="101"/>
      <c r="RCE43" s="101"/>
      <c r="RCF43" s="101"/>
      <c r="RCG43" s="101"/>
      <c r="RCH43" s="101"/>
      <c r="RCI43" s="101"/>
      <c r="RCJ43" s="101"/>
      <c r="RCK43" s="101"/>
      <c r="RCL43" s="101"/>
      <c r="RCM43" s="101"/>
      <c r="RCN43" s="101"/>
      <c r="RCO43" s="101"/>
      <c r="RCP43" s="101"/>
      <c r="RCQ43" s="101"/>
      <c r="RCR43" s="101"/>
      <c r="RCS43" s="101"/>
      <c r="RCT43" s="101"/>
      <c r="RCU43" s="101"/>
      <c r="RCV43" s="101"/>
      <c r="RCW43" s="101"/>
      <c r="RCX43" s="101"/>
      <c r="RCY43" s="101"/>
      <c r="RCZ43" s="101"/>
      <c r="RDA43" s="101"/>
      <c r="RDB43" s="101"/>
      <c r="RDC43" s="101"/>
      <c r="RDD43" s="101"/>
      <c r="RDE43" s="101"/>
      <c r="RDF43" s="101"/>
      <c r="RDG43" s="101"/>
      <c r="RDH43" s="101"/>
      <c r="RDI43" s="101"/>
      <c r="RDJ43" s="101"/>
      <c r="RDK43" s="101"/>
      <c r="RDL43" s="101"/>
      <c r="RDM43" s="101"/>
      <c r="RDN43" s="101"/>
      <c r="RDO43" s="101"/>
      <c r="RDP43" s="101"/>
      <c r="RDQ43" s="101"/>
      <c r="RDR43" s="101"/>
      <c r="RDS43" s="101"/>
      <c r="RDT43" s="101"/>
      <c r="RDU43" s="101"/>
      <c r="RDV43" s="101"/>
      <c r="RDW43" s="101"/>
      <c r="RDX43" s="101"/>
      <c r="RDY43" s="101"/>
      <c r="RDZ43" s="101"/>
      <c r="REA43" s="101"/>
      <c r="REB43" s="101"/>
      <c r="REC43" s="101"/>
      <c r="RED43" s="101"/>
      <c r="REE43" s="101"/>
      <c r="REF43" s="101"/>
      <c r="REG43" s="101"/>
      <c r="REH43" s="101"/>
      <c r="REI43" s="101"/>
      <c r="REJ43" s="101"/>
      <c r="REK43" s="101"/>
      <c r="REL43" s="101"/>
      <c r="REM43" s="101"/>
      <c r="REN43" s="101"/>
      <c r="REO43" s="101"/>
      <c r="REP43" s="101"/>
      <c r="REQ43" s="101"/>
      <c r="RER43" s="101"/>
      <c r="RES43" s="101"/>
      <c r="RET43" s="101"/>
      <c r="REU43" s="101"/>
      <c r="REV43" s="101"/>
      <c r="REW43" s="101"/>
      <c r="REX43" s="101"/>
      <c r="REY43" s="101"/>
      <c r="REZ43" s="101"/>
      <c r="RFA43" s="101"/>
      <c r="RFB43" s="101"/>
      <c r="RFC43" s="101"/>
      <c r="RFD43" s="101"/>
      <c r="RFE43" s="101"/>
      <c r="RFF43" s="101"/>
      <c r="RFG43" s="101"/>
      <c r="RFH43" s="101"/>
      <c r="RFI43" s="101"/>
      <c r="RFJ43" s="101"/>
      <c r="RFK43" s="101"/>
      <c r="RFL43" s="101"/>
      <c r="RFM43" s="101"/>
      <c r="RFN43" s="101"/>
      <c r="RFO43" s="101"/>
      <c r="RFP43" s="101"/>
      <c r="RFQ43" s="101"/>
      <c r="RFR43" s="101"/>
      <c r="RFS43" s="101"/>
      <c r="RFT43" s="101"/>
      <c r="RFU43" s="101"/>
      <c r="RFV43" s="101"/>
      <c r="RFW43" s="101"/>
      <c r="RFX43" s="101"/>
      <c r="RFY43" s="101"/>
      <c r="RFZ43" s="101"/>
      <c r="RGA43" s="101"/>
      <c r="RGB43" s="101"/>
      <c r="RGC43" s="101"/>
      <c r="RGD43" s="101"/>
      <c r="RGE43" s="101"/>
      <c r="RGF43" s="101"/>
      <c r="RGG43" s="101"/>
      <c r="RGH43" s="101"/>
      <c r="RGI43" s="101"/>
      <c r="RGJ43" s="101"/>
      <c r="RGK43" s="101"/>
      <c r="RGL43" s="101"/>
      <c r="RGM43" s="101"/>
      <c r="RGN43" s="101"/>
      <c r="RGO43" s="101"/>
      <c r="RGP43" s="101"/>
      <c r="RGQ43" s="101"/>
      <c r="RGR43" s="101"/>
      <c r="RGS43" s="101"/>
      <c r="RGT43" s="101"/>
      <c r="RGU43" s="101"/>
      <c r="RGV43" s="101"/>
      <c r="RGW43" s="101"/>
      <c r="RGX43" s="101"/>
      <c r="RGY43" s="101"/>
      <c r="RGZ43" s="101"/>
      <c r="RHA43" s="101"/>
      <c r="RHB43" s="101"/>
      <c r="RHC43" s="101"/>
      <c r="RHD43" s="101"/>
      <c r="RHE43" s="101"/>
      <c r="RHF43" s="101"/>
      <c r="RHG43" s="101"/>
      <c r="RHH43" s="101"/>
      <c r="RHI43" s="101"/>
      <c r="RHJ43" s="101"/>
      <c r="RHK43" s="101"/>
      <c r="RHL43" s="101"/>
      <c r="RHM43" s="101"/>
      <c r="RHN43" s="101"/>
      <c r="RHO43" s="101"/>
      <c r="RHP43" s="101"/>
      <c r="RHQ43" s="101"/>
      <c r="RHR43" s="101"/>
      <c r="RHS43" s="101"/>
      <c r="RHT43" s="101"/>
      <c r="RHU43" s="101"/>
      <c r="RHV43" s="101"/>
      <c r="RHW43" s="101"/>
      <c r="RHX43" s="101"/>
      <c r="RHY43" s="101"/>
      <c r="RHZ43" s="101"/>
      <c r="RIA43" s="101"/>
      <c r="RIB43" s="101"/>
      <c r="RIC43" s="101"/>
      <c r="RID43" s="101"/>
      <c r="RIE43" s="101"/>
      <c r="RIF43" s="101"/>
      <c r="RIG43" s="101"/>
      <c r="RIH43" s="101"/>
      <c r="RII43" s="101"/>
      <c r="RIJ43" s="101"/>
      <c r="RIK43" s="101"/>
      <c r="RIL43" s="101"/>
      <c r="RIM43" s="101"/>
      <c r="RIN43" s="101"/>
      <c r="RIO43" s="101"/>
      <c r="RIP43" s="101"/>
      <c r="RIQ43" s="101"/>
      <c r="RIR43" s="101"/>
      <c r="RIS43" s="101"/>
      <c r="RIT43" s="101"/>
      <c r="RIU43" s="101"/>
      <c r="RIV43" s="101"/>
      <c r="RIW43" s="101"/>
      <c r="RIX43" s="101"/>
      <c r="RIY43" s="101"/>
      <c r="RIZ43" s="101"/>
      <c r="RJA43" s="101"/>
      <c r="RJB43" s="101"/>
      <c r="RJC43" s="101"/>
      <c r="RJD43" s="101"/>
      <c r="RJE43" s="101"/>
      <c r="RJF43" s="101"/>
      <c r="RJG43" s="101"/>
      <c r="RJH43" s="101"/>
      <c r="RJI43" s="101"/>
      <c r="RJJ43" s="101"/>
      <c r="RJK43" s="101"/>
      <c r="RJL43" s="101"/>
      <c r="RJM43" s="101"/>
      <c r="RJN43" s="101"/>
      <c r="RJO43" s="101"/>
      <c r="RJP43" s="101"/>
      <c r="RJQ43" s="101"/>
      <c r="RJR43" s="101"/>
      <c r="RJS43" s="101"/>
      <c r="RJT43" s="101"/>
      <c r="RJU43" s="101"/>
      <c r="RJV43" s="101"/>
      <c r="RJW43" s="101"/>
      <c r="RJX43" s="101"/>
      <c r="RJY43" s="101"/>
      <c r="RJZ43" s="101"/>
      <c r="RKA43" s="101"/>
      <c r="RKB43" s="101"/>
      <c r="RKC43" s="101"/>
      <c r="RKD43" s="101"/>
      <c r="RKE43" s="101"/>
      <c r="RKF43" s="101"/>
      <c r="RKG43" s="101"/>
      <c r="RKH43" s="101"/>
      <c r="RKI43" s="101"/>
      <c r="RKJ43" s="101"/>
      <c r="RKK43" s="101"/>
      <c r="RKL43" s="101"/>
      <c r="RKM43" s="101"/>
      <c r="RKN43" s="101"/>
      <c r="RKO43" s="101"/>
      <c r="RKP43" s="101"/>
      <c r="RKQ43" s="101"/>
      <c r="RKR43" s="101"/>
      <c r="RKS43" s="101"/>
      <c r="RKT43" s="101"/>
      <c r="RKU43" s="101"/>
      <c r="RKV43" s="101"/>
      <c r="RKW43" s="101"/>
      <c r="RKX43" s="101"/>
      <c r="RKY43" s="101"/>
      <c r="RKZ43" s="101"/>
      <c r="RLA43" s="101"/>
      <c r="RLB43" s="101"/>
      <c r="RLC43" s="101"/>
      <c r="RLD43" s="101"/>
      <c r="RLE43" s="101"/>
      <c r="RLF43" s="101"/>
      <c r="RLG43" s="101"/>
      <c r="RLH43" s="101"/>
      <c r="RLI43" s="101"/>
      <c r="RLJ43" s="101"/>
      <c r="RLK43" s="101"/>
      <c r="RLL43" s="101"/>
      <c r="RLM43" s="101"/>
      <c r="RLN43" s="101"/>
      <c r="RLO43" s="101"/>
      <c r="RLP43" s="101"/>
      <c r="RLQ43" s="101"/>
      <c r="RLR43" s="101"/>
      <c r="RLS43" s="101"/>
      <c r="RLT43" s="101"/>
      <c r="RLU43" s="101"/>
      <c r="RLV43" s="101"/>
      <c r="RLW43" s="101"/>
      <c r="RLX43" s="101"/>
      <c r="RLY43" s="101"/>
      <c r="RLZ43" s="101"/>
      <c r="RMA43" s="101"/>
      <c r="RMB43" s="101"/>
      <c r="RMC43" s="101"/>
      <c r="RMD43" s="101"/>
      <c r="RME43" s="101"/>
      <c r="RMF43" s="101"/>
      <c r="RMG43" s="101"/>
      <c r="RMH43" s="101"/>
      <c r="RMI43" s="101"/>
      <c r="RMJ43" s="101"/>
      <c r="RMK43" s="101"/>
      <c r="RML43" s="101"/>
      <c r="RMM43" s="101"/>
      <c r="RMN43" s="101"/>
      <c r="RMO43" s="101"/>
      <c r="RMP43" s="101"/>
      <c r="RMQ43" s="101"/>
      <c r="RMR43" s="101"/>
      <c r="RMS43" s="101"/>
      <c r="RMT43" s="101"/>
      <c r="RMU43" s="101"/>
      <c r="RMV43" s="101"/>
      <c r="RMW43" s="101"/>
      <c r="RMX43" s="101"/>
      <c r="RMY43" s="101"/>
      <c r="RMZ43" s="101"/>
      <c r="RNA43" s="101"/>
      <c r="RNB43" s="101"/>
      <c r="RNC43" s="101"/>
      <c r="RND43" s="101"/>
      <c r="RNE43" s="101"/>
      <c r="RNF43" s="101"/>
      <c r="RNG43" s="101"/>
      <c r="RNH43" s="101"/>
      <c r="RNI43" s="101"/>
      <c r="RNJ43" s="101"/>
      <c r="RNK43" s="101"/>
      <c r="RNL43" s="101"/>
      <c r="RNM43" s="101"/>
      <c r="RNN43" s="101"/>
      <c r="RNO43" s="101"/>
      <c r="RNP43" s="101"/>
      <c r="RNQ43" s="101"/>
      <c r="RNR43" s="101"/>
      <c r="RNS43" s="101"/>
      <c r="RNT43" s="101"/>
      <c r="RNU43" s="101"/>
      <c r="RNV43" s="101"/>
      <c r="RNW43" s="101"/>
      <c r="RNX43" s="101"/>
      <c r="RNY43" s="101"/>
      <c r="RNZ43" s="101"/>
      <c r="ROA43" s="101"/>
      <c r="ROB43" s="101"/>
      <c r="ROC43" s="101"/>
      <c r="ROD43" s="101"/>
      <c r="ROE43" s="101"/>
      <c r="ROF43" s="101"/>
      <c r="ROG43" s="101"/>
      <c r="ROH43" s="101"/>
      <c r="ROI43" s="101"/>
      <c r="ROJ43" s="101"/>
      <c r="ROK43" s="101"/>
      <c r="ROL43" s="101"/>
      <c r="ROM43" s="101"/>
      <c r="RON43" s="101"/>
      <c r="ROO43" s="101"/>
      <c r="ROP43" s="101"/>
      <c r="ROQ43" s="101"/>
      <c r="ROR43" s="101"/>
      <c r="ROS43" s="101"/>
      <c r="ROT43" s="101"/>
      <c r="ROU43" s="101"/>
      <c r="ROV43" s="101"/>
      <c r="ROW43" s="101"/>
      <c r="ROX43" s="101"/>
      <c r="ROY43" s="101"/>
      <c r="ROZ43" s="101"/>
      <c r="RPA43" s="101"/>
      <c r="RPB43" s="101"/>
      <c r="RPC43" s="101"/>
      <c r="RPD43" s="101"/>
      <c r="RPE43" s="101"/>
      <c r="RPF43" s="101"/>
      <c r="RPG43" s="101"/>
      <c r="RPH43" s="101"/>
      <c r="RPI43" s="101"/>
      <c r="RPJ43" s="101"/>
      <c r="RPK43" s="101"/>
      <c r="RPL43" s="101"/>
      <c r="RPM43" s="101"/>
      <c r="RPN43" s="101"/>
      <c r="RPO43" s="101"/>
      <c r="RPP43" s="101"/>
      <c r="RPQ43" s="101"/>
      <c r="RPR43" s="101"/>
      <c r="RPS43" s="101"/>
      <c r="RPT43" s="101"/>
      <c r="RPU43" s="101"/>
      <c r="RPV43" s="101"/>
      <c r="RPW43" s="101"/>
      <c r="RPX43" s="101"/>
      <c r="RPY43" s="101"/>
      <c r="RPZ43" s="101"/>
      <c r="RQA43" s="101"/>
      <c r="RQB43" s="101"/>
      <c r="RQC43" s="101"/>
      <c r="RQD43" s="101"/>
      <c r="RQE43" s="101"/>
      <c r="RQF43" s="101"/>
      <c r="RQG43" s="101"/>
      <c r="RQH43" s="101"/>
      <c r="RQI43" s="101"/>
      <c r="RQJ43" s="101"/>
      <c r="RQK43" s="101"/>
      <c r="RQL43" s="101"/>
      <c r="RQM43" s="101"/>
      <c r="RQN43" s="101"/>
      <c r="RQO43" s="101"/>
      <c r="RQP43" s="101"/>
      <c r="RQQ43" s="101"/>
      <c r="RQR43" s="101"/>
      <c r="RQS43" s="101"/>
      <c r="RQT43" s="101"/>
      <c r="RQU43" s="101"/>
      <c r="RQV43" s="101"/>
      <c r="RQW43" s="101"/>
      <c r="RQX43" s="101"/>
      <c r="RQY43" s="101"/>
      <c r="RQZ43" s="101"/>
      <c r="RRA43" s="101"/>
      <c r="RRB43" s="101"/>
      <c r="RRC43" s="101"/>
      <c r="RRD43" s="101"/>
      <c r="RRE43" s="101"/>
      <c r="RRF43" s="101"/>
      <c r="RRG43" s="101"/>
      <c r="RRH43" s="101"/>
      <c r="RRI43" s="101"/>
      <c r="RRJ43" s="101"/>
      <c r="RRK43" s="101"/>
      <c r="RRL43" s="101"/>
      <c r="RRM43" s="101"/>
      <c r="RRN43" s="101"/>
      <c r="RRO43" s="101"/>
      <c r="RRP43" s="101"/>
      <c r="RRQ43" s="101"/>
      <c r="RRR43" s="101"/>
      <c r="RRS43" s="101"/>
      <c r="RRT43" s="101"/>
      <c r="RRU43" s="101"/>
      <c r="RRV43" s="101"/>
      <c r="RRW43" s="101"/>
      <c r="RRX43" s="101"/>
      <c r="RRY43" s="101"/>
      <c r="RRZ43" s="101"/>
      <c r="RSA43" s="101"/>
      <c r="RSB43" s="101"/>
      <c r="RSC43" s="101"/>
      <c r="RSD43" s="101"/>
      <c r="RSE43" s="101"/>
      <c r="RSF43" s="101"/>
      <c r="RSG43" s="101"/>
      <c r="RSH43" s="101"/>
      <c r="RSI43" s="101"/>
      <c r="RSJ43" s="101"/>
      <c r="RSK43" s="101"/>
      <c r="RSL43" s="101"/>
      <c r="RSM43" s="101"/>
      <c r="RSN43" s="101"/>
      <c r="RSO43" s="101"/>
      <c r="RSP43" s="101"/>
      <c r="RSQ43" s="101"/>
      <c r="RSR43" s="101"/>
      <c r="RSS43" s="101"/>
      <c r="RST43" s="101"/>
      <c r="RSU43" s="101"/>
      <c r="RSV43" s="101"/>
      <c r="RSW43" s="101"/>
      <c r="RSX43" s="101"/>
      <c r="RSY43" s="101"/>
      <c r="RSZ43" s="101"/>
      <c r="RTA43" s="101"/>
      <c r="RTB43" s="101"/>
      <c r="RTC43" s="101"/>
      <c r="RTD43" s="101"/>
      <c r="RTE43" s="101"/>
      <c r="RTF43" s="101"/>
      <c r="RTG43" s="101"/>
      <c r="RTH43" s="101"/>
      <c r="RTI43" s="101"/>
      <c r="RTJ43" s="101"/>
      <c r="RTK43" s="101"/>
      <c r="RTL43" s="101"/>
      <c r="RTM43" s="101"/>
      <c r="RTN43" s="101"/>
      <c r="RTO43" s="101"/>
      <c r="RTP43" s="101"/>
      <c r="RTQ43" s="101"/>
      <c r="RTR43" s="101"/>
      <c r="RTS43" s="101"/>
      <c r="RTT43" s="101"/>
      <c r="RTU43" s="101"/>
      <c r="RTV43" s="101"/>
      <c r="RTW43" s="101"/>
      <c r="RTX43" s="101"/>
      <c r="RTY43" s="101"/>
      <c r="RTZ43" s="101"/>
      <c r="RUA43" s="101"/>
      <c r="RUB43" s="101"/>
      <c r="RUC43" s="101"/>
      <c r="RUD43" s="101"/>
      <c r="RUE43" s="101"/>
      <c r="RUF43" s="101"/>
      <c r="RUG43" s="101"/>
      <c r="RUH43" s="101"/>
      <c r="RUI43" s="101"/>
      <c r="RUJ43" s="101"/>
      <c r="RUK43" s="101"/>
      <c r="RUL43" s="101"/>
      <c r="RUM43" s="101"/>
      <c r="RUN43" s="101"/>
      <c r="RUO43" s="101"/>
      <c r="RUP43" s="101"/>
      <c r="RUQ43" s="101"/>
      <c r="RUR43" s="101"/>
      <c r="RUS43" s="101"/>
      <c r="RUT43" s="101"/>
      <c r="RUU43" s="101"/>
      <c r="RUV43" s="101"/>
      <c r="RUW43" s="101"/>
      <c r="RUX43" s="101"/>
      <c r="RUY43" s="101"/>
      <c r="RUZ43" s="101"/>
      <c r="RVA43" s="101"/>
      <c r="RVB43" s="101"/>
      <c r="RVC43" s="101"/>
      <c r="RVD43" s="101"/>
      <c r="RVE43" s="101"/>
      <c r="RVF43" s="101"/>
      <c r="RVG43" s="101"/>
      <c r="RVH43" s="101"/>
      <c r="RVI43" s="101"/>
      <c r="RVJ43" s="101"/>
      <c r="RVK43" s="101"/>
      <c r="RVL43" s="101"/>
      <c r="RVM43" s="101"/>
      <c r="RVN43" s="101"/>
      <c r="RVO43" s="101"/>
      <c r="RVP43" s="101"/>
      <c r="RVQ43" s="101"/>
      <c r="RVR43" s="101"/>
      <c r="RVS43" s="101"/>
      <c r="RVT43" s="101"/>
      <c r="RVU43" s="101"/>
      <c r="RVV43" s="101"/>
      <c r="RVW43" s="101"/>
      <c r="RVX43" s="101"/>
      <c r="RVY43" s="101"/>
      <c r="RVZ43" s="101"/>
      <c r="RWA43" s="101"/>
      <c r="RWB43" s="101"/>
      <c r="RWC43" s="101"/>
      <c r="RWD43" s="101"/>
      <c r="RWE43" s="101"/>
      <c r="RWF43" s="101"/>
      <c r="RWG43" s="101"/>
      <c r="RWH43" s="101"/>
      <c r="RWI43" s="101"/>
      <c r="RWJ43" s="101"/>
      <c r="RWK43" s="101"/>
      <c r="RWL43" s="101"/>
      <c r="RWM43" s="101"/>
      <c r="RWN43" s="101"/>
      <c r="RWO43" s="101"/>
      <c r="RWP43" s="101"/>
      <c r="RWQ43" s="101"/>
      <c r="RWR43" s="101"/>
      <c r="RWS43" s="101"/>
      <c r="RWT43" s="101"/>
      <c r="RWU43" s="101"/>
      <c r="RWV43" s="101"/>
      <c r="RWW43" s="101"/>
      <c r="RWX43" s="101"/>
      <c r="RWY43" s="101"/>
      <c r="RWZ43" s="101"/>
      <c r="RXA43" s="101"/>
      <c r="RXB43" s="101"/>
      <c r="RXC43" s="101"/>
      <c r="RXD43" s="101"/>
      <c r="RXE43" s="101"/>
      <c r="RXF43" s="101"/>
      <c r="RXG43" s="101"/>
      <c r="RXH43" s="101"/>
      <c r="RXI43" s="101"/>
      <c r="RXJ43" s="101"/>
      <c r="RXK43" s="101"/>
      <c r="RXL43" s="101"/>
      <c r="RXM43" s="101"/>
      <c r="RXN43" s="101"/>
      <c r="RXO43" s="101"/>
      <c r="RXP43" s="101"/>
      <c r="RXQ43" s="101"/>
      <c r="RXR43" s="101"/>
      <c r="RXS43" s="101"/>
      <c r="RXT43" s="101"/>
      <c r="RXU43" s="101"/>
      <c r="RXV43" s="101"/>
      <c r="RXW43" s="101"/>
      <c r="RXX43" s="101"/>
      <c r="RXY43" s="101"/>
      <c r="RXZ43" s="101"/>
      <c r="RYA43" s="101"/>
      <c r="RYB43" s="101"/>
      <c r="RYC43" s="101"/>
      <c r="RYD43" s="101"/>
      <c r="RYE43" s="101"/>
      <c r="RYF43" s="101"/>
      <c r="RYG43" s="101"/>
      <c r="RYH43" s="101"/>
      <c r="RYI43" s="101"/>
      <c r="RYJ43" s="101"/>
      <c r="RYK43" s="101"/>
      <c r="RYL43" s="101"/>
      <c r="RYM43" s="101"/>
      <c r="RYN43" s="101"/>
      <c r="RYO43" s="101"/>
      <c r="RYP43" s="101"/>
      <c r="RYQ43" s="101"/>
      <c r="RYR43" s="101"/>
      <c r="RYS43" s="101"/>
      <c r="RYT43" s="101"/>
      <c r="RYU43" s="101"/>
      <c r="RYV43" s="101"/>
      <c r="RYW43" s="101"/>
      <c r="RYX43" s="101"/>
      <c r="RYY43" s="101"/>
      <c r="RYZ43" s="101"/>
      <c r="RZA43" s="101"/>
      <c r="RZB43" s="101"/>
      <c r="RZC43" s="101"/>
      <c r="RZD43" s="101"/>
      <c r="RZE43" s="101"/>
      <c r="RZF43" s="101"/>
      <c r="RZG43" s="101"/>
      <c r="RZH43" s="101"/>
      <c r="RZI43" s="101"/>
      <c r="RZJ43" s="101"/>
      <c r="RZK43" s="101"/>
      <c r="RZL43" s="101"/>
      <c r="RZM43" s="101"/>
      <c r="RZN43" s="101"/>
      <c r="RZO43" s="101"/>
      <c r="RZP43" s="101"/>
      <c r="RZQ43" s="101"/>
      <c r="RZR43" s="101"/>
      <c r="RZS43" s="101"/>
      <c r="RZT43" s="101"/>
      <c r="RZU43" s="101"/>
      <c r="RZV43" s="101"/>
      <c r="RZW43" s="101"/>
      <c r="RZX43" s="101"/>
      <c r="RZY43" s="101"/>
      <c r="RZZ43" s="101"/>
      <c r="SAA43" s="101"/>
      <c r="SAB43" s="101"/>
      <c r="SAC43" s="101"/>
      <c r="SAD43" s="101"/>
      <c r="SAE43" s="101"/>
      <c r="SAF43" s="101"/>
      <c r="SAG43" s="101"/>
      <c r="SAH43" s="101"/>
      <c r="SAI43" s="101"/>
      <c r="SAJ43" s="101"/>
      <c r="SAK43" s="101"/>
      <c r="SAL43" s="101"/>
      <c r="SAM43" s="101"/>
      <c r="SAN43" s="101"/>
      <c r="SAO43" s="101"/>
      <c r="SAP43" s="101"/>
      <c r="SAQ43" s="101"/>
      <c r="SAR43" s="101"/>
      <c r="SAS43" s="101"/>
      <c r="SAT43" s="101"/>
      <c r="SAU43" s="101"/>
      <c r="SAV43" s="101"/>
      <c r="SAW43" s="101"/>
      <c r="SAX43" s="101"/>
      <c r="SAY43" s="101"/>
      <c r="SAZ43" s="101"/>
      <c r="SBA43" s="101"/>
      <c r="SBB43" s="101"/>
      <c r="SBC43" s="101"/>
      <c r="SBD43" s="101"/>
      <c r="SBE43" s="101"/>
      <c r="SBF43" s="101"/>
      <c r="SBG43" s="101"/>
      <c r="SBH43" s="101"/>
      <c r="SBI43" s="101"/>
      <c r="SBJ43" s="101"/>
      <c r="SBK43" s="101"/>
      <c r="SBL43" s="101"/>
      <c r="SBM43" s="101"/>
      <c r="SBN43" s="101"/>
      <c r="SBO43" s="101"/>
      <c r="SBP43" s="101"/>
      <c r="SBQ43" s="101"/>
      <c r="SBR43" s="101"/>
      <c r="SBS43" s="101"/>
      <c r="SBT43" s="101"/>
      <c r="SBU43" s="101"/>
      <c r="SBV43" s="101"/>
      <c r="SBW43" s="101"/>
      <c r="SBX43" s="101"/>
      <c r="SBY43" s="101"/>
      <c r="SBZ43" s="101"/>
      <c r="SCA43" s="101"/>
      <c r="SCB43" s="101"/>
      <c r="SCC43" s="101"/>
      <c r="SCD43" s="101"/>
      <c r="SCE43" s="101"/>
      <c r="SCF43" s="101"/>
      <c r="SCG43" s="101"/>
      <c r="SCH43" s="101"/>
      <c r="SCI43" s="101"/>
      <c r="SCJ43" s="101"/>
      <c r="SCK43" s="101"/>
      <c r="SCL43" s="101"/>
      <c r="SCM43" s="101"/>
      <c r="SCN43" s="101"/>
      <c r="SCO43" s="101"/>
      <c r="SCP43" s="101"/>
      <c r="SCQ43" s="101"/>
      <c r="SCR43" s="101"/>
      <c r="SCS43" s="101"/>
      <c r="SCT43" s="101"/>
      <c r="SCU43" s="101"/>
      <c r="SCV43" s="101"/>
      <c r="SCW43" s="101"/>
      <c r="SCX43" s="101"/>
      <c r="SCY43" s="101"/>
      <c r="SCZ43" s="101"/>
      <c r="SDA43" s="101"/>
      <c r="SDB43" s="101"/>
      <c r="SDC43" s="101"/>
      <c r="SDD43" s="101"/>
      <c r="SDE43" s="101"/>
      <c r="SDF43" s="101"/>
      <c r="SDG43" s="101"/>
      <c r="SDH43" s="101"/>
      <c r="SDI43" s="101"/>
      <c r="SDJ43" s="101"/>
      <c r="SDK43" s="101"/>
      <c r="SDL43" s="101"/>
      <c r="SDM43" s="101"/>
      <c r="SDN43" s="101"/>
      <c r="SDO43" s="101"/>
      <c r="SDP43" s="101"/>
      <c r="SDQ43" s="101"/>
      <c r="SDR43" s="101"/>
      <c r="SDS43" s="101"/>
      <c r="SDT43" s="101"/>
      <c r="SDU43" s="101"/>
      <c r="SDV43" s="101"/>
      <c r="SDW43" s="101"/>
      <c r="SDX43" s="101"/>
      <c r="SDY43" s="101"/>
      <c r="SDZ43" s="101"/>
      <c r="SEA43" s="101"/>
      <c r="SEB43" s="101"/>
      <c r="SEC43" s="101"/>
      <c r="SED43" s="101"/>
      <c r="SEE43" s="101"/>
      <c r="SEF43" s="101"/>
      <c r="SEG43" s="101"/>
      <c r="SEH43" s="101"/>
      <c r="SEI43" s="101"/>
      <c r="SEJ43" s="101"/>
      <c r="SEK43" s="101"/>
      <c r="SEL43" s="101"/>
      <c r="SEM43" s="101"/>
      <c r="SEN43" s="101"/>
      <c r="SEO43" s="101"/>
      <c r="SEP43" s="101"/>
      <c r="SEQ43" s="101"/>
      <c r="SER43" s="101"/>
      <c r="SES43" s="101"/>
      <c r="SET43" s="101"/>
      <c r="SEU43" s="101"/>
      <c r="SEV43" s="101"/>
      <c r="SEW43" s="101"/>
      <c r="SEX43" s="101"/>
      <c r="SEY43" s="101"/>
      <c r="SEZ43" s="101"/>
      <c r="SFA43" s="101"/>
      <c r="SFB43" s="101"/>
      <c r="SFC43" s="101"/>
      <c r="SFD43" s="101"/>
      <c r="SFE43" s="101"/>
      <c r="SFF43" s="101"/>
      <c r="SFG43" s="101"/>
      <c r="SFH43" s="101"/>
      <c r="SFI43" s="101"/>
      <c r="SFJ43" s="101"/>
      <c r="SFK43" s="101"/>
      <c r="SFL43" s="101"/>
      <c r="SFM43" s="101"/>
      <c r="SFN43" s="101"/>
      <c r="SFO43" s="101"/>
      <c r="SFP43" s="101"/>
      <c r="SFQ43" s="101"/>
      <c r="SFR43" s="101"/>
      <c r="SFS43" s="101"/>
      <c r="SFT43" s="101"/>
      <c r="SFU43" s="101"/>
      <c r="SFV43" s="101"/>
      <c r="SFW43" s="101"/>
      <c r="SFX43" s="101"/>
      <c r="SFY43" s="101"/>
      <c r="SFZ43" s="101"/>
      <c r="SGA43" s="101"/>
      <c r="SGB43" s="101"/>
      <c r="SGC43" s="101"/>
      <c r="SGD43" s="101"/>
      <c r="SGE43" s="101"/>
      <c r="SGF43" s="101"/>
      <c r="SGG43" s="101"/>
      <c r="SGH43" s="101"/>
      <c r="SGI43" s="101"/>
      <c r="SGJ43" s="101"/>
      <c r="SGK43" s="101"/>
      <c r="SGL43" s="101"/>
      <c r="SGM43" s="101"/>
      <c r="SGN43" s="101"/>
      <c r="SGO43" s="101"/>
      <c r="SGP43" s="101"/>
      <c r="SGQ43" s="101"/>
      <c r="SGR43" s="101"/>
      <c r="SGS43" s="101"/>
      <c r="SGT43" s="101"/>
      <c r="SGU43" s="101"/>
      <c r="SGV43" s="101"/>
      <c r="SGW43" s="101"/>
      <c r="SGX43" s="101"/>
      <c r="SGY43" s="101"/>
      <c r="SGZ43" s="101"/>
      <c r="SHA43" s="101"/>
      <c r="SHB43" s="101"/>
      <c r="SHC43" s="101"/>
      <c r="SHD43" s="101"/>
      <c r="SHE43" s="101"/>
      <c r="SHF43" s="101"/>
      <c r="SHG43" s="101"/>
      <c r="SHH43" s="101"/>
      <c r="SHI43" s="101"/>
      <c r="SHJ43" s="101"/>
      <c r="SHK43" s="101"/>
      <c r="SHL43" s="101"/>
      <c r="SHM43" s="101"/>
      <c r="SHN43" s="101"/>
      <c r="SHO43" s="101"/>
      <c r="SHP43" s="101"/>
      <c r="SHQ43" s="101"/>
      <c r="SHR43" s="101"/>
      <c r="SHS43" s="101"/>
      <c r="SHT43" s="101"/>
      <c r="SHU43" s="101"/>
      <c r="SHV43" s="101"/>
      <c r="SHW43" s="101"/>
      <c r="SHX43" s="101"/>
      <c r="SHY43" s="101"/>
      <c r="SHZ43" s="101"/>
      <c r="SIA43" s="101"/>
      <c r="SIB43" s="101"/>
      <c r="SIC43" s="101"/>
      <c r="SID43" s="101"/>
      <c r="SIE43" s="101"/>
      <c r="SIF43" s="101"/>
      <c r="SIG43" s="101"/>
      <c r="SIH43" s="101"/>
      <c r="SII43" s="101"/>
      <c r="SIJ43" s="101"/>
      <c r="SIK43" s="101"/>
      <c r="SIL43" s="101"/>
      <c r="SIM43" s="101"/>
      <c r="SIN43" s="101"/>
      <c r="SIO43" s="101"/>
      <c r="SIP43" s="101"/>
      <c r="SIQ43" s="101"/>
      <c r="SIR43" s="101"/>
      <c r="SIS43" s="101"/>
      <c r="SIT43" s="101"/>
      <c r="SIU43" s="101"/>
      <c r="SIV43" s="101"/>
      <c r="SIW43" s="101"/>
      <c r="SIX43" s="101"/>
      <c r="SIY43" s="101"/>
      <c r="SIZ43" s="101"/>
      <c r="SJA43" s="101"/>
      <c r="SJB43" s="101"/>
      <c r="SJC43" s="101"/>
      <c r="SJD43" s="101"/>
      <c r="SJE43" s="101"/>
      <c r="SJF43" s="101"/>
      <c r="SJG43" s="101"/>
      <c r="SJH43" s="101"/>
      <c r="SJI43" s="101"/>
      <c r="SJJ43" s="101"/>
      <c r="SJK43" s="101"/>
      <c r="SJL43" s="101"/>
      <c r="SJM43" s="101"/>
      <c r="SJN43" s="101"/>
      <c r="SJO43" s="101"/>
      <c r="SJP43" s="101"/>
      <c r="SJQ43" s="101"/>
      <c r="SJR43" s="101"/>
      <c r="SJS43" s="101"/>
      <c r="SJT43" s="101"/>
      <c r="SJU43" s="101"/>
      <c r="SJV43" s="101"/>
      <c r="SJW43" s="101"/>
      <c r="SJX43" s="101"/>
      <c r="SJY43" s="101"/>
      <c r="SJZ43" s="101"/>
      <c r="SKA43" s="101"/>
      <c r="SKB43" s="101"/>
      <c r="SKC43" s="101"/>
      <c r="SKD43" s="101"/>
      <c r="SKE43" s="101"/>
      <c r="SKF43" s="101"/>
      <c r="SKG43" s="101"/>
      <c r="SKH43" s="101"/>
      <c r="SKI43" s="101"/>
      <c r="SKJ43" s="101"/>
      <c r="SKK43" s="101"/>
      <c r="SKL43" s="101"/>
      <c r="SKM43" s="101"/>
      <c r="SKN43" s="101"/>
      <c r="SKO43" s="101"/>
      <c r="SKP43" s="101"/>
      <c r="SKQ43" s="101"/>
      <c r="SKR43" s="101"/>
      <c r="SKS43" s="101"/>
      <c r="SKT43" s="101"/>
      <c r="SKU43" s="101"/>
      <c r="SKV43" s="101"/>
      <c r="SKW43" s="101"/>
      <c r="SKX43" s="101"/>
      <c r="SKY43" s="101"/>
      <c r="SKZ43" s="101"/>
      <c r="SLA43" s="101"/>
      <c r="SLB43" s="101"/>
      <c r="SLC43" s="101"/>
      <c r="SLD43" s="101"/>
      <c r="SLE43" s="101"/>
      <c r="SLF43" s="101"/>
      <c r="SLG43" s="101"/>
      <c r="SLH43" s="101"/>
      <c r="SLI43" s="101"/>
      <c r="SLJ43" s="101"/>
      <c r="SLK43" s="101"/>
      <c r="SLL43" s="101"/>
      <c r="SLM43" s="101"/>
      <c r="SLN43" s="101"/>
      <c r="SLO43" s="101"/>
      <c r="SLP43" s="101"/>
      <c r="SLQ43" s="101"/>
      <c r="SLR43" s="101"/>
      <c r="SLS43" s="101"/>
      <c r="SLT43" s="101"/>
      <c r="SLU43" s="101"/>
      <c r="SLV43" s="101"/>
      <c r="SLW43" s="101"/>
      <c r="SLX43" s="101"/>
      <c r="SLY43" s="101"/>
      <c r="SLZ43" s="101"/>
      <c r="SMA43" s="101"/>
      <c r="SMB43" s="101"/>
      <c r="SMC43" s="101"/>
      <c r="SMD43" s="101"/>
      <c r="SME43" s="101"/>
      <c r="SMF43" s="101"/>
      <c r="SMG43" s="101"/>
      <c r="SMH43" s="101"/>
      <c r="SMI43" s="101"/>
      <c r="SMJ43" s="101"/>
      <c r="SMK43" s="101"/>
      <c r="SML43" s="101"/>
      <c r="SMM43" s="101"/>
      <c r="SMN43" s="101"/>
      <c r="SMO43" s="101"/>
      <c r="SMP43" s="101"/>
      <c r="SMQ43" s="101"/>
      <c r="SMR43" s="101"/>
      <c r="SMS43" s="101"/>
      <c r="SMT43" s="101"/>
      <c r="SMU43" s="101"/>
      <c r="SMV43" s="101"/>
      <c r="SMW43" s="101"/>
      <c r="SMX43" s="101"/>
      <c r="SMY43" s="101"/>
      <c r="SMZ43" s="101"/>
      <c r="SNA43" s="101"/>
      <c r="SNB43" s="101"/>
      <c r="SNC43" s="101"/>
      <c r="SND43" s="101"/>
      <c r="SNE43" s="101"/>
      <c r="SNF43" s="101"/>
      <c r="SNG43" s="101"/>
      <c r="SNH43" s="101"/>
      <c r="SNI43" s="101"/>
      <c r="SNJ43" s="101"/>
      <c r="SNK43" s="101"/>
      <c r="SNL43" s="101"/>
      <c r="SNM43" s="101"/>
      <c r="SNN43" s="101"/>
      <c r="SNO43" s="101"/>
      <c r="SNP43" s="101"/>
      <c r="SNQ43" s="101"/>
      <c r="SNR43" s="101"/>
      <c r="SNS43" s="101"/>
      <c r="SNT43" s="101"/>
      <c r="SNU43" s="101"/>
      <c r="SNV43" s="101"/>
      <c r="SNW43" s="101"/>
      <c r="SNX43" s="101"/>
      <c r="SNY43" s="101"/>
      <c r="SNZ43" s="101"/>
      <c r="SOA43" s="101"/>
      <c r="SOB43" s="101"/>
      <c r="SOC43" s="101"/>
      <c r="SOD43" s="101"/>
      <c r="SOE43" s="101"/>
      <c r="SOF43" s="101"/>
      <c r="SOG43" s="101"/>
      <c r="SOH43" s="101"/>
      <c r="SOI43" s="101"/>
      <c r="SOJ43" s="101"/>
      <c r="SOK43" s="101"/>
      <c r="SOL43" s="101"/>
      <c r="SOM43" s="101"/>
      <c r="SON43" s="101"/>
      <c r="SOO43" s="101"/>
      <c r="SOP43" s="101"/>
      <c r="SOQ43" s="101"/>
      <c r="SOR43" s="101"/>
      <c r="SOS43" s="101"/>
      <c r="SOT43" s="101"/>
      <c r="SOU43" s="101"/>
      <c r="SOV43" s="101"/>
      <c r="SOW43" s="101"/>
      <c r="SOX43" s="101"/>
      <c r="SOY43" s="101"/>
      <c r="SOZ43" s="101"/>
      <c r="SPA43" s="101"/>
      <c r="SPB43" s="101"/>
      <c r="SPC43" s="101"/>
      <c r="SPD43" s="101"/>
      <c r="SPE43" s="101"/>
      <c r="SPF43" s="101"/>
      <c r="SPG43" s="101"/>
      <c r="SPH43" s="101"/>
      <c r="SPI43" s="101"/>
      <c r="SPJ43" s="101"/>
      <c r="SPK43" s="101"/>
      <c r="SPL43" s="101"/>
      <c r="SPM43" s="101"/>
      <c r="SPN43" s="101"/>
      <c r="SPO43" s="101"/>
      <c r="SPP43" s="101"/>
      <c r="SPQ43" s="101"/>
      <c r="SPR43" s="101"/>
      <c r="SPS43" s="101"/>
      <c r="SPT43" s="101"/>
      <c r="SPU43" s="101"/>
      <c r="SPV43" s="101"/>
      <c r="SPW43" s="101"/>
      <c r="SPX43" s="101"/>
      <c r="SPY43" s="101"/>
      <c r="SPZ43" s="101"/>
      <c r="SQA43" s="101"/>
      <c r="SQB43" s="101"/>
      <c r="SQC43" s="101"/>
      <c r="SQD43" s="101"/>
      <c r="SQE43" s="101"/>
      <c r="SQF43" s="101"/>
      <c r="SQG43" s="101"/>
      <c r="SQH43" s="101"/>
      <c r="SQI43" s="101"/>
      <c r="SQJ43" s="101"/>
      <c r="SQK43" s="101"/>
      <c r="SQL43" s="101"/>
      <c r="SQM43" s="101"/>
      <c r="SQN43" s="101"/>
      <c r="SQO43" s="101"/>
      <c r="SQP43" s="101"/>
      <c r="SQQ43" s="101"/>
      <c r="SQR43" s="101"/>
      <c r="SQS43" s="101"/>
      <c r="SQT43" s="101"/>
      <c r="SQU43" s="101"/>
      <c r="SQV43" s="101"/>
      <c r="SQW43" s="101"/>
      <c r="SQX43" s="101"/>
      <c r="SQY43" s="101"/>
      <c r="SQZ43" s="101"/>
      <c r="SRA43" s="101"/>
      <c r="SRB43" s="101"/>
      <c r="SRC43" s="101"/>
      <c r="SRD43" s="101"/>
      <c r="SRE43" s="101"/>
      <c r="SRF43" s="101"/>
      <c r="SRG43" s="101"/>
      <c r="SRH43" s="101"/>
      <c r="SRI43" s="101"/>
      <c r="SRJ43" s="101"/>
      <c r="SRK43" s="101"/>
      <c r="SRL43" s="101"/>
      <c r="SRM43" s="101"/>
      <c r="SRN43" s="101"/>
      <c r="SRO43" s="101"/>
      <c r="SRP43" s="101"/>
      <c r="SRQ43" s="101"/>
      <c r="SRR43" s="101"/>
      <c r="SRS43" s="101"/>
      <c r="SRT43" s="101"/>
      <c r="SRU43" s="101"/>
      <c r="SRV43" s="101"/>
      <c r="SRW43" s="101"/>
      <c r="SRX43" s="101"/>
      <c r="SRY43" s="101"/>
      <c r="SRZ43" s="101"/>
      <c r="SSA43" s="101"/>
      <c r="SSB43" s="101"/>
      <c r="SSC43" s="101"/>
      <c r="SSD43" s="101"/>
      <c r="SSE43" s="101"/>
      <c r="SSF43" s="101"/>
      <c r="SSG43" s="101"/>
      <c r="SSH43" s="101"/>
      <c r="SSI43" s="101"/>
      <c r="SSJ43" s="101"/>
      <c r="SSK43" s="101"/>
      <c r="SSL43" s="101"/>
      <c r="SSM43" s="101"/>
      <c r="SSN43" s="101"/>
      <c r="SSO43" s="101"/>
      <c r="SSP43" s="101"/>
      <c r="SSQ43" s="101"/>
      <c r="SSR43" s="101"/>
      <c r="SSS43" s="101"/>
      <c r="SST43" s="101"/>
      <c r="SSU43" s="101"/>
      <c r="SSV43" s="101"/>
      <c r="SSW43" s="101"/>
      <c r="SSX43" s="101"/>
      <c r="SSY43" s="101"/>
      <c r="SSZ43" s="101"/>
      <c r="STA43" s="101"/>
      <c r="STB43" s="101"/>
      <c r="STC43" s="101"/>
      <c r="STD43" s="101"/>
      <c r="STE43" s="101"/>
      <c r="STF43" s="101"/>
      <c r="STG43" s="101"/>
      <c r="STH43" s="101"/>
      <c r="STI43" s="101"/>
      <c r="STJ43" s="101"/>
      <c r="STK43" s="101"/>
      <c r="STL43" s="101"/>
      <c r="STM43" s="101"/>
      <c r="STN43" s="101"/>
      <c r="STO43" s="101"/>
      <c r="STP43" s="101"/>
      <c r="STQ43" s="101"/>
      <c r="STR43" s="101"/>
      <c r="STS43" s="101"/>
      <c r="STT43" s="101"/>
      <c r="STU43" s="101"/>
      <c r="STV43" s="101"/>
      <c r="STW43" s="101"/>
      <c r="STX43" s="101"/>
      <c r="STY43" s="101"/>
      <c r="STZ43" s="101"/>
      <c r="SUA43" s="101"/>
      <c r="SUB43" s="101"/>
      <c r="SUC43" s="101"/>
      <c r="SUD43" s="101"/>
      <c r="SUE43" s="101"/>
      <c r="SUF43" s="101"/>
      <c r="SUG43" s="101"/>
      <c r="SUH43" s="101"/>
      <c r="SUI43" s="101"/>
      <c r="SUJ43" s="101"/>
      <c r="SUK43" s="101"/>
      <c r="SUL43" s="101"/>
      <c r="SUM43" s="101"/>
      <c r="SUN43" s="101"/>
      <c r="SUO43" s="101"/>
      <c r="SUP43" s="101"/>
      <c r="SUQ43" s="101"/>
      <c r="SUR43" s="101"/>
      <c r="SUS43" s="101"/>
      <c r="SUT43" s="101"/>
      <c r="SUU43" s="101"/>
      <c r="SUV43" s="101"/>
      <c r="SUW43" s="101"/>
      <c r="SUX43" s="101"/>
      <c r="SUY43" s="101"/>
      <c r="SUZ43" s="101"/>
      <c r="SVA43" s="101"/>
      <c r="SVB43" s="101"/>
      <c r="SVC43" s="101"/>
      <c r="SVD43" s="101"/>
      <c r="SVE43" s="101"/>
      <c r="SVF43" s="101"/>
      <c r="SVG43" s="101"/>
      <c r="SVH43" s="101"/>
      <c r="SVI43" s="101"/>
      <c r="SVJ43" s="101"/>
      <c r="SVK43" s="101"/>
      <c r="SVL43" s="101"/>
      <c r="SVM43" s="101"/>
      <c r="SVN43" s="101"/>
      <c r="SVO43" s="101"/>
      <c r="SVP43" s="101"/>
      <c r="SVQ43" s="101"/>
      <c r="SVR43" s="101"/>
      <c r="SVS43" s="101"/>
      <c r="SVT43" s="101"/>
      <c r="SVU43" s="101"/>
      <c r="SVV43" s="101"/>
      <c r="SVW43" s="101"/>
      <c r="SVX43" s="101"/>
      <c r="SVY43" s="101"/>
      <c r="SVZ43" s="101"/>
      <c r="SWA43" s="101"/>
      <c r="SWB43" s="101"/>
      <c r="SWC43" s="101"/>
      <c r="SWD43" s="101"/>
      <c r="SWE43" s="101"/>
      <c r="SWF43" s="101"/>
      <c r="SWG43" s="101"/>
      <c r="SWH43" s="101"/>
      <c r="SWI43" s="101"/>
      <c r="SWJ43" s="101"/>
      <c r="SWK43" s="101"/>
      <c r="SWL43" s="101"/>
      <c r="SWM43" s="101"/>
      <c r="SWN43" s="101"/>
      <c r="SWO43" s="101"/>
      <c r="SWP43" s="101"/>
      <c r="SWQ43" s="101"/>
      <c r="SWR43" s="101"/>
      <c r="SWS43" s="101"/>
      <c r="SWT43" s="101"/>
      <c r="SWU43" s="101"/>
      <c r="SWV43" s="101"/>
      <c r="SWW43" s="101"/>
      <c r="SWX43" s="101"/>
      <c r="SWY43" s="101"/>
      <c r="SWZ43" s="101"/>
      <c r="SXA43" s="101"/>
      <c r="SXB43" s="101"/>
      <c r="SXC43" s="101"/>
      <c r="SXD43" s="101"/>
      <c r="SXE43" s="101"/>
      <c r="SXF43" s="101"/>
      <c r="SXG43" s="101"/>
      <c r="SXH43" s="101"/>
      <c r="SXI43" s="101"/>
      <c r="SXJ43" s="101"/>
      <c r="SXK43" s="101"/>
      <c r="SXL43" s="101"/>
      <c r="SXM43" s="101"/>
      <c r="SXN43" s="101"/>
      <c r="SXO43" s="101"/>
      <c r="SXP43" s="101"/>
      <c r="SXQ43" s="101"/>
      <c r="SXR43" s="101"/>
      <c r="SXS43" s="101"/>
      <c r="SXT43" s="101"/>
      <c r="SXU43" s="101"/>
      <c r="SXV43" s="101"/>
      <c r="SXW43" s="101"/>
      <c r="SXX43" s="101"/>
      <c r="SXY43" s="101"/>
      <c r="SXZ43" s="101"/>
      <c r="SYA43" s="101"/>
      <c r="SYB43" s="101"/>
      <c r="SYC43" s="101"/>
      <c r="SYD43" s="101"/>
      <c r="SYE43" s="101"/>
      <c r="SYF43" s="101"/>
      <c r="SYG43" s="101"/>
      <c r="SYH43" s="101"/>
      <c r="SYI43" s="101"/>
      <c r="SYJ43" s="101"/>
      <c r="SYK43" s="101"/>
      <c r="SYL43" s="101"/>
      <c r="SYM43" s="101"/>
      <c r="SYN43" s="101"/>
      <c r="SYO43" s="101"/>
      <c r="SYP43" s="101"/>
      <c r="SYQ43" s="101"/>
      <c r="SYR43" s="101"/>
      <c r="SYS43" s="101"/>
      <c r="SYT43" s="101"/>
      <c r="SYU43" s="101"/>
      <c r="SYV43" s="101"/>
      <c r="SYW43" s="101"/>
      <c r="SYX43" s="101"/>
      <c r="SYY43" s="101"/>
      <c r="SYZ43" s="101"/>
      <c r="SZA43" s="101"/>
      <c r="SZB43" s="101"/>
      <c r="SZC43" s="101"/>
      <c r="SZD43" s="101"/>
      <c r="SZE43" s="101"/>
      <c r="SZF43" s="101"/>
      <c r="SZG43" s="101"/>
      <c r="SZH43" s="101"/>
      <c r="SZI43" s="101"/>
      <c r="SZJ43" s="101"/>
      <c r="SZK43" s="101"/>
      <c r="SZL43" s="101"/>
      <c r="SZM43" s="101"/>
      <c r="SZN43" s="101"/>
      <c r="SZO43" s="101"/>
      <c r="SZP43" s="101"/>
      <c r="SZQ43" s="101"/>
      <c r="SZR43" s="101"/>
      <c r="SZS43" s="101"/>
      <c r="SZT43" s="101"/>
      <c r="SZU43" s="101"/>
      <c r="SZV43" s="101"/>
      <c r="SZW43" s="101"/>
      <c r="SZX43" s="101"/>
      <c r="SZY43" s="101"/>
      <c r="SZZ43" s="101"/>
      <c r="TAA43" s="101"/>
      <c r="TAB43" s="101"/>
      <c r="TAC43" s="101"/>
      <c r="TAD43" s="101"/>
      <c r="TAE43" s="101"/>
      <c r="TAF43" s="101"/>
      <c r="TAG43" s="101"/>
      <c r="TAH43" s="101"/>
      <c r="TAI43" s="101"/>
      <c r="TAJ43" s="101"/>
      <c r="TAK43" s="101"/>
      <c r="TAL43" s="101"/>
      <c r="TAM43" s="101"/>
      <c r="TAN43" s="101"/>
      <c r="TAO43" s="101"/>
      <c r="TAP43" s="101"/>
      <c r="TAQ43" s="101"/>
      <c r="TAR43" s="101"/>
      <c r="TAS43" s="101"/>
      <c r="TAT43" s="101"/>
      <c r="TAU43" s="101"/>
      <c r="TAV43" s="101"/>
      <c r="TAW43" s="101"/>
      <c r="TAX43" s="101"/>
      <c r="TAY43" s="101"/>
      <c r="TAZ43" s="101"/>
      <c r="TBA43" s="101"/>
      <c r="TBB43" s="101"/>
      <c r="TBC43" s="101"/>
      <c r="TBD43" s="101"/>
      <c r="TBE43" s="101"/>
      <c r="TBF43" s="101"/>
      <c r="TBG43" s="101"/>
      <c r="TBH43" s="101"/>
      <c r="TBI43" s="101"/>
      <c r="TBJ43" s="101"/>
      <c r="TBK43" s="101"/>
      <c r="TBL43" s="101"/>
      <c r="TBM43" s="101"/>
      <c r="TBN43" s="101"/>
      <c r="TBO43" s="101"/>
      <c r="TBP43" s="101"/>
      <c r="TBQ43" s="101"/>
      <c r="TBR43" s="101"/>
      <c r="TBS43" s="101"/>
      <c r="TBT43" s="101"/>
      <c r="TBU43" s="101"/>
      <c r="TBV43" s="101"/>
      <c r="TBW43" s="101"/>
      <c r="TBX43" s="101"/>
      <c r="TBY43" s="101"/>
      <c r="TBZ43" s="101"/>
      <c r="TCA43" s="101"/>
      <c r="TCB43" s="101"/>
      <c r="TCC43" s="101"/>
      <c r="TCD43" s="101"/>
      <c r="TCE43" s="101"/>
      <c r="TCF43" s="101"/>
      <c r="TCG43" s="101"/>
      <c r="TCH43" s="101"/>
      <c r="TCI43" s="101"/>
      <c r="TCJ43" s="101"/>
      <c r="TCK43" s="101"/>
      <c r="TCL43" s="101"/>
      <c r="TCM43" s="101"/>
      <c r="TCN43" s="101"/>
      <c r="TCO43" s="101"/>
      <c r="TCP43" s="101"/>
      <c r="TCQ43" s="101"/>
      <c r="TCR43" s="101"/>
      <c r="TCS43" s="101"/>
      <c r="TCT43" s="101"/>
      <c r="TCU43" s="101"/>
      <c r="TCV43" s="101"/>
      <c r="TCW43" s="101"/>
      <c r="TCX43" s="101"/>
      <c r="TCY43" s="101"/>
      <c r="TCZ43" s="101"/>
      <c r="TDA43" s="101"/>
      <c r="TDB43" s="101"/>
      <c r="TDC43" s="101"/>
      <c r="TDD43" s="101"/>
      <c r="TDE43" s="101"/>
      <c r="TDF43" s="101"/>
      <c r="TDG43" s="101"/>
      <c r="TDH43" s="101"/>
      <c r="TDI43" s="101"/>
      <c r="TDJ43" s="101"/>
      <c r="TDK43" s="101"/>
      <c r="TDL43" s="101"/>
      <c r="TDM43" s="101"/>
      <c r="TDN43" s="101"/>
      <c r="TDO43" s="101"/>
      <c r="TDP43" s="101"/>
      <c r="TDQ43" s="101"/>
      <c r="TDR43" s="101"/>
      <c r="TDS43" s="101"/>
      <c r="TDT43" s="101"/>
      <c r="TDU43" s="101"/>
      <c r="TDV43" s="101"/>
      <c r="TDW43" s="101"/>
      <c r="TDX43" s="101"/>
      <c r="TDY43" s="101"/>
      <c r="TDZ43" s="101"/>
      <c r="TEA43" s="101"/>
      <c r="TEB43" s="101"/>
      <c r="TEC43" s="101"/>
      <c r="TED43" s="101"/>
      <c r="TEE43" s="101"/>
      <c r="TEF43" s="101"/>
      <c r="TEG43" s="101"/>
      <c r="TEH43" s="101"/>
      <c r="TEI43" s="101"/>
      <c r="TEJ43" s="101"/>
      <c r="TEK43" s="101"/>
      <c r="TEL43" s="101"/>
      <c r="TEM43" s="101"/>
      <c r="TEN43" s="101"/>
      <c r="TEO43" s="101"/>
      <c r="TEP43" s="101"/>
      <c r="TEQ43" s="101"/>
      <c r="TER43" s="101"/>
      <c r="TES43" s="101"/>
      <c r="TET43" s="101"/>
      <c r="TEU43" s="101"/>
      <c r="TEV43" s="101"/>
      <c r="TEW43" s="101"/>
      <c r="TEX43" s="101"/>
      <c r="TEY43" s="101"/>
      <c r="TEZ43" s="101"/>
      <c r="TFA43" s="101"/>
      <c r="TFB43" s="101"/>
      <c r="TFC43" s="101"/>
      <c r="TFD43" s="101"/>
      <c r="TFE43" s="101"/>
      <c r="TFF43" s="101"/>
      <c r="TFG43" s="101"/>
      <c r="TFH43" s="101"/>
      <c r="TFI43" s="101"/>
      <c r="TFJ43" s="101"/>
      <c r="TFK43" s="101"/>
      <c r="TFL43" s="101"/>
      <c r="TFM43" s="101"/>
      <c r="TFN43" s="101"/>
      <c r="TFO43" s="101"/>
      <c r="TFP43" s="101"/>
      <c r="TFQ43" s="101"/>
      <c r="TFR43" s="101"/>
      <c r="TFS43" s="101"/>
      <c r="TFT43" s="101"/>
      <c r="TFU43" s="101"/>
      <c r="TFV43" s="101"/>
      <c r="TFW43" s="101"/>
      <c r="TFX43" s="101"/>
      <c r="TFY43" s="101"/>
      <c r="TFZ43" s="101"/>
      <c r="TGA43" s="101"/>
      <c r="TGB43" s="101"/>
      <c r="TGC43" s="101"/>
      <c r="TGD43" s="101"/>
      <c r="TGE43" s="101"/>
      <c r="TGF43" s="101"/>
      <c r="TGG43" s="101"/>
      <c r="TGH43" s="101"/>
      <c r="TGI43" s="101"/>
      <c r="TGJ43" s="101"/>
      <c r="TGK43" s="101"/>
      <c r="TGL43" s="101"/>
      <c r="TGM43" s="101"/>
      <c r="TGN43" s="101"/>
      <c r="TGO43" s="101"/>
      <c r="TGP43" s="101"/>
      <c r="TGQ43" s="101"/>
      <c r="TGR43" s="101"/>
      <c r="TGS43" s="101"/>
      <c r="TGT43" s="101"/>
      <c r="TGU43" s="101"/>
      <c r="TGV43" s="101"/>
      <c r="TGW43" s="101"/>
      <c r="TGX43" s="101"/>
      <c r="TGY43" s="101"/>
      <c r="TGZ43" s="101"/>
      <c r="THA43" s="101"/>
      <c r="THB43" s="101"/>
      <c r="THC43" s="101"/>
      <c r="THD43" s="101"/>
      <c r="THE43" s="101"/>
      <c r="THF43" s="101"/>
      <c r="THG43" s="101"/>
      <c r="THH43" s="101"/>
      <c r="THI43" s="101"/>
      <c r="THJ43" s="101"/>
      <c r="THK43" s="101"/>
      <c r="THL43" s="101"/>
      <c r="THM43" s="101"/>
      <c r="THN43" s="101"/>
      <c r="THO43" s="101"/>
      <c r="THP43" s="101"/>
      <c r="THQ43" s="101"/>
      <c r="THR43" s="101"/>
      <c r="THS43" s="101"/>
      <c r="THT43" s="101"/>
      <c r="THU43" s="101"/>
      <c r="THV43" s="101"/>
      <c r="THW43" s="101"/>
      <c r="THX43" s="101"/>
      <c r="THY43" s="101"/>
      <c r="THZ43" s="101"/>
      <c r="TIA43" s="101"/>
      <c r="TIB43" s="101"/>
      <c r="TIC43" s="101"/>
      <c r="TID43" s="101"/>
      <c r="TIE43" s="101"/>
      <c r="TIF43" s="101"/>
      <c r="TIG43" s="101"/>
      <c r="TIH43" s="101"/>
      <c r="TII43" s="101"/>
      <c r="TIJ43" s="101"/>
      <c r="TIK43" s="101"/>
      <c r="TIL43" s="101"/>
      <c r="TIM43" s="101"/>
      <c r="TIN43" s="101"/>
      <c r="TIO43" s="101"/>
      <c r="TIP43" s="101"/>
      <c r="TIQ43" s="101"/>
      <c r="TIR43" s="101"/>
      <c r="TIS43" s="101"/>
      <c r="TIT43" s="101"/>
      <c r="TIU43" s="101"/>
      <c r="TIV43" s="101"/>
      <c r="TIW43" s="101"/>
      <c r="TIX43" s="101"/>
      <c r="TIY43" s="101"/>
      <c r="TIZ43" s="101"/>
      <c r="TJA43" s="101"/>
      <c r="TJB43" s="101"/>
      <c r="TJC43" s="101"/>
      <c r="TJD43" s="101"/>
      <c r="TJE43" s="101"/>
      <c r="TJF43" s="101"/>
      <c r="TJG43" s="101"/>
      <c r="TJH43" s="101"/>
      <c r="TJI43" s="101"/>
      <c r="TJJ43" s="101"/>
      <c r="TJK43" s="101"/>
      <c r="TJL43" s="101"/>
      <c r="TJM43" s="101"/>
      <c r="TJN43" s="101"/>
      <c r="TJO43" s="101"/>
      <c r="TJP43" s="101"/>
      <c r="TJQ43" s="101"/>
      <c r="TJR43" s="101"/>
      <c r="TJS43" s="101"/>
      <c r="TJT43" s="101"/>
      <c r="TJU43" s="101"/>
      <c r="TJV43" s="101"/>
      <c r="TJW43" s="101"/>
      <c r="TJX43" s="101"/>
      <c r="TJY43" s="101"/>
      <c r="TJZ43" s="101"/>
      <c r="TKA43" s="101"/>
      <c r="TKB43" s="101"/>
      <c r="TKC43" s="101"/>
      <c r="TKD43" s="101"/>
      <c r="TKE43" s="101"/>
      <c r="TKF43" s="101"/>
      <c r="TKG43" s="101"/>
      <c r="TKH43" s="101"/>
      <c r="TKI43" s="101"/>
      <c r="TKJ43" s="101"/>
      <c r="TKK43" s="101"/>
      <c r="TKL43" s="101"/>
      <c r="TKM43" s="101"/>
      <c r="TKN43" s="101"/>
      <c r="TKO43" s="101"/>
      <c r="TKP43" s="101"/>
      <c r="TKQ43" s="101"/>
      <c r="TKR43" s="101"/>
      <c r="TKS43" s="101"/>
      <c r="TKT43" s="101"/>
      <c r="TKU43" s="101"/>
      <c r="TKV43" s="101"/>
      <c r="TKW43" s="101"/>
      <c r="TKX43" s="101"/>
      <c r="TKY43" s="101"/>
      <c r="TKZ43" s="101"/>
      <c r="TLA43" s="101"/>
      <c r="TLB43" s="101"/>
      <c r="TLC43" s="101"/>
      <c r="TLD43" s="101"/>
      <c r="TLE43" s="101"/>
      <c r="TLF43" s="101"/>
      <c r="TLG43" s="101"/>
      <c r="TLH43" s="101"/>
      <c r="TLI43" s="101"/>
      <c r="TLJ43" s="101"/>
      <c r="TLK43" s="101"/>
      <c r="TLL43" s="101"/>
      <c r="TLM43" s="101"/>
      <c r="TLN43" s="101"/>
      <c r="TLO43" s="101"/>
      <c r="TLP43" s="101"/>
      <c r="TLQ43" s="101"/>
      <c r="TLR43" s="101"/>
      <c r="TLS43" s="101"/>
      <c r="TLT43" s="101"/>
      <c r="TLU43" s="101"/>
      <c r="TLV43" s="101"/>
      <c r="TLW43" s="101"/>
      <c r="TLX43" s="101"/>
      <c r="TLY43" s="101"/>
      <c r="TLZ43" s="101"/>
      <c r="TMA43" s="101"/>
      <c r="TMB43" s="101"/>
      <c r="TMC43" s="101"/>
      <c r="TMD43" s="101"/>
      <c r="TME43" s="101"/>
      <c r="TMF43" s="101"/>
      <c r="TMG43" s="101"/>
      <c r="TMH43" s="101"/>
      <c r="TMI43" s="101"/>
      <c r="TMJ43" s="101"/>
      <c r="TMK43" s="101"/>
      <c r="TML43" s="101"/>
      <c r="TMM43" s="101"/>
      <c r="TMN43" s="101"/>
      <c r="TMO43" s="101"/>
      <c r="TMP43" s="101"/>
      <c r="TMQ43" s="101"/>
      <c r="TMR43" s="101"/>
      <c r="TMS43" s="101"/>
      <c r="TMT43" s="101"/>
      <c r="TMU43" s="101"/>
      <c r="TMV43" s="101"/>
      <c r="TMW43" s="101"/>
      <c r="TMX43" s="101"/>
      <c r="TMY43" s="101"/>
      <c r="TMZ43" s="101"/>
      <c r="TNA43" s="101"/>
      <c r="TNB43" s="101"/>
      <c r="TNC43" s="101"/>
      <c r="TND43" s="101"/>
      <c r="TNE43" s="101"/>
      <c r="TNF43" s="101"/>
      <c r="TNG43" s="101"/>
      <c r="TNH43" s="101"/>
      <c r="TNI43" s="101"/>
      <c r="TNJ43" s="101"/>
      <c r="TNK43" s="101"/>
      <c r="TNL43" s="101"/>
      <c r="TNM43" s="101"/>
      <c r="TNN43" s="101"/>
      <c r="TNO43" s="101"/>
      <c r="TNP43" s="101"/>
      <c r="TNQ43" s="101"/>
      <c r="TNR43" s="101"/>
      <c r="TNS43" s="101"/>
      <c r="TNT43" s="101"/>
      <c r="TNU43" s="101"/>
      <c r="TNV43" s="101"/>
      <c r="TNW43" s="101"/>
      <c r="TNX43" s="101"/>
      <c r="TNY43" s="101"/>
      <c r="TNZ43" s="101"/>
      <c r="TOA43" s="101"/>
      <c r="TOB43" s="101"/>
      <c r="TOC43" s="101"/>
      <c r="TOD43" s="101"/>
      <c r="TOE43" s="101"/>
      <c r="TOF43" s="101"/>
      <c r="TOG43" s="101"/>
      <c r="TOH43" s="101"/>
      <c r="TOI43" s="101"/>
      <c r="TOJ43" s="101"/>
      <c r="TOK43" s="101"/>
      <c r="TOL43" s="101"/>
      <c r="TOM43" s="101"/>
      <c r="TON43" s="101"/>
      <c r="TOO43" s="101"/>
      <c r="TOP43" s="101"/>
      <c r="TOQ43" s="101"/>
      <c r="TOR43" s="101"/>
      <c r="TOS43" s="101"/>
      <c r="TOT43" s="101"/>
      <c r="TOU43" s="101"/>
      <c r="TOV43" s="101"/>
      <c r="TOW43" s="101"/>
      <c r="TOX43" s="101"/>
      <c r="TOY43" s="101"/>
      <c r="TOZ43" s="101"/>
      <c r="TPA43" s="101"/>
      <c r="TPB43" s="101"/>
      <c r="TPC43" s="101"/>
      <c r="TPD43" s="101"/>
      <c r="TPE43" s="101"/>
      <c r="TPF43" s="101"/>
      <c r="TPG43" s="101"/>
      <c r="TPH43" s="101"/>
      <c r="TPI43" s="101"/>
      <c r="TPJ43" s="101"/>
      <c r="TPK43" s="101"/>
      <c r="TPL43" s="101"/>
      <c r="TPM43" s="101"/>
      <c r="TPN43" s="101"/>
      <c r="TPO43" s="101"/>
      <c r="TPP43" s="101"/>
      <c r="TPQ43" s="101"/>
      <c r="TPR43" s="101"/>
      <c r="TPS43" s="101"/>
      <c r="TPT43" s="101"/>
      <c r="TPU43" s="101"/>
      <c r="TPV43" s="101"/>
      <c r="TPW43" s="101"/>
      <c r="TPX43" s="101"/>
      <c r="TPY43" s="101"/>
      <c r="TPZ43" s="101"/>
      <c r="TQA43" s="101"/>
      <c r="TQB43" s="101"/>
      <c r="TQC43" s="101"/>
      <c r="TQD43" s="101"/>
      <c r="TQE43" s="101"/>
      <c r="TQF43" s="101"/>
      <c r="TQG43" s="101"/>
      <c r="TQH43" s="101"/>
      <c r="TQI43" s="101"/>
      <c r="TQJ43" s="101"/>
      <c r="TQK43" s="101"/>
      <c r="TQL43" s="101"/>
      <c r="TQM43" s="101"/>
      <c r="TQN43" s="101"/>
      <c r="TQO43" s="101"/>
      <c r="TQP43" s="101"/>
      <c r="TQQ43" s="101"/>
      <c r="TQR43" s="101"/>
      <c r="TQS43" s="101"/>
      <c r="TQT43" s="101"/>
      <c r="TQU43" s="101"/>
      <c r="TQV43" s="101"/>
      <c r="TQW43" s="101"/>
      <c r="TQX43" s="101"/>
      <c r="TQY43" s="101"/>
      <c r="TQZ43" s="101"/>
      <c r="TRA43" s="101"/>
      <c r="TRB43" s="101"/>
      <c r="TRC43" s="101"/>
      <c r="TRD43" s="101"/>
      <c r="TRE43" s="101"/>
      <c r="TRF43" s="101"/>
      <c r="TRG43" s="101"/>
      <c r="TRH43" s="101"/>
      <c r="TRI43" s="101"/>
      <c r="TRJ43" s="101"/>
      <c r="TRK43" s="101"/>
      <c r="TRL43" s="101"/>
      <c r="TRM43" s="101"/>
      <c r="TRN43" s="101"/>
      <c r="TRO43" s="101"/>
      <c r="TRP43" s="101"/>
      <c r="TRQ43" s="101"/>
      <c r="TRR43" s="101"/>
      <c r="TRS43" s="101"/>
      <c r="TRT43" s="101"/>
      <c r="TRU43" s="101"/>
      <c r="TRV43" s="101"/>
      <c r="TRW43" s="101"/>
      <c r="TRX43" s="101"/>
      <c r="TRY43" s="101"/>
      <c r="TRZ43" s="101"/>
      <c r="TSA43" s="101"/>
      <c r="TSB43" s="101"/>
      <c r="TSC43" s="101"/>
      <c r="TSD43" s="101"/>
      <c r="TSE43" s="101"/>
      <c r="TSF43" s="101"/>
      <c r="TSG43" s="101"/>
      <c r="TSH43" s="101"/>
      <c r="TSI43" s="101"/>
      <c r="TSJ43" s="101"/>
      <c r="TSK43" s="101"/>
      <c r="TSL43" s="101"/>
      <c r="TSM43" s="101"/>
      <c r="TSN43" s="101"/>
      <c r="TSO43" s="101"/>
      <c r="TSP43" s="101"/>
      <c r="TSQ43" s="101"/>
      <c r="TSR43" s="101"/>
      <c r="TSS43" s="101"/>
      <c r="TST43" s="101"/>
      <c r="TSU43" s="101"/>
      <c r="TSV43" s="101"/>
      <c r="TSW43" s="101"/>
      <c r="TSX43" s="101"/>
      <c r="TSY43" s="101"/>
      <c r="TSZ43" s="101"/>
      <c r="TTA43" s="101"/>
      <c r="TTB43" s="101"/>
      <c r="TTC43" s="101"/>
      <c r="TTD43" s="101"/>
      <c r="TTE43" s="101"/>
      <c r="TTF43" s="101"/>
      <c r="TTG43" s="101"/>
      <c r="TTH43" s="101"/>
      <c r="TTI43" s="101"/>
      <c r="TTJ43" s="101"/>
      <c r="TTK43" s="101"/>
      <c r="TTL43" s="101"/>
      <c r="TTM43" s="101"/>
      <c r="TTN43" s="101"/>
      <c r="TTO43" s="101"/>
      <c r="TTP43" s="101"/>
      <c r="TTQ43" s="101"/>
      <c r="TTR43" s="101"/>
      <c r="TTS43" s="101"/>
      <c r="TTT43" s="101"/>
      <c r="TTU43" s="101"/>
      <c r="TTV43" s="101"/>
      <c r="TTW43" s="101"/>
      <c r="TTX43" s="101"/>
      <c r="TTY43" s="101"/>
      <c r="TTZ43" s="101"/>
      <c r="TUA43" s="101"/>
      <c r="TUB43" s="101"/>
      <c r="TUC43" s="101"/>
      <c r="TUD43" s="101"/>
      <c r="TUE43" s="101"/>
      <c r="TUF43" s="101"/>
      <c r="TUG43" s="101"/>
      <c r="TUH43" s="101"/>
      <c r="TUI43" s="101"/>
      <c r="TUJ43" s="101"/>
      <c r="TUK43" s="101"/>
      <c r="TUL43" s="101"/>
      <c r="TUM43" s="101"/>
      <c r="TUN43" s="101"/>
      <c r="TUO43" s="101"/>
      <c r="TUP43" s="101"/>
      <c r="TUQ43" s="101"/>
      <c r="TUR43" s="101"/>
      <c r="TUS43" s="101"/>
      <c r="TUT43" s="101"/>
      <c r="TUU43" s="101"/>
      <c r="TUV43" s="101"/>
      <c r="TUW43" s="101"/>
      <c r="TUX43" s="101"/>
      <c r="TUY43" s="101"/>
      <c r="TUZ43" s="101"/>
      <c r="TVA43" s="101"/>
      <c r="TVB43" s="101"/>
      <c r="TVC43" s="101"/>
      <c r="TVD43" s="101"/>
      <c r="TVE43" s="101"/>
      <c r="TVF43" s="101"/>
      <c r="TVG43" s="101"/>
      <c r="TVH43" s="101"/>
      <c r="TVI43" s="101"/>
      <c r="TVJ43" s="101"/>
      <c r="TVK43" s="101"/>
      <c r="TVL43" s="101"/>
      <c r="TVM43" s="101"/>
      <c r="TVN43" s="101"/>
      <c r="TVO43" s="101"/>
      <c r="TVP43" s="101"/>
      <c r="TVQ43" s="101"/>
      <c r="TVR43" s="101"/>
      <c r="TVS43" s="101"/>
      <c r="TVT43" s="101"/>
      <c r="TVU43" s="101"/>
      <c r="TVV43" s="101"/>
      <c r="TVW43" s="101"/>
      <c r="TVX43" s="101"/>
      <c r="TVY43" s="101"/>
      <c r="TVZ43" s="101"/>
      <c r="TWA43" s="101"/>
      <c r="TWB43" s="101"/>
      <c r="TWC43" s="101"/>
      <c r="TWD43" s="101"/>
      <c r="TWE43" s="101"/>
      <c r="TWF43" s="101"/>
      <c r="TWG43" s="101"/>
      <c r="TWH43" s="101"/>
      <c r="TWI43" s="101"/>
      <c r="TWJ43" s="101"/>
      <c r="TWK43" s="101"/>
      <c r="TWL43" s="101"/>
      <c r="TWM43" s="101"/>
      <c r="TWN43" s="101"/>
      <c r="TWO43" s="101"/>
      <c r="TWP43" s="101"/>
      <c r="TWQ43" s="101"/>
      <c r="TWR43" s="101"/>
      <c r="TWS43" s="101"/>
      <c r="TWT43" s="101"/>
      <c r="TWU43" s="101"/>
      <c r="TWV43" s="101"/>
      <c r="TWW43" s="101"/>
      <c r="TWX43" s="101"/>
      <c r="TWY43" s="101"/>
      <c r="TWZ43" s="101"/>
      <c r="TXA43" s="101"/>
      <c r="TXB43" s="101"/>
      <c r="TXC43" s="101"/>
      <c r="TXD43" s="101"/>
      <c r="TXE43" s="101"/>
      <c r="TXF43" s="101"/>
      <c r="TXG43" s="101"/>
      <c r="TXH43" s="101"/>
      <c r="TXI43" s="101"/>
      <c r="TXJ43" s="101"/>
      <c r="TXK43" s="101"/>
      <c r="TXL43" s="101"/>
      <c r="TXM43" s="101"/>
      <c r="TXN43" s="101"/>
      <c r="TXO43" s="101"/>
      <c r="TXP43" s="101"/>
      <c r="TXQ43" s="101"/>
      <c r="TXR43" s="101"/>
      <c r="TXS43" s="101"/>
      <c r="TXT43" s="101"/>
      <c r="TXU43" s="101"/>
      <c r="TXV43" s="101"/>
      <c r="TXW43" s="101"/>
      <c r="TXX43" s="101"/>
      <c r="TXY43" s="101"/>
      <c r="TXZ43" s="101"/>
      <c r="TYA43" s="101"/>
      <c r="TYB43" s="101"/>
      <c r="TYC43" s="101"/>
      <c r="TYD43" s="101"/>
      <c r="TYE43" s="101"/>
      <c r="TYF43" s="101"/>
      <c r="TYG43" s="101"/>
      <c r="TYH43" s="101"/>
      <c r="TYI43" s="101"/>
      <c r="TYJ43" s="101"/>
      <c r="TYK43" s="101"/>
      <c r="TYL43" s="101"/>
      <c r="TYM43" s="101"/>
      <c r="TYN43" s="101"/>
      <c r="TYO43" s="101"/>
      <c r="TYP43" s="101"/>
      <c r="TYQ43" s="101"/>
      <c r="TYR43" s="101"/>
      <c r="TYS43" s="101"/>
      <c r="TYT43" s="101"/>
      <c r="TYU43" s="101"/>
      <c r="TYV43" s="101"/>
      <c r="TYW43" s="101"/>
      <c r="TYX43" s="101"/>
      <c r="TYY43" s="101"/>
      <c r="TYZ43" s="101"/>
      <c r="TZA43" s="101"/>
      <c r="TZB43" s="101"/>
      <c r="TZC43" s="101"/>
      <c r="TZD43" s="101"/>
      <c r="TZE43" s="101"/>
      <c r="TZF43" s="101"/>
      <c r="TZG43" s="101"/>
      <c r="TZH43" s="101"/>
      <c r="TZI43" s="101"/>
      <c r="TZJ43" s="101"/>
      <c r="TZK43" s="101"/>
      <c r="TZL43" s="101"/>
      <c r="TZM43" s="101"/>
      <c r="TZN43" s="101"/>
      <c r="TZO43" s="101"/>
      <c r="TZP43" s="101"/>
      <c r="TZQ43" s="101"/>
      <c r="TZR43" s="101"/>
      <c r="TZS43" s="101"/>
      <c r="TZT43" s="101"/>
      <c r="TZU43" s="101"/>
      <c r="TZV43" s="101"/>
      <c r="TZW43" s="101"/>
      <c r="TZX43" s="101"/>
      <c r="TZY43" s="101"/>
      <c r="TZZ43" s="101"/>
      <c r="UAA43" s="101"/>
      <c r="UAB43" s="101"/>
      <c r="UAC43" s="101"/>
      <c r="UAD43" s="101"/>
      <c r="UAE43" s="101"/>
      <c r="UAF43" s="101"/>
      <c r="UAG43" s="101"/>
      <c r="UAH43" s="101"/>
      <c r="UAI43" s="101"/>
      <c r="UAJ43" s="101"/>
      <c r="UAK43" s="101"/>
      <c r="UAL43" s="101"/>
      <c r="UAM43" s="101"/>
      <c r="UAN43" s="101"/>
      <c r="UAO43" s="101"/>
      <c r="UAP43" s="101"/>
      <c r="UAQ43" s="101"/>
      <c r="UAR43" s="101"/>
      <c r="UAS43" s="101"/>
      <c r="UAT43" s="101"/>
      <c r="UAU43" s="101"/>
      <c r="UAV43" s="101"/>
      <c r="UAW43" s="101"/>
      <c r="UAX43" s="101"/>
      <c r="UAY43" s="101"/>
      <c r="UAZ43" s="101"/>
      <c r="UBA43" s="101"/>
      <c r="UBB43" s="101"/>
      <c r="UBC43" s="101"/>
      <c r="UBD43" s="101"/>
      <c r="UBE43" s="101"/>
      <c r="UBF43" s="101"/>
      <c r="UBG43" s="101"/>
      <c r="UBH43" s="101"/>
      <c r="UBI43" s="101"/>
      <c r="UBJ43" s="101"/>
      <c r="UBK43" s="101"/>
      <c r="UBL43" s="101"/>
      <c r="UBM43" s="101"/>
      <c r="UBN43" s="101"/>
      <c r="UBO43" s="101"/>
      <c r="UBP43" s="101"/>
      <c r="UBQ43" s="101"/>
      <c r="UBR43" s="101"/>
      <c r="UBS43" s="101"/>
      <c r="UBT43" s="101"/>
      <c r="UBU43" s="101"/>
      <c r="UBV43" s="101"/>
      <c r="UBW43" s="101"/>
      <c r="UBX43" s="101"/>
      <c r="UBY43" s="101"/>
      <c r="UBZ43" s="101"/>
      <c r="UCA43" s="101"/>
      <c r="UCB43" s="101"/>
      <c r="UCC43" s="101"/>
      <c r="UCD43" s="101"/>
      <c r="UCE43" s="101"/>
      <c r="UCF43" s="101"/>
      <c r="UCG43" s="101"/>
      <c r="UCH43" s="101"/>
      <c r="UCI43" s="101"/>
      <c r="UCJ43" s="101"/>
      <c r="UCK43" s="101"/>
      <c r="UCL43" s="101"/>
      <c r="UCM43" s="101"/>
      <c r="UCN43" s="101"/>
      <c r="UCO43" s="101"/>
      <c r="UCP43" s="101"/>
      <c r="UCQ43" s="101"/>
      <c r="UCR43" s="101"/>
      <c r="UCS43" s="101"/>
      <c r="UCT43" s="101"/>
      <c r="UCU43" s="101"/>
      <c r="UCV43" s="101"/>
      <c r="UCW43" s="101"/>
      <c r="UCX43" s="101"/>
      <c r="UCY43" s="101"/>
      <c r="UCZ43" s="101"/>
      <c r="UDA43" s="101"/>
      <c r="UDB43" s="101"/>
      <c r="UDC43" s="101"/>
      <c r="UDD43" s="101"/>
      <c r="UDE43" s="101"/>
      <c r="UDF43" s="101"/>
      <c r="UDG43" s="101"/>
      <c r="UDH43" s="101"/>
      <c r="UDI43" s="101"/>
      <c r="UDJ43" s="101"/>
      <c r="UDK43" s="101"/>
      <c r="UDL43" s="101"/>
      <c r="UDM43" s="101"/>
      <c r="UDN43" s="101"/>
      <c r="UDO43" s="101"/>
      <c r="UDP43" s="101"/>
      <c r="UDQ43" s="101"/>
      <c r="UDR43" s="101"/>
      <c r="UDS43" s="101"/>
      <c r="UDT43" s="101"/>
      <c r="UDU43" s="101"/>
      <c r="UDV43" s="101"/>
      <c r="UDW43" s="101"/>
      <c r="UDX43" s="101"/>
      <c r="UDY43" s="101"/>
      <c r="UDZ43" s="101"/>
      <c r="UEA43" s="101"/>
      <c r="UEB43" s="101"/>
      <c r="UEC43" s="101"/>
      <c r="UED43" s="101"/>
      <c r="UEE43" s="101"/>
      <c r="UEF43" s="101"/>
      <c r="UEG43" s="101"/>
      <c r="UEH43" s="101"/>
      <c r="UEI43" s="101"/>
      <c r="UEJ43" s="101"/>
      <c r="UEK43" s="101"/>
      <c r="UEL43" s="101"/>
      <c r="UEM43" s="101"/>
      <c r="UEN43" s="101"/>
      <c r="UEO43" s="101"/>
      <c r="UEP43" s="101"/>
      <c r="UEQ43" s="101"/>
      <c r="UER43" s="101"/>
      <c r="UES43" s="101"/>
      <c r="UET43" s="101"/>
      <c r="UEU43" s="101"/>
      <c r="UEV43" s="101"/>
      <c r="UEW43" s="101"/>
      <c r="UEX43" s="101"/>
      <c r="UEY43" s="101"/>
      <c r="UEZ43" s="101"/>
      <c r="UFA43" s="101"/>
      <c r="UFB43" s="101"/>
      <c r="UFC43" s="101"/>
      <c r="UFD43" s="101"/>
      <c r="UFE43" s="101"/>
      <c r="UFF43" s="101"/>
      <c r="UFG43" s="101"/>
      <c r="UFH43" s="101"/>
      <c r="UFI43" s="101"/>
      <c r="UFJ43" s="101"/>
      <c r="UFK43" s="101"/>
      <c r="UFL43" s="101"/>
      <c r="UFM43" s="101"/>
      <c r="UFN43" s="101"/>
      <c r="UFO43" s="101"/>
      <c r="UFP43" s="101"/>
      <c r="UFQ43" s="101"/>
      <c r="UFR43" s="101"/>
      <c r="UFS43" s="101"/>
      <c r="UFT43" s="101"/>
      <c r="UFU43" s="101"/>
      <c r="UFV43" s="101"/>
      <c r="UFW43" s="101"/>
      <c r="UFX43" s="101"/>
      <c r="UFY43" s="101"/>
      <c r="UFZ43" s="101"/>
      <c r="UGA43" s="101"/>
      <c r="UGB43" s="101"/>
      <c r="UGC43" s="101"/>
      <c r="UGD43" s="101"/>
      <c r="UGE43" s="101"/>
      <c r="UGF43" s="101"/>
      <c r="UGG43" s="101"/>
      <c r="UGH43" s="101"/>
      <c r="UGI43" s="101"/>
      <c r="UGJ43" s="101"/>
      <c r="UGK43" s="101"/>
      <c r="UGL43" s="101"/>
      <c r="UGM43" s="101"/>
      <c r="UGN43" s="101"/>
      <c r="UGO43" s="101"/>
      <c r="UGP43" s="101"/>
      <c r="UGQ43" s="101"/>
      <c r="UGR43" s="101"/>
      <c r="UGS43" s="101"/>
      <c r="UGT43" s="101"/>
      <c r="UGU43" s="101"/>
      <c r="UGV43" s="101"/>
      <c r="UGW43" s="101"/>
      <c r="UGX43" s="101"/>
      <c r="UGY43" s="101"/>
      <c r="UGZ43" s="101"/>
      <c r="UHA43" s="101"/>
      <c r="UHB43" s="101"/>
      <c r="UHC43" s="101"/>
      <c r="UHD43" s="101"/>
      <c r="UHE43" s="101"/>
      <c r="UHF43" s="101"/>
      <c r="UHG43" s="101"/>
      <c r="UHH43" s="101"/>
      <c r="UHI43" s="101"/>
      <c r="UHJ43" s="101"/>
      <c r="UHK43" s="101"/>
      <c r="UHL43" s="101"/>
      <c r="UHM43" s="101"/>
      <c r="UHN43" s="101"/>
      <c r="UHO43" s="101"/>
      <c r="UHP43" s="101"/>
      <c r="UHQ43" s="101"/>
      <c r="UHR43" s="101"/>
      <c r="UHS43" s="101"/>
      <c r="UHT43" s="101"/>
      <c r="UHU43" s="101"/>
      <c r="UHV43" s="101"/>
      <c r="UHW43" s="101"/>
      <c r="UHX43" s="101"/>
      <c r="UHY43" s="101"/>
      <c r="UHZ43" s="101"/>
      <c r="UIA43" s="101"/>
      <c r="UIB43" s="101"/>
      <c r="UIC43" s="101"/>
      <c r="UID43" s="101"/>
      <c r="UIE43" s="101"/>
      <c r="UIF43" s="101"/>
      <c r="UIG43" s="101"/>
      <c r="UIH43" s="101"/>
      <c r="UII43" s="101"/>
      <c r="UIJ43" s="101"/>
      <c r="UIK43" s="101"/>
      <c r="UIL43" s="101"/>
      <c r="UIM43" s="101"/>
      <c r="UIN43" s="101"/>
      <c r="UIO43" s="101"/>
      <c r="UIP43" s="101"/>
      <c r="UIQ43" s="101"/>
      <c r="UIR43" s="101"/>
      <c r="UIS43" s="101"/>
      <c r="UIT43" s="101"/>
      <c r="UIU43" s="101"/>
      <c r="UIV43" s="101"/>
      <c r="UIW43" s="101"/>
      <c r="UIX43" s="101"/>
      <c r="UIY43" s="101"/>
      <c r="UIZ43" s="101"/>
      <c r="UJA43" s="101"/>
      <c r="UJB43" s="101"/>
      <c r="UJC43" s="101"/>
      <c r="UJD43" s="101"/>
      <c r="UJE43" s="101"/>
      <c r="UJF43" s="101"/>
      <c r="UJG43" s="101"/>
      <c r="UJH43" s="101"/>
      <c r="UJI43" s="101"/>
      <c r="UJJ43" s="101"/>
      <c r="UJK43" s="101"/>
      <c r="UJL43" s="101"/>
      <c r="UJM43" s="101"/>
      <c r="UJN43" s="101"/>
      <c r="UJO43" s="101"/>
      <c r="UJP43" s="101"/>
      <c r="UJQ43" s="101"/>
      <c r="UJR43" s="101"/>
      <c r="UJS43" s="101"/>
      <c r="UJT43" s="101"/>
      <c r="UJU43" s="101"/>
      <c r="UJV43" s="101"/>
      <c r="UJW43" s="101"/>
      <c r="UJX43" s="101"/>
      <c r="UJY43" s="101"/>
      <c r="UJZ43" s="101"/>
      <c r="UKA43" s="101"/>
      <c r="UKB43" s="101"/>
      <c r="UKC43" s="101"/>
      <c r="UKD43" s="101"/>
      <c r="UKE43" s="101"/>
      <c r="UKF43" s="101"/>
      <c r="UKG43" s="101"/>
      <c r="UKH43" s="101"/>
      <c r="UKI43" s="101"/>
      <c r="UKJ43" s="101"/>
      <c r="UKK43" s="101"/>
      <c r="UKL43" s="101"/>
      <c r="UKM43" s="101"/>
      <c r="UKN43" s="101"/>
      <c r="UKO43" s="101"/>
      <c r="UKP43" s="101"/>
      <c r="UKQ43" s="101"/>
      <c r="UKR43" s="101"/>
      <c r="UKS43" s="101"/>
      <c r="UKT43" s="101"/>
      <c r="UKU43" s="101"/>
      <c r="UKV43" s="101"/>
      <c r="UKW43" s="101"/>
      <c r="UKX43" s="101"/>
      <c r="UKY43" s="101"/>
      <c r="UKZ43" s="101"/>
      <c r="ULA43" s="101"/>
      <c r="ULB43" s="101"/>
      <c r="ULC43" s="101"/>
      <c r="ULD43" s="101"/>
      <c r="ULE43" s="101"/>
      <c r="ULF43" s="101"/>
      <c r="ULG43" s="101"/>
      <c r="ULH43" s="101"/>
      <c r="ULI43" s="101"/>
      <c r="ULJ43" s="101"/>
      <c r="ULK43" s="101"/>
      <c r="ULL43" s="101"/>
      <c r="ULM43" s="101"/>
      <c r="ULN43" s="101"/>
      <c r="ULO43" s="101"/>
      <c r="ULP43" s="101"/>
      <c r="ULQ43" s="101"/>
      <c r="ULR43" s="101"/>
      <c r="ULS43" s="101"/>
      <c r="ULT43" s="101"/>
      <c r="ULU43" s="101"/>
      <c r="ULV43" s="101"/>
      <c r="ULW43" s="101"/>
      <c r="ULX43" s="101"/>
      <c r="ULY43" s="101"/>
      <c r="ULZ43" s="101"/>
      <c r="UMA43" s="101"/>
      <c r="UMB43" s="101"/>
      <c r="UMC43" s="101"/>
      <c r="UMD43" s="101"/>
      <c r="UME43" s="101"/>
      <c r="UMF43" s="101"/>
      <c r="UMG43" s="101"/>
      <c r="UMH43" s="101"/>
      <c r="UMI43" s="101"/>
      <c r="UMJ43" s="101"/>
      <c r="UMK43" s="101"/>
      <c r="UML43" s="101"/>
      <c r="UMM43" s="101"/>
      <c r="UMN43" s="101"/>
      <c r="UMO43" s="101"/>
      <c r="UMP43" s="101"/>
      <c r="UMQ43" s="101"/>
      <c r="UMR43" s="101"/>
      <c r="UMS43" s="101"/>
      <c r="UMT43" s="101"/>
      <c r="UMU43" s="101"/>
      <c r="UMV43" s="101"/>
      <c r="UMW43" s="101"/>
      <c r="UMX43" s="101"/>
      <c r="UMY43" s="101"/>
      <c r="UMZ43" s="101"/>
      <c r="UNA43" s="101"/>
      <c r="UNB43" s="101"/>
      <c r="UNC43" s="101"/>
      <c r="UND43" s="101"/>
      <c r="UNE43" s="101"/>
      <c r="UNF43" s="101"/>
      <c r="UNG43" s="101"/>
      <c r="UNH43" s="101"/>
      <c r="UNI43" s="101"/>
      <c r="UNJ43" s="101"/>
      <c r="UNK43" s="101"/>
      <c r="UNL43" s="101"/>
      <c r="UNM43" s="101"/>
      <c r="UNN43" s="101"/>
      <c r="UNO43" s="101"/>
      <c r="UNP43" s="101"/>
      <c r="UNQ43" s="101"/>
      <c r="UNR43" s="101"/>
      <c r="UNS43" s="101"/>
      <c r="UNT43" s="101"/>
      <c r="UNU43" s="101"/>
      <c r="UNV43" s="101"/>
      <c r="UNW43" s="101"/>
      <c r="UNX43" s="101"/>
      <c r="UNY43" s="101"/>
      <c r="UNZ43" s="101"/>
      <c r="UOA43" s="101"/>
      <c r="UOB43" s="101"/>
      <c r="UOC43" s="101"/>
      <c r="UOD43" s="101"/>
      <c r="UOE43" s="101"/>
      <c r="UOF43" s="101"/>
      <c r="UOG43" s="101"/>
      <c r="UOH43" s="101"/>
      <c r="UOI43" s="101"/>
      <c r="UOJ43" s="101"/>
      <c r="UOK43" s="101"/>
      <c r="UOL43" s="101"/>
      <c r="UOM43" s="101"/>
      <c r="UON43" s="101"/>
      <c r="UOO43" s="101"/>
      <c r="UOP43" s="101"/>
      <c r="UOQ43" s="101"/>
      <c r="UOR43" s="101"/>
      <c r="UOS43" s="101"/>
      <c r="UOT43" s="101"/>
      <c r="UOU43" s="101"/>
      <c r="UOV43" s="101"/>
      <c r="UOW43" s="101"/>
      <c r="UOX43" s="101"/>
      <c r="UOY43" s="101"/>
      <c r="UOZ43" s="101"/>
      <c r="UPA43" s="101"/>
      <c r="UPB43" s="101"/>
      <c r="UPC43" s="101"/>
      <c r="UPD43" s="101"/>
      <c r="UPE43" s="101"/>
      <c r="UPF43" s="101"/>
      <c r="UPG43" s="101"/>
      <c r="UPH43" s="101"/>
      <c r="UPI43" s="101"/>
      <c r="UPJ43" s="101"/>
      <c r="UPK43" s="101"/>
      <c r="UPL43" s="101"/>
      <c r="UPM43" s="101"/>
      <c r="UPN43" s="101"/>
      <c r="UPO43" s="101"/>
      <c r="UPP43" s="101"/>
      <c r="UPQ43" s="101"/>
      <c r="UPR43" s="101"/>
      <c r="UPS43" s="101"/>
      <c r="UPT43" s="101"/>
      <c r="UPU43" s="101"/>
      <c r="UPV43" s="101"/>
      <c r="UPW43" s="101"/>
      <c r="UPX43" s="101"/>
      <c r="UPY43" s="101"/>
      <c r="UPZ43" s="101"/>
      <c r="UQA43" s="101"/>
      <c r="UQB43" s="101"/>
      <c r="UQC43" s="101"/>
      <c r="UQD43" s="101"/>
      <c r="UQE43" s="101"/>
      <c r="UQF43" s="101"/>
      <c r="UQG43" s="101"/>
      <c r="UQH43" s="101"/>
      <c r="UQI43" s="101"/>
      <c r="UQJ43" s="101"/>
      <c r="UQK43" s="101"/>
      <c r="UQL43" s="101"/>
      <c r="UQM43" s="101"/>
      <c r="UQN43" s="101"/>
      <c r="UQO43" s="101"/>
      <c r="UQP43" s="101"/>
      <c r="UQQ43" s="101"/>
      <c r="UQR43" s="101"/>
      <c r="UQS43" s="101"/>
      <c r="UQT43" s="101"/>
      <c r="UQU43" s="101"/>
      <c r="UQV43" s="101"/>
      <c r="UQW43" s="101"/>
      <c r="UQX43" s="101"/>
      <c r="UQY43" s="101"/>
      <c r="UQZ43" s="101"/>
      <c r="URA43" s="101"/>
      <c r="URB43" s="101"/>
      <c r="URC43" s="101"/>
      <c r="URD43" s="101"/>
      <c r="URE43" s="101"/>
      <c r="URF43" s="101"/>
      <c r="URG43" s="101"/>
      <c r="URH43" s="101"/>
      <c r="URI43" s="101"/>
      <c r="URJ43" s="101"/>
      <c r="URK43" s="101"/>
      <c r="URL43" s="101"/>
      <c r="URM43" s="101"/>
      <c r="URN43" s="101"/>
      <c r="URO43" s="101"/>
      <c r="URP43" s="101"/>
      <c r="URQ43" s="101"/>
      <c r="URR43" s="101"/>
      <c r="URS43" s="101"/>
      <c r="URT43" s="101"/>
      <c r="URU43" s="101"/>
      <c r="URV43" s="101"/>
      <c r="URW43" s="101"/>
      <c r="URX43" s="101"/>
      <c r="URY43" s="101"/>
      <c r="URZ43" s="101"/>
      <c r="USA43" s="101"/>
      <c r="USB43" s="101"/>
      <c r="USC43" s="101"/>
      <c r="USD43" s="101"/>
      <c r="USE43" s="101"/>
      <c r="USF43" s="101"/>
      <c r="USG43" s="101"/>
      <c r="USH43" s="101"/>
      <c r="USI43" s="101"/>
      <c r="USJ43" s="101"/>
      <c r="USK43" s="101"/>
      <c r="USL43" s="101"/>
      <c r="USM43" s="101"/>
      <c r="USN43" s="101"/>
      <c r="USO43" s="101"/>
      <c r="USP43" s="101"/>
      <c r="USQ43" s="101"/>
      <c r="USR43" s="101"/>
      <c r="USS43" s="101"/>
      <c r="UST43" s="101"/>
      <c r="USU43" s="101"/>
      <c r="USV43" s="101"/>
      <c r="USW43" s="101"/>
      <c r="USX43" s="101"/>
      <c r="USY43" s="101"/>
      <c r="USZ43" s="101"/>
      <c r="UTA43" s="101"/>
      <c r="UTB43" s="101"/>
      <c r="UTC43" s="101"/>
      <c r="UTD43" s="101"/>
      <c r="UTE43" s="101"/>
      <c r="UTF43" s="101"/>
      <c r="UTG43" s="101"/>
      <c r="UTH43" s="101"/>
      <c r="UTI43" s="101"/>
      <c r="UTJ43" s="101"/>
      <c r="UTK43" s="101"/>
      <c r="UTL43" s="101"/>
      <c r="UTM43" s="101"/>
      <c r="UTN43" s="101"/>
      <c r="UTO43" s="101"/>
      <c r="UTP43" s="101"/>
      <c r="UTQ43" s="101"/>
      <c r="UTR43" s="101"/>
      <c r="UTS43" s="101"/>
      <c r="UTT43" s="101"/>
      <c r="UTU43" s="101"/>
      <c r="UTV43" s="101"/>
      <c r="UTW43" s="101"/>
      <c r="UTX43" s="101"/>
      <c r="UTY43" s="101"/>
      <c r="UTZ43" s="101"/>
      <c r="UUA43" s="101"/>
      <c r="UUB43" s="101"/>
      <c r="UUC43" s="101"/>
      <c r="UUD43" s="101"/>
      <c r="UUE43" s="101"/>
      <c r="UUF43" s="101"/>
      <c r="UUG43" s="101"/>
      <c r="UUH43" s="101"/>
      <c r="UUI43" s="101"/>
      <c r="UUJ43" s="101"/>
      <c r="UUK43" s="101"/>
      <c r="UUL43" s="101"/>
      <c r="UUM43" s="101"/>
      <c r="UUN43" s="101"/>
      <c r="UUO43" s="101"/>
      <c r="UUP43" s="101"/>
      <c r="UUQ43" s="101"/>
      <c r="UUR43" s="101"/>
      <c r="UUS43" s="101"/>
      <c r="UUT43" s="101"/>
      <c r="UUU43" s="101"/>
      <c r="UUV43" s="101"/>
      <c r="UUW43" s="101"/>
      <c r="UUX43" s="101"/>
      <c r="UUY43" s="101"/>
      <c r="UUZ43" s="101"/>
      <c r="UVA43" s="101"/>
      <c r="UVB43" s="101"/>
      <c r="UVC43" s="101"/>
      <c r="UVD43" s="101"/>
      <c r="UVE43" s="101"/>
      <c r="UVF43" s="101"/>
      <c r="UVG43" s="101"/>
      <c r="UVH43" s="101"/>
      <c r="UVI43" s="101"/>
      <c r="UVJ43" s="101"/>
      <c r="UVK43" s="101"/>
      <c r="UVL43" s="101"/>
      <c r="UVM43" s="101"/>
      <c r="UVN43" s="101"/>
      <c r="UVO43" s="101"/>
      <c r="UVP43" s="101"/>
      <c r="UVQ43" s="101"/>
      <c r="UVR43" s="101"/>
      <c r="UVS43" s="101"/>
      <c r="UVT43" s="101"/>
      <c r="UVU43" s="101"/>
      <c r="UVV43" s="101"/>
      <c r="UVW43" s="101"/>
      <c r="UVX43" s="101"/>
      <c r="UVY43" s="101"/>
      <c r="UVZ43" s="101"/>
      <c r="UWA43" s="101"/>
      <c r="UWB43" s="101"/>
      <c r="UWC43" s="101"/>
      <c r="UWD43" s="101"/>
      <c r="UWE43" s="101"/>
      <c r="UWF43" s="101"/>
      <c r="UWG43" s="101"/>
      <c r="UWH43" s="101"/>
      <c r="UWI43" s="101"/>
      <c r="UWJ43" s="101"/>
      <c r="UWK43" s="101"/>
      <c r="UWL43" s="101"/>
      <c r="UWM43" s="101"/>
      <c r="UWN43" s="101"/>
      <c r="UWO43" s="101"/>
      <c r="UWP43" s="101"/>
      <c r="UWQ43" s="101"/>
      <c r="UWR43" s="101"/>
      <c r="UWS43" s="101"/>
      <c r="UWT43" s="101"/>
      <c r="UWU43" s="101"/>
      <c r="UWV43" s="101"/>
      <c r="UWW43" s="101"/>
      <c r="UWX43" s="101"/>
      <c r="UWY43" s="101"/>
      <c r="UWZ43" s="101"/>
      <c r="UXA43" s="101"/>
      <c r="UXB43" s="101"/>
      <c r="UXC43" s="101"/>
      <c r="UXD43" s="101"/>
      <c r="UXE43" s="101"/>
      <c r="UXF43" s="101"/>
      <c r="UXG43" s="101"/>
      <c r="UXH43" s="101"/>
      <c r="UXI43" s="101"/>
      <c r="UXJ43" s="101"/>
      <c r="UXK43" s="101"/>
      <c r="UXL43" s="101"/>
      <c r="UXM43" s="101"/>
      <c r="UXN43" s="101"/>
      <c r="UXO43" s="101"/>
      <c r="UXP43" s="101"/>
      <c r="UXQ43" s="101"/>
      <c r="UXR43" s="101"/>
      <c r="UXS43" s="101"/>
      <c r="UXT43" s="101"/>
      <c r="UXU43" s="101"/>
      <c r="UXV43" s="101"/>
      <c r="UXW43" s="101"/>
      <c r="UXX43" s="101"/>
      <c r="UXY43" s="101"/>
      <c r="UXZ43" s="101"/>
      <c r="UYA43" s="101"/>
      <c r="UYB43" s="101"/>
      <c r="UYC43" s="101"/>
      <c r="UYD43" s="101"/>
      <c r="UYE43" s="101"/>
      <c r="UYF43" s="101"/>
      <c r="UYG43" s="101"/>
      <c r="UYH43" s="101"/>
      <c r="UYI43" s="101"/>
      <c r="UYJ43" s="101"/>
      <c r="UYK43" s="101"/>
      <c r="UYL43" s="101"/>
      <c r="UYM43" s="101"/>
      <c r="UYN43" s="101"/>
      <c r="UYO43" s="101"/>
      <c r="UYP43" s="101"/>
      <c r="UYQ43" s="101"/>
      <c r="UYR43" s="101"/>
      <c r="UYS43" s="101"/>
      <c r="UYT43" s="101"/>
      <c r="UYU43" s="101"/>
      <c r="UYV43" s="101"/>
      <c r="UYW43" s="101"/>
      <c r="UYX43" s="101"/>
      <c r="UYY43" s="101"/>
      <c r="UYZ43" s="101"/>
      <c r="UZA43" s="101"/>
      <c r="UZB43" s="101"/>
      <c r="UZC43" s="101"/>
      <c r="UZD43" s="101"/>
      <c r="UZE43" s="101"/>
      <c r="UZF43" s="101"/>
      <c r="UZG43" s="101"/>
      <c r="UZH43" s="101"/>
      <c r="UZI43" s="101"/>
      <c r="UZJ43" s="101"/>
      <c r="UZK43" s="101"/>
      <c r="UZL43" s="101"/>
      <c r="UZM43" s="101"/>
      <c r="UZN43" s="101"/>
      <c r="UZO43" s="101"/>
      <c r="UZP43" s="101"/>
      <c r="UZQ43" s="101"/>
      <c r="UZR43" s="101"/>
      <c r="UZS43" s="101"/>
      <c r="UZT43" s="101"/>
      <c r="UZU43" s="101"/>
      <c r="UZV43" s="101"/>
      <c r="UZW43" s="101"/>
      <c r="UZX43" s="101"/>
      <c r="UZY43" s="101"/>
      <c r="UZZ43" s="101"/>
      <c r="VAA43" s="101"/>
      <c r="VAB43" s="101"/>
      <c r="VAC43" s="101"/>
      <c r="VAD43" s="101"/>
      <c r="VAE43" s="101"/>
      <c r="VAF43" s="101"/>
      <c r="VAG43" s="101"/>
      <c r="VAH43" s="101"/>
      <c r="VAI43" s="101"/>
      <c r="VAJ43" s="101"/>
      <c r="VAK43" s="101"/>
      <c r="VAL43" s="101"/>
      <c r="VAM43" s="101"/>
      <c r="VAN43" s="101"/>
      <c r="VAO43" s="101"/>
      <c r="VAP43" s="101"/>
      <c r="VAQ43" s="101"/>
      <c r="VAR43" s="101"/>
      <c r="VAS43" s="101"/>
      <c r="VAT43" s="101"/>
      <c r="VAU43" s="101"/>
      <c r="VAV43" s="101"/>
      <c r="VAW43" s="101"/>
      <c r="VAX43" s="101"/>
      <c r="VAY43" s="101"/>
      <c r="VAZ43" s="101"/>
      <c r="VBA43" s="101"/>
      <c r="VBB43" s="101"/>
      <c r="VBC43" s="101"/>
      <c r="VBD43" s="101"/>
      <c r="VBE43" s="101"/>
      <c r="VBF43" s="101"/>
      <c r="VBG43" s="101"/>
      <c r="VBH43" s="101"/>
      <c r="VBI43" s="101"/>
      <c r="VBJ43" s="101"/>
      <c r="VBK43" s="101"/>
      <c r="VBL43" s="101"/>
      <c r="VBM43" s="101"/>
      <c r="VBN43" s="101"/>
      <c r="VBO43" s="101"/>
      <c r="VBP43" s="101"/>
      <c r="VBQ43" s="101"/>
      <c r="VBR43" s="101"/>
      <c r="VBS43" s="101"/>
      <c r="VBT43" s="101"/>
      <c r="VBU43" s="101"/>
      <c r="VBV43" s="101"/>
      <c r="VBW43" s="101"/>
      <c r="VBX43" s="101"/>
      <c r="VBY43" s="101"/>
      <c r="VBZ43" s="101"/>
      <c r="VCA43" s="101"/>
      <c r="VCB43" s="101"/>
      <c r="VCC43" s="101"/>
      <c r="VCD43" s="101"/>
      <c r="VCE43" s="101"/>
      <c r="VCF43" s="101"/>
      <c r="VCG43" s="101"/>
      <c r="VCH43" s="101"/>
      <c r="VCI43" s="101"/>
      <c r="VCJ43" s="101"/>
      <c r="VCK43" s="101"/>
      <c r="VCL43" s="101"/>
      <c r="VCM43" s="101"/>
      <c r="VCN43" s="101"/>
      <c r="VCO43" s="101"/>
      <c r="VCP43" s="101"/>
      <c r="VCQ43" s="101"/>
      <c r="VCR43" s="101"/>
      <c r="VCS43" s="101"/>
      <c r="VCT43" s="101"/>
      <c r="VCU43" s="101"/>
      <c r="VCV43" s="101"/>
      <c r="VCW43" s="101"/>
      <c r="VCX43" s="101"/>
      <c r="VCY43" s="101"/>
      <c r="VCZ43" s="101"/>
      <c r="VDA43" s="101"/>
      <c r="VDB43" s="101"/>
      <c r="VDC43" s="101"/>
      <c r="VDD43" s="101"/>
      <c r="VDE43" s="101"/>
      <c r="VDF43" s="101"/>
      <c r="VDG43" s="101"/>
      <c r="VDH43" s="101"/>
      <c r="VDI43" s="101"/>
      <c r="VDJ43" s="101"/>
      <c r="VDK43" s="101"/>
      <c r="VDL43" s="101"/>
      <c r="VDM43" s="101"/>
      <c r="VDN43" s="101"/>
      <c r="VDO43" s="101"/>
      <c r="VDP43" s="101"/>
      <c r="VDQ43" s="101"/>
      <c r="VDR43" s="101"/>
      <c r="VDS43" s="101"/>
      <c r="VDT43" s="101"/>
      <c r="VDU43" s="101"/>
      <c r="VDV43" s="101"/>
      <c r="VDW43" s="101"/>
      <c r="VDX43" s="101"/>
      <c r="VDY43" s="101"/>
      <c r="VDZ43" s="101"/>
      <c r="VEA43" s="101"/>
      <c r="VEB43" s="101"/>
      <c r="VEC43" s="101"/>
      <c r="VED43" s="101"/>
      <c r="VEE43" s="101"/>
      <c r="VEF43" s="101"/>
      <c r="VEG43" s="101"/>
      <c r="VEH43" s="101"/>
      <c r="VEI43" s="101"/>
      <c r="VEJ43" s="101"/>
      <c r="VEK43" s="101"/>
      <c r="VEL43" s="101"/>
      <c r="VEM43" s="101"/>
      <c r="VEN43" s="101"/>
      <c r="VEO43" s="101"/>
      <c r="VEP43" s="101"/>
      <c r="VEQ43" s="101"/>
      <c r="VER43" s="101"/>
      <c r="VES43" s="101"/>
      <c r="VET43" s="101"/>
      <c r="VEU43" s="101"/>
      <c r="VEV43" s="101"/>
      <c r="VEW43" s="101"/>
      <c r="VEX43" s="101"/>
      <c r="VEY43" s="101"/>
      <c r="VEZ43" s="101"/>
      <c r="VFA43" s="101"/>
      <c r="VFB43" s="101"/>
      <c r="VFC43" s="101"/>
      <c r="VFD43" s="101"/>
      <c r="VFE43" s="101"/>
      <c r="VFF43" s="101"/>
      <c r="VFG43" s="101"/>
      <c r="VFH43" s="101"/>
      <c r="VFI43" s="101"/>
      <c r="VFJ43" s="101"/>
      <c r="VFK43" s="101"/>
      <c r="VFL43" s="101"/>
      <c r="VFM43" s="101"/>
      <c r="VFN43" s="101"/>
      <c r="VFO43" s="101"/>
      <c r="VFP43" s="101"/>
      <c r="VFQ43" s="101"/>
      <c r="VFR43" s="101"/>
      <c r="VFS43" s="101"/>
      <c r="VFT43" s="101"/>
      <c r="VFU43" s="101"/>
      <c r="VFV43" s="101"/>
      <c r="VFW43" s="101"/>
      <c r="VFX43" s="101"/>
      <c r="VFY43" s="101"/>
      <c r="VFZ43" s="101"/>
      <c r="VGA43" s="101"/>
      <c r="VGB43" s="101"/>
      <c r="VGC43" s="101"/>
      <c r="VGD43" s="101"/>
      <c r="VGE43" s="101"/>
      <c r="VGF43" s="101"/>
      <c r="VGG43" s="101"/>
      <c r="VGH43" s="101"/>
      <c r="VGI43" s="101"/>
      <c r="VGJ43" s="101"/>
      <c r="VGK43" s="101"/>
      <c r="VGL43" s="101"/>
      <c r="VGM43" s="101"/>
      <c r="VGN43" s="101"/>
      <c r="VGO43" s="101"/>
      <c r="VGP43" s="101"/>
      <c r="VGQ43" s="101"/>
      <c r="VGR43" s="101"/>
      <c r="VGS43" s="101"/>
      <c r="VGT43" s="101"/>
      <c r="VGU43" s="101"/>
      <c r="VGV43" s="101"/>
      <c r="VGW43" s="101"/>
      <c r="VGX43" s="101"/>
      <c r="VGY43" s="101"/>
      <c r="VGZ43" s="101"/>
      <c r="VHA43" s="101"/>
      <c r="VHB43" s="101"/>
      <c r="VHC43" s="101"/>
      <c r="VHD43" s="101"/>
      <c r="VHE43" s="101"/>
      <c r="VHF43" s="101"/>
      <c r="VHG43" s="101"/>
      <c r="VHH43" s="101"/>
      <c r="VHI43" s="101"/>
      <c r="VHJ43" s="101"/>
      <c r="VHK43" s="101"/>
      <c r="VHL43" s="101"/>
      <c r="VHM43" s="101"/>
      <c r="VHN43" s="101"/>
      <c r="VHO43" s="101"/>
      <c r="VHP43" s="101"/>
      <c r="VHQ43" s="101"/>
      <c r="VHR43" s="101"/>
      <c r="VHS43" s="101"/>
      <c r="VHT43" s="101"/>
      <c r="VHU43" s="101"/>
      <c r="VHV43" s="101"/>
      <c r="VHW43" s="101"/>
      <c r="VHX43" s="101"/>
      <c r="VHY43" s="101"/>
      <c r="VHZ43" s="101"/>
      <c r="VIA43" s="101"/>
      <c r="VIB43" s="101"/>
      <c r="VIC43" s="101"/>
      <c r="VID43" s="101"/>
      <c r="VIE43" s="101"/>
      <c r="VIF43" s="101"/>
      <c r="VIG43" s="101"/>
      <c r="VIH43" s="101"/>
      <c r="VII43" s="101"/>
      <c r="VIJ43" s="101"/>
      <c r="VIK43" s="101"/>
      <c r="VIL43" s="101"/>
      <c r="VIM43" s="101"/>
      <c r="VIN43" s="101"/>
      <c r="VIO43" s="101"/>
      <c r="VIP43" s="101"/>
      <c r="VIQ43" s="101"/>
      <c r="VIR43" s="101"/>
      <c r="VIS43" s="101"/>
      <c r="VIT43" s="101"/>
      <c r="VIU43" s="101"/>
      <c r="VIV43" s="101"/>
      <c r="VIW43" s="101"/>
      <c r="VIX43" s="101"/>
      <c r="VIY43" s="101"/>
      <c r="VIZ43" s="101"/>
      <c r="VJA43" s="101"/>
      <c r="VJB43" s="101"/>
      <c r="VJC43" s="101"/>
      <c r="VJD43" s="101"/>
      <c r="VJE43" s="101"/>
      <c r="VJF43" s="101"/>
      <c r="VJG43" s="101"/>
      <c r="VJH43" s="101"/>
      <c r="VJI43" s="101"/>
      <c r="VJJ43" s="101"/>
      <c r="VJK43" s="101"/>
      <c r="VJL43" s="101"/>
      <c r="VJM43" s="101"/>
      <c r="VJN43" s="101"/>
      <c r="VJO43" s="101"/>
      <c r="VJP43" s="101"/>
      <c r="VJQ43" s="101"/>
      <c r="VJR43" s="101"/>
      <c r="VJS43" s="101"/>
      <c r="VJT43" s="101"/>
      <c r="VJU43" s="101"/>
      <c r="VJV43" s="101"/>
      <c r="VJW43" s="101"/>
      <c r="VJX43" s="101"/>
      <c r="VJY43" s="101"/>
      <c r="VJZ43" s="101"/>
      <c r="VKA43" s="101"/>
      <c r="VKB43" s="101"/>
      <c r="VKC43" s="101"/>
      <c r="VKD43" s="101"/>
      <c r="VKE43" s="101"/>
      <c r="VKF43" s="101"/>
      <c r="VKG43" s="101"/>
      <c r="VKH43" s="101"/>
      <c r="VKI43" s="101"/>
      <c r="VKJ43" s="101"/>
      <c r="VKK43" s="101"/>
      <c r="VKL43" s="101"/>
      <c r="VKM43" s="101"/>
      <c r="VKN43" s="101"/>
      <c r="VKO43" s="101"/>
      <c r="VKP43" s="101"/>
      <c r="VKQ43" s="101"/>
      <c r="VKR43" s="101"/>
      <c r="VKS43" s="101"/>
      <c r="VKT43" s="101"/>
      <c r="VKU43" s="101"/>
      <c r="VKV43" s="101"/>
      <c r="VKW43" s="101"/>
      <c r="VKX43" s="101"/>
      <c r="VKY43" s="101"/>
      <c r="VKZ43" s="101"/>
      <c r="VLA43" s="101"/>
      <c r="VLB43" s="101"/>
      <c r="VLC43" s="101"/>
      <c r="VLD43" s="101"/>
      <c r="VLE43" s="101"/>
      <c r="VLF43" s="101"/>
      <c r="VLG43" s="101"/>
      <c r="VLH43" s="101"/>
      <c r="VLI43" s="101"/>
      <c r="VLJ43" s="101"/>
      <c r="VLK43" s="101"/>
      <c r="VLL43" s="101"/>
      <c r="VLM43" s="101"/>
      <c r="VLN43" s="101"/>
      <c r="VLO43" s="101"/>
      <c r="VLP43" s="101"/>
      <c r="VLQ43" s="101"/>
      <c r="VLR43" s="101"/>
      <c r="VLS43" s="101"/>
      <c r="VLT43" s="101"/>
      <c r="VLU43" s="101"/>
      <c r="VLV43" s="101"/>
      <c r="VLW43" s="101"/>
      <c r="VLX43" s="101"/>
      <c r="VLY43" s="101"/>
      <c r="VLZ43" s="101"/>
      <c r="VMA43" s="101"/>
      <c r="VMB43" s="101"/>
      <c r="VMC43" s="101"/>
      <c r="VMD43" s="101"/>
      <c r="VME43" s="101"/>
      <c r="VMF43" s="101"/>
      <c r="VMG43" s="101"/>
      <c r="VMH43" s="101"/>
      <c r="VMI43" s="101"/>
      <c r="VMJ43" s="101"/>
      <c r="VMK43" s="101"/>
      <c r="VML43" s="101"/>
      <c r="VMM43" s="101"/>
      <c r="VMN43" s="101"/>
      <c r="VMO43" s="101"/>
      <c r="VMP43" s="101"/>
      <c r="VMQ43" s="101"/>
      <c r="VMR43" s="101"/>
      <c r="VMS43" s="101"/>
      <c r="VMT43" s="101"/>
      <c r="VMU43" s="101"/>
      <c r="VMV43" s="101"/>
      <c r="VMW43" s="101"/>
      <c r="VMX43" s="101"/>
      <c r="VMY43" s="101"/>
      <c r="VMZ43" s="101"/>
      <c r="VNA43" s="101"/>
      <c r="VNB43" s="101"/>
      <c r="VNC43" s="101"/>
      <c r="VND43" s="101"/>
      <c r="VNE43" s="101"/>
      <c r="VNF43" s="101"/>
      <c r="VNG43" s="101"/>
      <c r="VNH43" s="101"/>
      <c r="VNI43" s="101"/>
      <c r="VNJ43" s="101"/>
      <c r="VNK43" s="101"/>
      <c r="VNL43" s="101"/>
      <c r="VNM43" s="101"/>
      <c r="VNN43" s="101"/>
      <c r="VNO43" s="101"/>
      <c r="VNP43" s="101"/>
      <c r="VNQ43" s="101"/>
      <c r="VNR43" s="101"/>
      <c r="VNS43" s="101"/>
      <c r="VNT43" s="101"/>
      <c r="VNU43" s="101"/>
      <c r="VNV43" s="101"/>
      <c r="VNW43" s="101"/>
      <c r="VNX43" s="101"/>
      <c r="VNY43" s="101"/>
      <c r="VNZ43" s="101"/>
      <c r="VOA43" s="101"/>
      <c r="VOB43" s="101"/>
      <c r="VOC43" s="101"/>
      <c r="VOD43" s="101"/>
      <c r="VOE43" s="101"/>
      <c r="VOF43" s="101"/>
      <c r="VOG43" s="101"/>
      <c r="VOH43" s="101"/>
      <c r="VOI43" s="101"/>
      <c r="VOJ43" s="101"/>
      <c r="VOK43" s="101"/>
      <c r="VOL43" s="101"/>
      <c r="VOM43" s="101"/>
      <c r="VON43" s="101"/>
      <c r="VOO43" s="101"/>
      <c r="VOP43" s="101"/>
      <c r="VOQ43" s="101"/>
      <c r="VOR43" s="101"/>
      <c r="VOS43" s="101"/>
      <c r="VOT43" s="101"/>
      <c r="VOU43" s="101"/>
      <c r="VOV43" s="101"/>
      <c r="VOW43" s="101"/>
      <c r="VOX43" s="101"/>
      <c r="VOY43" s="101"/>
      <c r="VOZ43" s="101"/>
      <c r="VPA43" s="101"/>
      <c r="VPB43" s="101"/>
      <c r="VPC43" s="101"/>
      <c r="VPD43" s="101"/>
      <c r="VPE43" s="101"/>
      <c r="VPF43" s="101"/>
      <c r="VPG43" s="101"/>
      <c r="VPH43" s="101"/>
      <c r="VPI43" s="101"/>
      <c r="VPJ43" s="101"/>
      <c r="VPK43" s="101"/>
      <c r="VPL43" s="101"/>
      <c r="VPM43" s="101"/>
      <c r="VPN43" s="101"/>
      <c r="VPO43" s="101"/>
      <c r="VPP43" s="101"/>
      <c r="VPQ43" s="101"/>
      <c r="VPR43" s="101"/>
      <c r="VPS43" s="101"/>
      <c r="VPT43" s="101"/>
      <c r="VPU43" s="101"/>
      <c r="VPV43" s="101"/>
      <c r="VPW43" s="101"/>
      <c r="VPX43" s="101"/>
      <c r="VPY43" s="101"/>
      <c r="VPZ43" s="101"/>
      <c r="VQA43" s="101"/>
      <c r="VQB43" s="101"/>
      <c r="VQC43" s="101"/>
      <c r="VQD43" s="101"/>
      <c r="VQE43" s="101"/>
      <c r="VQF43" s="101"/>
      <c r="VQG43" s="101"/>
      <c r="VQH43" s="101"/>
      <c r="VQI43" s="101"/>
      <c r="VQJ43" s="101"/>
      <c r="VQK43" s="101"/>
      <c r="VQL43" s="101"/>
      <c r="VQM43" s="101"/>
      <c r="VQN43" s="101"/>
      <c r="VQO43" s="101"/>
      <c r="VQP43" s="101"/>
      <c r="VQQ43" s="101"/>
      <c r="VQR43" s="101"/>
      <c r="VQS43" s="101"/>
      <c r="VQT43" s="101"/>
      <c r="VQU43" s="101"/>
      <c r="VQV43" s="101"/>
      <c r="VQW43" s="101"/>
      <c r="VQX43" s="101"/>
      <c r="VQY43" s="101"/>
      <c r="VQZ43" s="101"/>
      <c r="VRA43" s="101"/>
      <c r="VRB43" s="101"/>
      <c r="VRC43" s="101"/>
      <c r="VRD43" s="101"/>
      <c r="VRE43" s="101"/>
      <c r="VRF43" s="101"/>
      <c r="VRG43" s="101"/>
      <c r="VRH43" s="101"/>
      <c r="VRI43" s="101"/>
      <c r="VRJ43" s="101"/>
      <c r="VRK43" s="101"/>
      <c r="VRL43" s="101"/>
      <c r="VRM43" s="101"/>
      <c r="VRN43" s="101"/>
      <c r="VRO43" s="101"/>
      <c r="VRP43" s="101"/>
      <c r="VRQ43" s="101"/>
      <c r="VRR43" s="101"/>
      <c r="VRS43" s="101"/>
      <c r="VRT43" s="101"/>
      <c r="VRU43" s="101"/>
      <c r="VRV43" s="101"/>
      <c r="VRW43" s="101"/>
      <c r="VRX43" s="101"/>
      <c r="VRY43" s="101"/>
      <c r="VRZ43" s="101"/>
      <c r="VSA43" s="101"/>
      <c r="VSB43" s="101"/>
      <c r="VSC43" s="101"/>
      <c r="VSD43" s="101"/>
      <c r="VSE43" s="101"/>
      <c r="VSF43" s="101"/>
      <c r="VSG43" s="101"/>
      <c r="VSH43" s="101"/>
      <c r="VSI43" s="101"/>
      <c r="VSJ43" s="101"/>
      <c r="VSK43" s="101"/>
      <c r="VSL43" s="101"/>
      <c r="VSM43" s="101"/>
      <c r="VSN43" s="101"/>
      <c r="VSO43" s="101"/>
      <c r="VSP43" s="101"/>
      <c r="VSQ43" s="101"/>
      <c r="VSR43" s="101"/>
      <c r="VSS43" s="101"/>
      <c r="VST43" s="101"/>
      <c r="VSU43" s="101"/>
      <c r="VSV43" s="101"/>
      <c r="VSW43" s="101"/>
      <c r="VSX43" s="101"/>
      <c r="VSY43" s="101"/>
      <c r="VSZ43" s="101"/>
      <c r="VTA43" s="101"/>
      <c r="VTB43" s="101"/>
      <c r="VTC43" s="101"/>
      <c r="VTD43" s="101"/>
      <c r="VTE43" s="101"/>
      <c r="VTF43" s="101"/>
      <c r="VTG43" s="101"/>
      <c r="VTH43" s="101"/>
      <c r="VTI43" s="101"/>
      <c r="VTJ43" s="101"/>
      <c r="VTK43" s="101"/>
      <c r="VTL43" s="101"/>
      <c r="VTM43" s="101"/>
      <c r="VTN43" s="101"/>
      <c r="VTO43" s="101"/>
      <c r="VTP43" s="101"/>
      <c r="VTQ43" s="101"/>
      <c r="VTR43" s="101"/>
      <c r="VTS43" s="101"/>
      <c r="VTT43" s="101"/>
      <c r="VTU43" s="101"/>
      <c r="VTV43" s="101"/>
      <c r="VTW43" s="101"/>
      <c r="VTX43" s="101"/>
      <c r="VTY43" s="101"/>
      <c r="VTZ43" s="101"/>
      <c r="VUA43" s="101"/>
      <c r="VUB43" s="101"/>
      <c r="VUC43" s="101"/>
      <c r="VUD43" s="101"/>
      <c r="VUE43" s="101"/>
      <c r="VUF43" s="101"/>
      <c r="VUG43" s="101"/>
      <c r="VUH43" s="101"/>
      <c r="VUI43" s="101"/>
      <c r="VUJ43" s="101"/>
      <c r="VUK43" s="101"/>
      <c r="VUL43" s="101"/>
      <c r="VUM43" s="101"/>
      <c r="VUN43" s="101"/>
      <c r="VUO43" s="101"/>
      <c r="VUP43" s="101"/>
      <c r="VUQ43" s="101"/>
      <c r="VUR43" s="101"/>
      <c r="VUS43" s="101"/>
      <c r="VUT43" s="101"/>
      <c r="VUU43" s="101"/>
      <c r="VUV43" s="101"/>
      <c r="VUW43" s="101"/>
      <c r="VUX43" s="101"/>
      <c r="VUY43" s="101"/>
      <c r="VUZ43" s="101"/>
      <c r="VVA43" s="101"/>
      <c r="VVB43" s="101"/>
      <c r="VVC43" s="101"/>
      <c r="VVD43" s="101"/>
      <c r="VVE43" s="101"/>
      <c r="VVF43" s="101"/>
      <c r="VVG43" s="101"/>
      <c r="VVH43" s="101"/>
      <c r="VVI43" s="101"/>
      <c r="VVJ43" s="101"/>
      <c r="VVK43" s="101"/>
      <c r="VVL43" s="101"/>
      <c r="VVM43" s="101"/>
      <c r="VVN43" s="101"/>
      <c r="VVO43" s="101"/>
      <c r="VVP43" s="101"/>
      <c r="VVQ43" s="101"/>
      <c r="VVR43" s="101"/>
      <c r="VVS43" s="101"/>
      <c r="VVT43" s="101"/>
      <c r="VVU43" s="101"/>
      <c r="VVV43" s="101"/>
      <c r="VVW43" s="101"/>
      <c r="VVX43" s="101"/>
      <c r="VVY43" s="101"/>
      <c r="VVZ43" s="101"/>
      <c r="VWA43" s="101"/>
      <c r="VWB43" s="101"/>
      <c r="VWC43" s="101"/>
      <c r="VWD43" s="101"/>
      <c r="VWE43" s="101"/>
      <c r="VWF43" s="101"/>
      <c r="VWG43" s="101"/>
      <c r="VWH43" s="101"/>
      <c r="VWI43" s="101"/>
      <c r="VWJ43" s="101"/>
      <c r="VWK43" s="101"/>
      <c r="VWL43" s="101"/>
      <c r="VWM43" s="101"/>
      <c r="VWN43" s="101"/>
      <c r="VWO43" s="101"/>
      <c r="VWP43" s="101"/>
      <c r="VWQ43" s="101"/>
      <c r="VWR43" s="101"/>
      <c r="VWS43" s="101"/>
      <c r="VWT43" s="101"/>
      <c r="VWU43" s="101"/>
      <c r="VWV43" s="101"/>
      <c r="VWW43" s="101"/>
      <c r="VWX43" s="101"/>
      <c r="VWY43" s="101"/>
      <c r="VWZ43" s="101"/>
      <c r="VXA43" s="101"/>
      <c r="VXB43" s="101"/>
      <c r="VXC43" s="101"/>
      <c r="VXD43" s="101"/>
      <c r="VXE43" s="101"/>
      <c r="VXF43" s="101"/>
      <c r="VXG43" s="101"/>
      <c r="VXH43" s="101"/>
      <c r="VXI43" s="101"/>
      <c r="VXJ43" s="101"/>
      <c r="VXK43" s="101"/>
      <c r="VXL43" s="101"/>
      <c r="VXM43" s="101"/>
      <c r="VXN43" s="101"/>
      <c r="VXO43" s="101"/>
      <c r="VXP43" s="101"/>
      <c r="VXQ43" s="101"/>
      <c r="VXR43" s="101"/>
      <c r="VXS43" s="101"/>
      <c r="VXT43" s="101"/>
      <c r="VXU43" s="101"/>
      <c r="VXV43" s="101"/>
      <c r="VXW43" s="101"/>
      <c r="VXX43" s="101"/>
      <c r="VXY43" s="101"/>
      <c r="VXZ43" s="101"/>
      <c r="VYA43" s="101"/>
      <c r="VYB43" s="101"/>
      <c r="VYC43" s="101"/>
      <c r="VYD43" s="101"/>
      <c r="VYE43" s="101"/>
      <c r="VYF43" s="101"/>
      <c r="VYG43" s="101"/>
      <c r="VYH43" s="101"/>
      <c r="VYI43" s="101"/>
      <c r="VYJ43" s="101"/>
      <c r="VYK43" s="101"/>
      <c r="VYL43" s="101"/>
      <c r="VYM43" s="101"/>
      <c r="VYN43" s="101"/>
      <c r="VYO43" s="101"/>
      <c r="VYP43" s="101"/>
      <c r="VYQ43" s="101"/>
      <c r="VYR43" s="101"/>
      <c r="VYS43" s="101"/>
      <c r="VYT43" s="101"/>
      <c r="VYU43" s="101"/>
      <c r="VYV43" s="101"/>
      <c r="VYW43" s="101"/>
      <c r="VYX43" s="101"/>
      <c r="VYY43" s="101"/>
      <c r="VYZ43" s="101"/>
      <c r="VZA43" s="101"/>
      <c r="VZB43" s="101"/>
      <c r="VZC43" s="101"/>
      <c r="VZD43" s="101"/>
      <c r="VZE43" s="101"/>
      <c r="VZF43" s="101"/>
      <c r="VZG43" s="101"/>
      <c r="VZH43" s="101"/>
      <c r="VZI43" s="101"/>
      <c r="VZJ43" s="101"/>
      <c r="VZK43" s="101"/>
      <c r="VZL43" s="101"/>
      <c r="VZM43" s="101"/>
      <c r="VZN43" s="101"/>
      <c r="VZO43" s="101"/>
      <c r="VZP43" s="101"/>
      <c r="VZQ43" s="101"/>
      <c r="VZR43" s="101"/>
      <c r="VZS43" s="101"/>
      <c r="VZT43" s="101"/>
      <c r="VZU43" s="101"/>
      <c r="VZV43" s="101"/>
      <c r="VZW43" s="101"/>
      <c r="VZX43" s="101"/>
      <c r="VZY43" s="101"/>
      <c r="VZZ43" s="101"/>
      <c r="WAA43" s="101"/>
      <c r="WAB43" s="101"/>
      <c r="WAC43" s="101"/>
      <c r="WAD43" s="101"/>
      <c r="WAE43" s="101"/>
      <c r="WAF43" s="101"/>
      <c r="WAG43" s="101"/>
      <c r="WAH43" s="101"/>
      <c r="WAI43" s="101"/>
      <c r="WAJ43" s="101"/>
      <c r="WAK43" s="101"/>
      <c r="WAL43" s="101"/>
      <c r="WAM43" s="101"/>
      <c r="WAN43" s="101"/>
      <c r="WAO43" s="101"/>
      <c r="WAP43" s="101"/>
      <c r="WAQ43" s="101"/>
      <c r="WAR43" s="101"/>
      <c r="WAS43" s="101"/>
      <c r="WAT43" s="101"/>
      <c r="WAU43" s="101"/>
      <c r="WAV43" s="101"/>
      <c r="WAW43" s="101"/>
      <c r="WAX43" s="101"/>
      <c r="WAY43" s="101"/>
      <c r="WAZ43" s="101"/>
      <c r="WBA43" s="101"/>
      <c r="WBB43" s="101"/>
      <c r="WBC43" s="101"/>
      <c r="WBD43" s="101"/>
      <c r="WBE43" s="101"/>
      <c r="WBF43" s="101"/>
      <c r="WBG43" s="101"/>
      <c r="WBH43" s="101"/>
      <c r="WBI43" s="101"/>
      <c r="WBJ43" s="101"/>
      <c r="WBK43" s="101"/>
      <c r="WBL43" s="101"/>
      <c r="WBM43" s="101"/>
      <c r="WBN43" s="101"/>
      <c r="WBO43" s="101"/>
      <c r="WBP43" s="101"/>
      <c r="WBQ43" s="101"/>
      <c r="WBR43" s="101"/>
      <c r="WBS43" s="101"/>
      <c r="WBT43" s="101"/>
      <c r="WBU43" s="101"/>
      <c r="WBV43" s="101"/>
      <c r="WBW43" s="101"/>
      <c r="WBX43" s="101"/>
      <c r="WBY43" s="101"/>
      <c r="WBZ43" s="101"/>
      <c r="WCA43" s="101"/>
      <c r="WCB43" s="101"/>
      <c r="WCC43" s="101"/>
      <c r="WCD43" s="101"/>
      <c r="WCE43" s="101"/>
      <c r="WCF43" s="101"/>
      <c r="WCG43" s="101"/>
      <c r="WCH43" s="101"/>
      <c r="WCI43" s="101"/>
      <c r="WCJ43" s="101"/>
      <c r="WCK43" s="101"/>
      <c r="WCL43" s="101"/>
      <c r="WCM43" s="101"/>
      <c r="WCN43" s="101"/>
      <c r="WCO43" s="101"/>
      <c r="WCP43" s="101"/>
      <c r="WCQ43" s="101"/>
      <c r="WCR43" s="101"/>
      <c r="WCS43" s="101"/>
      <c r="WCT43" s="101"/>
      <c r="WCU43" s="101"/>
      <c r="WCV43" s="101"/>
      <c r="WCW43" s="101"/>
      <c r="WCX43" s="101"/>
      <c r="WCY43" s="101"/>
      <c r="WCZ43" s="101"/>
      <c r="WDA43" s="101"/>
      <c r="WDB43" s="101"/>
      <c r="WDC43" s="101"/>
      <c r="WDD43" s="101"/>
      <c r="WDE43" s="101"/>
      <c r="WDF43" s="101"/>
      <c r="WDG43" s="101"/>
      <c r="WDH43" s="101"/>
      <c r="WDI43" s="101"/>
      <c r="WDJ43" s="101"/>
      <c r="WDK43" s="101"/>
      <c r="WDL43" s="101"/>
      <c r="WDM43" s="101"/>
      <c r="WDN43" s="101"/>
      <c r="WDO43" s="101"/>
      <c r="WDP43" s="101"/>
      <c r="WDQ43" s="101"/>
      <c r="WDR43" s="101"/>
      <c r="WDS43" s="101"/>
      <c r="WDT43" s="101"/>
      <c r="WDU43" s="101"/>
      <c r="WDV43" s="101"/>
      <c r="WDW43" s="101"/>
      <c r="WDX43" s="101"/>
      <c r="WDY43" s="101"/>
      <c r="WDZ43" s="101"/>
      <c r="WEA43" s="101"/>
      <c r="WEB43" s="101"/>
      <c r="WEC43" s="101"/>
      <c r="WED43" s="101"/>
      <c r="WEE43" s="101"/>
      <c r="WEF43" s="101"/>
      <c r="WEG43" s="101"/>
      <c r="WEH43" s="101"/>
      <c r="WEI43" s="101"/>
      <c r="WEJ43" s="101"/>
      <c r="WEK43" s="101"/>
      <c r="WEL43" s="101"/>
      <c r="WEM43" s="101"/>
      <c r="WEN43" s="101"/>
      <c r="WEO43" s="101"/>
      <c r="WEP43" s="101"/>
      <c r="WEQ43" s="101"/>
      <c r="WER43" s="101"/>
      <c r="WES43" s="101"/>
      <c r="WET43" s="101"/>
      <c r="WEU43" s="101"/>
      <c r="WEV43" s="101"/>
      <c r="WEW43" s="101"/>
      <c r="WEX43" s="101"/>
      <c r="WEY43" s="101"/>
      <c r="WEZ43" s="101"/>
      <c r="WFA43" s="101"/>
      <c r="WFB43" s="101"/>
      <c r="WFC43" s="101"/>
      <c r="WFD43" s="101"/>
      <c r="WFE43" s="101"/>
      <c r="WFF43" s="101"/>
      <c r="WFG43" s="101"/>
      <c r="WFH43" s="101"/>
      <c r="WFI43" s="101"/>
      <c r="WFJ43" s="101"/>
      <c r="WFK43" s="101"/>
      <c r="WFL43" s="101"/>
      <c r="WFM43" s="101"/>
      <c r="WFN43" s="101"/>
      <c r="WFO43" s="101"/>
      <c r="WFP43" s="101"/>
      <c r="WFQ43" s="101"/>
      <c r="WFR43" s="101"/>
      <c r="WFS43" s="101"/>
      <c r="WFT43" s="101"/>
      <c r="WFU43" s="101"/>
      <c r="WFV43" s="101"/>
      <c r="WFW43" s="101"/>
      <c r="WFX43" s="101"/>
      <c r="WFY43" s="101"/>
      <c r="WFZ43" s="101"/>
      <c r="WGA43" s="101"/>
      <c r="WGB43" s="101"/>
      <c r="WGC43" s="101"/>
      <c r="WGD43" s="101"/>
      <c r="WGE43" s="101"/>
      <c r="WGF43" s="101"/>
      <c r="WGG43" s="101"/>
      <c r="WGH43" s="101"/>
      <c r="WGI43" s="101"/>
      <c r="WGJ43" s="101"/>
      <c r="WGK43" s="101"/>
      <c r="WGL43" s="101"/>
      <c r="WGM43" s="101"/>
      <c r="WGN43" s="101"/>
      <c r="WGO43" s="101"/>
      <c r="WGP43" s="101"/>
      <c r="WGQ43" s="101"/>
      <c r="WGR43" s="101"/>
      <c r="WGS43" s="101"/>
      <c r="WGT43" s="101"/>
      <c r="WGU43" s="101"/>
      <c r="WGV43" s="101"/>
      <c r="WGW43" s="101"/>
      <c r="WGX43" s="101"/>
      <c r="WGY43" s="101"/>
      <c r="WGZ43" s="101"/>
      <c r="WHA43" s="101"/>
      <c r="WHB43" s="101"/>
      <c r="WHC43" s="101"/>
      <c r="WHD43" s="101"/>
      <c r="WHE43" s="101"/>
      <c r="WHF43" s="101"/>
      <c r="WHG43" s="101"/>
      <c r="WHH43" s="101"/>
      <c r="WHI43" s="101"/>
      <c r="WHJ43" s="101"/>
      <c r="WHK43" s="101"/>
      <c r="WHL43" s="101"/>
      <c r="WHM43" s="101"/>
      <c r="WHN43" s="101"/>
      <c r="WHO43" s="101"/>
      <c r="WHP43" s="101"/>
      <c r="WHQ43" s="101"/>
      <c r="WHR43" s="101"/>
      <c r="WHS43" s="101"/>
      <c r="WHT43" s="101"/>
      <c r="WHU43" s="101"/>
      <c r="WHV43" s="101"/>
      <c r="WHW43" s="101"/>
      <c r="WHX43" s="101"/>
      <c r="WHY43" s="101"/>
      <c r="WHZ43" s="101"/>
      <c r="WIA43" s="101"/>
      <c r="WIB43" s="101"/>
      <c r="WIC43" s="101"/>
      <c r="WID43" s="101"/>
      <c r="WIE43" s="101"/>
      <c r="WIF43" s="101"/>
      <c r="WIG43" s="101"/>
      <c r="WIH43" s="101"/>
      <c r="WII43" s="101"/>
      <c r="WIJ43" s="101"/>
      <c r="WIK43" s="101"/>
      <c r="WIL43" s="101"/>
      <c r="WIM43" s="101"/>
      <c r="WIN43" s="101"/>
      <c r="WIO43" s="101"/>
      <c r="WIP43" s="101"/>
      <c r="WIQ43" s="101"/>
      <c r="WIR43" s="101"/>
      <c r="WIS43" s="101"/>
      <c r="WIT43" s="101"/>
      <c r="WIU43" s="101"/>
      <c r="WIV43" s="101"/>
      <c r="WIW43" s="101"/>
      <c r="WIX43" s="101"/>
      <c r="WIY43" s="101"/>
      <c r="WIZ43" s="101"/>
      <c r="WJA43" s="101"/>
      <c r="WJB43" s="101"/>
      <c r="WJC43" s="101"/>
      <c r="WJD43" s="101"/>
      <c r="WJE43" s="101"/>
      <c r="WJF43" s="101"/>
      <c r="WJG43" s="101"/>
      <c r="WJH43" s="101"/>
      <c r="WJI43" s="101"/>
      <c r="WJJ43" s="101"/>
      <c r="WJK43" s="101"/>
      <c r="WJL43" s="101"/>
      <c r="WJM43" s="101"/>
      <c r="WJN43" s="101"/>
      <c r="WJO43" s="101"/>
      <c r="WJP43" s="101"/>
      <c r="WJQ43" s="101"/>
      <c r="WJR43" s="101"/>
      <c r="WJS43" s="101"/>
      <c r="WJT43" s="101"/>
      <c r="WJU43" s="101"/>
      <c r="WJV43" s="101"/>
      <c r="WJW43" s="101"/>
      <c r="WJX43" s="101"/>
      <c r="WJY43" s="101"/>
      <c r="WJZ43" s="101"/>
      <c r="WKA43" s="101"/>
      <c r="WKB43" s="101"/>
      <c r="WKC43" s="101"/>
      <c r="WKD43" s="101"/>
      <c r="WKE43" s="101"/>
      <c r="WKF43" s="101"/>
      <c r="WKG43" s="101"/>
      <c r="WKH43" s="101"/>
      <c r="WKI43" s="101"/>
      <c r="WKJ43" s="101"/>
      <c r="WKK43" s="101"/>
      <c r="WKL43" s="101"/>
      <c r="WKM43" s="101"/>
      <c r="WKN43" s="101"/>
      <c r="WKO43" s="101"/>
      <c r="WKP43" s="101"/>
      <c r="WKQ43" s="101"/>
      <c r="WKR43" s="101"/>
      <c r="WKS43" s="101"/>
      <c r="WKT43" s="101"/>
      <c r="WKU43" s="101"/>
      <c r="WKV43" s="101"/>
      <c r="WKW43" s="101"/>
      <c r="WKX43" s="101"/>
      <c r="WKY43" s="101"/>
      <c r="WKZ43" s="101"/>
      <c r="WLA43" s="101"/>
      <c r="WLB43" s="101"/>
      <c r="WLC43" s="101"/>
      <c r="WLD43" s="101"/>
      <c r="WLE43" s="101"/>
      <c r="WLF43" s="101"/>
      <c r="WLG43" s="101"/>
      <c r="WLH43" s="101"/>
      <c r="WLI43" s="101"/>
      <c r="WLJ43" s="101"/>
      <c r="WLK43" s="101"/>
      <c r="WLL43" s="101"/>
      <c r="WLM43" s="101"/>
      <c r="WLN43" s="101"/>
      <c r="WLO43" s="101"/>
      <c r="WLP43" s="101"/>
      <c r="WLQ43" s="101"/>
      <c r="WLR43" s="101"/>
      <c r="WLS43" s="101"/>
      <c r="WLT43" s="101"/>
      <c r="WLU43" s="101"/>
      <c r="WLV43" s="101"/>
      <c r="WLW43" s="101"/>
      <c r="WLX43" s="101"/>
      <c r="WLY43" s="101"/>
      <c r="WLZ43" s="101"/>
      <c r="WMA43" s="101"/>
      <c r="WMB43" s="101"/>
      <c r="WMC43" s="101"/>
      <c r="WMD43" s="101"/>
      <c r="WME43" s="101"/>
      <c r="WMF43" s="101"/>
      <c r="WMG43" s="101"/>
      <c r="WMH43" s="101"/>
      <c r="WMI43" s="101"/>
      <c r="WMJ43" s="101"/>
      <c r="WMK43" s="101"/>
      <c r="WML43" s="101"/>
      <c r="WMM43" s="101"/>
      <c r="WMN43" s="101"/>
      <c r="WMO43" s="101"/>
      <c r="WMP43" s="101"/>
      <c r="WMQ43" s="101"/>
      <c r="WMR43" s="101"/>
      <c r="WMS43" s="101"/>
      <c r="WMT43" s="101"/>
      <c r="WMU43" s="101"/>
      <c r="WMV43" s="101"/>
      <c r="WMW43" s="101"/>
      <c r="WMX43" s="101"/>
      <c r="WMY43" s="101"/>
      <c r="WMZ43" s="101"/>
      <c r="WNA43" s="101"/>
      <c r="WNB43" s="101"/>
      <c r="WNC43" s="101"/>
      <c r="WND43" s="101"/>
      <c r="WNE43" s="101"/>
      <c r="WNF43" s="101"/>
      <c r="WNG43" s="101"/>
      <c r="WNH43" s="101"/>
      <c r="WNI43" s="101"/>
      <c r="WNJ43" s="101"/>
      <c r="WNK43" s="101"/>
      <c r="WNL43" s="101"/>
      <c r="WNM43" s="101"/>
      <c r="WNN43" s="101"/>
      <c r="WNO43" s="101"/>
      <c r="WNP43" s="101"/>
      <c r="WNQ43" s="101"/>
      <c r="WNR43" s="101"/>
      <c r="WNS43" s="101"/>
      <c r="WNT43" s="101"/>
      <c r="WNU43" s="101"/>
      <c r="WNV43" s="101"/>
      <c r="WNW43" s="101"/>
      <c r="WNX43" s="101"/>
      <c r="WNY43" s="101"/>
      <c r="WNZ43" s="101"/>
      <c r="WOA43" s="101"/>
      <c r="WOB43" s="101"/>
      <c r="WOC43" s="101"/>
      <c r="WOD43" s="101"/>
      <c r="WOE43" s="101"/>
      <c r="WOF43" s="101"/>
      <c r="WOG43" s="101"/>
      <c r="WOH43" s="101"/>
      <c r="WOI43" s="101"/>
      <c r="WOJ43" s="101"/>
      <c r="WOK43" s="101"/>
      <c r="WOL43" s="101"/>
      <c r="WOM43" s="101"/>
      <c r="WON43" s="101"/>
      <c r="WOO43" s="101"/>
      <c r="WOP43" s="101"/>
      <c r="WOQ43" s="101"/>
      <c r="WOR43" s="101"/>
      <c r="WOS43" s="101"/>
      <c r="WOT43" s="101"/>
      <c r="WOU43" s="101"/>
      <c r="WOV43" s="101"/>
      <c r="WOW43" s="101"/>
      <c r="WOX43" s="101"/>
      <c r="WOY43" s="101"/>
      <c r="WOZ43" s="101"/>
      <c r="WPA43" s="101"/>
      <c r="WPB43" s="101"/>
      <c r="WPC43" s="101"/>
      <c r="WPD43" s="101"/>
      <c r="WPE43" s="101"/>
      <c r="WPF43" s="101"/>
      <c r="WPG43" s="101"/>
      <c r="WPH43" s="101"/>
      <c r="WPI43" s="101"/>
      <c r="WPJ43" s="101"/>
      <c r="WPK43" s="101"/>
      <c r="WPL43" s="101"/>
      <c r="WPM43" s="101"/>
      <c r="WPN43" s="101"/>
      <c r="WPO43" s="101"/>
      <c r="WPP43" s="101"/>
      <c r="WPQ43" s="101"/>
      <c r="WPR43" s="101"/>
      <c r="WPS43" s="101"/>
      <c r="WPT43" s="101"/>
      <c r="WPU43" s="101"/>
      <c r="WPV43" s="101"/>
      <c r="WPW43" s="101"/>
      <c r="WPX43" s="101"/>
      <c r="WPY43" s="101"/>
      <c r="WPZ43" s="101"/>
      <c r="WQA43" s="101"/>
      <c r="WQB43" s="101"/>
      <c r="WQC43" s="101"/>
      <c r="WQD43" s="101"/>
      <c r="WQE43" s="101"/>
      <c r="WQF43" s="101"/>
      <c r="WQG43" s="101"/>
      <c r="WQH43" s="101"/>
      <c r="WQI43" s="101"/>
      <c r="WQJ43" s="101"/>
      <c r="WQK43" s="101"/>
      <c r="WQL43" s="101"/>
      <c r="WQM43" s="101"/>
      <c r="WQN43" s="101"/>
      <c r="WQO43" s="101"/>
      <c r="WQP43" s="101"/>
      <c r="WQQ43" s="101"/>
      <c r="WQR43" s="101"/>
      <c r="WQS43" s="101"/>
      <c r="WQT43" s="101"/>
      <c r="WQU43" s="101"/>
      <c r="WQV43" s="101"/>
      <c r="WQW43" s="101"/>
      <c r="WQX43" s="101"/>
      <c r="WQY43" s="101"/>
      <c r="WQZ43" s="101"/>
      <c r="WRA43" s="101"/>
      <c r="WRB43" s="101"/>
      <c r="WRC43" s="101"/>
      <c r="WRD43" s="101"/>
      <c r="WRE43" s="101"/>
      <c r="WRF43" s="101"/>
      <c r="WRG43" s="101"/>
      <c r="WRH43" s="101"/>
      <c r="WRI43" s="101"/>
      <c r="WRJ43" s="101"/>
      <c r="WRK43" s="101"/>
      <c r="WRL43" s="101"/>
      <c r="WRM43" s="101"/>
      <c r="WRN43" s="101"/>
      <c r="WRO43" s="101"/>
      <c r="WRP43" s="101"/>
      <c r="WRQ43" s="101"/>
      <c r="WRR43" s="101"/>
      <c r="WRS43" s="101"/>
      <c r="WRT43" s="101"/>
      <c r="WRU43" s="101"/>
      <c r="WRV43" s="101"/>
      <c r="WRW43" s="101"/>
      <c r="WRX43" s="101"/>
      <c r="WRY43" s="101"/>
      <c r="WRZ43" s="101"/>
      <c r="WSA43" s="101"/>
      <c r="WSB43" s="101"/>
      <c r="WSC43" s="101"/>
      <c r="WSD43" s="101"/>
      <c r="WSE43" s="101"/>
      <c r="WSF43" s="101"/>
      <c r="WSG43" s="101"/>
      <c r="WSH43" s="101"/>
      <c r="WSI43" s="101"/>
      <c r="WSJ43" s="101"/>
      <c r="WSK43" s="101"/>
      <c r="WSL43" s="101"/>
      <c r="WSM43" s="101"/>
      <c r="WSN43" s="101"/>
      <c r="WSO43" s="101"/>
      <c r="WSP43" s="101"/>
      <c r="WSQ43" s="101"/>
      <c r="WSR43" s="101"/>
      <c r="WSS43" s="101"/>
      <c r="WST43" s="101"/>
      <c r="WSU43" s="101"/>
      <c r="WSV43" s="101"/>
      <c r="WSW43" s="101"/>
      <c r="WSX43" s="101"/>
      <c r="WSY43" s="101"/>
      <c r="WSZ43" s="101"/>
      <c r="WTA43" s="101"/>
      <c r="WTB43" s="101"/>
      <c r="WTC43" s="101"/>
      <c r="WTD43" s="101"/>
      <c r="WTE43" s="101"/>
      <c r="WTF43" s="101"/>
      <c r="WTG43" s="101"/>
      <c r="WTH43" s="101"/>
      <c r="WTI43" s="101"/>
      <c r="WTJ43" s="101"/>
      <c r="WTK43" s="101"/>
      <c r="WTL43" s="101"/>
      <c r="WTM43" s="101"/>
      <c r="WTN43" s="101"/>
      <c r="WTO43" s="101"/>
      <c r="WTP43" s="101"/>
      <c r="WTQ43" s="101"/>
      <c r="WTR43" s="101"/>
      <c r="WTS43" s="101"/>
      <c r="WTT43" s="101"/>
      <c r="WTU43" s="101"/>
      <c r="WTV43" s="101"/>
      <c r="WTW43" s="101"/>
      <c r="WTX43" s="101"/>
      <c r="WTY43" s="101"/>
      <c r="WTZ43" s="101"/>
      <c r="WUA43" s="101"/>
      <c r="WUB43" s="101"/>
      <c r="WUC43" s="101"/>
      <c r="WUD43" s="101"/>
      <c r="WUE43" s="101"/>
      <c r="WUF43" s="101"/>
      <c r="WUG43" s="101"/>
      <c r="WUH43" s="101"/>
      <c r="WUI43" s="101"/>
      <c r="WUJ43" s="101"/>
      <c r="WUK43" s="101"/>
      <c r="WUL43" s="101"/>
      <c r="WUM43" s="101"/>
      <c r="WUN43" s="101"/>
      <c r="WUO43" s="101"/>
      <c r="WUP43" s="101"/>
      <c r="WUQ43" s="101"/>
      <c r="WUR43" s="101"/>
      <c r="WUS43" s="101"/>
      <c r="WUT43" s="101"/>
      <c r="WUU43" s="101"/>
      <c r="WUV43" s="101"/>
      <c r="WUW43" s="101"/>
      <c r="WUX43" s="101"/>
      <c r="WUY43" s="101"/>
      <c r="WUZ43" s="101"/>
      <c r="WVA43" s="101"/>
      <c r="WVB43" s="101"/>
      <c r="WVC43" s="101"/>
      <c r="WVD43" s="101"/>
      <c r="WVE43" s="101"/>
      <c r="WVF43" s="101"/>
      <c r="WVG43" s="101"/>
      <c r="WVH43" s="101"/>
      <c r="WVI43" s="101"/>
      <c r="WVJ43" s="101"/>
      <c r="WVK43" s="101"/>
      <c r="WVL43" s="101"/>
      <c r="WVM43" s="101"/>
      <c r="WVN43" s="101"/>
      <c r="WVO43" s="101"/>
      <c r="WVP43" s="101"/>
      <c r="WVQ43" s="101"/>
      <c r="WVR43" s="101"/>
      <c r="WVS43" s="101"/>
      <c r="WVT43" s="101"/>
      <c r="WVU43" s="101"/>
      <c r="WVV43" s="101"/>
      <c r="WVW43" s="101"/>
      <c r="WVX43" s="101"/>
      <c r="WVY43" s="101"/>
      <c r="WVZ43" s="101"/>
      <c r="WWA43" s="101"/>
      <c r="WWB43" s="101"/>
      <c r="WWC43" s="101"/>
      <c r="WWD43" s="101"/>
      <c r="WWE43" s="101"/>
      <c r="WWF43" s="101"/>
      <c r="WWG43" s="101"/>
      <c r="WWH43" s="101"/>
      <c r="WWI43" s="101"/>
      <c r="WWJ43" s="101"/>
      <c r="WWK43" s="101"/>
      <c r="WWL43" s="101"/>
      <c r="WWM43" s="101"/>
      <c r="WWN43" s="101"/>
      <c r="WWO43" s="101"/>
      <c r="WWP43" s="101"/>
      <c r="WWQ43" s="101"/>
      <c r="WWR43" s="101"/>
      <c r="WWS43" s="101"/>
      <c r="WWT43" s="101"/>
      <c r="WWU43" s="101"/>
      <c r="WWV43" s="101"/>
      <c r="WWW43" s="101"/>
      <c r="WWX43" s="101"/>
      <c r="WWY43" s="101"/>
      <c r="WWZ43" s="101"/>
      <c r="WXA43" s="101"/>
      <c r="WXB43" s="101"/>
      <c r="WXC43" s="101"/>
      <c r="WXD43" s="101"/>
      <c r="WXE43" s="101"/>
      <c r="WXF43" s="101"/>
      <c r="WXG43" s="101"/>
      <c r="WXH43" s="101"/>
      <c r="WXI43" s="101"/>
      <c r="WXJ43" s="101"/>
      <c r="WXK43" s="101"/>
      <c r="WXL43" s="101"/>
      <c r="WXM43" s="101"/>
      <c r="WXN43" s="101"/>
      <c r="WXO43" s="101"/>
      <c r="WXP43" s="101"/>
      <c r="WXQ43" s="101"/>
      <c r="WXR43" s="101"/>
      <c r="WXS43" s="101"/>
      <c r="WXT43" s="101"/>
      <c r="WXU43" s="101"/>
      <c r="WXV43" s="101"/>
      <c r="WXW43" s="101"/>
      <c r="WXX43" s="101"/>
      <c r="WXY43" s="101"/>
      <c r="WXZ43" s="101"/>
      <c r="WYA43" s="101"/>
      <c r="WYB43" s="101"/>
      <c r="WYC43" s="101"/>
      <c r="WYD43" s="101"/>
      <c r="WYE43" s="101"/>
      <c r="WYF43" s="101"/>
      <c r="WYG43" s="101"/>
      <c r="WYH43" s="101"/>
      <c r="WYI43" s="101"/>
      <c r="WYJ43" s="101"/>
      <c r="WYK43" s="101"/>
      <c r="WYL43" s="101"/>
      <c r="WYM43" s="101"/>
      <c r="WYN43" s="101"/>
      <c r="WYO43" s="101"/>
      <c r="WYP43" s="101"/>
      <c r="WYQ43" s="101"/>
      <c r="WYR43" s="101"/>
      <c r="WYS43" s="101"/>
      <c r="WYT43" s="101"/>
      <c r="WYU43" s="101"/>
      <c r="WYV43" s="101"/>
      <c r="WYW43" s="101"/>
      <c r="WYX43" s="101"/>
      <c r="WYY43" s="101"/>
      <c r="WYZ43" s="101"/>
      <c r="WZA43" s="101"/>
      <c r="WZB43" s="101"/>
      <c r="WZC43" s="101"/>
      <c r="WZD43" s="101"/>
      <c r="WZE43" s="101"/>
      <c r="WZF43" s="101"/>
      <c r="WZG43" s="101"/>
      <c r="WZH43" s="101"/>
      <c r="WZI43" s="101"/>
      <c r="WZJ43" s="101"/>
      <c r="WZK43" s="101"/>
      <c r="WZL43" s="101"/>
      <c r="WZM43" s="101"/>
      <c r="WZN43" s="101"/>
      <c r="WZO43" s="101"/>
      <c r="WZP43" s="101"/>
      <c r="WZQ43" s="101"/>
      <c r="WZR43" s="101"/>
      <c r="WZS43" s="101"/>
      <c r="WZT43" s="101"/>
      <c r="WZU43" s="101"/>
      <c r="WZV43" s="101"/>
      <c r="WZW43" s="101"/>
      <c r="WZX43" s="101"/>
      <c r="WZY43" s="101"/>
      <c r="WZZ43" s="101"/>
      <c r="XAA43" s="101"/>
      <c r="XAB43" s="101"/>
      <c r="XAC43" s="101"/>
      <c r="XAD43" s="101"/>
      <c r="XAE43" s="101"/>
      <c r="XAF43" s="101"/>
      <c r="XAG43" s="101"/>
      <c r="XAH43" s="101"/>
      <c r="XAI43" s="101"/>
      <c r="XAJ43" s="101"/>
      <c r="XAK43" s="101"/>
      <c r="XAL43" s="101"/>
      <c r="XAM43" s="101"/>
      <c r="XAN43" s="101"/>
      <c r="XAO43" s="101"/>
      <c r="XAP43" s="101"/>
      <c r="XAQ43" s="101"/>
      <c r="XAR43" s="101"/>
      <c r="XAS43" s="101"/>
      <c r="XAT43" s="101"/>
      <c r="XAU43" s="101"/>
      <c r="XAV43" s="101"/>
      <c r="XAW43" s="101"/>
      <c r="XAX43" s="101"/>
      <c r="XAY43" s="101"/>
      <c r="XAZ43" s="101"/>
      <c r="XBA43" s="101"/>
      <c r="XBB43" s="101"/>
      <c r="XBC43" s="101"/>
      <c r="XBD43" s="101"/>
      <c r="XBE43" s="101"/>
      <c r="XBF43" s="101"/>
      <c r="XBG43" s="101"/>
      <c r="XBH43" s="101"/>
      <c r="XBI43" s="101"/>
      <c r="XBJ43" s="101"/>
      <c r="XBK43" s="101"/>
      <c r="XBL43" s="101"/>
      <c r="XBM43" s="101"/>
      <c r="XBN43" s="101"/>
      <c r="XBO43" s="101"/>
      <c r="XBP43" s="101"/>
      <c r="XBQ43" s="101"/>
      <c r="XBR43" s="101"/>
      <c r="XBS43" s="101"/>
      <c r="XBT43" s="101"/>
      <c r="XBU43" s="101"/>
      <c r="XBV43" s="101"/>
      <c r="XBW43" s="101"/>
      <c r="XBX43" s="101"/>
      <c r="XBY43" s="101"/>
      <c r="XBZ43" s="101"/>
      <c r="XCA43" s="101"/>
      <c r="XCB43" s="101"/>
      <c r="XCC43" s="101"/>
      <c r="XCD43" s="101"/>
      <c r="XCE43" s="101"/>
      <c r="XCF43" s="101"/>
      <c r="XCG43" s="101"/>
      <c r="XCH43" s="101"/>
      <c r="XCI43" s="101"/>
      <c r="XCJ43" s="101"/>
      <c r="XCK43" s="101"/>
      <c r="XCL43" s="101"/>
      <c r="XCM43" s="101"/>
      <c r="XCN43" s="101"/>
      <c r="XCO43" s="101"/>
      <c r="XCP43" s="101"/>
      <c r="XCQ43" s="101"/>
      <c r="XCR43" s="101"/>
      <c r="XCS43" s="101"/>
      <c r="XCT43" s="101"/>
      <c r="XCU43" s="101"/>
      <c r="XCV43" s="101"/>
      <c r="XCW43" s="101"/>
      <c r="XCX43" s="101"/>
      <c r="XCY43" s="101"/>
      <c r="XCZ43" s="101"/>
      <c r="XDA43" s="101"/>
      <c r="XDB43" s="101"/>
      <c r="XDC43" s="101"/>
      <c r="XDD43" s="101"/>
      <c r="XDE43" s="101"/>
      <c r="XDF43" s="101"/>
      <c r="XDG43" s="101"/>
      <c r="XDH43" s="101"/>
      <c r="XDI43" s="101"/>
      <c r="XDJ43" s="101"/>
      <c r="XDK43" s="101"/>
      <c r="XDL43" s="101"/>
      <c r="XDM43" s="101"/>
      <c r="XDN43" s="101"/>
      <c r="XDO43" s="101"/>
      <c r="XDP43" s="101"/>
      <c r="XDQ43" s="101"/>
      <c r="XDR43" s="101"/>
      <c r="XDS43" s="101"/>
      <c r="XDT43" s="101"/>
      <c r="XDU43" s="101"/>
      <c r="XDV43" s="101"/>
      <c r="XDW43" s="101"/>
      <c r="XDX43" s="101"/>
      <c r="XDY43" s="101"/>
      <c r="XDZ43" s="101"/>
      <c r="XEA43" s="101"/>
      <c r="XEB43" s="101"/>
      <c r="XEC43" s="101"/>
      <c r="XED43" s="101"/>
      <c r="XEE43" s="101"/>
      <c r="XEF43" s="101"/>
      <c r="XEG43" s="101"/>
      <c r="XEH43" s="101"/>
      <c r="XEI43" s="101"/>
      <c r="XEJ43" s="101"/>
      <c r="XEK43" s="101"/>
      <c r="XEL43" s="101"/>
      <c r="XEM43" s="101"/>
      <c r="XEN43" s="101"/>
      <c r="XEO43" s="101"/>
      <c r="XEP43" s="101"/>
      <c r="XEQ43" s="101"/>
      <c r="XER43" s="101"/>
    </row>
    <row r="44" spans="1:16372" s="160" customFormat="1">
      <c r="A44" s="143"/>
      <c r="B44" s="1286"/>
      <c r="C44" s="1282"/>
      <c r="D44" s="1287"/>
      <c r="E44" s="1288"/>
      <c r="F44" s="1285"/>
      <c r="G44" s="101"/>
      <c r="H44" s="101"/>
      <c r="I44" s="101"/>
      <c r="J44" s="101"/>
      <c r="K44" s="101"/>
      <c r="L44" s="101"/>
      <c r="M44" s="101"/>
      <c r="N44" s="101"/>
      <c r="O44" s="101"/>
      <c r="P44" s="101"/>
      <c r="Q44" s="101"/>
      <c r="R44" s="101"/>
      <c r="S44" s="101"/>
      <c r="T44" s="101"/>
      <c r="U44" s="101"/>
      <c r="V44" s="101"/>
      <c r="W44" s="101"/>
      <c r="X44" s="101"/>
      <c r="Y44" s="101"/>
      <c r="Z44" s="101"/>
      <c r="AA44" s="101"/>
      <c r="AB44" s="101"/>
      <c r="AC44" s="101"/>
      <c r="AD44" s="101"/>
      <c r="AE44" s="101"/>
      <c r="AF44" s="101"/>
      <c r="AG44" s="101"/>
      <c r="AH44" s="101"/>
      <c r="AI44" s="101"/>
      <c r="AJ44" s="101"/>
      <c r="AK44" s="101"/>
      <c r="AL44" s="101"/>
      <c r="AM44" s="101"/>
      <c r="AN44" s="101"/>
      <c r="AO44" s="101"/>
      <c r="AP44" s="101"/>
      <c r="AQ44" s="101"/>
      <c r="AR44" s="101"/>
      <c r="AS44" s="101"/>
      <c r="AT44" s="101"/>
      <c r="AU44" s="101"/>
      <c r="AV44" s="101"/>
      <c r="AW44" s="101"/>
      <c r="AX44" s="101"/>
      <c r="AY44" s="101"/>
      <c r="AZ44" s="101"/>
      <c r="BA44" s="101"/>
      <c r="BB44" s="101"/>
      <c r="BC44" s="101"/>
      <c r="BD44" s="101"/>
      <c r="BE44" s="101"/>
      <c r="BF44" s="101"/>
      <c r="BG44" s="101"/>
      <c r="BH44" s="101"/>
      <c r="BI44" s="101"/>
      <c r="BJ44" s="101"/>
      <c r="BK44" s="101"/>
      <c r="BL44" s="101"/>
      <c r="BM44" s="101"/>
      <c r="BN44" s="101"/>
      <c r="BO44" s="101"/>
      <c r="BP44" s="101"/>
      <c r="BQ44" s="101"/>
      <c r="BR44" s="101"/>
      <c r="BS44" s="101"/>
      <c r="BT44" s="101"/>
      <c r="BU44" s="101"/>
      <c r="BV44" s="101"/>
      <c r="BW44" s="101"/>
      <c r="BX44" s="101"/>
      <c r="BY44" s="101"/>
      <c r="BZ44" s="101"/>
      <c r="CA44" s="101"/>
      <c r="CB44" s="101"/>
      <c r="CC44" s="101"/>
      <c r="CD44" s="101"/>
      <c r="CE44" s="101"/>
      <c r="CF44" s="101"/>
      <c r="CG44" s="101"/>
      <c r="CH44" s="101"/>
      <c r="CI44" s="101"/>
      <c r="CJ44" s="101"/>
      <c r="CK44" s="101"/>
      <c r="CL44" s="101"/>
      <c r="CM44" s="101"/>
      <c r="CN44" s="101"/>
      <c r="CO44" s="101"/>
      <c r="CP44" s="101"/>
      <c r="CQ44" s="101"/>
      <c r="CR44" s="101"/>
      <c r="CS44" s="101"/>
      <c r="CT44" s="101"/>
      <c r="CU44" s="101"/>
      <c r="CV44" s="101"/>
      <c r="CW44" s="101"/>
      <c r="CX44" s="101"/>
      <c r="CY44" s="101"/>
      <c r="CZ44" s="101"/>
      <c r="DA44" s="101"/>
      <c r="DB44" s="101"/>
      <c r="DC44" s="101"/>
      <c r="DD44" s="101"/>
      <c r="DE44" s="101"/>
      <c r="DF44" s="101"/>
      <c r="DG44" s="101"/>
      <c r="DH44" s="101"/>
      <c r="DI44" s="101"/>
      <c r="DJ44" s="101"/>
      <c r="DK44" s="101"/>
      <c r="DL44" s="101"/>
      <c r="DM44" s="101"/>
      <c r="DN44" s="101"/>
      <c r="DO44" s="101"/>
      <c r="DP44" s="101"/>
      <c r="DQ44" s="101"/>
      <c r="DR44" s="101"/>
      <c r="DS44" s="101"/>
      <c r="DT44" s="101"/>
      <c r="DU44" s="101"/>
      <c r="DV44" s="101"/>
      <c r="DW44" s="101"/>
      <c r="DX44" s="101"/>
      <c r="DY44" s="101"/>
      <c r="DZ44" s="101"/>
      <c r="EA44" s="101"/>
      <c r="EB44" s="101"/>
      <c r="EC44" s="101"/>
      <c r="ED44" s="101"/>
      <c r="EE44" s="101"/>
      <c r="EF44" s="101"/>
      <c r="EG44" s="101"/>
      <c r="EH44" s="101"/>
      <c r="EI44" s="101"/>
      <c r="EJ44" s="101"/>
      <c r="EK44" s="101"/>
      <c r="EL44" s="101"/>
      <c r="EM44" s="101"/>
      <c r="EN44" s="101"/>
      <c r="EO44" s="101"/>
      <c r="EP44" s="101"/>
      <c r="EQ44" s="101"/>
      <c r="ER44" s="101"/>
      <c r="ES44" s="101"/>
      <c r="ET44" s="101"/>
      <c r="EU44" s="101"/>
      <c r="EV44" s="101"/>
      <c r="EW44" s="101"/>
      <c r="EX44" s="101"/>
      <c r="EY44" s="101"/>
      <c r="EZ44" s="101"/>
      <c r="FA44" s="101"/>
      <c r="FB44" s="101"/>
      <c r="FC44" s="101"/>
      <c r="FD44" s="101"/>
      <c r="FE44" s="101"/>
      <c r="FF44" s="101"/>
      <c r="FG44" s="101"/>
      <c r="FH44" s="101"/>
      <c r="FI44" s="101"/>
      <c r="FJ44" s="101"/>
      <c r="FK44" s="101"/>
      <c r="FL44" s="101"/>
      <c r="FM44" s="101"/>
      <c r="FN44" s="101"/>
      <c r="FO44" s="101"/>
      <c r="FP44" s="101"/>
      <c r="FQ44" s="101"/>
      <c r="FR44" s="101"/>
      <c r="FS44" s="101"/>
      <c r="FT44" s="101"/>
      <c r="FU44" s="101"/>
      <c r="FV44" s="101"/>
      <c r="FW44" s="101"/>
      <c r="FX44" s="101"/>
      <c r="FY44" s="101"/>
      <c r="FZ44" s="101"/>
      <c r="GA44" s="101"/>
      <c r="GB44" s="101"/>
      <c r="GC44" s="101"/>
      <c r="GD44" s="101"/>
      <c r="GE44" s="101"/>
      <c r="GF44" s="101"/>
      <c r="GG44" s="101"/>
      <c r="GH44" s="101"/>
      <c r="GI44" s="101"/>
      <c r="GJ44" s="101"/>
      <c r="GK44" s="101"/>
      <c r="GL44" s="101"/>
      <c r="GM44" s="101"/>
      <c r="GN44" s="101"/>
      <c r="GO44" s="101"/>
      <c r="GP44" s="101"/>
      <c r="GQ44" s="101"/>
      <c r="GR44" s="101"/>
      <c r="GS44" s="101"/>
      <c r="GT44" s="101"/>
      <c r="GU44" s="101"/>
      <c r="GV44" s="101"/>
      <c r="GW44" s="101"/>
      <c r="GX44" s="101"/>
      <c r="GY44" s="101"/>
      <c r="GZ44" s="101"/>
      <c r="HA44" s="101"/>
      <c r="HB44" s="101"/>
      <c r="HC44" s="101"/>
      <c r="HD44" s="101"/>
      <c r="HE44" s="101"/>
      <c r="HF44" s="101"/>
      <c r="HG44" s="101"/>
      <c r="HH44" s="101"/>
      <c r="HI44" s="101"/>
      <c r="HJ44" s="101"/>
      <c r="HK44" s="101"/>
      <c r="HL44" s="101"/>
      <c r="HM44" s="101"/>
      <c r="HN44" s="101"/>
      <c r="HO44" s="101"/>
      <c r="HP44" s="101"/>
      <c r="HQ44" s="101"/>
      <c r="HR44" s="101"/>
      <c r="HS44" s="101"/>
      <c r="HT44" s="101"/>
      <c r="HU44" s="101"/>
      <c r="HV44" s="101"/>
      <c r="HW44" s="101"/>
      <c r="HX44" s="101"/>
      <c r="HY44" s="101"/>
      <c r="HZ44" s="101"/>
      <c r="IA44" s="101"/>
      <c r="IB44" s="101"/>
      <c r="IC44" s="101"/>
      <c r="ID44" s="101"/>
      <c r="IE44" s="101"/>
      <c r="IF44" s="101"/>
      <c r="IG44" s="101"/>
      <c r="IH44" s="101"/>
      <c r="II44" s="101"/>
      <c r="IJ44" s="101"/>
      <c r="IK44" s="101"/>
      <c r="IL44" s="101"/>
      <c r="IM44" s="101"/>
      <c r="IN44" s="101"/>
      <c r="IO44" s="101"/>
      <c r="IP44" s="101"/>
      <c r="IQ44" s="101"/>
      <c r="IR44" s="101"/>
      <c r="IS44" s="101"/>
      <c r="IT44" s="101"/>
      <c r="IU44" s="101"/>
      <c r="IV44" s="101"/>
      <c r="IW44" s="101"/>
      <c r="IX44" s="101"/>
      <c r="IY44" s="101"/>
      <c r="IZ44" s="101"/>
      <c r="JA44" s="101"/>
      <c r="JB44" s="101"/>
      <c r="JC44" s="101"/>
      <c r="JD44" s="101"/>
      <c r="JE44" s="101"/>
      <c r="JF44" s="101"/>
      <c r="JG44" s="101"/>
      <c r="JH44" s="101"/>
      <c r="JI44" s="101"/>
      <c r="JJ44" s="101"/>
      <c r="JK44" s="101"/>
      <c r="JL44" s="101"/>
      <c r="JM44" s="101"/>
      <c r="JN44" s="101"/>
      <c r="JO44" s="101"/>
      <c r="JP44" s="101"/>
      <c r="JQ44" s="101"/>
      <c r="JR44" s="101"/>
      <c r="JS44" s="101"/>
      <c r="JT44" s="101"/>
      <c r="JU44" s="101"/>
      <c r="JV44" s="101"/>
      <c r="JW44" s="101"/>
      <c r="JX44" s="101"/>
      <c r="JY44" s="101"/>
      <c r="JZ44" s="101"/>
      <c r="KA44" s="101"/>
      <c r="KB44" s="101"/>
      <c r="KC44" s="101"/>
      <c r="KD44" s="101"/>
      <c r="KE44" s="101"/>
      <c r="KF44" s="101"/>
      <c r="KG44" s="101"/>
      <c r="KH44" s="101"/>
      <c r="KI44" s="101"/>
      <c r="KJ44" s="101"/>
      <c r="KK44" s="101"/>
      <c r="KL44" s="101"/>
      <c r="KM44" s="101"/>
      <c r="KN44" s="101"/>
      <c r="KO44" s="101"/>
      <c r="KP44" s="101"/>
      <c r="KQ44" s="101"/>
      <c r="KR44" s="101"/>
      <c r="KS44" s="101"/>
      <c r="KT44" s="101"/>
      <c r="KU44" s="101"/>
      <c r="KV44" s="101"/>
      <c r="KW44" s="101"/>
      <c r="KX44" s="101"/>
      <c r="KY44" s="101"/>
      <c r="KZ44" s="101"/>
      <c r="LA44" s="101"/>
      <c r="LB44" s="101"/>
      <c r="LC44" s="101"/>
      <c r="LD44" s="101"/>
      <c r="LE44" s="101"/>
      <c r="LF44" s="101"/>
      <c r="LG44" s="101"/>
      <c r="LH44" s="101"/>
      <c r="LI44" s="101"/>
      <c r="LJ44" s="101"/>
      <c r="LK44" s="101"/>
      <c r="LL44" s="101"/>
      <c r="LM44" s="101"/>
      <c r="LN44" s="101"/>
      <c r="LO44" s="101"/>
      <c r="LP44" s="101"/>
      <c r="LQ44" s="101"/>
      <c r="LR44" s="101"/>
      <c r="LS44" s="101"/>
      <c r="LT44" s="101"/>
      <c r="LU44" s="101"/>
      <c r="LV44" s="101"/>
      <c r="LW44" s="101"/>
      <c r="LX44" s="101"/>
      <c r="LY44" s="101"/>
      <c r="LZ44" s="101"/>
      <c r="MA44" s="101"/>
      <c r="MB44" s="101"/>
      <c r="MC44" s="101"/>
      <c r="MD44" s="101"/>
      <c r="ME44" s="101"/>
      <c r="MF44" s="101"/>
      <c r="MG44" s="101"/>
      <c r="MH44" s="101"/>
      <c r="MI44" s="101"/>
      <c r="MJ44" s="101"/>
      <c r="MK44" s="101"/>
      <c r="ML44" s="101"/>
      <c r="MM44" s="101"/>
      <c r="MN44" s="101"/>
      <c r="MO44" s="101"/>
      <c r="MP44" s="101"/>
      <c r="MQ44" s="101"/>
      <c r="MR44" s="101"/>
      <c r="MS44" s="101"/>
      <c r="MT44" s="101"/>
      <c r="MU44" s="101"/>
      <c r="MV44" s="101"/>
      <c r="MW44" s="101"/>
      <c r="MX44" s="101"/>
      <c r="MY44" s="101"/>
      <c r="MZ44" s="101"/>
      <c r="NA44" s="101"/>
      <c r="NB44" s="101"/>
      <c r="NC44" s="101"/>
      <c r="ND44" s="101"/>
      <c r="NE44" s="101"/>
      <c r="NF44" s="101"/>
      <c r="NG44" s="101"/>
      <c r="NH44" s="101"/>
      <c r="NI44" s="101"/>
      <c r="NJ44" s="101"/>
      <c r="NK44" s="101"/>
      <c r="NL44" s="101"/>
      <c r="NM44" s="101"/>
      <c r="NN44" s="101"/>
      <c r="NO44" s="101"/>
      <c r="NP44" s="101"/>
      <c r="NQ44" s="101"/>
      <c r="NR44" s="101"/>
      <c r="NS44" s="101"/>
      <c r="NT44" s="101"/>
      <c r="NU44" s="101"/>
      <c r="NV44" s="101"/>
      <c r="NW44" s="101"/>
      <c r="NX44" s="101"/>
      <c r="NY44" s="101"/>
      <c r="NZ44" s="101"/>
      <c r="OA44" s="101"/>
      <c r="OB44" s="101"/>
      <c r="OC44" s="101"/>
      <c r="OD44" s="101"/>
      <c r="OE44" s="101"/>
      <c r="OF44" s="101"/>
      <c r="OG44" s="101"/>
      <c r="OH44" s="101"/>
      <c r="OI44" s="101"/>
      <c r="OJ44" s="101"/>
      <c r="OK44" s="101"/>
      <c r="OL44" s="101"/>
      <c r="OM44" s="101"/>
      <c r="ON44" s="101"/>
      <c r="OO44" s="101"/>
      <c r="OP44" s="101"/>
      <c r="OQ44" s="101"/>
      <c r="OR44" s="101"/>
      <c r="OS44" s="101"/>
      <c r="OT44" s="101"/>
      <c r="OU44" s="101"/>
      <c r="OV44" s="101"/>
      <c r="OW44" s="101"/>
      <c r="OX44" s="101"/>
      <c r="OY44" s="101"/>
      <c r="OZ44" s="101"/>
      <c r="PA44" s="101"/>
      <c r="PB44" s="101"/>
      <c r="PC44" s="101"/>
      <c r="PD44" s="101"/>
      <c r="PE44" s="101"/>
      <c r="PF44" s="101"/>
      <c r="PG44" s="101"/>
      <c r="PH44" s="101"/>
      <c r="PI44" s="101"/>
      <c r="PJ44" s="101"/>
      <c r="PK44" s="101"/>
      <c r="PL44" s="101"/>
      <c r="PM44" s="101"/>
      <c r="PN44" s="101"/>
      <c r="PO44" s="101"/>
      <c r="PP44" s="101"/>
      <c r="PQ44" s="101"/>
      <c r="PR44" s="101"/>
      <c r="PS44" s="101"/>
      <c r="PT44" s="101"/>
      <c r="PU44" s="101"/>
      <c r="PV44" s="101"/>
      <c r="PW44" s="101"/>
      <c r="PX44" s="101"/>
      <c r="PY44" s="101"/>
      <c r="PZ44" s="101"/>
      <c r="QA44" s="101"/>
      <c r="QB44" s="101"/>
      <c r="QC44" s="101"/>
      <c r="QD44" s="101"/>
      <c r="QE44" s="101"/>
      <c r="QF44" s="101"/>
      <c r="QG44" s="101"/>
      <c r="QH44" s="101"/>
      <c r="QI44" s="101"/>
      <c r="QJ44" s="101"/>
      <c r="QK44" s="101"/>
      <c r="QL44" s="101"/>
      <c r="QM44" s="101"/>
      <c r="QN44" s="101"/>
      <c r="QO44" s="101"/>
      <c r="QP44" s="101"/>
      <c r="QQ44" s="101"/>
      <c r="QR44" s="101"/>
      <c r="QS44" s="101"/>
      <c r="QT44" s="101"/>
      <c r="QU44" s="101"/>
      <c r="QV44" s="101"/>
      <c r="QW44" s="101"/>
      <c r="QX44" s="101"/>
      <c r="QY44" s="101"/>
      <c r="QZ44" s="101"/>
      <c r="RA44" s="101"/>
      <c r="RB44" s="101"/>
      <c r="RC44" s="101"/>
      <c r="RD44" s="101"/>
      <c r="RE44" s="101"/>
      <c r="RF44" s="101"/>
      <c r="RG44" s="101"/>
      <c r="RH44" s="101"/>
      <c r="RI44" s="101"/>
      <c r="RJ44" s="101"/>
      <c r="RK44" s="101"/>
      <c r="RL44" s="101"/>
      <c r="RM44" s="101"/>
      <c r="RN44" s="101"/>
      <c r="RO44" s="101"/>
      <c r="RP44" s="101"/>
      <c r="RQ44" s="101"/>
      <c r="RR44" s="101"/>
      <c r="RS44" s="101"/>
      <c r="RT44" s="101"/>
      <c r="RU44" s="101"/>
      <c r="RV44" s="101"/>
      <c r="RW44" s="101"/>
      <c r="RX44" s="101"/>
      <c r="RY44" s="101"/>
      <c r="RZ44" s="101"/>
      <c r="SA44" s="101"/>
      <c r="SB44" s="101"/>
      <c r="SC44" s="101"/>
      <c r="SD44" s="101"/>
      <c r="SE44" s="101"/>
      <c r="SF44" s="101"/>
      <c r="SG44" s="101"/>
      <c r="SH44" s="101"/>
      <c r="SI44" s="101"/>
      <c r="SJ44" s="101"/>
      <c r="SK44" s="101"/>
      <c r="SL44" s="101"/>
      <c r="SM44" s="101"/>
      <c r="SN44" s="101"/>
      <c r="SO44" s="101"/>
      <c r="SP44" s="101"/>
      <c r="SQ44" s="101"/>
      <c r="SR44" s="101"/>
      <c r="SS44" s="101"/>
      <c r="ST44" s="101"/>
      <c r="SU44" s="101"/>
      <c r="SV44" s="101"/>
      <c r="SW44" s="101"/>
      <c r="SX44" s="101"/>
      <c r="SY44" s="101"/>
      <c r="SZ44" s="101"/>
      <c r="TA44" s="101"/>
      <c r="TB44" s="101"/>
      <c r="TC44" s="101"/>
      <c r="TD44" s="101"/>
      <c r="TE44" s="101"/>
      <c r="TF44" s="101"/>
      <c r="TG44" s="101"/>
      <c r="TH44" s="101"/>
      <c r="TI44" s="101"/>
      <c r="TJ44" s="101"/>
      <c r="TK44" s="101"/>
      <c r="TL44" s="101"/>
      <c r="TM44" s="101"/>
      <c r="TN44" s="101"/>
      <c r="TO44" s="101"/>
      <c r="TP44" s="101"/>
      <c r="TQ44" s="101"/>
      <c r="TR44" s="101"/>
      <c r="TS44" s="101"/>
      <c r="TT44" s="101"/>
      <c r="TU44" s="101"/>
      <c r="TV44" s="101"/>
      <c r="TW44" s="101"/>
      <c r="TX44" s="101"/>
      <c r="TY44" s="101"/>
      <c r="TZ44" s="101"/>
      <c r="UA44" s="101"/>
      <c r="UB44" s="101"/>
      <c r="UC44" s="101"/>
      <c r="UD44" s="101"/>
      <c r="UE44" s="101"/>
      <c r="UF44" s="101"/>
      <c r="UG44" s="101"/>
      <c r="UH44" s="101"/>
      <c r="UI44" s="101"/>
      <c r="UJ44" s="101"/>
      <c r="UK44" s="101"/>
      <c r="UL44" s="101"/>
      <c r="UM44" s="101"/>
      <c r="UN44" s="101"/>
      <c r="UO44" s="101"/>
      <c r="UP44" s="101"/>
      <c r="UQ44" s="101"/>
      <c r="UR44" s="101"/>
      <c r="US44" s="101"/>
      <c r="UT44" s="101"/>
      <c r="UU44" s="101"/>
      <c r="UV44" s="101"/>
      <c r="UW44" s="101"/>
      <c r="UX44" s="101"/>
      <c r="UY44" s="101"/>
      <c r="UZ44" s="101"/>
      <c r="VA44" s="101"/>
      <c r="VB44" s="101"/>
      <c r="VC44" s="101"/>
      <c r="VD44" s="101"/>
      <c r="VE44" s="101"/>
      <c r="VF44" s="101"/>
      <c r="VG44" s="101"/>
      <c r="VH44" s="101"/>
      <c r="VI44" s="101"/>
      <c r="VJ44" s="101"/>
      <c r="VK44" s="101"/>
      <c r="VL44" s="101"/>
      <c r="VM44" s="101"/>
      <c r="VN44" s="101"/>
      <c r="VO44" s="101"/>
      <c r="VP44" s="101"/>
      <c r="VQ44" s="101"/>
      <c r="VR44" s="101"/>
      <c r="VS44" s="101"/>
      <c r="VT44" s="101"/>
      <c r="VU44" s="101"/>
      <c r="VV44" s="101"/>
      <c r="VW44" s="101"/>
      <c r="VX44" s="101"/>
      <c r="VY44" s="101"/>
      <c r="VZ44" s="101"/>
      <c r="WA44" s="101"/>
      <c r="WB44" s="101"/>
      <c r="WC44" s="101"/>
      <c r="WD44" s="101"/>
      <c r="WE44" s="101"/>
      <c r="WF44" s="101"/>
      <c r="WG44" s="101"/>
      <c r="WH44" s="101"/>
      <c r="WI44" s="101"/>
      <c r="WJ44" s="101"/>
      <c r="WK44" s="101"/>
      <c r="WL44" s="101"/>
      <c r="WM44" s="101"/>
      <c r="WN44" s="101"/>
      <c r="WO44" s="101"/>
      <c r="WP44" s="101"/>
      <c r="WQ44" s="101"/>
      <c r="WR44" s="101"/>
      <c r="WS44" s="101"/>
      <c r="WT44" s="101"/>
      <c r="WU44" s="101"/>
      <c r="WV44" s="101"/>
      <c r="WW44" s="101"/>
      <c r="WX44" s="101"/>
      <c r="WY44" s="101"/>
      <c r="WZ44" s="101"/>
      <c r="XA44" s="101"/>
      <c r="XB44" s="101"/>
      <c r="XC44" s="101"/>
      <c r="XD44" s="101"/>
      <c r="XE44" s="101"/>
      <c r="XF44" s="101"/>
      <c r="XG44" s="101"/>
      <c r="XH44" s="101"/>
      <c r="XI44" s="101"/>
      <c r="XJ44" s="101"/>
      <c r="XK44" s="101"/>
      <c r="XL44" s="101"/>
      <c r="XM44" s="101"/>
      <c r="XN44" s="101"/>
      <c r="XO44" s="101"/>
      <c r="XP44" s="101"/>
      <c r="XQ44" s="101"/>
      <c r="XR44" s="101"/>
      <c r="XS44" s="101"/>
      <c r="XT44" s="101"/>
      <c r="XU44" s="101"/>
      <c r="XV44" s="101"/>
      <c r="XW44" s="101"/>
      <c r="XX44" s="101"/>
      <c r="XY44" s="101"/>
      <c r="XZ44" s="101"/>
      <c r="YA44" s="101"/>
      <c r="YB44" s="101"/>
      <c r="YC44" s="101"/>
      <c r="YD44" s="101"/>
      <c r="YE44" s="101"/>
      <c r="YF44" s="101"/>
      <c r="YG44" s="101"/>
      <c r="YH44" s="101"/>
      <c r="YI44" s="101"/>
      <c r="YJ44" s="101"/>
      <c r="YK44" s="101"/>
      <c r="YL44" s="101"/>
      <c r="YM44" s="101"/>
      <c r="YN44" s="101"/>
      <c r="YO44" s="101"/>
      <c r="YP44" s="101"/>
      <c r="YQ44" s="101"/>
      <c r="YR44" s="101"/>
      <c r="YS44" s="101"/>
      <c r="YT44" s="101"/>
      <c r="YU44" s="101"/>
      <c r="YV44" s="101"/>
      <c r="YW44" s="101"/>
      <c r="YX44" s="101"/>
      <c r="YY44" s="101"/>
      <c r="YZ44" s="101"/>
      <c r="ZA44" s="101"/>
      <c r="ZB44" s="101"/>
      <c r="ZC44" s="101"/>
      <c r="ZD44" s="101"/>
      <c r="ZE44" s="101"/>
      <c r="ZF44" s="101"/>
      <c r="ZG44" s="101"/>
      <c r="ZH44" s="101"/>
      <c r="ZI44" s="101"/>
      <c r="ZJ44" s="101"/>
      <c r="ZK44" s="101"/>
      <c r="ZL44" s="101"/>
      <c r="ZM44" s="101"/>
      <c r="ZN44" s="101"/>
      <c r="ZO44" s="101"/>
      <c r="ZP44" s="101"/>
      <c r="ZQ44" s="101"/>
      <c r="ZR44" s="101"/>
      <c r="ZS44" s="101"/>
      <c r="ZT44" s="101"/>
      <c r="ZU44" s="101"/>
      <c r="ZV44" s="101"/>
      <c r="ZW44" s="101"/>
      <c r="ZX44" s="101"/>
      <c r="ZY44" s="101"/>
      <c r="ZZ44" s="101"/>
      <c r="AAA44" s="101"/>
      <c r="AAB44" s="101"/>
      <c r="AAC44" s="101"/>
      <c r="AAD44" s="101"/>
      <c r="AAE44" s="101"/>
      <c r="AAF44" s="101"/>
      <c r="AAG44" s="101"/>
      <c r="AAH44" s="101"/>
      <c r="AAI44" s="101"/>
      <c r="AAJ44" s="101"/>
      <c r="AAK44" s="101"/>
      <c r="AAL44" s="101"/>
      <c r="AAM44" s="101"/>
      <c r="AAN44" s="101"/>
      <c r="AAO44" s="101"/>
      <c r="AAP44" s="101"/>
      <c r="AAQ44" s="101"/>
      <c r="AAR44" s="101"/>
      <c r="AAS44" s="101"/>
      <c r="AAT44" s="101"/>
      <c r="AAU44" s="101"/>
      <c r="AAV44" s="101"/>
      <c r="AAW44" s="101"/>
      <c r="AAX44" s="101"/>
      <c r="AAY44" s="101"/>
      <c r="AAZ44" s="101"/>
      <c r="ABA44" s="101"/>
      <c r="ABB44" s="101"/>
      <c r="ABC44" s="101"/>
      <c r="ABD44" s="101"/>
      <c r="ABE44" s="101"/>
      <c r="ABF44" s="101"/>
      <c r="ABG44" s="101"/>
      <c r="ABH44" s="101"/>
      <c r="ABI44" s="101"/>
      <c r="ABJ44" s="101"/>
      <c r="ABK44" s="101"/>
      <c r="ABL44" s="101"/>
      <c r="ABM44" s="101"/>
      <c r="ABN44" s="101"/>
      <c r="ABO44" s="101"/>
      <c r="ABP44" s="101"/>
      <c r="ABQ44" s="101"/>
      <c r="ABR44" s="101"/>
      <c r="ABS44" s="101"/>
      <c r="ABT44" s="101"/>
      <c r="ABU44" s="101"/>
      <c r="ABV44" s="101"/>
      <c r="ABW44" s="101"/>
      <c r="ABX44" s="101"/>
      <c r="ABY44" s="101"/>
      <c r="ABZ44" s="101"/>
      <c r="ACA44" s="101"/>
      <c r="ACB44" s="101"/>
      <c r="ACC44" s="101"/>
      <c r="ACD44" s="101"/>
      <c r="ACE44" s="101"/>
      <c r="ACF44" s="101"/>
      <c r="ACG44" s="101"/>
      <c r="ACH44" s="101"/>
      <c r="ACI44" s="101"/>
      <c r="ACJ44" s="101"/>
      <c r="ACK44" s="101"/>
      <c r="ACL44" s="101"/>
      <c r="ACM44" s="101"/>
      <c r="ACN44" s="101"/>
      <c r="ACO44" s="101"/>
      <c r="ACP44" s="101"/>
      <c r="ACQ44" s="101"/>
      <c r="ACR44" s="101"/>
      <c r="ACS44" s="101"/>
      <c r="ACT44" s="101"/>
      <c r="ACU44" s="101"/>
      <c r="ACV44" s="101"/>
      <c r="ACW44" s="101"/>
      <c r="ACX44" s="101"/>
      <c r="ACY44" s="101"/>
      <c r="ACZ44" s="101"/>
      <c r="ADA44" s="101"/>
      <c r="ADB44" s="101"/>
      <c r="ADC44" s="101"/>
      <c r="ADD44" s="101"/>
      <c r="ADE44" s="101"/>
      <c r="ADF44" s="101"/>
      <c r="ADG44" s="101"/>
      <c r="ADH44" s="101"/>
      <c r="ADI44" s="101"/>
      <c r="ADJ44" s="101"/>
      <c r="ADK44" s="101"/>
      <c r="ADL44" s="101"/>
      <c r="ADM44" s="101"/>
      <c r="ADN44" s="101"/>
      <c r="ADO44" s="101"/>
      <c r="ADP44" s="101"/>
      <c r="ADQ44" s="101"/>
      <c r="ADR44" s="101"/>
      <c r="ADS44" s="101"/>
      <c r="ADT44" s="101"/>
      <c r="ADU44" s="101"/>
      <c r="ADV44" s="101"/>
      <c r="ADW44" s="101"/>
      <c r="ADX44" s="101"/>
      <c r="ADY44" s="101"/>
      <c r="ADZ44" s="101"/>
      <c r="AEA44" s="101"/>
      <c r="AEB44" s="101"/>
      <c r="AEC44" s="101"/>
      <c r="AED44" s="101"/>
      <c r="AEE44" s="101"/>
      <c r="AEF44" s="101"/>
      <c r="AEG44" s="101"/>
      <c r="AEH44" s="101"/>
      <c r="AEI44" s="101"/>
      <c r="AEJ44" s="101"/>
      <c r="AEK44" s="101"/>
      <c r="AEL44" s="101"/>
      <c r="AEM44" s="101"/>
      <c r="AEN44" s="101"/>
      <c r="AEO44" s="101"/>
      <c r="AEP44" s="101"/>
      <c r="AEQ44" s="101"/>
      <c r="AER44" s="101"/>
      <c r="AES44" s="101"/>
      <c r="AET44" s="101"/>
      <c r="AEU44" s="101"/>
      <c r="AEV44" s="101"/>
      <c r="AEW44" s="101"/>
      <c r="AEX44" s="101"/>
      <c r="AEY44" s="101"/>
      <c r="AEZ44" s="101"/>
      <c r="AFA44" s="101"/>
      <c r="AFB44" s="101"/>
      <c r="AFC44" s="101"/>
      <c r="AFD44" s="101"/>
      <c r="AFE44" s="101"/>
      <c r="AFF44" s="101"/>
      <c r="AFG44" s="101"/>
      <c r="AFH44" s="101"/>
      <c r="AFI44" s="101"/>
      <c r="AFJ44" s="101"/>
      <c r="AFK44" s="101"/>
      <c r="AFL44" s="101"/>
      <c r="AFM44" s="101"/>
      <c r="AFN44" s="101"/>
      <c r="AFO44" s="101"/>
      <c r="AFP44" s="101"/>
      <c r="AFQ44" s="101"/>
      <c r="AFR44" s="101"/>
      <c r="AFS44" s="101"/>
      <c r="AFT44" s="101"/>
      <c r="AFU44" s="101"/>
      <c r="AFV44" s="101"/>
      <c r="AFW44" s="101"/>
      <c r="AFX44" s="101"/>
      <c r="AFY44" s="101"/>
      <c r="AFZ44" s="101"/>
      <c r="AGA44" s="101"/>
      <c r="AGB44" s="101"/>
      <c r="AGC44" s="101"/>
      <c r="AGD44" s="101"/>
      <c r="AGE44" s="101"/>
      <c r="AGF44" s="101"/>
      <c r="AGG44" s="101"/>
      <c r="AGH44" s="101"/>
      <c r="AGI44" s="101"/>
      <c r="AGJ44" s="101"/>
      <c r="AGK44" s="101"/>
      <c r="AGL44" s="101"/>
      <c r="AGM44" s="101"/>
      <c r="AGN44" s="101"/>
      <c r="AGO44" s="101"/>
      <c r="AGP44" s="101"/>
      <c r="AGQ44" s="101"/>
      <c r="AGR44" s="101"/>
      <c r="AGS44" s="101"/>
      <c r="AGT44" s="101"/>
      <c r="AGU44" s="101"/>
      <c r="AGV44" s="101"/>
      <c r="AGW44" s="101"/>
      <c r="AGX44" s="101"/>
      <c r="AGY44" s="101"/>
      <c r="AGZ44" s="101"/>
      <c r="AHA44" s="101"/>
      <c r="AHB44" s="101"/>
      <c r="AHC44" s="101"/>
      <c r="AHD44" s="101"/>
      <c r="AHE44" s="101"/>
      <c r="AHF44" s="101"/>
      <c r="AHG44" s="101"/>
      <c r="AHH44" s="101"/>
      <c r="AHI44" s="101"/>
      <c r="AHJ44" s="101"/>
      <c r="AHK44" s="101"/>
      <c r="AHL44" s="101"/>
      <c r="AHM44" s="101"/>
      <c r="AHN44" s="101"/>
      <c r="AHO44" s="101"/>
      <c r="AHP44" s="101"/>
      <c r="AHQ44" s="101"/>
      <c r="AHR44" s="101"/>
      <c r="AHS44" s="101"/>
      <c r="AHT44" s="101"/>
      <c r="AHU44" s="101"/>
      <c r="AHV44" s="101"/>
      <c r="AHW44" s="101"/>
      <c r="AHX44" s="101"/>
      <c r="AHY44" s="101"/>
      <c r="AHZ44" s="101"/>
      <c r="AIA44" s="101"/>
      <c r="AIB44" s="101"/>
      <c r="AIC44" s="101"/>
      <c r="AID44" s="101"/>
      <c r="AIE44" s="101"/>
      <c r="AIF44" s="101"/>
      <c r="AIG44" s="101"/>
      <c r="AIH44" s="101"/>
      <c r="AII44" s="101"/>
      <c r="AIJ44" s="101"/>
      <c r="AIK44" s="101"/>
      <c r="AIL44" s="101"/>
      <c r="AIM44" s="101"/>
      <c r="AIN44" s="101"/>
      <c r="AIO44" s="101"/>
      <c r="AIP44" s="101"/>
      <c r="AIQ44" s="101"/>
      <c r="AIR44" s="101"/>
      <c r="AIS44" s="101"/>
      <c r="AIT44" s="101"/>
      <c r="AIU44" s="101"/>
      <c r="AIV44" s="101"/>
      <c r="AIW44" s="101"/>
      <c r="AIX44" s="101"/>
      <c r="AIY44" s="101"/>
      <c r="AIZ44" s="101"/>
      <c r="AJA44" s="101"/>
      <c r="AJB44" s="101"/>
      <c r="AJC44" s="101"/>
      <c r="AJD44" s="101"/>
      <c r="AJE44" s="101"/>
      <c r="AJF44" s="101"/>
      <c r="AJG44" s="101"/>
      <c r="AJH44" s="101"/>
      <c r="AJI44" s="101"/>
      <c r="AJJ44" s="101"/>
      <c r="AJK44" s="101"/>
      <c r="AJL44" s="101"/>
      <c r="AJM44" s="101"/>
      <c r="AJN44" s="101"/>
      <c r="AJO44" s="101"/>
      <c r="AJP44" s="101"/>
      <c r="AJQ44" s="101"/>
      <c r="AJR44" s="101"/>
      <c r="AJS44" s="101"/>
      <c r="AJT44" s="101"/>
      <c r="AJU44" s="101"/>
      <c r="AJV44" s="101"/>
      <c r="AJW44" s="101"/>
      <c r="AJX44" s="101"/>
      <c r="AJY44" s="101"/>
      <c r="AJZ44" s="101"/>
      <c r="AKA44" s="101"/>
      <c r="AKB44" s="101"/>
      <c r="AKC44" s="101"/>
      <c r="AKD44" s="101"/>
      <c r="AKE44" s="101"/>
      <c r="AKF44" s="101"/>
      <c r="AKG44" s="101"/>
      <c r="AKH44" s="101"/>
      <c r="AKI44" s="101"/>
      <c r="AKJ44" s="101"/>
      <c r="AKK44" s="101"/>
      <c r="AKL44" s="101"/>
      <c r="AKM44" s="101"/>
      <c r="AKN44" s="101"/>
      <c r="AKO44" s="101"/>
      <c r="AKP44" s="101"/>
      <c r="AKQ44" s="101"/>
      <c r="AKR44" s="101"/>
      <c r="AKS44" s="101"/>
      <c r="AKT44" s="101"/>
      <c r="AKU44" s="101"/>
      <c r="AKV44" s="101"/>
      <c r="AKW44" s="101"/>
      <c r="AKX44" s="101"/>
      <c r="AKY44" s="101"/>
      <c r="AKZ44" s="101"/>
      <c r="ALA44" s="101"/>
      <c r="ALB44" s="101"/>
      <c r="ALC44" s="101"/>
      <c r="ALD44" s="101"/>
      <c r="ALE44" s="101"/>
      <c r="ALF44" s="101"/>
      <c r="ALG44" s="101"/>
      <c r="ALH44" s="101"/>
      <c r="ALI44" s="101"/>
      <c r="ALJ44" s="101"/>
      <c r="ALK44" s="101"/>
      <c r="ALL44" s="101"/>
      <c r="ALM44" s="101"/>
      <c r="ALN44" s="101"/>
      <c r="ALO44" s="101"/>
      <c r="ALP44" s="101"/>
      <c r="ALQ44" s="101"/>
      <c r="ALR44" s="101"/>
      <c r="ALS44" s="101"/>
      <c r="ALT44" s="101"/>
      <c r="ALU44" s="101"/>
      <c r="ALV44" s="101"/>
      <c r="ALW44" s="101"/>
      <c r="ALX44" s="101"/>
      <c r="ALY44" s="101"/>
      <c r="ALZ44" s="101"/>
      <c r="AMA44" s="101"/>
      <c r="AMB44" s="101"/>
      <c r="AMC44" s="101"/>
      <c r="AMD44" s="101"/>
      <c r="AME44" s="101"/>
      <c r="AMF44" s="101"/>
      <c r="AMG44" s="101"/>
      <c r="AMH44" s="101"/>
      <c r="AMI44" s="101"/>
      <c r="AMJ44" s="101"/>
      <c r="AMK44" s="101"/>
      <c r="AML44" s="101"/>
      <c r="AMM44" s="101"/>
      <c r="AMN44" s="101"/>
      <c r="AMO44" s="101"/>
      <c r="AMP44" s="101"/>
      <c r="AMQ44" s="101"/>
      <c r="AMR44" s="101"/>
      <c r="AMS44" s="101"/>
      <c r="AMT44" s="101"/>
      <c r="AMU44" s="101"/>
      <c r="AMV44" s="101"/>
      <c r="AMW44" s="101"/>
      <c r="AMX44" s="101"/>
      <c r="AMY44" s="101"/>
      <c r="AMZ44" s="101"/>
      <c r="ANA44" s="101"/>
      <c r="ANB44" s="101"/>
      <c r="ANC44" s="101"/>
      <c r="AND44" s="101"/>
      <c r="ANE44" s="101"/>
      <c r="ANF44" s="101"/>
      <c r="ANG44" s="101"/>
      <c r="ANH44" s="101"/>
      <c r="ANI44" s="101"/>
      <c r="ANJ44" s="101"/>
      <c r="ANK44" s="101"/>
      <c r="ANL44" s="101"/>
      <c r="ANM44" s="101"/>
      <c r="ANN44" s="101"/>
      <c r="ANO44" s="101"/>
      <c r="ANP44" s="101"/>
      <c r="ANQ44" s="101"/>
      <c r="ANR44" s="101"/>
      <c r="ANS44" s="101"/>
      <c r="ANT44" s="101"/>
      <c r="ANU44" s="101"/>
      <c r="ANV44" s="101"/>
      <c r="ANW44" s="101"/>
      <c r="ANX44" s="101"/>
      <c r="ANY44" s="101"/>
      <c r="ANZ44" s="101"/>
      <c r="AOA44" s="101"/>
      <c r="AOB44" s="101"/>
      <c r="AOC44" s="101"/>
      <c r="AOD44" s="101"/>
      <c r="AOE44" s="101"/>
      <c r="AOF44" s="101"/>
      <c r="AOG44" s="101"/>
      <c r="AOH44" s="101"/>
      <c r="AOI44" s="101"/>
      <c r="AOJ44" s="101"/>
      <c r="AOK44" s="101"/>
      <c r="AOL44" s="101"/>
      <c r="AOM44" s="101"/>
      <c r="AON44" s="101"/>
      <c r="AOO44" s="101"/>
      <c r="AOP44" s="101"/>
      <c r="AOQ44" s="101"/>
      <c r="AOR44" s="101"/>
      <c r="AOS44" s="101"/>
      <c r="AOT44" s="101"/>
      <c r="AOU44" s="101"/>
      <c r="AOV44" s="101"/>
      <c r="AOW44" s="101"/>
      <c r="AOX44" s="101"/>
      <c r="AOY44" s="101"/>
      <c r="AOZ44" s="101"/>
      <c r="APA44" s="101"/>
      <c r="APB44" s="101"/>
      <c r="APC44" s="101"/>
      <c r="APD44" s="101"/>
      <c r="APE44" s="101"/>
      <c r="APF44" s="101"/>
      <c r="APG44" s="101"/>
      <c r="APH44" s="101"/>
      <c r="API44" s="101"/>
      <c r="APJ44" s="101"/>
      <c r="APK44" s="101"/>
      <c r="APL44" s="101"/>
      <c r="APM44" s="101"/>
      <c r="APN44" s="101"/>
      <c r="APO44" s="101"/>
      <c r="APP44" s="101"/>
      <c r="APQ44" s="101"/>
      <c r="APR44" s="101"/>
      <c r="APS44" s="101"/>
      <c r="APT44" s="101"/>
      <c r="APU44" s="101"/>
      <c r="APV44" s="101"/>
      <c r="APW44" s="101"/>
      <c r="APX44" s="101"/>
      <c r="APY44" s="101"/>
      <c r="APZ44" s="101"/>
      <c r="AQA44" s="101"/>
      <c r="AQB44" s="101"/>
      <c r="AQC44" s="101"/>
      <c r="AQD44" s="101"/>
      <c r="AQE44" s="101"/>
      <c r="AQF44" s="101"/>
      <c r="AQG44" s="101"/>
      <c r="AQH44" s="101"/>
      <c r="AQI44" s="101"/>
      <c r="AQJ44" s="101"/>
      <c r="AQK44" s="101"/>
      <c r="AQL44" s="101"/>
      <c r="AQM44" s="101"/>
      <c r="AQN44" s="101"/>
      <c r="AQO44" s="101"/>
      <c r="AQP44" s="101"/>
      <c r="AQQ44" s="101"/>
      <c r="AQR44" s="101"/>
      <c r="AQS44" s="101"/>
      <c r="AQT44" s="101"/>
      <c r="AQU44" s="101"/>
      <c r="AQV44" s="101"/>
      <c r="AQW44" s="101"/>
      <c r="AQX44" s="101"/>
      <c r="AQY44" s="101"/>
      <c r="AQZ44" s="101"/>
      <c r="ARA44" s="101"/>
      <c r="ARB44" s="101"/>
      <c r="ARC44" s="101"/>
      <c r="ARD44" s="101"/>
      <c r="ARE44" s="101"/>
      <c r="ARF44" s="101"/>
      <c r="ARG44" s="101"/>
      <c r="ARH44" s="101"/>
      <c r="ARI44" s="101"/>
      <c r="ARJ44" s="101"/>
      <c r="ARK44" s="101"/>
      <c r="ARL44" s="101"/>
      <c r="ARM44" s="101"/>
      <c r="ARN44" s="101"/>
      <c r="ARO44" s="101"/>
      <c r="ARP44" s="101"/>
      <c r="ARQ44" s="101"/>
      <c r="ARR44" s="101"/>
      <c r="ARS44" s="101"/>
      <c r="ART44" s="101"/>
      <c r="ARU44" s="101"/>
      <c r="ARV44" s="101"/>
      <c r="ARW44" s="101"/>
      <c r="ARX44" s="101"/>
      <c r="ARY44" s="101"/>
      <c r="ARZ44" s="101"/>
      <c r="ASA44" s="101"/>
      <c r="ASB44" s="101"/>
      <c r="ASC44" s="101"/>
      <c r="ASD44" s="101"/>
      <c r="ASE44" s="101"/>
      <c r="ASF44" s="101"/>
      <c r="ASG44" s="101"/>
      <c r="ASH44" s="101"/>
      <c r="ASI44" s="101"/>
      <c r="ASJ44" s="101"/>
      <c r="ASK44" s="101"/>
      <c r="ASL44" s="101"/>
      <c r="ASM44" s="101"/>
      <c r="ASN44" s="101"/>
      <c r="ASO44" s="101"/>
      <c r="ASP44" s="101"/>
      <c r="ASQ44" s="101"/>
      <c r="ASR44" s="101"/>
      <c r="ASS44" s="101"/>
      <c r="AST44" s="101"/>
      <c r="ASU44" s="101"/>
      <c r="ASV44" s="101"/>
      <c r="ASW44" s="101"/>
      <c r="ASX44" s="101"/>
      <c r="ASY44" s="101"/>
      <c r="ASZ44" s="101"/>
      <c r="ATA44" s="101"/>
      <c r="ATB44" s="101"/>
      <c r="ATC44" s="101"/>
      <c r="ATD44" s="101"/>
      <c r="ATE44" s="101"/>
      <c r="ATF44" s="101"/>
      <c r="ATG44" s="101"/>
      <c r="ATH44" s="101"/>
      <c r="ATI44" s="101"/>
      <c r="ATJ44" s="101"/>
      <c r="ATK44" s="101"/>
      <c r="ATL44" s="101"/>
      <c r="ATM44" s="101"/>
      <c r="ATN44" s="101"/>
      <c r="ATO44" s="101"/>
      <c r="ATP44" s="101"/>
      <c r="ATQ44" s="101"/>
      <c r="ATR44" s="101"/>
      <c r="ATS44" s="101"/>
      <c r="ATT44" s="101"/>
      <c r="ATU44" s="101"/>
      <c r="ATV44" s="101"/>
      <c r="ATW44" s="101"/>
      <c r="ATX44" s="101"/>
      <c r="ATY44" s="101"/>
      <c r="ATZ44" s="101"/>
      <c r="AUA44" s="101"/>
      <c r="AUB44" s="101"/>
      <c r="AUC44" s="101"/>
      <c r="AUD44" s="101"/>
      <c r="AUE44" s="101"/>
      <c r="AUF44" s="101"/>
      <c r="AUG44" s="101"/>
      <c r="AUH44" s="101"/>
      <c r="AUI44" s="101"/>
      <c r="AUJ44" s="101"/>
      <c r="AUK44" s="101"/>
      <c r="AUL44" s="101"/>
      <c r="AUM44" s="101"/>
      <c r="AUN44" s="101"/>
      <c r="AUO44" s="101"/>
      <c r="AUP44" s="101"/>
      <c r="AUQ44" s="101"/>
      <c r="AUR44" s="101"/>
      <c r="AUS44" s="101"/>
      <c r="AUT44" s="101"/>
      <c r="AUU44" s="101"/>
      <c r="AUV44" s="101"/>
      <c r="AUW44" s="101"/>
      <c r="AUX44" s="101"/>
      <c r="AUY44" s="101"/>
      <c r="AUZ44" s="101"/>
      <c r="AVA44" s="101"/>
      <c r="AVB44" s="101"/>
      <c r="AVC44" s="101"/>
      <c r="AVD44" s="101"/>
      <c r="AVE44" s="101"/>
      <c r="AVF44" s="101"/>
      <c r="AVG44" s="101"/>
      <c r="AVH44" s="101"/>
      <c r="AVI44" s="101"/>
      <c r="AVJ44" s="101"/>
      <c r="AVK44" s="101"/>
      <c r="AVL44" s="101"/>
      <c r="AVM44" s="101"/>
      <c r="AVN44" s="101"/>
      <c r="AVO44" s="101"/>
      <c r="AVP44" s="101"/>
      <c r="AVQ44" s="101"/>
      <c r="AVR44" s="101"/>
      <c r="AVS44" s="101"/>
      <c r="AVT44" s="101"/>
      <c r="AVU44" s="101"/>
      <c r="AVV44" s="101"/>
      <c r="AVW44" s="101"/>
      <c r="AVX44" s="101"/>
      <c r="AVY44" s="101"/>
      <c r="AVZ44" s="101"/>
      <c r="AWA44" s="101"/>
      <c r="AWB44" s="101"/>
      <c r="AWC44" s="101"/>
      <c r="AWD44" s="101"/>
      <c r="AWE44" s="101"/>
      <c r="AWF44" s="101"/>
      <c r="AWG44" s="101"/>
      <c r="AWH44" s="101"/>
      <c r="AWI44" s="101"/>
      <c r="AWJ44" s="101"/>
      <c r="AWK44" s="101"/>
      <c r="AWL44" s="101"/>
      <c r="AWM44" s="101"/>
      <c r="AWN44" s="101"/>
      <c r="AWO44" s="101"/>
      <c r="AWP44" s="101"/>
      <c r="AWQ44" s="101"/>
      <c r="AWR44" s="101"/>
      <c r="AWS44" s="101"/>
      <c r="AWT44" s="101"/>
      <c r="AWU44" s="101"/>
      <c r="AWV44" s="101"/>
      <c r="AWW44" s="101"/>
      <c r="AWX44" s="101"/>
      <c r="AWY44" s="101"/>
      <c r="AWZ44" s="101"/>
      <c r="AXA44" s="101"/>
      <c r="AXB44" s="101"/>
      <c r="AXC44" s="101"/>
      <c r="AXD44" s="101"/>
      <c r="AXE44" s="101"/>
      <c r="AXF44" s="101"/>
      <c r="AXG44" s="101"/>
      <c r="AXH44" s="101"/>
      <c r="AXI44" s="101"/>
      <c r="AXJ44" s="101"/>
      <c r="AXK44" s="101"/>
      <c r="AXL44" s="101"/>
      <c r="AXM44" s="101"/>
      <c r="AXN44" s="101"/>
      <c r="AXO44" s="101"/>
      <c r="AXP44" s="101"/>
      <c r="AXQ44" s="101"/>
      <c r="AXR44" s="101"/>
      <c r="AXS44" s="101"/>
      <c r="AXT44" s="101"/>
      <c r="AXU44" s="101"/>
      <c r="AXV44" s="101"/>
      <c r="AXW44" s="101"/>
      <c r="AXX44" s="101"/>
      <c r="AXY44" s="101"/>
      <c r="AXZ44" s="101"/>
      <c r="AYA44" s="101"/>
      <c r="AYB44" s="101"/>
      <c r="AYC44" s="101"/>
      <c r="AYD44" s="101"/>
      <c r="AYE44" s="101"/>
      <c r="AYF44" s="101"/>
      <c r="AYG44" s="101"/>
      <c r="AYH44" s="101"/>
      <c r="AYI44" s="101"/>
      <c r="AYJ44" s="101"/>
      <c r="AYK44" s="101"/>
      <c r="AYL44" s="101"/>
      <c r="AYM44" s="101"/>
      <c r="AYN44" s="101"/>
      <c r="AYO44" s="101"/>
      <c r="AYP44" s="101"/>
      <c r="AYQ44" s="101"/>
      <c r="AYR44" s="101"/>
      <c r="AYS44" s="101"/>
      <c r="AYT44" s="101"/>
      <c r="AYU44" s="101"/>
      <c r="AYV44" s="101"/>
      <c r="AYW44" s="101"/>
      <c r="AYX44" s="101"/>
      <c r="AYY44" s="101"/>
      <c r="AYZ44" s="101"/>
      <c r="AZA44" s="101"/>
      <c r="AZB44" s="101"/>
      <c r="AZC44" s="101"/>
      <c r="AZD44" s="101"/>
      <c r="AZE44" s="101"/>
      <c r="AZF44" s="101"/>
      <c r="AZG44" s="101"/>
      <c r="AZH44" s="101"/>
      <c r="AZI44" s="101"/>
      <c r="AZJ44" s="101"/>
      <c r="AZK44" s="101"/>
      <c r="AZL44" s="101"/>
      <c r="AZM44" s="101"/>
      <c r="AZN44" s="101"/>
      <c r="AZO44" s="101"/>
      <c r="AZP44" s="101"/>
      <c r="AZQ44" s="101"/>
      <c r="AZR44" s="101"/>
      <c r="AZS44" s="101"/>
      <c r="AZT44" s="101"/>
      <c r="AZU44" s="101"/>
      <c r="AZV44" s="101"/>
      <c r="AZW44" s="101"/>
      <c r="AZX44" s="101"/>
      <c r="AZY44" s="101"/>
      <c r="AZZ44" s="101"/>
      <c r="BAA44" s="101"/>
      <c r="BAB44" s="101"/>
      <c r="BAC44" s="101"/>
      <c r="BAD44" s="101"/>
      <c r="BAE44" s="101"/>
      <c r="BAF44" s="101"/>
      <c r="BAG44" s="101"/>
      <c r="BAH44" s="101"/>
      <c r="BAI44" s="101"/>
      <c r="BAJ44" s="101"/>
      <c r="BAK44" s="101"/>
      <c r="BAL44" s="101"/>
      <c r="BAM44" s="101"/>
      <c r="BAN44" s="101"/>
      <c r="BAO44" s="101"/>
      <c r="BAP44" s="101"/>
      <c r="BAQ44" s="101"/>
      <c r="BAR44" s="101"/>
      <c r="BAS44" s="101"/>
      <c r="BAT44" s="101"/>
      <c r="BAU44" s="101"/>
      <c r="BAV44" s="101"/>
      <c r="BAW44" s="101"/>
      <c r="BAX44" s="101"/>
      <c r="BAY44" s="101"/>
      <c r="BAZ44" s="101"/>
      <c r="BBA44" s="101"/>
      <c r="BBB44" s="101"/>
      <c r="BBC44" s="101"/>
      <c r="BBD44" s="101"/>
      <c r="BBE44" s="101"/>
      <c r="BBF44" s="101"/>
      <c r="BBG44" s="101"/>
      <c r="BBH44" s="101"/>
      <c r="BBI44" s="101"/>
      <c r="BBJ44" s="101"/>
      <c r="BBK44" s="101"/>
      <c r="BBL44" s="101"/>
      <c r="BBM44" s="101"/>
      <c r="BBN44" s="101"/>
      <c r="BBO44" s="101"/>
      <c r="BBP44" s="101"/>
      <c r="BBQ44" s="101"/>
      <c r="BBR44" s="101"/>
      <c r="BBS44" s="101"/>
      <c r="BBT44" s="101"/>
      <c r="BBU44" s="101"/>
      <c r="BBV44" s="101"/>
      <c r="BBW44" s="101"/>
      <c r="BBX44" s="101"/>
      <c r="BBY44" s="101"/>
      <c r="BBZ44" s="101"/>
      <c r="BCA44" s="101"/>
      <c r="BCB44" s="101"/>
      <c r="BCC44" s="101"/>
      <c r="BCD44" s="101"/>
      <c r="BCE44" s="101"/>
      <c r="BCF44" s="101"/>
      <c r="BCG44" s="101"/>
      <c r="BCH44" s="101"/>
      <c r="BCI44" s="101"/>
      <c r="BCJ44" s="101"/>
      <c r="BCK44" s="101"/>
      <c r="BCL44" s="101"/>
      <c r="BCM44" s="101"/>
      <c r="BCN44" s="101"/>
      <c r="BCO44" s="101"/>
      <c r="BCP44" s="101"/>
      <c r="BCQ44" s="101"/>
      <c r="BCR44" s="101"/>
      <c r="BCS44" s="101"/>
      <c r="BCT44" s="101"/>
      <c r="BCU44" s="101"/>
      <c r="BCV44" s="101"/>
      <c r="BCW44" s="101"/>
      <c r="BCX44" s="101"/>
      <c r="BCY44" s="101"/>
      <c r="BCZ44" s="101"/>
      <c r="BDA44" s="101"/>
      <c r="BDB44" s="101"/>
      <c r="BDC44" s="101"/>
      <c r="BDD44" s="101"/>
      <c r="BDE44" s="101"/>
      <c r="BDF44" s="101"/>
      <c r="BDG44" s="101"/>
      <c r="BDH44" s="101"/>
      <c r="BDI44" s="101"/>
      <c r="BDJ44" s="101"/>
      <c r="BDK44" s="101"/>
      <c r="BDL44" s="101"/>
      <c r="BDM44" s="101"/>
      <c r="BDN44" s="101"/>
      <c r="BDO44" s="101"/>
      <c r="BDP44" s="101"/>
      <c r="BDQ44" s="101"/>
      <c r="BDR44" s="101"/>
      <c r="BDS44" s="101"/>
      <c r="BDT44" s="101"/>
      <c r="BDU44" s="101"/>
      <c r="BDV44" s="101"/>
      <c r="BDW44" s="101"/>
      <c r="BDX44" s="101"/>
      <c r="BDY44" s="101"/>
      <c r="BDZ44" s="101"/>
      <c r="BEA44" s="101"/>
      <c r="BEB44" s="101"/>
      <c r="BEC44" s="101"/>
      <c r="BED44" s="101"/>
      <c r="BEE44" s="101"/>
      <c r="BEF44" s="101"/>
      <c r="BEG44" s="101"/>
      <c r="BEH44" s="101"/>
      <c r="BEI44" s="101"/>
      <c r="BEJ44" s="101"/>
      <c r="BEK44" s="101"/>
      <c r="BEL44" s="101"/>
      <c r="BEM44" s="101"/>
      <c r="BEN44" s="101"/>
      <c r="BEO44" s="101"/>
      <c r="BEP44" s="101"/>
      <c r="BEQ44" s="101"/>
      <c r="BER44" s="101"/>
      <c r="BES44" s="101"/>
      <c r="BET44" s="101"/>
      <c r="BEU44" s="101"/>
      <c r="BEV44" s="101"/>
      <c r="BEW44" s="101"/>
      <c r="BEX44" s="101"/>
      <c r="BEY44" s="101"/>
      <c r="BEZ44" s="101"/>
      <c r="BFA44" s="101"/>
      <c r="BFB44" s="101"/>
      <c r="BFC44" s="101"/>
      <c r="BFD44" s="101"/>
      <c r="BFE44" s="101"/>
      <c r="BFF44" s="101"/>
      <c r="BFG44" s="101"/>
      <c r="BFH44" s="101"/>
      <c r="BFI44" s="101"/>
      <c r="BFJ44" s="101"/>
      <c r="BFK44" s="101"/>
      <c r="BFL44" s="101"/>
      <c r="BFM44" s="101"/>
      <c r="BFN44" s="101"/>
      <c r="BFO44" s="101"/>
      <c r="BFP44" s="101"/>
      <c r="BFQ44" s="101"/>
      <c r="BFR44" s="101"/>
      <c r="BFS44" s="101"/>
      <c r="BFT44" s="101"/>
      <c r="BFU44" s="101"/>
      <c r="BFV44" s="101"/>
      <c r="BFW44" s="101"/>
      <c r="BFX44" s="101"/>
      <c r="BFY44" s="101"/>
      <c r="BFZ44" s="101"/>
      <c r="BGA44" s="101"/>
      <c r="BGB44" s="101"/>
      <c r="BGC44" s="101"/>
      <c r="BGD44" s="101"/>
      <c r="BGE44" s="101"/>
      <c r="BGF44" s="101"/>
      <c r="BGG44" s="101"/>
      <c r="BGH44" s="101"/>
      <c r="BGI44" s="101"/>
      <c r="BGJ44" s="101"/>
      <c r="BGK44" s="101"/>
      <c r="BGL44" s="101"/>
      <c r="BGM44" s="101"/>
      <c r="BGN44" s="101"/>
      <c r="BGO44" s="101"/>
      <c r="BGP44" s="101"/>
      <c r="BGQ44" s="101"/>
      <c r="BGR44" s="101"/>
      <c r="BGS44" s="101"/>
      <c r="BGT44" s="101"/>
      <c r="BGU44" s="101"/>
      <c r="BGV44" s="101"/>
      <c r="BGW44" s="101"/>
      <c r="BGX44" s="101"/>
      <c r="BGY44" s="101"/>
      <c r="BGZ44" s="101"/>
      <c r="BHA44" s="101"/>
      <c r="BHB44" s="101"/>
      <c r="BHC44" s="101"/>
      <c r="BHD44" s="101"/>
      <c r="BHE44" s="101"/>
      <c r="BHF44" s="101"/>
      <c r="BHG44" s="101"/>
      <c r="BHH44" s="101"/>
      <c r="BHI44" s="101"/>
      <c r="BHJ44" s="101"/>
      <c r="BHK44" s="101"/>
      <c r="BHL44" s="101"/>
      <c r="BHM44" s="101"/>
      <c r="BHN44" s="101"/>
      <c r="BHO44" s="101"/>
      <c r="BHP44" s="101"/>
      <c r="BHQ44" s="101"/>
      <c r="BHR44" s="101"/>
      <c r="BHS44" s="101"/>
      <c r="BHT44" s="101"/>
      <c r="BHU44" s="101"/>
      <c r="BHV44" s="101"/>
      <c r="BHW44" s="101"/>
      <c r="BHX44" s="101"/>
      <c r="BHY44" s="101"/>
      <c r="BHZ44" s="101"/>
      <c r="BIA44" s="101"/>
      <c r="BIB44" s="101"/>
      <c r="BIC44" s="101"/>
      <c r="BID44" s="101"/>
      <c r="BIE44" s="101"/>
      <c r="BIF44" s="101"/>
      <c r="BIG44" s="101"/>
      <c r="BIH44" s="101"/>
      <c r="BII44" s="101"/>
      <c r="BIJ44" s="101"/>
      <c r="BIK44" s="101"/>
      <c r="BIL44" s="101"/>
      <c r="BIM44" s="101"/>
      <c r="BIN44" s="101"/>
      <c r="BIO44" s="101"/>
      <c r="BIP44" s="101"/>
      <c r="BIQ44" s="101"/>
      <c r="BIR44" s="101"/>
      <c r="BIS44" s="101"/>
      <c r="BIT44" s="101"/>
      <c r="BIU44" s="101"/>
      <c r="BIV44" s="101"/>
      <c r="BIW44" s="101"/>
      <c r="BIX44" s="101"/>
      <c r="BIY44" s="101"/>
      <c r="BIZ44" s="101"/>
      <c r="BJA44" s="101"/>
      <c r="BJB44" s="101"/>
      <c r="BJC44" s="101"/>
      <c r="BJD44" s="101"/>
      <c r="BJE44" s="101"/>
      <c r="BJF44" s="101"/>
      <c r="BJG44" s="101"/>
      <c r="BJH44" s="101"/>
      <c r="BJI44" s="101"/>
      <c r="BJJ44" s="101"/>
      <c r="BJK44" s="101"/>
      <c r="BJL44" s="101"/>
      <c r="BJM44" s="101"/>
      <c r="BJN44" s="101"/>
      <c r="BJO44" s="101"/>
      <c r="BJP44" s="101"/>
      <c r="BJQ44" s="101"/>
      <c r="BJR44" s="101"/>
      <c r="BJS44" s="101"/>
      <c r="BJT44" s="101"/>
      <c r="BJU44" s="101"/>
      <c r="BJV44" s="101"/>
      <c r="BJW44" s="101"/>
      <c r="BJX44" s="101"/>
      <c r="BJY44" s="101"/>
      <c r="BJZ44" s="101"/>
      <c r="BKA44" s="101"/>
      <c r="BKB44" s="101"/>
      <c r="BKC44" s="101"/>
      <c r="BKD44" s="101"/>
      <c r="BKE44" s="101"/>
      <c r="BKF44" s="101"/>
      <c r="BKG44" s="101"/>
      <c r="BKH44" s="101"/>
      <c r="BKI44" s="101"/>
      <c r="BKJ44" s="101"/>
      <c r="BKK44" s="101"/>
      <c r="BKL44" s="101"/>
      <c r="BKM44" s="101"/>
      <c r="BKN44" s="101"/>
      <c r="BKO44" s="101"/>
      <c r="BKP44" s="101"/>
      <c r="BKQ44" s="101"/>
      <c r="BKR44" s="101"/>
      <c r="BKS44" s="101"/>
      <c r="BKT44" s="101"/>
      <c r="BKU44" s="101"/>
      <c r="BKV44" s="101"/>
      <c r="BKW44" s="101"/>
      <c r="BKX44" s="101"/>
      <c r="BKY44" s="101"/>
      <c r="BKZ44" s="101"/>
      <c r="BLA44" s="101"/>
      <c r="BLB44" s="101"/>
      <c r="BLC44" s="101"/>
      <c r="BLD44" s="101"/>
      <c r="BLE44" s="101"/>
      <c r="BLF44" s="101"/>
      <c r="BLG44" s="101"/>
      <c r="BLH44" s="101"/>
      <c r="BLI44" s="101"/>
      <c r="BLJ44" s="101"/>
      <c r="BLK44" s="101"/>
      <c r="BLL44" s="101"/>
      <c r="BLM44" s="101"/>
      <c r="BLN44" s="101"/>
      <c r="BLO44" s="101"/>
      <c r="BLP44" s="101"/>
      <c r="BLQ44" s="101"/>
      <c r="BLR44" s="101"/>
      <c r="BLS44" s="101"/>
      <c r="BLT44" s="101"/>
      <c r="BLU44" s="101"/>
      <c r="BLV44" s="101"/>
      <c r="BLW44" s="101"/>
      <c r="BLX44" s="101"/>
      <c r="BLY44" s="101"/>
      <c r="BLZ44" s="101"/>
      <c r="BMA44" s="101"/>
      <c r="BMB44" s="101"/>
      <c r="BMC44" s="101"/>
      <c r="BMD44" s="101"/>
      <c r="BME44" s="101"/>
      <c r="BMF44" s="101"/>
      <c r="BMG44" s="101"/>
      <c r="BMH44" s="101"/>
      <c r="BMI44" s="101"/>
      <c r="BMJ44" s="101"/>
      <c r="BMK44" s="101"/>
      <c r="BML44" s="101"/>
      <c r="BMM44" s="101"/>
      <c r="BMN44" s="101"/>
      <c r="BMO44" s="101"/>
      <c r="BMP44" s="101"/>
      <c r="BMQ44" s="101"/>
      <c r="BMR44" s="101"/>
      <c r="BMS44" s="101"/>
      <c r="BMT44" s="101"/>
      <c r="BMU44" s="101"/>
      <c r="BMV44" s="101"/>
      <c r="BMW44" s="101"/>
      <c r="BMX44" s="101"/>
      <c r="BMY44" s="101"/>
      <c r="BMZ44" s="101"/>
      <c r="BNA44" s="101"/>
      <c r="BNB44" s="101"/>
      <c r="BNC44" s="101"/>
      <c r="BND44" s="101"/>
      <c r="BNE44" s="101"/>
      <c r="BNF44" s="101"/>
      <c r="BNG44" s="101"/>
      <c r="BNH44" s="101"/>
      <c r="BNI44" s="101"/>
      <c r="BNJ44" s="101"/>
      <c r="BNK44" s="101"/>
      <c r="BNL44" s="101"/>
      <c r="BNM44" s="101"/>
      <c r="BNN44" s="101"/>
      <c r="BNO44" s="101"/>
      <c r="BNP44" s="101"/>
      <c r="BNQ44" s="101"/>
      <c r="BNR44" s="101"/>
      <c r="BNS44" s="101"/>
      <c r="BNT44" s="101"/>
      <c r="BNU44" s="101"/>
      <c r="BNV44" s="101"/>
      <c r="BNW44" s="101"/>
      <c r="BNX44" s="101"/>
      <c r="BNY44" s="101"/>
      <c r="BNZ44" s="101"/>
      <c r="BOA44" s="101"/>
      <c r="BOB44" s="101"/>
      <c r="BOC44" s="101"/>
      <c r="BOD44" s="101"/>
      <c r="BOE44" s="101"/>
      <c r="BOF44" s="101"/>
      <c r="BOG44" s="101"/>
      <c r="BOH44" s="101"/>
      <c r="BOI44" s="101"/>
      <c r="BOJ44" s="101"/>
      <c r="BOK44" s="101"/>
      <c r="BOL44" s="101"/>
      <c r="BOM44" s="101"/>
      <c r="BON44" s="101"/>
      <c r="BOO44" s="101"/>
      <c r="BOP44" s="101"/>
      <c r="BOQ44" s="101"/>
      <c r="BOR44" s="101"/>
      <c r="BOS44" s="101"/>
      <c r="BOT44" s="101"/>
      <c r="BOU44" s="101"/>
      <c r="BOV44" s="101"/>
      <c r="BOW44" s="101"/>
      <c r="BOX44" s="101"/>
      <c r="BOY44" s="101"/>
      <c r="BOZ44" s="101"/>
      <c r="BPA44" s="101"/>
      <c r="BPB44" s="101"/>
      <c r="BPC44" s="101"/>
      <c r="BPD44" s="101"/>
      <c r="BPE44" s="101"/>
      <c r="BPF44" s="101"/>
      <c r="BPG44" s="101"/>
      <c r="BPH44" s="101"/>
      <c r="BPI44" s="101"/>
      <c r="BPJ44" s="101"/>
      <c r="BPK44" s="101"/>
      <c r="BPL44" s="101"/>
      <c r="BPM44" s="101"/>
      <c r="BPN44" s="101"/>
      <c r="BPO44" s="101"/>
      <c r="BPP44" s="101"/>
      <c r="BPQ44" s="101"/>
      <c r="BPR44" s="101"/>
      <c r="BPS44" s="101"/>
      <c r="BPT44" s="101"/>
      <c r="BPU44" s="101"/>
      <c r="BPV44" s="101"/>
      <c r="BPW44" s="101"/>
      <c r="BPX44" s="101"/>
      <c r="BPY44" s="101"/>
      <c r="BPZ44" s="101"/>
      <c r="BQA44" s="101"/>
      <c r="BQB44" s="101"/>
      <c r="BQC44" s="101"/>
      <c r="BQD44" s="101"/>
      <c r="BQE44" s="101"/>
      <c r="BQF44" s="101"/>
      <c r="BQG44" s="101"/>
      <c r="BQH44" s="101"/>
      <c r="BQI44" s="101"/>
      <c r="BQJ44" s="101"/>
      <c r="BQK44" s="101"/>
      <c r="BQL44" s="101"/>
      <c r="BQM44" s="101"/>
      <c r="BQN44" s="101"/>
      <c r="BQO44" s="101"/>
      <c r="BQP44" s="101"/>
      <c r="BQQ44" s="101"/>
      <c r="BQR44" s="101"/>
      <c r="BQS44" s="101"/>
      <c r="BQT44" s="101"/>
      <c r="BQU44" s="101"/>
      <c r="BQV44" s="101"/>
      <c r="BQW44" s="101"/>
      <c r="BQX44" s="101"/>
      <c r="BQY44" s="101"/>
      <c r="BQZ44" s="101"/>
      <c r="BRA44" s="101"/>
      <c r="BRB44" s="101"/>
      <c r="BRC44" s="101"/>
      <c r="BRD44" s="101"/>
      <c r="BRE44" s="101"/>
      <c r="BRF44" s="101"/>
      <c r="BRG44" s="101"/>
      <c r="BRH44" s="101"/>
      <c r="BRI44" s="101"/>
      <c r="BRJ44" s="101"/>
      <c r="BRK44" s="101"/>
      <c r="BRL44" s="101"/>
      <c r="BRM44" s="101"/>
      <c r="BRN44" s="101"/>
      <c r="BRO44" s="101"/>
      <c r="BRP44" s="101"/>
      <c r="BRQ44" s="101"/>
      <c r="BRR44" s="101"/>
      <c r="BRS44" s="101"/>
      <c r="BRT44" s="101"/>
      <c r="BRU44" s="101"/>
      <c r="BRV44" s="101"/>
      <c r="BRW44" s="101"/>
      <c r="BRX44" s="101"/>
      <c r="BRY44" s="101"/>
      <c r="BRZ44" s="101"/>
      <c r="BSA44" s="101"/>
      <c r="BSB44" s="101"/>
      <c r="BSC44" s="101"/>
      <c r="BSD44" s="101"/>
      <c r="BSE44" s="101"/>
      <c r="BSF44" s="101"/>
      <c r="BSG44" s="101"/>
      <c r="BSH44" s="101"/>
      <c r="BSI44" s="101"/>
      <c r="BSJ44" s="101"/>
      <c r="BSK44" s="101"/>
      <c r="BSL44" s="101"/>
      <c r="BSM44" s="101"/>
      <c r="BSN44" s="101"/>
      <c r="BSO44" s="101"/>
      <c r="BSP44" s="101"/>
      <c r="BSQ44" s="101"/>
      <c r="BSR44" s="101"/>
      <c r="BSS44" s="101"/>
      <c r="BST44" s="101"/>
      <c r="BSU44" s="101"/>
      <c r="BSV44" s="101"/>
      <c r="BSW44" s="101"/>
      <c r="BSX44" s="101"/>
      <c r="BSY44" s="101"/>
      <c r="BSZ44" s="101"/>
      <c r="BTA44" s="101"/>
      <c r="BTB44" s="101"/>
      <c r="BTC44" s="101"/>
      <c r="BTD44" s="101"/>
      <c r="BTE44" s="101"/>
      <c r="BTF44" s="101"/>
      <c r="BTG44" s="101"/>
      <c r="BTH44" s="101"/>
      <c r="BTI44" s="101"/>
      <c r="BTJ44" s="101"/>
      <c r="BTK44" s="101"/>
      <c r="BTL44" s="101"/>
      <c r="BTM44" s="101"/>
      <c r="BTN44" s="101"/>
      <c r="BTO44" s="101"/>
      <c r="BTP44" s="101"/>
      <c r="BTQ44" s="101"/>
      <c r="BTR44" s="101"/>
      <c r="BTS44" s="101"/>
      <c r="BTT44" s="101"/>
      <c r="BTU44" s="101"/>
      <c r="BTV44" s="101"/>
      <c r="BTW44" s="101"/>
      <c r="BTX44" s="101"/>
      <c r="BTY44" s="101"/>
      <c r="BTZ44" s="101"/>
      <c r="BUA44" s="101"/>
      <c r="BUB44" s="101"/>
      <c r="BUC44" s="101"/>
      <c r="BUD44" s="101"/>
      <c r="BUE44" s="101"/>
      <c r="BUF44" s="101"/>
      <c r="BUG44" s="101"/>
      <c r="BUH44" s="101"/>
      <c r="BUI44" s="101"/>
      <c r="BUJ44" s="101"/>
      <c r="BUK44" s="101"/>
      <c r="BUL44" s="101"/>
      <c r="BUM44" s="101"/>
      <c r="BUN44" s="101"/>
      <c r="BUO44" s="101"/>
      <c r="BUP44" s="101"/>
      <c r="BUQ44" s="101"/>
      <c r="BUR44" s="101"/>
      <c r="BUS44" s="101"/>
      <c r="BUT44" s="101"/>
      <c r="BUU44" s="101"/>
      <c r="BUV44" s="101"/>
      <c r="BUW44" s="101"/>
      <c r="BUX44" s="101"/>
      <c r="BUY44" s="101"/>
      <c r="BUZ44" s="101"/>
      <c r="BVA44" s="101"/>
      <c r="BVB44" s="101"/>
      <c r="BVC44" s="101"/>
      <c r="BVD44" s="101"/>
      <c r="BVE44" s="101"/>
      <c r="BVF44" s="101"/>
      <c r="BVG44" s="101"/>
      <c r="BVH44" s="101"/>
      <c r="BVI44" s="101"/>
      <c r="BVJ44" s="101"/>
      <c r="BVK44" s="101"/>
      <c r="BVL44" s="101"/>
      <c r="BVM44" s="101"/>
      <c r="BVN44" s="101"/>
      <c r="BVO44" s="101"/>
      <c r="BVP44" s="101"/>
      <c r="BVQ44" s="101"/>
      <c r="BVR44" s="101"/>
      <c r="BVS44" s="101"/>
      <c r="BVT44" s="101"/>
      <c r="BVU44" s="101"/>
      <c r="BVV44" s="101"/>
      <c r="BVW44" s="101"/>
      <c r="BVX44" s="101"/>
      <c r="BVY44" s="101"/>
      <c r="BVZ44" s="101"/>
      <c r="BWA44" s="101"/>
      <c r="BWB44" s="101"/>
      <c r="BWC44" s="101"/>
      <c r="BWD44" s="101"/>
      <c r="BWE44" s="101"/>
      <c r="BWF44" s="101"/>
      <c r="BWG44" s="101"/>
      <c r="BWH44" s="101"/>
      <c r="BWI44" s="101"/>
      <c r="BWJ44" s="101"/>
      <c r="BWK44" s="101"/>
      <c r="BWL44" s="101"/>
      <c r="BWM44" s="101"/>
      <c r="BWN44" s="101"/>
      <c r="BWO44" s="101"/>
      <c r="BWP44" s="101"/>
      <c r="BWQ44" s="101"/>
      <c r="BWR44" s="101"/>
      <c r="BWS44" s="101"/>
      <c r="BWT44" s="101"/>
      <c r="BWU44" s="101"/>
      <c r="BWV44" s="101"/>
      <c r="BWW44" s="101"/>
      <c r="BWX44" s="101"/>
      <c r="BWY44" s="101"/>
      <c r="BWZ44" s="101"/>
      <c r="BXA44" s="101"/>
      <c r="BXB44" s="101"/>
      <c r="BXC44" s="101"/>
      <c r="BXD44" s="101"/>
      <c r="BXE44" s="101"/>
      <c r="BXF44" s="101"/>
      <c r="BXG44" s="101"/>
      <c r="BXH44" s="101"/>
      <c r="BXI44" s="101"/>
      <c r="BXJ44" s="101"/>
      <c r="BXK44" s="101"/>
      <c r="BXL44" s="101"/>
      <c r="BXM44" s="101"/>
      <c r="BXN44" s="101"/>
      <c r="BXO44" s="101"/>
      <c r="BXP44" s="101"/>
      <c r="BXQ44" s="101"/>
      <c r="BXR44" s="101"/>
      <c r="BXS44" s="101"/>
      <c r="BXT44" s="101"/>
      <c r="BXU44" s="101"/>
      <c r="BXV44" s="101"/>
      <c r="BXW44" s="101"/>
      <c r="BXX44" s="101"/>
      <c r="BXY44" s="101"/>
      <c r="BXZ44" s="101"/>
      <c r="BYA44" s="101"/>
      <c r="BYB44" s="101"/>
      <c r="BYC44" s="101"/>
      <c r="BYD44" s="101"/>
      <c r="BYE44" s="101"/>
      <c r="BYF44" s="101"/>
      <c r="BYG44" s="101"/>
      <c r="BYH44" s="101"/>
      <c r="BYI44" s="101"/>
      <c r="BYJ44" s="101"/>
      <c r="BYK44" s="101"/>
      <c r="BYL44" s="101"/>
      <c r="BYM44" s="101"/>
      <c r="BYN44" s="101"/>
      <c r="BYO44" s="101"/>
      <c r="BYP44" s="101"/>
      <c r="BYQ44" s="101"/>
      <c r="BYR44" s="101"/>
      <c r="BYS44" s="101"/>
      <c r="BYT44" s="101"/>
      <c r="BYU44" s="101"/>
      <c r="BYV44" s="101"/>
      <c r="BYW44" s="101"/>
      <c r="BYX44" s="101"/>
      <c r="BYY44" s="101"/>
      <c r="BYZ44" s="101"/>
      <c r="BZA44" s="101"/>
      <c r="BZB44" s="101"/>
      <c r="BZC44" s="101"/>
      <c r="BZD44" s="101"/>
      <c r="BZE44" s="101"/>
      <c r="BZF44" s="101"/>
      <c r="BZG44" s="101"/>
      <c r="BZH44" s="101"/>
      <c r="BZI44" s="101"/>
      <c r="BZJ44" s="101"/>
      <c r="BZK44" s="101"/>
      <c r="BZL44" s="101"/>
      <c r="BZM44" s="101"/>
      <c r="BZN44" s="101"/>
      <c r="BZO44" s="101"/>
      <c r="BZP44" s="101"/>
      <c r="BZQ44" s="101"/>
      <c r="BZR44" s="101"/>
      <c r="BZS44" s="101"/>
      <c r="BZT44" s="101"/>
      <c r="BZU44" s="101"/>
      <c r="BZV44" s="101"/>
      <c r="BZW44" s="101"/>
      <c r="BZX44" s="101"/>
      <c r="BZY44" s="101"/>
      <c r="BZZ44" s="101"/>
      <c r="CAA44" s="101"/>
      <c r="CAB44" s="101"/>
      <c r="CAC44" s="101"/>
      <c r="CAD44" s="101"/>
      <c r="CAE44" s="101"/>
      <c r="CAF44" s="101"/>
      <c r="CAG44" s="101"/>
      <c r="CAH44" s="101"/>
      <c r="CAI44" s="101"/>
      <c r="CAJ44" s="101"/>
      <c r="CAK44" s="101"/>
      <c r="CAL44" s="101"/>
      <c r="CAM44" s="101"/>
      <c r="CAN44" s="101"/>
      <c r="CAO44" s="101"/>
      <c r="CAP44" s="101"/>
      <c r="CAQ44" s="101"/>
      <c r="CAR44" s="101"/>
      <c r="CAS44" s="101"/>
      <c r="CAT44" s="101"/>
      <c r="CAU44" s="101"/>
      <c r="CAV44" s="101"/>
      <c r="CAW44" s="101"/>
      <c r="CAX44" s="101"/>
      <c r="CAY44" s="101"/>
      <c r="CAZ44" s="101"/>
      <c r="CBA44" s="101"/>
      <c r="CBB44" s="101"/>
      <c r="CBC44" s="101"/>
      <c r="CBD44" s="101"/>
      <c r="CBE44" s="101"/>
      <c r="CBF44" s="101"/>
      <c r="CBG44" s="101"/>
      <c r="CBH44" s="101"/>
      <c r="CBI44" s="101"/>
      <c r="CBJ44" s="101"/>
      <c r="CBK44" s="101"/>
      <c r="CBL44" s="101"/>
      <c r="CBM44" s="101"/>
      <c r="CBN44" s="101"/>
      <c r="CBO44" s="101"/>
      <c r="CBP44" s="101"/>
      <c r="CBQ44" s="101"/>
      <c r="CBR44" s="101"/>
      <c r="CBS44" s="101"/>
      <c r="CBT44" s="101"/>
      <c r="CBU44" s="101"/>
      <c r="CBV44" s="101"/>
      <c r="CBW44" s="101"/>
      <c r="CBX44" s="101"/>
      <c r="CBY44" s="101"/>
      <c r="CBZ44" s="101"/>
      <c r="CCA44" s="101"/>
      <c r="CCB44" s="101"/>
      <c r="CCC44" s="101"/>
      <c r="CCD44" s="101"/>
      <c r="CCE44" s="101"/>
      <c r="CCF44" s="101"/>
      <c r="CCG44" s="101"/>
      <c r="CCH44" s="101"/>
      <c r="CCI44" s="101"/>
      <c r="CCJ44" s="101"/>
      <c r="CCK44" s="101"/>
      <c r="CCL44" s="101"/>
      <c r="CCM44" s="101"/>
      <c r="CCN44" s="101"/>
      <c r="CCO44" s="101"/>
      <c r="CCP44" s="101"/>
      <c r="CCQ44" s="101"/>
      <c r="CCR44" s="101"/>
      <c r="CCS44" s="101"/>
      <c r="CCT44" s="101"/>
      <c r="CCU44" s="101"/>
      <c r="CCV44" s="101"/>
      <c r="CCW44" s="101"/>
      <c r="CCX44" s="101"/>
      <c r="CCY44" s="101"/>
      <c r="CCZ44" s="101"/>
      <c r="CDA44" s="101"/>
      <c r="CDB44" s="101"/>
      <c r="CDC44" s="101"/>
      <c r="CDD44" s="101"/>
      <c r="CDE44" s="101"/>
      <c r="CDF44" s="101"/>
      <c r="CDG44" s="101"/>
      <c r="CDH44" s="101"/>
      <c r="CDI44" s="101"/>
      <c r="CDJ44" s="101"/>
      <c r="CDK44" s="101"/>
      <c r="CDL44" s="101"/>
      <c r="CDM44" s="101"/>
      <c r="CDN44" s="101"/>
      <c r="CDO44" s="101"/>
      <c r="CDP44" s="101"/>
      <c r="CDQ44" s="101"/>
      <c r="CDR44" s="101"/>
      <c r="CDS44" s="101"/>
      <c r="CDT44" s="101"/>
      <c r="CDU44" s="101"/>
      <c r="CDV44" s="101"/>
      <c r="CDW44" s="101"/>
      <c r="CDX44" s="101"/>
      <c r="CDY44" s="101"/>
      <c r="CDZ44" s="101"/>
      <c r="CEA44" s="101"/>
      <c r="CEB44" s="101"/>
      <c r="CEC44" s="101"/>
      <c r="CED44" s="101"/>
      <c r="CEE44" s="101"/>
      <c r="CEF44" s="101"/>
      <c r="CEG44" s="101"/>
      <c r="CEH44" s="101"/>
      <c r="CEI44" s="101"/>
      <c r="CEJ44" s="101"/>
      <c r="CEK44" s="101"/>
      <c r="CEL44" s="101"/>
      <c r="CEM44" s="101"/>
      <c r="CEN44" s="101"/>
      <c r="CEO44" s="101"/>
      <c r="CEP44" s="101"/>
      <c r="CEQ44" s="101"/>
      <c r="CER44" s="101"/>
      <c r="CES44" s="101"/>
      <c r="CET44" s="101"/>
      <c r="CEU44" s="101"/>
      <c r="CEV44" s="101"/>
      <c r="CEW44" s="101"/>
      <c r="CEX44" s="101"/>
      <c r="CEY44" s="101"/>
      <c r="CEZ44" s="101"/>
      <c r="CFA44" s="101"/>
      <c r="CFB44" s="101"/>
      <c r="CFC44" s="101"/>
      <c r="CFD44" s="101"/>
      <c r="CFE44" s="101"/>
      <c r="CFF44" s="101"/>
      <c r="CFG44" s="101"/>
      <c r="CFH44" s="101"/>
      <c r="CFI44" s="101"/>
      <c r="CFJ44" s="101"/>
      <c r="CFK44" s="101"/>
      <c r="CFL44" s="101"/>
      <c r="CFM44" s="101"/>
      <c r="CFN44" s="101"/>
      <c r="CFO44" s="101"/>
      <c r="CFP44" s="101"/>
      <c r="CFQ44" s="101"/>
      <c r="CFR44" s="101"/>
      <c r="CFS44" s="101"/>
      <c r="CFT44" s="101"/>
      <c r="CFU44" s="101"/>
      <c r="CFV44" s="101"/>
      <c r="CFW44" s="101"/>
      <c r="CFX44" s="101"/>
      <c r="CFY44" s="101"/>
      <c r="CFZ44" s="101"/>
      <c r="CGA44" s="101"/>
      <c r="CGB44" s="101"/>
      <c r="CGC44" s="101"/>
      <c r="CGD44" s="101"/>
      <c r="CGE44" s="101"/>
      <c r="CGF44" s="101"/>
      <c r="CGG44" s="101"/>
      <c r="CGH44" s="101"/>
      <c r="CGI44" s="101"/>
      <c r="CGJ44" s="101"/>
      <c r="CGK44" s="101"/>
      <c r="CGL44" s="101"/>
      <c r="CGM44" s="101"/>
      <c r="CGN44" s="101"/>
      <c r="CGO44" s="101"/>
      <c r="CGP44" s="101"/>
      <c r="CGQ44" s="101"/>
      <c r="CGR44" s="101"/>
      <c r="CGS44" s="101"/>
      <c r="CGT44" s="101"/>
      <c r="CGU44" s="101"/>
      <c r="CGV44" s="101"/>
      <c r="CGW44" s="101"/>
      <c r="CGX44" s="101"/>
      <c r="CGY44" s="101"/>
      <c r="CGZ44" s="101"/>
      <c r="CHA44" s="101"/>
      <c r="CHB44" s="101"/>
      <c r="CHC44" s="101"/>
      <c r="CHD44" s="101"/>
      <c r="CHE44" s="101"/>
      <c r="CHF44" s="101"/>
      <c r="CHG44" s="101"/>
      <c r="CHH44" s="101"/>
      <c r="CHI44" s="101"/>
      <c r="CHJ44" s="101"/>
      <c r="CHK44" s="101"/>
      <c r="CHL44" s="101"/>
      <c r="CHM44" s="101"/>
      <c r="CHN44" s="101"/>
      <c r="CHO44" s="101"/>
      <c r="CHP44" s="101"/>
      <c r="CHQ44" s="101"/>
      <c r="CHR44" s="101"/>
      <c r="CHS44" s="101"/>
      <c r="CHT44" s="101"/>
      <c r="CHU44" s="101"/>
      <c r="CHV44" s="101"/>
      <c r="CHW44" s="101"/>
      <c r="CHX44" s="101"/>
      <c r="CHY44" s="101"/>
      <c r="CHZ44" s="101"/>
      <c r="CIA44" s="101"/>
      <c r="CIB44" s="101"/>
      <c r="CIC44" s="101"/>
      <c r="CID44" s="101"/>
      <c r="CIE44" s="101"/>
      <c r="CIF44" s="101"/>
      <c r="CIG44" s="101"/>
      <c r="CIH44" s="101"/>
      <c r="CII44" s="101"/>
      <c r="CIJ44" s="101"/>
      <c r="CIK44" s="101"/>
      <c r="CIL44" s="101"/>
      <c r="CIM44" s="101"/>
      <c r="CIN44" s="101"/>
      <c r="CIO44" s="101"/>
      <c r="CIP44" s="101"/>
      <c r="CIQ44" s="101"/>
      <c r="CIR44" s="101"/>
      <c r="CIS44" s="101"/>
      <c r="CIT44" s="101"/>
      <c r="CIU44" s="101"/>
      <c r="CIV44" s="101"/>
      <c r="CIW44" s="101"/>
      <c r="CIX44" s="101"/>
      <c r="CIY44" s="101"/>
      <c r="CIZ44" s="101"/>
      <c r="CJA44" s="101"/>
      <c r="CJB44" s="101"/>
      <c r="CJC44" s="101"/>
      <c r="CJD44" s="101"/>
      <c r="CJE44" s="101"/>
      <c r="CJF44" s="101"/>
      <c r="CJG44" s="101"/>
      <c r="CJH44" s="101"/>
      <c r="CJI44" s="101"/>
      <c r="CJJ44" s="101"/>
      <c r="CJK44" s="101"/>
      <c r="CJL44" s="101"/>
      <c r="CJM44" s="101"/>
      <c r="CJN44" s="101"/>
      <c r="CJO44" s="101"/>
      <c r="CJP44" s="101"/>
      <c r="CJQ44" s="101"/>
      <c r="CJR44" s="101"/>
      <c r="CJS44" s="101"/>
      <c r="CJT44" s="101"/>
      <c r="CJU44" s="101"/>
      <c r="CJV44" s="101"/>
      <c r="CJW44" s="101"/>
      <c r="CJX44" s="101"/>
      <c r="CJY44" s="101"/>
      <c r="CJZ44" s="101"/>
      <c r="CKA44" s="101"/>
      <c r="CKB44" s="101"/>
      <c r="CKC44" s="101"/>
      <c r="CKD44" s="101"/>
      <c r="CKE44" s="101"/>
      <c r="CKF44" s="101"/>
      <c r="CKG44" s="101"/>
      <c r="CKH44" s="101"/>
      <c r="CKI44" s="101"/>
      <c r="CKJ44" s="101"/>
      <c r="CKK44" s="101"/>
      <c r="CKL44" s="101"/>
      <c r="CKM44" s="101"/>
      <c r="CKN44" s="101"/>
      <c r="CKO44" s="101"/>
      <c r="CKP44" s="101"/>
      <c r="CKQ44" s="101"/>
      <c r="CKR44" s="101"/>
      <c r="CKS44" s="101"/>
      <c r="CKT44" s="101"/>
      <c r="CKU44" s="101"/>
      <c r="CKV44" s="101"/>
      <c r="CKW44" s="101"/>
      <c r="CKX44" s="101"/>
      <c r="CKY44" s="101"/>
      <c r="CKZ44" s="101"/>
      <c r="CLA44" s="101"/>
      <c r="CLB44" s="101"/>
      <c r="CLC44" s="101"/>
      <c r="CLD44" s="101"/>
      <c r="CLE44" s="101"/>
      <c r="CLF44" s="101"/>
      <c r="CLG44" s="101"/>
      <c r="CLH44" s="101"/>
      <c r="CLI44" s="101"/>
      <c r="CLJ44" s="101"/>
      <c r="CLK44" s="101"/>
      <c r="CLL44" s="101"/>
      <c r="CLM44" s="101"/>
      <c r="CLN44" s="101"/>
      <c r="CLO44" s="101"/>
      <c r="CLP44" s="101"/>
      <c r="CLQ44" s="101"/>
      <c r="CLR44" s="101"/>
      <c r="CLS44" s="101"/>
      <c r="CLT44" s="101"/>
      <c r="CLU44" s="101"/>
      <c r="CLV44" s="101"/>
      <c r="CLW44" s="101"/>
      <c r="CLX44" s="101"/>
      <c r="CLY44" s="101"/>
      <c r="CLZ44" s="101"/>
      <c r="CMA44" s="101"/>
      <c r="CMB44" s="101"/>
      <c r="CMC44" s="101"/>
      <c r="CMD44" s="101"/>
      <c r="CME44" s="101"/>
      <c r="CMF44" s="101"/>
      <c r="CMG44" s="101"/>
      <c r="CMH44" s="101"/>
      <c r="CMI44" s="101"/>
      <c r="CMJ44" s="101"/>
      <c r="CMK44" s="101"/>
      <c r="CML44" s="101"/>
      <c r="CMM44" s="101"/>
      <c r="CMN44" s="101"/>
      <c r="CMO44" s="101"/>
      <c r="CMP44" s="101"/>
      <c r="CMQ44" s="101"/>
      <c r="CMR44" s="101"/>
      <c r="CMS44" s="101"/>
      <c r="CMT44" s="101"/>
      <c r="CMU44" s="101"/>
      <c r="CMV44" s="101"/>
      <c r="CMW44" s="101"/>
      <c r="CMX44" s="101"/>
      <c r="CMY44" s="101"/>
      <c r="CMZ44" s="101"/>
      <c r="CNA44" s="101"/>
      <c r="CNB44" s="101"/>
      <c r="CNC44" s="101"/>
      <c r="CND44" s="101"/>
      <c r="CNE44" s="101"/>
      <c r="CNF44" s="101"/>
      <c r="CNG44" s="101"/>
      <c r="CNH44" s="101"/>
      <c r="CNI44" s="101"/>
      <c r="CNJ44" s="101"/>
      <c r="CNK44" s="101"/>
      <c r="CNL44" s="101"/>
      <c r="CNM44" s="101"/>
      <c r="CNN44" s="101"/>
      <c r="CNO44" s="101"/>
      <c r="CNP44" s="101"/>
      <c r="CNQ44" s="101"/>
      <c r="CNR44" s="101"/>
      <c r="CNS44" s="101"/>
      <c r="CNT44" s="101"/>
      <c r="CNU44" s="101"/>
      <c r="CNV44" s="101"/>
      <c r="CNW44" s="101"/>
      <c r="CNX44" s="101"/>
      <c r="CNY44" s="101"/>
      <c r="CNZ44" s="101"/>
      <c r="COA44" s="101"/>
      <c r="COB44" s="101"/>
      <c r="COC44" s="101"/>
      <c r="COD44" s="101"/>
      <c r="COE44" s="101"/>
      <c r="COF44" s="101"/>
      <c r="COG44" s="101"/>
      <c r="COH44" s="101"/>
      <c r="COI44" s="101"/>
      <c r="COJ44" s="101"/>
      <c r="COK44" s="101"/>
      <c r="COL44" s="101"/>
      <c r="COM44" s="101"/>
      <c r="CON44" s="101"/>
      <c r="COO44" s="101"/>
      <c r="COP44" s="101"/>
      <c r="COQ44" s="101"/>
      <c r="COR44" s="101"/>
      <c r="COS44" s="101"/>
      <c r="COT44" s="101"/>
      <c r="COU44" s="101"/>
      <c r="COV44" s="101"/>
      <c r="COW44" s="101"/>
      <c r="COX44" s="101"/>
      <c r="COY44" s="101"/>
      <c r="COZ44" s="101"/>
      <c r="CPA44" s="101"/>
      <c r="CPB44" s="101"/>
      <c r="CPC44" s="101"/>
      <c r="CPD44" s="101"/>
      <c r="CPE44" s="101"/>
      <c r="CPF44" s="101"/>
      <c r="CPG44" s="101"/>
      <c r="CPH44" s="101"/>
      <c r="CPI44" s="101"/>
      <c r="CPJ44" s="101"/>
      <c r="CPK44" s="101"/>
      <c r="CPL44" s="101"/>
      <c r="CPM44" s="101"/>
      <c r="CPN44" s="101"/>
      <c r="CPO44" s="101"/>
      <c r="CPP44" s="101"/>
      <c r="CPQ44" s="101"/>
      <c r="CPR44" s="101"/>
      <c r="CPS44" s="101"/>
      <c r="CPT44" s="101"/>
      <c r="CPU44" s="101"/>
      <c r="CPV44" s="101"/>
      <c r="CPW44" s="101"/>
      <c r="CPX44" s="101"/>
      <c r="CPY44" s="101"/>
      <c r="CPZ44" s="101"/>
      <c r="CQA44" s="101"/>
      <c r="CQB44" s="101"/>
      <c r="CQC44" s="101"/>
      <c r="CQD44" s="101"/>
      <c r="CQE44" s="101"/>
      <c r="CQF44" s="101"/>
      <c r="CQG44" s="101"/>
      <c r="CQH44" s="101"/>
      <c r="CQI44" s="101"/>
      <c r="CQJ44" s="101"/>
      <c r="CQK44" s="101"/>
      <c r="CQL44" s="101"/>
      <c r="CQM44" s="101"/>
      <c r="CQN44" s="101"/>
      <c r="CQO44" s="101"/>
      <c r="CQP44" s="101"/>
      <c r="CQQ44" s="101"/>
      <c r="CQR44" s="101"/>
      <c r="CQS44" s="101"/>
      <c r="CQT44" s="101"/>
      <c r="CQU44" s="101"/>
      <c r="CQV44" s="101"/>
      <c r="CQW44" s="101"/>
      <c r="CQX44" s="101"/>
      <c r="CQY44" s="101"/>
      <c r="CQZ44" s="101"/>
      <c r="CRA44" s="101"/>
      <c r="CRB44" s="101"/>
      <c r="CRC44" s="101"/>
      <c r="CRD44" s="101"/>
      <c r="CRE44" s="101"/>
      <c r="CRF44" s="101"/>
      <c r="CRG44" s="101"/>
      <c r="CRH44" s="101"/>
      <c r="CRI44" s="101"/>
      <c r="CRJ44" s="101"/>
      <c r="CRK44" s="101"/>
      <c r="CRL44" s="101"/>
      <c r="CRM44" s="101"/>
      <c r="CRN44" s="101"/>
      <c r="CRO44" s="101"/>
      <c r="CRP44" s="101"/>
      <c r="CRQ44" s="101"/>
      <c r="CRR44" s="101"/>
      <c r="CRS44" s="101"/>
      <c r="CRT44" s="101"/>
      <c r="CRU44" s="101"/>
      <c r="CRV44" s="101"/>
      <c r="CRW44" s="101"/>
      <c r="CRX44" s="101"/>
      <c r="CRY44" s="101"/>
      <c r="CRZ44" s="101"/>
      <c r="CSA44" s="101"/>
      <c r="CSB44" s="101"/>
      <c r="CSC44" s="101"/>
      <c r="CSD44" s="101"/>
      <c r="CSE44" s="101"/>
      <c r="CSF44" s="101"/>
      <c r="CSG44" s="101"/>
      <c r="CSH44" s="101"/>
      <c r="CSI44" s="101"/>
      <c r="CSJ44" s="101"/>
      <c r="CSK44" s="101"/>
      <c r="CSL44" s="101"/>
      <c r="CSM44" s="101"/>
      <c r="CSN44" s="101"/>
      <c r="CSO44" s="101"/>
      <c r="CSP44" s="101"/>
      <c r="CSQ44" s="101"/>
      <c r="CSR44" s="101"/>
      <c r="CSS44" s="101"/>
      <c r="CST44" s="101"/>
      <c r="CSU44" s="101"/>
      <c r="CSV44" s="101"/>
      <c r="CSW44" s="101"/>
      <c r="CSX44" s="101"/>
      <c r="CSY44" s="101"/>
      <c r="CSZ44" s="101"/>
      <c r="CTA44" s="101"/>
      <c r="CTB44" s="101"/>
      <c r="CTC44" s="101"/>
      <c r="CTD44" s="101"/>
      <c r="CTE44" s="101"/>
      <c r="CTF44" s="101"/>
      <c r="CTG44" s="101"/>
      <c r="CTH44" s="101"/>
      <c r="CTI44" s="101"/>
      <c r="CTJ44" s="101"/>
      <c r="CTK44" s="101"/>
      <c r="CTL44" s="101"/>
      <c r="CTM44" s="101"/>
      <c r="CTN44" s="101"/>
      <c r="CTO44" s="101"/>
      <c r="CTP44" s="101"/>
      <c r="CTQ44" s="101"/>
      <c r="CTR44" s="101"/>
      <c r="CTS44" s="101"/>
      <c r="CTT44" s="101"/>
      <c r="CTU44" s="101"/>
      <c r="CTV44" s="101"/>
      <c r="CTW44" s="101"/>
      <c r="CTX44" s="101"/>
      <c r="CTY44" s="101"/>
      <c r="CTZ44" s="101"/>
      <c r="CUA44" s="101"/>
      <c r="CUB44" s="101"/>
      <c r="CUC44" s="101"/>
      <c r="CUD44" s="101"/>
      <c r="CUE44" s="101"/>
      <c r="CUF44" s="101"/>
      <c r="CUG44" s="101"/>
      <c r="CUH44" s="101"/>
      <c r="CUI44" s="101"/>
      <c r="CUJ44" s="101"/>
      <c r="CUK44" s="101"/>
      <c r="CUL44" s="101"/>
      <c r="CUM44" s="101"/>
      <c r="CUN44" s="101"/>
      <c r="CUO44" s="101"/>
      <c r="CUP44" s="101"/>
      <c r="CUQ44" s="101"/>
      <c r="CUR44" s="101"/>
      <c r="CUS44" s="101"/>
      <c r="CUT44" s="101"/>
      <c r="CUU44" s="101"/>
      <c r="CUV44" s="101"/>
      <c r="CUW44" s="101"/>
      <c r="CUX44" s="101"/>
      <c r="CUY44" s="101"/>
      <c r="CUZ44" s="101"/>
      <c r="CVA44" s="101"/>
      <c r="CVB44" s="101"/>
      <c r="CVC44" s="101"/>
      <c r="CVD44" s="101"/>
      <c r="CVE44" s="101"/>
      <c r="CVF44" s="101"/>
      <c r="CVG44" s="101"/>
      <c r="CVH44" s="101"/>
      <c r="CVI44" s="101"/>
      <c r="CVJ44" s="101"/>
      <c r="CVK44" s="101"/>
      <c r="CVL44" s="101"/>
      <c r="CVM44" s="101"/>
      <c r="CVN44" s="101"/>
      <c r="CVO44" s="101"/>
      <c r="CVP44" s="101"/>
      <c r="CVQ44" s="101"/>
      <c r="CVR44" s="101"/>
      <c r="CVS44" s="101"/>
      <c r="CVT44" s="101"/>
      <c r="CVU44" s="101"/>
      <c r="CVV44" s="101"/>
      <c r="CVW44" s="101"/>
      <c r="CVX44" s="101"/>
      <c r="CVY44" s="101"/>
      <c r="CVZ44" s="101"/>
      <c r="CWA44" s="101"/>
      <c r="CWB44" s="101"/>
      <c r="CWC44" s="101"/>
      <c r="CWD44" s="101"/>
      <c r="CWE44" s="101"/>
      <c r="CWF44" s="101"/>
      <c r="CWG44" s="101"/>
      <c r="CWH44" s="101"/>
      <c r="CWI44" s="101"/>
      <c r="CWJ44" s="101"/>
      <c r="CWK44" s="101"/>
      <c r="CWL44" s="101"/>
      <c r="CWM44" s="101"/>
      <c r="CWN44" s="101"/>
      <c r="CWO44" s="101"/>
      <c r="CWP44" s="101"/>
      <c r="CWQ44" s="101"/>
      <c r="CWR44" s="101"/>
      <c r="CWS44" s="101"/>
      <c r="CWT44" s="101"/>
      <c r="CWU44" s="101"/>
      <c r="CWV44" s="101"/>
      <c r="CWW44" s="101"/>
      <c r="CWX44" s="101"/>
      <c r="CWY44" s="101"/>
      <c r="CWZ44" s="101"/>
      <c r="CXA44" s="101"/>
      <c r="CXB44" s="101"/>
      <c r="CXC44" s="101"/>
      <c r="CXD44" s="101"/>
      <c r="CXE44" s="101"/>
      <c r="CXF44" s="101"/>
      <c r="CXG44" s="101"/>
      <c r="CXH44" s="101"/>
      <c r="CXI44" s="101"/>
      <c r="CXJ44" s="101"/>
      <c r="CXK44" s="101"/>
      <c r="CXL44" s="101"/>
      <c r="CXM44" s="101"/>
      <c r="CXN44" s="101"/>
      <c r="CXO44" s="101"/>
      <c r="CXP44" s="101"/>
      <c r="CXQ44" s="101"/>
      <c r="CXR44" s="101"/>
      <c r="CXS44" s="101"/>
      <c r="CXT44" s="101"/>
      <c r="CXU44" s="101"/>
      <c r="CXV44" s="101"/>
      <c r="CXW44" s="101"/>
      <c r="CXX44" s="101"/>
      <c r="CXY44" s="101"/>
      <c r="CXZ44" s="101"/>
      <c r="CYA44" s="101"/>
      <c r="CYB44" s="101"/>
      <c r="CYC44" s="101"/>
      <c r="CYD44" s="101"/>
      <c r="CYE44" s="101"/>
      <c r="CYF44" s="101"/>
      <c r="CYG44" s="101"/>
      <c r="CYH44" s="101"/>
      <c r="CYI44" s="101"/>
      <c r="CYJ44" s="101"/>
      <c r="CYK44" s="101"/>
      <c r="CYL44" s="101"/>
      <c r="CYM44" s="101"/>
      <c r="CYN44" s="101"/>
      <c r="CYO44" s="101"/>
      <c r="CYP44" s="101"/>
      <c r="CYQ44" s="101"/>
      <c r="CYR44" s="101"/>
      <c r="CYS44" s="101"/>
      <c r="CYT44" s="101"/>
      <c r="CYU44" s="101"/>
      <c r="CYV44" s="101"/>
      <c r="CYW44" s="101"/>
      <c r="CYX44" s="101"/>
      <c r="CYY44" s="101"/>
      <c r="CYZ44" s="101"/>
      <c r="CZA44" s="101"/>
      <c r="CZB44" s="101"/>
      <c r="CZC44" s="101"/>
      <c r="CZD44" s="101"/>
      <c r="CZE44" s="101"/>
      <c r="CZF44" s="101"/>
      <c r="CZG44" s="101"/>
      <c r="CZH44" s="101"/>
      <c r="CZI44" s="101"/>
      <c r="CZJ44" s="101"/>
      <c r="CZK44" s="101"/>
      <c r="CZL44" s="101"/>
      <c r="CZM44" s="101"/>
      <c r="CZN44" s="101"/>
      <c r="CZO44" s="101"/>
      <c r="CZP44" s="101"/>
      <c r="CZQ44" s="101"/>
      <c r="CZR44" s="101"/>
      <c r="CZS44" s="101"/>
      <c r="CZT44" s="101"/>
      <c r="CZU44" s="101"/>
      <c r="CZV44" s="101"/>
      <c r="CZW44" s="101"/>
      <c r="CZX44" s="101"/>
      <c r="CZY44" s="101"/>
      <c r="CZZ44" s="101"/>
      <c r="DAA44" s="101"/>
      <c r="DAB44" s="101"/>
      <c r="DAC44" s="101"/>
      <c r="DAD44" s="101"/>
      <c r="DAE44" s="101"/>
      <c r="DAF44" s="101"/>
      <c r="DAG44" s="101"/>
      <c r="DAH44" s="101"/>
      <c r="DAI44" s="101"/>
      <c r="DAJ44" s="101"/>
      <c r="DAK44" s="101"/>
      <c r="DAL44" s="101"/>
      <c r="DAM44" s="101"/>
      <c r="DAN44" s="101"/>
      <c r="DAO44" s="101"/>
      <c r="DAP44" s="101"/>
      <c r="DAQ44" s="101"/>
      <c r="DAR44" s="101"/>
      <c r="DAS44" s="101"/>
      <c r="DAT44" s="101"/>
      <c r="DAU44" s="101"/>
      <c r="DAV44" s="101"/>
      <c r="DAW44" s="101"/>
      <c r="DAX44" s="101"/>
      <c r="DAY44" s="101"/>
      <c r="DAZ44" s="101"/>
      <c r="DBA44" s="101"/>
      <c r="DBB44" s="101"/>
      <c r="DBC44" s="101"/>
      <c r="DBD44" s="101"/>
      <c r="DBE44" s="101"/>
      <c r="DBF44" s="101"/>
      <c r="DBG44" s="101"/>
      <c r="DBH44" s="101"/>
      <c r="DBI44" s="101"/>
      <c r="DBJ44" s="101"/>
      <c r="DBK44" s="101"/>
      <c r="DBL44" s="101"/>
      <c r="DBM44" s="101"/>
      <c r="DBN44" s="101"/>
      <c r="DBO44" s="101"/>
      <c r="DBP44" s="101"/>
      <c r="DBQ44" s="101"/>
      <c r="DBR44" s="101"/>
      <c r="DBS44" s="101"/>
      <c r="DBT44" s="101"/>
      <c r="DBU44" s="101"/>
      <c r="DBV44" s="101"/>
      <c r="DBW44" s="101"/>
      <c r="DBX44" s="101"/>
      <c r="DBY44" s="101"/>
      <c r="DBZ44" s="101"/>
      <c r="DCA44" s="101"/>
      <c r="DCB44" s="101"/>
      <c r="DCC44" s="101"/>
      <c r="DCD44" s="101"/>
      <c r="DCE44" s="101"/>
      <c r="DCF44" s="101"/>
      <c r="DCG44" s="101"/>
      <c r="DCH44" s="101"/>
      <c r="DCI44" s="101"/>
      <c r="DCJ44" s="101"/>
      <c r="DCK44" s="101"/>
      <c r="DCL44" s="101"/>
      <c r="DCM44" s="101"/>
      <c r="DCN44" s="101"/>
      <c r="DCO44" s="101"/>
      <c r="DCP44" s="101"/>
      <c r="DCQ44" s="101"/>
      <c r="DCR44" s="101"/>
      <c r="DCS44" s="101"/>
      <c r="DCT44" s="101"/>
      <c r="DCU44" s="101"/>
      <c r="DCV44" s="101"/>
      <c r="DCW44" s="101"/>
      <c r="DCX44" s="101"/>
      <c r="DCY44" s="101"/>
      <c r="DCZ44" s="101"/>
      <c r="DDA44" s="101"/>
      <c r="DDB44" s="101"/>
      <c r="DDC44" s="101"/>
      <c r="DDD44" s="101"/>
      <c r="DDE44" s="101"/>
      <c r="DDF44" s="101"/>
      <c r="DDG44" s="101"/>
      <c r="DDH44" s="101"/>
      <c r="DDI44" s="101"/>
      <c r="DDJ44" s="101"/>
      <c r="DDK44" s="101"/>
      <c r="DDL44" s="101"/>
      <c r="DDM44" s="101"/>
      <c r="DDN44" s="101"/>
      <c r="DDO44" s="101"/>
      <c r="DDP44" s="101"/>
      <c r="DDQ44" s="101"/>
      <c r="DDR44" s="101"/>
      <c r="DDS44" s="101"/>
      <c r="DDT44" s="101"/>
      <c r="DDU44" s="101"/>
      <c r="DDV44" s="101"/>
      <c r="DDW44" s="101"/>
      <c r="DDX44" s="101"/>
      <c r="DDY44" s="101"/>
      <c r="DDZ44" s="101"/>
      <c r="DEA44" s="101"/>
      <c r="DEB44" s="101"/>
      <c r="DEC44" s="101"/>
      <c r="DED44" s="101"/>
      <c r="DEE44" s="101"/>
      <c r="DEF44" s="101"/>
      <c r="DEG44" s="101"/>
      <c r="DEH44" s="101"/>
      <c r="DEI44" s="101"/>
      <c r="DEJ44" s="101"/>
      <c r="DEK44" s="101"/>
      <c r="DEL44" s="101"/>
      <c r="DEM44" s="101"/>
      <c r="DEN44" s="101"/>
      <c r="DEO44" s="101"/>
      <c r="DEP44" s="101"/>
      <c r="DEQ44" s="101"/>
      <c r="DER44" s="101"/>
      <c r="DES44" s="101"/>
      <c r="DET44" s="101"/>
      <c r="DEU44" s="101"/>
      <c r="DEV44" s="101"/>
      <c r="DEW44" s="101"/>
      <c r="DEX44" s="101"/>
      <c r="DEY44" s="101"/>
      <c r="DEZ44" s="101"/>
      <c r="DFA44" s="101"/>
      <c r="DFB44" s="101"/>
      <c r="DFC44" s="101"/>
      <c r="DFD44" s="101"/>
      <c r="DFE44" s="101"/>
      <c r="DFF44" s="101"/>
      <c r="DFG44" s="101"/>
      <c r="DFH44" s="101"/>
      <c r="DFI44" s="101"/>
      <c r="DFJ44" s="101"/>
      <c r="DFK44" s="101"/>
      <c r="DFL44" s="101"/>
      <c r="DFM44" s="101"/>
      <c r="DFN44" s="101"/>
      <c r="DFO44" s="101"/>
      <c r="DFP44" s="101"/>
      <c r="DFQ44" s="101"/>
      <c r="DFR44" s="101"/>
      <c r="DFS44" s="101"/>
      <c r="DFT44" s="101"/>
      <c r="DFU44" s="101"/>
      <c r="DFV44" s="101"/>
      <c r="DFW44" s="101"/>
      <c r="DFX44" s="101"/>
      <c r="DFY44" s="101"/>
      <c r="DFZ44" s="101"/>
      <c r="DGA44" s="101"/>
      <c r="DGB44" s="101"/>
      <c r="DGC44" s="101"/>
      <c r="DGD44" s="101"/>
      <c r="DGE44" s="101"/>
      <c r="DGF44" s="101"/>
      <c r="DGG44" s="101"/>
      <c r="DGH44" s="101"/>
      <c r="DGI44" s="101"/>
      <c r="DGJ44" s="101"/>
      <c r="DGK44" s="101"/>
      <c r="DGL44" s="101"/>
      <c r="DGM44" s="101"/>
      <c r="DGN44" s="101"/>
      <c r="DGO44" s="101"/>
      <c r="DGP44" s="101"/>
      <c r="DGQ44" s="101"/>
      <c r="DGR44" s="101"/>
      <c r="DGS44" s="101"/>
      <c r="DGT44" s="101"/>
      <c r="DGU44" s="101"/>
      <c r="DGV44" s="101"/>
      <c r="DGW44" s="101"/>
      <c r="DGX44" s="101"/>
      <c r="DGY44" s="101"/>
      <c r="DGZ44" s="101"/>
      <c r="DHA44" s="101"/>
      <c r="DHB44" s="101"/>
      <c r="DHC44" s="101"/>
      <c r="DHD44" s="101"/>
      <c r="DHE44" s="101"/>
      <c r="DHF44" s="101"/>
      <c r="DHG44" s="101"/>
      <c r="DHH44" s="101"/>
      <c r="DHI44" s="101"/>
      <c r="DHJ44" s="101"/>
      <c r="DHK44" s="101"/>
      <c r="DHL44" s="101"/>
      <c r="DHM44" s="101"/>
      <c r="DHN44" s="101"/>
      <c r="DHO44" s="101"/>
      <c r="DHP44" s="101"/>
      <c r="DHQ44" s="101"/>
      <c r="DHR44" s="101"/>
      <c r="DHS44" s="101"/>
      <c r="DHT44" s="101"/>
      <c r="DHU44" s="101"/>
      <c r="DHV44" s="101"/>
      <c r="DHW44" s="101"/>
      <c r="DHX44" s="101"/>
      <c r="DHY44" s="101"/>
      <c r="DHZ44" s="101"/>
      <c r="DIA44" s="101"/>
      <c r="DIB44" s="101"/>
      <c r="DIC44" s="101"/>
      <c r="DID44" s="101"/>
      <c r="DIE44" s="101"/>
      <c r="DIF44" s="101"/>
      <c r="DIG44" s="101"/>
      <c r="DIH44" s="101"/>
      <c r="DII44" s="101"/>
      <c r="DIJ44" s="101"/>
      <c r="DIK44" s="101"/>
      <c r="DIL44" s="101"/>
      <c r="DIM44" s="101"/>
      <c r="DIN44" s="101"/>
      <c r="DIO44" s="101"/>
      <c r="DIP44" s="101"/>
      <c r="DIQ44" s="101"/>
      <c r="DIR44" s="101"/>
      <c r="DIS44" s="101"/>
      <c r="DIT44" s="101"/>
      <c r="DIU44" s="101"/>
      <c r="DIV44" s="101"/>
      <c r="DIW44" s="101"/>
      <c r="DIX44" s="101"/>
      <c r="DIY44" s="101"/>
      <c r="DIZ44" s="101"/>
      <c r="DJA44" s="101"/>
      <c r="DJB44" s="101"/>
      <c r="DJC44" s="101"/>
      <c r="DJD44" s="101"/>
      <c r="DJE44" s="101"/>
      <c r="DJF44" s="101"/>
      <c r="DJG44" s="101"/>
      <c r="DJH44" s="101"/>
      <c r="DJI44" s="101"/>
      <c r="DJJ44" s="101"/>
      <c r="DJK44" s="101"/>
      <c r="DJL44" s="101"/>
      <c r="DJM44" s="101"/>
      <c r="DJN44" s="101"/>
      <c r="DJO44" s="101"/>
      <c r="DJP44" s="101"/>
      <c r="DJQ44" s="101"/>
      <c r="DJR44" s="101"/>
      <c r="DJS44" s="101"/>
      <c r="DJT44" s="101"/>
      <c r="DJU44" s="101"/>
      <c r="DJV44" s="101"/>
      <c r="DJW44" s="101"/>
      <c r="DJX44" s="101"/>
      <c r="DJY44" s="101"/>
      <c r="DJZ44" s="101"/>
      <c r="DKA44" s="101"/>
      <c r="DKB44" s="101"/>
      <c r="DKC44" s="101"/>
      <c r="DKD44" s="101"/>
      <c r="DKE44" s="101"/>
      <c r="DKF44" s="101"/>
      <c r="DKG44" s="101"/>
      <c r="DKH44" s="101"/>
      <c r="DKI44" s="101"/>
      <c r="DKJ44" s="101"/>
      <c r="DKK44" s="101"/>
      <c r="DKL44" s="101"/>
      <c r="DKM44" s="101"/>
      <c r="DKN44" s="101"/>
      <c r="DKO44" s="101"/>
      <c r="DKP44" s="101"/>
      <c r="DKQ44" s="101"/>
      <c r="DKR44" s="101"/>
      <c r="DKS44" s="101"/>
      <c r="DKT44" s="101"/>
      <c r="DKU44" s="101"/>
      <c r="DKV44" s="101"/>
      <c r="DKW44" s="101"/>
      <c r="DKX44" s="101"/>
      <c r="DKY44" s="101"/>
      <c r="DKZ44" s="101"/>
      <c r="DLA44" s="101"/>
      <c r="DLB44" s="101"/>
      <c r="DLC44" s="101"/>
      <c r="DLD44" s="101"/>
      <c r="DLE44" s="101"/>
      <c r="DLF44" s="101"/>
      <c r="DLG44" s="101"/>
      <c r="DLH44" s="101"/>
      <c r="DLI44" s="101"/>
      <c r="DLJ44" s="101"/>
      <c r="DLK44" s="101"/>
      <c r="DLL44" s="101"/>
      <c r="DLM44" s="101"/>
      <c r="DLN44" s="101"/>
      <c r="DLO44" s="101"/>
      <c r="DLP44" s="101"/>
      <c r="DLQ44" s="101"/>
      <c r="DLR44" s="101"/>
      <c r="DLS44" s="101"/>
      <c r="DLT44" s="101"/>
      <c r="DLU44" s="101"/>
      <c r="DLV44" s="101"/>
      <c r="DLW44" s="101"/>
      <c r="DLX44" s="101"/>
      <c r="DLY44" s="101"/>
      <c r="DLZ44" s="101"/>
      <c r="DMA44" s="101"/>
      <c r="DMB44" s="101"/>
      <c r="DMC44" s="101"/>
      <c r="DMD44" s="101"/>
      <c r="DME44" s="101"/>
      <c r="DMF44" s="101"/>
      <c r="DMG44" s="101"/>
      <c r="DMH44" s="101"/>
      <c r="DMI44" s="101"/>
      <c r="DMJ44" s="101"/>
      <c r="DMK44" s="101"/>
      <c r="DML44" s="101"/>
      <c r="DMM44" s="101"/>
      <c r="DMN44" s="101"/>
      <c r="DMO44" s="101"/>
      <c r="DMP44" s="101"/>
      <c r="DMQ44" s="101"/>
      <c r="DMR44" s="101"/>
      <c r="DMS44" s="101"/>
      <c r="DMT44" s="101"/>
      <c r="DMU44" s="101"/>
      <c r="DMV44" s="101"/>
      <c r="DMW44" s="101"/>
      <c r="DMX44" s="101"/>
      <c r="DMY44" s="101"/>
      <c r="DMZ44" s="101"/>
      <c r="DNA44" s="101"/>
      <c r="DNB44" s="101"/>
      <c r="DNC44" s="101"/>
      <c r="DND44" s="101"/>
      <c r="DNE44" s="101"/>
      <c r="DNF44" s="101"/>
      <c r="DNG44" s="101"/>
      <c r="DNH44" s="101"/>
      <c r="DNI44" s="101"/>
      <c r="DNJ44" s="101"/>
      <c r="DNK44" s="101"/>
      <c r="DNL44" s="101"/>
      <c r="DNM44" s="101"/>
      <c r="DNN44" s="101"/>
      <c r="DNO44" s="101"/>
      <c r="DNP44" s="101"/>
      <c r="DNQ44" s="101"/>
      <c r="DNR44" s="101"/>
      <c r="DNS44" s="101"/>
      <c r="DNT44" s="101"/>
      <c r="DNU44" s="101"/>
      <c r="DNV44" s="101"/>
      <c r="DNW44" s="101"/>
      <c r="DNX44" s="101"/>
      <c r="DNY44" s="101"/>
      <c r="DNZ44" s="101"/>
      <c r="DOA44" s="101"/>
      <c r="DOB44" s="101"/>
      <c r="DOC44" s="101"/>
      <c r="DOD44" s="101"/>
      <c r="DOE44" s="101"/>
      <c r="DOF44" s="101"/>
      <c r="DOG44" s="101"/>
      <c r="DOH44" s="101"/>
      <c r="DOI44" s="101"/>
      <c r="DOJ44" s="101"/>
      <c r="DOK44" s="101"/>
      <c r="DOL44" s="101"/>
      <c r="DOM44" s="101"/>
      <c r="DON44" s="101"/>
      <c r="DOO44" s="101"/>
      <c r="DOP44" s="101"/>
      <c r="DOQ44" s="101"/>
      <c r="DOR44" s="101"/>
      <c r="DOS44" s="101"/>
      <c r="DOT44" s="101"/>
      <c r="DOU44" s="101"/>
      <c r="DOV44" s="101"/>
      <c r="DOW44" s="101"/>
      <c r="DOX44" s="101"/>
      <c r="DOY44" s="101"/>
      <c r="DOZ44" s="101"/>
      <c r="DPA44" s="101"/>
      <c r="DPB44" s="101"/>
      <c r="DPC44" s="101"/>
      <c r="DPD44" s="101"/>
      <c r="DPE44" s="101"/>
      <c r="DPF44" s="101"/>
      <c r="DPG44" s="101"/>
      <c r="DPH44" s="101"/>
      <c r="DPI44" s="101"/>
      <c r="DPJ44" s="101"/>
      <c r="DPK44" s="101"/>
      <c r="DPL44" s="101"/>
      <c r="DPM44" s="101"/>
      <c r="DPN44" s="101"/>
      <c r="DPO44" s="101"/>
      <c r="DPP44" s="101"/>
      <c r="DPQ44" s="101"/>
      <c r="DPR44" s="101"/>
      <c r="DPS44" s="101"/>
      <c r="DPT44" s="101"/>
      <c r="DPU44" s="101"/>
      <c r="DPV44" s="101"/>
      <c r="DPW44" s="101"/>
      <c r="DPX44" s="101"/>
      <c r="DPY44" s="101"/>
      <c r="DPZ44" s="101"/>
      <c r="DQA44" s="101"/>
      <c r="DQB44" s="101"/>
      <c r="DQC44" s="101"/>
      <c r="DQD44" s="101"/>
      <c r="DQE44" s="101"/>
      <c r="DQF44" s="101"/>
      <c r="DQG44" s="101"/>
      <c r="DQH44" s="101"/>
      <c r="DQI44" s="101"/>
      <c r="DQJ44" s="101"/>
      <c r="DQK44" s="101"/>
      <c r="DQL44" s="101"/>
      <c r="DQM44" s="101"/>
      <c r="DQN44" s="101"/>
      <c r="DQO44" s="101"/>
      <c r="DQP44" s="101"/>
      <c r="DQQ44" s="101"/>
      <c r="DQR44" s="101"/>
      <c r="DQS44" s="101"/>
      <c r="DQT44" s="101"/>
      <c r="DQU44" s="101"/>
      <c r="DQV44" s="101"/>
      <c r="DQW44" s="101"/>
      <c r="DQX44" s="101"/>
      <c r="DQY44" s="101"/>
      <c r="DQZ44" s="101"/>
      <c r="DRA44" s="101"/>
      <c r="DRB44" s="101"/>
      <c r="DRC44" s="101"/>
      <c r="DRD44" s="101"/>
      <c r="DRE44" s="101"/>
      <c r="DRF44" s="101"/>
      <c r="DRG44" s="101"/>
      <c r="DRH44" s="101"/>
      <c r="DRI44" s="101"/>
      <c r="DRJ44" s="101"/>
      <c r="DRK44" s="101"/>
      <c r="DRL44" s="101"/>
      <c r="DRM44" s="101"/>
      <c r="DRN44" s="101"/>
      <c r="DRO44" s="101"/>
      <c r="DRP44" s="101"/>
      <c r="DRQ44" s="101"/>
      <c r="DRR44" s="101"/>
      <c r="DRS44" s="101"/>
      <c r="DRT44" s="101"/>
      <c r="DRU44" s="101"/>
      <c r="DRV44" s="101"/>
      <c r="DRW44" s="101"/>
      <c r="DRX44" s="101"/>
      <c r="DRY44" s="101"/>
      <c r="DRZ44" s="101"/>
      <c r="DSA44" s="101"/>
      <c r="DSB44" s="101"/>
      <c r="DSC44" s="101"/>
      <c r="DSD44" s="101"/>
      <c r="DSE44" s="101"/>
      <c r="DSF44" s="101"/>
      <c r="DSG44" s="101"/>
      <c r="DSH44" s="101"/>
      <c r="DSI44" s="101"/>
      <c r="DSJ44" s="101"/>
      <c r="DSK44" s="101"/>
      <c r="DSL44" s="101"/>
      <c r="DSM44" s="101"/>
      <c r="DSN44" s="101"/>
      <c r="DSO44" s="101"/>
      <c r="DSP44" s="101"/>
      <c r="DSQ44" s="101"/>
      <c r="DSR44" s="101"/>
      <c r="DSS44" s="101"/>
      <c r="DST44" s="101"/>
      <c r="DSU44" s="101"/>
      <c r="DSV44" s="101"/>
      <c r="DSW44" s="101"/>
      <c r="DSX44" s="101"/>
      <c r="DSY44" s="101"/>
      <c r="DSZ44" s="101"/>
      <c r="DTA44" s="101"/>
      <c r="DTB44" s="101"/>
      <c r="DTC44" s="101"/>
      <c r="DTD44" s="101"/>
      <c r="DTE44" s="101"/>
      <c r="DTF44" s="101"/>
      <c r="DTG44" s="101"/>
      <c r="DTH44" s="101"/>
      <c r="DTI44" s="101"/>
      <c r="DTJ44" s="101"/>
      <c r="DTK44" s="101"/>
      <c r="DTL44" s="101"/>
      <c r="DTM44" s="101"/>
      <c r="DTN44" s="101"/>
      <c r="DTO44" s="101"/>
      <c r="DTP44" s="101"/>
      <c r="DTQ44" s="101"/>
      <c r="DTR44" s="101"/>
      <c r="DTS44" s="101"/>
      <c r="DTT44" s="101"/>
      <c r="DTU44" s="101"/>
      <c r="DTV44" s="101"/>
      <c r="DTW44" s="101"/>
      <c r="DTX44" s="101"/>
      <c r="DTY44" s="101"/>
      <c r="DTZ44" s="101"/>
      <c r="DUA44" s="101"/>
      <c r="DUB44" s="101"/>
      <c r="DUC44" s="101"/>
      <c r="DUD44" s="101"/>
      <c r="DUE44" s="101"/>
      <c r="DUF44" s="101"/>
      <c r="DUG44" s="101"/>
      <c r="DUH44" s="101"/>
      <c r="DUI44" s="101"/>
      <c r="DUJ44" s="101"/>
      <c r="DUK44" s="101"/>
      <c r="DUL44" s="101"/>
      <c r="DUM44" s="101"/>
      <c r="DUN44" s="101"/>
      <c r="DUO44" s="101"/>
      <c r="DUP44" s="101"/>
      <c r="DUQ44" s="101"/>
      <c r="DUR44" s="101"/>
      <c r="DUS44" s="101"/>
      <c r="DUT44" s="101"/>
      <c r="DUU44" s="101"/>
      <c r="DUV44" s="101"/>
      <c r="DUW44" s="101"/>
      <c r="DUX44" s="101"/>
      <c r="DUY44" s="101"/>
      <c r="DUZ44" s="101"/>
      <c r="DVA44" s="101"/>
      <c r="DVB44" s="101"/>
      <c r="DVC44" s="101"/>
      <c r="DVD44" s="101"/>
      <c r="DVE44" s="101"/>
      <c r="DVF44" s="101"/>
      <c r="DVG44" s="101"/>
      <c r="DVH44" s="101"/>
      <c r="DVI44" s="101"/>
      <c r="DVJ44" s="101"/>
      <c r="DVK44" s="101"/>
      <c r="DVL44" s="101"/>
      <c r="DVM44" s="101"/>
      <c r="DVN44" s="101"/>
      <c r="DVO44" s="101"/>
      <c r="DVP44" s="101"/>
      <c r="DVQ44" s="101"/>
      <c r="DVR44" s="101"/>
      <c r="DVS44" s="101"/>
      <c r="DVT44" s="101"/>
      <c r="DVU44" s="101"/>
      <c r="DVV44" s="101"/>
      <c r="DVW44" s="101"/>
      <c r="DVX44" s="101"/>
      <c r="DVY44" s="101"/>
      <c r="DVZ44" s="101"/>
      <c r="DWA44" s="101"/>
      <c r="DWB44" s="101"/>
      <c r="DWC44" s="101"/>
      <c r="DWD44" s="101"/>
      <c r="DWE44" s="101"/>
      <c r="DWF44" s="101"/>
      <c r="DWG44" s="101"/>
      <c r="DWH44" s="101"/>
      <c r="DWI44" s="101"/>
      <c r="DWJ44" s="101"/>
      <c r="DWK44" s="101"/>
      <c r="DWL44" s="101"/>
      <c r="DWM44" s="101"/>
      <c r="DWN44" s="101"/>
      <c r="DWO44" s="101"/>
      <c r="DWP44" s="101"/>
      <c r="DWQ44" s="101"/>
      <c r="DWR44" s="101"/>
      <c r="DWS44" s="101"/>
      <c r="DWT44" s="101"/>
      <c r="DWU44" s="101"/>
      <c r="DWV44" s="101"/>
      <c r="DWW44" s="101"/>
      <c r="DWX44" s="101"/>
      <c r="DWY44" s="101"/>
      <c r="DWZ44" s="101"/>
      <c r="DXA44" s="101"/>
      <c r="DXB44" s="101"/>
      <c r="DXC44" s="101"/>
      <c r="DXD44" s="101"/>
      <c r="DXE44" s="101"/>
      <c r="DXF44" s="101"/>
      <c r="DXG44" s="101"/>
      <c r="DXH44" s="101"/>
      <c r="DXI44" s="101"/>
      <c r="DXJ44" s="101"/>
      <c r="DXK44" s="101"/>
      <c r="DXL44" s="101"/>
      <c r="DXM44" s="101"/>
      <c r="DXN44" s="101"/>
      <c r="DXO44" s="101"/>
      <c r="DXP44" s="101"/>
      <c r="DXQ44" s="101"/>
      <c r="DXR44" s="101"/>
      <c r="DXS44" s="101"/>
      <c r="DXT44" s="101"/>
      <c r="DXU44" s="101"/>
      <c r="DXV44" s="101"/>
      <c r="DXW44" s="101"/>
      <c r="DXX44" s="101"/>
      <c r="DXY44" s="101"/>
      <c r="DXZ44" s="101"/>
      <c r="DYA44" s="101"/>
      <c r="DYB44" s="101"/>
      <c r="DYC44" s="101"/>
      <c r="DYD44" s="101"/>
      <c r="DYE44" s="101"/>
      <c r="DYF44" s="101"/>
      <c r="DYG44" s="101"/>
      <c r="DYH44" s="101"/>
      <c r="DYI44" s="101"/>
      <c r="DYJ44" s="101"/>
      <c r="DYK44" s="101"/>
      <c r="DYL44" s="101"/>
      <c r="DYM44" s="101"/>
      <c r="DYN44" s="101"/>
      <c r="DYO44" s="101"/>
      <c r="DYP44" s="101"/>
      <c r="DYQ44" s="101"/>
      <c r="DYR44" s="101"/>
      <c r="DYS44" s="101"/>
      <c r="DYT44" s="101"/>
      <c r="DYU44" s="101"/>
      <c r="DYV44" s="101"/>
      <c r="DYW44" s="101"/>
      <c r="DYX44" s="101"/>
      <c r="DYY44" s="101"/>
      <c r="DYZ44" s="101"/>
      <c r="DZA44" s="101"/>
      <c r="DZB44" s="101"/>
      <c r="DZC44" s="101"/>
      <c r="DZD44" s="101"/>
      <c r="DZE44" s="101"/>
      <c r="DZF44" s="101"/>
      <c r="DZG44" s="101"/>
      <c r="DZH44" s="101"/>
      <c r="DZI44" s="101"/>
      <c r="DZJ44" s="101"/>
      <c r="DZK44" s="101"/>
      <c r="DZL44" s="101"/>
      <c r="DZM44" s="101"/>
      <c r="DZN44" s="101"/>
      <c r="DZO44" s="101"/>
      <c r="DZP44" s="101"/>
      <c r="DZQ44" s="101"/>
      <c r="DZR44" s="101"/>
      <c r="DZS44" s="101"/>
      <c r="DZT44" s="101"/>
      <c r="DZU44" s="101"/>
      <c r="DZV44" s="101"/>
      <c r="DZW44" s="101"/>
      <c r="DZX44" s="101"/>
      <c r="DZY44" s="101"/>
      <c r="DZZ44" s="101"/>
      <c r="EAA44" s="101"/>
      <c r="EAB44" s="101"/>
      <c r="EAC44" s="101"/>
      <c r="EAD44" s="101"/>
      <c r="EAE44" s="101"/>
      <c r="EAF44" s="101"/>
      <c r="EAG44" s="101"/>
      <c r="EAH44" s="101"/>
      <c r="EAI44" s="101"/>
      <c r="EAJ44" s="101"/>
      <c r="EAK44" s="101"/>
      <c r="EAL44" s="101"/>
      <c r="EAM44" s="101"/>
      <c r="EAN44" s="101"/>
      <c r="EAO44" s="101"/>
      <c r="EAP44" s="101"/>
      <c r="EAQ44" s="101"/>
      <c r="EAR44" s="101"/>
      <c r="EAS44" s="101"/>
      <c r="EAT44" s="101"/>
      <c r="EAU44" s="101"/>
      <c r="EAV44" s="101"/>
      <c r="EAW44" s="101"/>
      <c r="EAX44" s="101"/>
      <c r="EAY44" s="101"/>
      <c r="EAZ44" s="101"/>
      <c r="EBA44" s="101"/>
      <c r="EBB44" s="101"/>
      <c r="EBC44" s="101"/>
      <c r="EBD44" s="101"/>
      <c r="EBE44" s="101"/>
      <c r="EBF44" s="101"/>
      <c r="EBG44" s="101"/>
      <c r="EBH44" s="101"/>
      <c r="EBI44" s="101"/>
      <c r="EBJ44" s="101"/>
      <c r="EBK44" s="101"/>
      <c r="EBL44" s="101"/>
      <c r="EBM44" s="101"/>
      <c r="EBN44" s="101"/>
      <c r="EBO44" s="101"/>
      <c r="EBP44" s="101"/>
      <c r="EBQ44" s="101"/>
      <c r="EBR44" s="101"/>
      <c r="EBS44" s="101"/>
      <c r="EBT44" s="101"/>
      <c r="EBU44" s="101"/>
      <c r="EBV44" s="101"/>
      <c r="EBW44" s="101"/>
      <c r="EBX44" s="101"/>
      <c r="EBY44" s="101"/>
      <c r="EBZ44" s="101"/>
      <c r="ECA44" s="101"/>
      <c r="ECB44" s="101"/>
      <c r="ECC44" s="101"/>
      <c r="ECD44" s="101"/>
      <c r="ECE44" s="101"/>
      <c r="ECF44" s="101"/>
      <c r="ECG44" s="101"/>
      <c r="ECH44" s="101"/>
      <c r="ECI44" s="101"/>
      <c r="ECJ44" s="101"/>
      <c r="ECK44" s="101"/>
      <c r="ECL44" s="101"/>
      <c r="ECM44" s="101"/>
      <c r="ECN44" s="101"/>
      <c r="ECO44" s="101"/>
      <c r="ECP44" s="101"/>
      <c r="ECQ44" s="101"/>
      <c r="ECR44" s="101"/>
      <c r="ECS44" s="101"/>
      <c r="ECT44" s="101"/>
      <c r="ECU44" s="101"/>
      <c r="ECV44" s="101"/>
      <c r="ECW44" s="101"/>
      <c r="ECX44" s="101"/>
      <c r="ECY44" s="101"/>
      <c r="ECZ44" s="101"/>
      <c r="EDA44" s="101"/>
      <c r="EDB44" s="101"/>
      <c r="EDC44" s="101"/>
      <c r="EDD44" s="101"/>
      <c r="EDE44" s="101"/>
      <c r="EDF44" s="101"/>
      <c r="EDG44" s="101"/>
      <c r="EDH44" s="101"/>
      <c r="EDI44" s="101"/>
      <c r="EDJ44" s="101"/>
      <c r="EDK44" s="101"/>
      <c r="EDL44" s="101"/>
      <c r="EDM44" s="101"/>
      <c r="EDN44" s="101"/>
      <c r="EDO44" s="101"/>
      <c r="EDP44" s="101"/>
      <c r="EDQ44" s="101"/>
      <c r="EDR44" s="101"/>
      <c r="EDS44" s="101"/>
      <c r="EDT44" s="101"/>
      <c r="EDU44" s="101"/>
      <c r="EDV44" s="101"/>
      <c r="EDW44" s="101"/>
      <c r="EDX44" s="101"/>
      <c r="EDY44" s="101"/>
      <c r="EDZ44" s="101"/>
      <c r="EEA44" s="101"/>
      <c r="EEB44" s="101"/>
      <c r="EEC44" s="101"/>
      <c r="EED44" s="101"/>
      <c r="EEE44" s="101"/>
      <c r="EEF44" s="101"/>
      <c r="EEG44" s="101"/>
      <c r="EEH44" s="101"/>
      <c r="EEI44" s="101"/>
      <c r="EEJ44" s="101"/>
      <c r="EEK44" s="101"/>
      <c r="EEL44" s="101"/>
      <c r="EEM44" s="101"/>
      <c r="EEN44" s="101"/>
      <c r="EEO44" s="101"/>
      <c r="EEP44" s="101"/>
      <c r="EEQ44" s="101"/>
      <c r="EER44" s="101"/>
      <c r="EES44" s="101"/>
      <c r="EET44" s="101"/>
      <c r="EEU44" s="101"/>
      <c r="EEV44" s="101"/>
      <c r="EEW44" s="101"/>
      <c r="EEX44" s="101"/>
      <c r="EEY44" s="101"/>
      <c r="EEZ44" s="101"/>
      <c r="EFA44" s="101"/>
      <c r="EFB44" s="101"/>
      <c r="EFC44" s="101"/>
      <c r="EFD44" s="101"/>
      <c r="EFE44" s="101"/>
      <c r="EFF44" s="101"/>
      <c r="EFG44" s="101"/>
      <c r="EFH44" s="101"/>
      <c r="EFI44" s="101"/>
      <c r="EFJ44" s="101"/>
      <c r="EFK44" s="101"/>
      <c r="EFL44" s="101"/>
      <c r="EFM44" s="101"/>
      <c r="EFN44" s="101"/>
      <c r="EFO44" s="101"/>
      <c r="EFP44" s="101"/>
      <c r="EFQ44" s="101"/>
      <c r="EFR44" s="101"/>
      <c r="EFS44" s="101"/>
      <c r="EFT44" s="101"/>
      <c r="EFU44" s="101"/>
      <c r="EFV44" s="101"/>
      <c r="EFW44" s="101"/>
      <c r="EFX44" s="101"/>
      <c r="EFY44" s="101"/>
      <c r="EFZ44" s="101"/>
      <c r="EGA44" s="101"/>
      <c r="EGB44" s="101"/>
      <c r="EGC44" s="101"/>
      <c r="EGD44" s="101"/>
      <c r="EGE44" s="101"/>
      <c r="EGF44" s="101"/>
      <c r="EGG44" s="101"/>
      <c r="EGH44" s="101"/>
      <c r="EGI44" s="101"/>
      <c r="EGJ44" s="101"/>
      <c r="EGK44" s="101"/>
      <c r="EGL44" s="101"/>
      <c r="EGM44" s="101"/>
      <c r="EGN44" s="101"/>
      <c r="EGO44" s="101"/>
      <c r="EGP44" s="101"/>
      <c r="EGQ44" s="101"/>
      <c r="EGR44" s="101"/>
      <c r="EGS44" s="101"/>
      <c r="EGT44" s="101"/>
      <c r="EGU44" s="101"/>
      <c r="EGV44" s="101"/>
      <c r="EGW44" s="101"/>
      <c r="EGX44" s="101"/>
      <c r="EGY44" s="101"/>
      <c r="EGZ44" s="101"/>
      <c r="EHA44" s="101"/>
      <c r="EHB44" s="101"/>
      <c r="EHC44" s="101"/>
      <c r="EHD44" s="101"/>
      <c r="EHE44" s="101"/>
      <c r="EHF44" s="101"/>
      <c r="EHG44" s="101"/>
      <c r="EHH44" s="101"/>
      <c r="EHI44" s="101"/>
      <c r="EHJ44" s="101"/>
      <c r="EHK44" s="101"/>
      <c r="EHL44" s="101"/>
      <c r="EHM44" s="101"/>
      <c r="EHN44" s="101"/>
      <c r="EHO44" s="101"/>
      <c r="EHP44" s="101"/>
      <c r="EHQ44" s="101"/>
      <c r="EHR44" s="101"/>
      <c r="EHS44" s="101"/>
      <c r="EHT44" s="101"/>
      <c r="EHU44" s="101"/>
      <c r="EHV44" s="101"/>
      <c r="EHW44" s="101"/>
      <c r="EHX44" s="101"/>
      <c r="EHY44" s="101"/>
      <c r="EHZ44" s="101"/>
      <c r="EIA44" s="101"/>
      <c r="EIB44" s="101"/>
      <c r="EIC44" s="101"/>
      <c r="EID44" s="101"/>
      <c r="EIE44" s="101"/>
      <c r="EIF44" s="101"/>
      <c r="EIG44" s="101"/>
      <c r="EIH44" s="101"/>
      <c r="EII44" s="101"/>
      <c r="EIJ44" s="101"/>
      <c r="EIK44" s="101"/>
      <c r="EIL44" s="101"/>
      <c r="EIM44" s="101"/>
      <c r="EIN44" s="101"/>
      <c r="EIO44" s="101"/>
      <c r="EIP44" s="101"/>
      <c r="EIQ44" s="101"/>
      <c r="EIR44" s="101"/>
      <c r="EIS44" s="101"/>
      <c r="EIT44" s="101"/>
      <c r="EIU44" s="101"/>
      <c r="EIV44" s="101"/>
      <c r="EIW44" s="101"/>
      <c r="EIX44" s="101"/>
      <c r="EIY44" s="101"/>
      <c r="EIZ44" s="101"/>
      <c r="EJA44" s="101"/>
      <c r="EJB44" s="101"/>
      <c r="EJC44" s="101"/>
      <c r="EJD44" s="101"/>
      <c r="EJE44" s="101"/>
      <c r="EJF44" s="101"/>
      <c r="EJG44" s="101"/>
      <c r="EJH44" s="101"/>
      <c r="EJI44" s="101"/>
      <c r="EJJ44" s="101"/>
      <c r="EJK44" s="101"/>
      <c r="EJL44" s="101"/>
      <c r="EJM44" s="101"/>
      <c r="EJN44" s="101"/>
      <c r="EJO44" s="101"/>
      <c r="EJP44" s="101"/>
      <c r="EJQ44" s="101"/>
      <c r="EJR44" s="101"/>
      <c r="EJS44" s="101"/>
      <c r="EJT44" s="101"/>
      <c r="EJU44" s="101"/>
      <c r="EJV44" s="101"/>
      <c r="EJW44" s="101"/>
      <c r="EJX44" s="101"/>
      <c r="EJY44" s="101"/>
      <c r="EJZ44" s="101"/>
      <c r="EKA44" s="101"/>
      <c r="EKB44" s="101"/>
      <c r="EKC44" s="101"/>
      <c r="EKD44" s="101"/>
      <c r="EKE44" s="101"/>
      <c r="EKF44" s="101"/>
      <c r="EKG44" s="101"/>
      <c r="EKH44" s="101"/>
      <c r="EKI44" s="101"/>
      <c r="EKJ44" s="101"/>
      <c r="EKK44" s="101"/>
      <c r="EKL44" s="101"/>
      <c r="EKM44" s="101"/>
      <c r="EKN44" s="101"/>
      <c r="EKO44" s="101"/>
      <c r="EKP44" s="101"/>
      <c r="EKQ44" s="101"/>
      <c r="EKR44" s="101"/>
      <c r="EKS44" s="101"/>
      <c r="EKT44" s="101"/>
      <c r="EKU44" s="101"/>
      <c r="EKV44" s="101"/>
      <c r="EKW44" s="101"/>
      <c r="EKX44" s="101"/>
      <c r="EKY44" s="101"/>
      <c r="EKZ44" s="101"/>
      <c r="ELA44" s="101"/>
      <c r="ELB44" s="101"/>
      <c r="ELC44" s="101"/>
      <c r="ELD44" s="101"/>
      <c r="ELE44" s="101"/>
      <c r="ELF44" s="101"/>
      <c r="ELG44" s="101"/>
      <c r="ELH44" s="101"/>
      <c r="ELI44" s="101"/>
      <c r="ELJ44" s="101"/>
      <c r="ELK44" s="101"/>
      <c r="ELL44" s="101"/>
      <c r="ELM44" s="101"/>
      <c r="ELN44" s="101"/>
      <c r="ELO44" s="101"/>
      <c r="ELP44" s="101"/>
      <c r="ELQ44" s="101"/>
      <c r="ELR44" s="101"/>
      <c r="ELS44" s="101"/>
      <c r="ELT44" s="101"/>
      <c r="ELU44" s="101"/>
      <c r="ELV44" s="101"/>
      <c r="ELW44" s="101"/>
      <c r="ELX44" s="101"/>
      <c r="ELY44" s="101"/>
      <c r="ELZ44" s="101"/>
      <c r="EMA44" s="101"/>
      <c r="EMB44" s="101"/>
      <c r="EMC44" s="101"/>
      <c r="EMD44" s="101"/>
      <c r="EME44" s="101"/>
      <c r="EMF44" s="101"/>
      <c r="EMG44" s="101"/>
      <c r="EMH44" s="101"/>
      <c r="EMI44" s="101"/>
      <c r="EMJ44" s="101"/>
      <c r="EMK44" s="101"/>
      <c r="EML44" s="101"/>
      <c r="EMM44" s="101"/>
      <c r="EMN44" s="101"/>
      <c r="EMO44" s="101"/>
      <c r="EMP44" s="101"/>
      <c r="EMQ44" s="101"/>
      <c r="EMR44" s="101"/>
      <c r="EMS44" s="101"/>
      <c r="EMT44" s="101"/>
      <c r="EMU44" s="101"/>
      <c r="EMV44" s="101"/>
      <c r="EMW44" s="101"/>
      <c r="EMX44" s="101"/>
      <c r="EMY44" s="101"/>
      <c r="EMZ44" s="101"/>
      <c r="ENA44" s="101"/>
      <c r="ENB44" s="101"/>
      <c r="ENC44" s="101"/>
      <c r="END44" s="101"/>
      <c r="ENE44" s="101"/>
      <c r="ENF44" s="101"/>
      <c r="ENG44" s="101"/>
      <c r="ENH44" s="101"/>
      <c r="ENI44" s="101"/>
      <c r="ENJ44" s="101"/>
      <c r="ENK44" s="101"/>
      <c r="ENL44" s="101"/>
      <c r="ENM44" s="101"/>
      <c r="ENN44" s="101"/>
      <c r="ENO44" s="101"/>
      <c r="ENP44" s="101"/>
      <c r="ENQ44" s="101"/>
      <c r="ENR44" s="101"/>
      <c r="ENS44" s="101"/>
      <c r="ENT44" s="101"/>
      <c r="ENU44" s="101"/>
      <c r="ENV44" s="101"/>
      <c r="ENW44" s="101"/>
      <c r="ENX44" s="101"/>
      <c r="ENY44" s="101"/>
      <c r="ENZ44" s="101"/>
      <c r="EOA44" s="101"/>
      <c r="EOB44" s="101"/>
      <c r="EOC44" s="101"/>
      <c r="EOD44" s="101"/>
      <c r="EOE44" s="101"/>
      <c r="EOF44" s="101"/>
      <c r="EOG44" s="101"/>
      <c r="EOH44" s="101"/>
      <c r="EOI44" s="101"/>
      <c r="EOJ44" s="101"/>
      <c r="EOK44" s="101"/>
      <c r="EOL44" s="101"/>
      <c r="EOM44" s="101"/>
      <c r="EON44" s="101"/>
      <c r="EOO44" s="101"/>
      <c r="EOP44" s="101"/>
      <c r="EOQ44" s="101"/>
      <c r="EOR44" s="101"/>
      <c r="EOS44" s="101"/>
      <c r="EOT44" s="101"/>
      <c r="EOU44" s="101"/>
      <c r="EOV44" s="101"/>
      <c r="EOW44" s="101"/>
      <c r="EOX44" s="101"/>
      <c r="EOY44" s="101"/>
      <c r="EOZ44" s="101"/>
      <c r="EPA44" s="101"/>
      <c r="EPB44" s="101"/>
      <c r="EPC44" s="101"/>
      <c r="EPD44" s="101"/>
      <c r="EPE44" s="101"/>
      <c r="EPF44" s="101"/>
      <c r="EPG44" s="101"/>
      <c r="EPH44" s="101"/>
      <c r="EPI44" s="101"/>
      <c r="EPJ44" s="101"/>
      <c r="EPK44" s="101"/>
      <c r="EPL44" s="101"/>
      <c r="EPM44" s="101"/>
      <c r="EPN44" s="101"/>
      <c r="EPO44" s="101"/>
      <c r="EPP44" s="101"/>
      <c r="EPQ44" s="101"/>
      <c r="EPR44" s="101"/>
      <c r="EPS44" s="101"/>
      <c r="EPT44" s="101"/>
      <c r="EPU44" s="101"/>
      <c r="EPV44" s="101"/>
      <c r="EPW44" s="101"/>
      <c r="EPX44" s="101"/>
      <c r="EPY44" s="101"/>
      <c r="EPZ44" s="101"/>
      <c r="EQA44" s="101"/>
      <c r="EQB44" s="101"/>
      <c r="EQC44" s="101"/>
      <c r="EQD44" s="101"/>
      <c r="EQE44" s="101"/>
      <c r="EQF44" s="101"/>
      <c r="EQG44" s="101"/>
      <c r="EQH44" s="101"/>
      <c r="EQI44" s="101"/>
      <c r="EQJ44" s="101"/>
      <c r="EQK44" s="101"/>
      <c r="EQL44" s="101"/>
      <c r="EQM44" s="101"/>
      <c r="EQN44" s="101"/>
      <c r="EQO44" s="101"/>
      <c r="EQP44" s="101"/>
      <c r="EQQ44" s="101"/>
      <c r="EQR44" s="101"/>
      <c r="EQS44" s="101"/>
      <c r="EQT44" s="101"/>
      <c r="EQU44" s="101"/>
      <c r="EQV44" s="101"/>
      <c r="EQW44" s="101"/>
      <c r="EQX44" s="101"/>
      <c r="EQY44" s="101"/>
      <c r="EQZ44" s="101"/>
      <c r="ERA44" s="101"/>
      <c r="ERB44" s="101"/>
      <c r="ERC44" s="101"/>
      <c r="ERD44" s="101"/>
      <c r="ERE44" s="101"/>
      <c r="ERF44" s="101"/>
      <c r="ERG44" s="101"/>
      <c r="ERH44" s="101"/>
      <c r="ERI44" s="101"/>
      <c r="ERJ44" s="101"/>
      <c r="ERK44" s="101"/>
      <c r="ERL44" s="101"/>
      <c r="ERM44" s="101"/>
      <c r="ERN44" s="101"/>
      <c r="ERO44" s="101"/>
      <c r="ERP44" s="101"/>
      <c r="ERQ44" s="101"/>
      <c r="ERR44" s="101"/>
      <c r="ERS44" s="101"/>
      <c r="ERT44" s="101"/>
      <c r="ERU44" s="101"/>
      <c r="ERV44" s="101"/>
      <c r="ERW44" s="101"/>
      <c r="ERX44" s="101"/>
      <c r="ERY44" s="101"/>
      <c r="ERZ44" s="101"/>
      <c r="ESA44" s="101"/>
      <c r="ESB44" s="101"/>
      <c r="ESC44" s="101"/>
      <c r="ESD44" s="101"/>
      <c r="ESE44" s="101"/>
      <c r="ESF44" s="101"/>
      <c r="ESG44" s="101"/>
      <c r="ESH44" s="101"/>
      <c r="ESI44" s="101"/>
      <c r="ESJ44" s="101"/>
      <c r="ESK44" s="101"/>
      <c r="ESL44" s="101"/>
      <c r="ESM44" s="101"/>
      <c r="ESN44" s="101"/>
      <c r="ESO44" s="101"/>
      <c r="ESP44" s="101"/>
      <c r="ESQ44" s="101"/>
      <c r="ESR44" s="101"/>
      <c r="ESS44" s="101"/>
      <c r="EST44" s="101"/>
      <c r="ESU44" s="101"/>
      <c r="ESV44" s="101"/>
      <c r="ESW44" s="101"/>
      <c r="ESX44" s="101"/>
      <c r="ESY44" s="101"/>
      <c r="ESZ44" s="101"/>
      <c r="ETA44" s="101"/>
      <c r="ETB44" s="101"/>
      <c r="ETC44" s="101"/>
      <c r="ETD44" s="101"/>
      <c r="ETE44" s="101"/>
      <c r="ETF44" s="101"/>
      <c r="ETG44" s="101"/>
      <c r="ETH44" s="101"/>
      <c r="ETI44" s="101"/>
      <c r="ETJ44" s="101"/>
      <c r="ETK44" s="101"/>
      <c r="ETL44" s="101"/>
      <c r="ETM44" s="101"/>
      <c r="ETN44" s="101"/>
      <c r="ETO44" s="101"/>
      <c r="ETP44" s="101"/>
      <c r="ETQ44" s="101"/>
      <c r="ETR44" s="101"/>
      <c r="ETS44" s="101"/>
      <c r="ETT44" s="101"/>
      <c r="ETU44" s="101"/>
      <c r="ETV44" s="101"/>
      <c r="ETW44" s="101"/>
      <c r="ETX44" s="101"/>
      <c r="ETY44" s="101"/>
      <c r="ETZ44" s="101"/>
      <c r="EUA44" s="101"/>
      <c r="EUB44" s="101"/>
      <c r="EUC44" s="101"/>
      <c r="EUD44" s="101"/>
      <c r="EUE44" s="101"/>
      <c r="EUF44" s="101"/>
      <c r="EUG44" s="101"/>
      <c r="EUH44" s="101"/>
      <c r="EUI44" s="101"/>
      <c r="EUJ44" s="101"/>
      <c r="EUK44" s="101"/>
      <c r="EUL44" s="101"/>
      <c r="EUM44" s="101"/>
      <c r="EUN44" s="101"/>
      <c r="EUO44" s="101"/>
      <c r="EUP44" s="101"/>
      <c r="EUQ44" s="101"/>
      <c r="EUR44" s="101"/>
      <c r="EUS44" s="101"/>
      <c r="EUT44" s="101"/>
      <c r="EUU44" s="101"/>
      <c r="EUV44" s="101"/>
      <c r="EUW44" s="101"/>
      <c r="EUX44" s="101"/>
      <c r="EUY44" s="101"/>
      <c r="EUZ44" s="101"/>
      <c r="EVA44" s="101"/>
      <c r="EVB44" s="101"/>
      <c r="EVC44" s="101"/>
      <c r="EVD44" s="101"/>
      <c r="EVE44" s="101"/>
      <c r="EVF44" s="101"/>
      <c r="EVG44" s="101"/>
      <c r="EVH44" s="101"/>
      <c r="EVI44" s="101"/>
      <c r="EVJ44" s="101"/>
      <c r="EVK44" s="101"/>
      <c r="EVL44" s="101"/>
      <c r="EVM44" s="101"/>
      <c r="EVN44" s="101"/>
      <c r="EVO44" s="101"/>
      <c r="EVP44" s="101"/>
      <c r="EVQ44" s="101"/>
      <c r="EVR44" s="101"/>
      <c r="EVS44" s="101"/>
      <c r="EVT44" s="101"/>
      <c r="EVU44" s="101"/>
      <c r="EVV44" s="101"/>
      <c r="EVW44" s="101"/>
      <c r="EVX44" s="101"/>
      <c r="EVY44" s="101"/>
      <c r="EVZ44" s="101"/>
      <c r="EWA44" s="101"/>
      <c r="EWB44" s="101"/>
      <c r="EWC44" s="101"/>
      <c r="EWD44" s="101"/>
      <c r="EWE44" s="101"/>
      <c r="EWF44" s="101"/>
      <c r="EWG44" s="101"/>
      <c r="EWH44" s="101"/>
      <c r="EWI44" s="101"/>
      <c r="EWJ44" s="101"/>
      <c r="EWK44" s="101"/>
      <c r="EWL44" s="101"/>
      <c r="EWM44" s="101"/>
      <c r="EWN44" s="101"/>
      <c r="EWO44" s="101"/>
      <c r="EWP44" s="101"/>
      <c r="EWQ44" s="101"/>
      <c r="EWR44" s="101"/>
      <c r="EWS44" s="101"/>
      <c r="EWT44" s="101"/>
      <c r="EWU44" s="101"/>
      <c r="EWV44" s="101"/>
      <c r="EWW44" s="101"/>
      <c r="EWX44" s="101"/>
      <c r="EWY44" s="101"/>
      <c r="EWZ44" s="101"/>
      <c r="EXA44" s="101"/>
      <c r="EXB44" s="101"/>
      <c r="EXC44" s="101"/>
      <c r="EXD44" s="101"/>
      <c r="EXE44" s="101"/>
      <c r="EXF44" s="101"/>
      <c r="EXG44" s="101"/>
      <c r="EXH44" s="101"/>
      <c r="EXI44" s="101"/>
      <c r="EXJ44" s="101"/>
      <c r="EXK44" s="101"/>
      <c r="EXL44" s="101"/>
      <c r="EXM44" s="101"/>
      <c r="EXN44" s="101"/>
      <c r="EXO44" s="101"/>
      <c r="EXP44" s="101"/>
      <c r="EXQ44" s="101"/>
      <c r="EXR44" s="101"/>
      <c r="EXS44" s="101"/>
      <c r="EXT44" s="101"/>
      <c r="EXU44" s="101"/>
      <c r="EXV44" s="101"/>
      <c r="EXW44" s="101"/>
      <c r="EXX44" s="101"/>
      <c r="EXY44" s="101"/>
      <c r="EXZ44" s="101"/>
      <c r="EYA44" s="101"/>
      <c r="EYB44" s="101"/>
      <c r="EYC44" s="101"/>
      <c r="EYD44" s="101"/>
      <c r="EYE44" s="101"/>
      <c r="EYF44" s="101"/>
      <c r="EYG44" s="101"/>
      <c r="EYH44" s="101"/>
      <c r="EYI44" s="101"/>
      <c r="EYJ44" s="101"/>
      <c r="EYK44" s="101"/>
      <c r="EYL44" s="101"/>
      <c r="EYM44" s="101"/>
      <c r="EYN44" s="101"/>
      <c r="EYO44" s="101"/>
      <c r="EYP44" s="101"/>
      <c r="EYQ44" s="101"/>
      <c r="EYR44" s="101"/>
      <c r="EYS44" s="101"/>
      <c r="EYT44" s="101"/>
      <c r="EYU44" s="101"/>
      <c r="EYV44" s="101"/>
      <c r="EYW44" s="101"/>
      <c r="EYX44" s="101"/>
      <c r="EYY44" s="101"/>
      <c r="EYZ44" s="101"/>
      <c r="EZA44" s="101"/>
      <c r="EZB44" s="101"/>
      <c r="EZC44" s="101"/>
      <c r="EZD44" s="101"/>
      <c r="EZE44" s="101"/>
      <c r="EZF44" s="101"/>
      <c r="EZG44" s="101"/>
      <c r="EZH44" s="101"/>
      <c r="EZI44" s="101"/>
      <c r="EZJ44" s="101"/>
      <c r="EZK44" s="101"/>
      <c r="EZL44" s="101"/>
      <c r="EZM44" s="101"/>
      <c r="EZN44" s="101"/>
      <c r="EZO44" s="101"/>
      <c r="EZP44" s="101"/>
      <c r="EZQ44" s="101"/>
      <c r="EZR44" s="101"/>
      <c r="EZS44" s="101"/>
      <c r="EZT44" s="101"/>
      <c r="EZU44" s="101"/>
      <c r="EZV44" s="101"/>
      <c r="EZW44" s="101"/>
      <c r="EZX44" s="101"/>
      <c r="EZY44" s="101"/>
      <c r="EZZ44" s="101"/>
      <c r="FAA44" s="101"/>
      <c r="FAB44" s="101"/>
      <c r="FAC44" s="101"/>
      <c r="FAD44" s="101"/>
      <c r="FAE44" s="101"/>
      <c r="FAF44" s="101"/>
      <c r="FAG44" s="101"/>
      <c r="FAH44" s="101"/>
      <c r="FAI44" s="101"/>
      <c r="FAJ44" s="101"/>
      <c r="FAK44" s="101"/>
      <c r="FAL44" s="101"/>
      <c r="FAM44" s="101"/>
      <c r="FAN44" s="101"/>
      <c r="FAO44" s="101"/>
      <c r="FAP44" s="101"/>
      <c r="FAQ44" s="101"/>
      <c r="FAR44" s="101"/>
      <c r="FAS44" s="101"/>
      <c r="FAT44" s="101"/>
      <c r="FAU44" s="101"/>
      <c r="FAV44" s="101"/>
      <c r="FAW44" s="101"/>
      <c r="FAX44" s="101"/>
      <c r="FAY44" s="101"/>
      <c r="FAZ44" s="101"/>
      <c r="FBA44" s="101"/>
      <c r="FBB44" s="101"/>
      <c r="FBC44" s="101"/>
      <c r="FBD44" s="101"/>
      <c r="FBE44" s="101"/>
      <c r="FBF44" s="101"/>
      <c r="FBG44" s="101"/>
      <c r="FBH44" s="101"/>
      <c r="FBI44" s="101"/>
      <c r="FBJ44" s="101"/>
      <c r="FBK44" s="101"/>
      <c r="FBL44" s="101"/>
      <c r="FBM44" s="101"/>
      <c r="FBN44" s="101"/>
      <c r="FBO44" s="101"/>
      <c r="FBP44" s="101"/>
      <c r="FBQ44" s="101"/>
      <c r="FBR44" s="101"/>
      <c r="FBS44" s="101"/>
      <c r="FBT44" s="101"/>
      <c r="FBU44" s="101"/>
      <c r="FBV44" s="101"/>
      <c r="FBW44" s="101"/>
      <c r="FBX44" s="101"/>
      <c r="FBY44" s="101"/>
      <c r="FBZ44" s="101"/>
      <c r="FCA44" s="101"/>
      <c r="FCB44" s="101"/>
      <c r="FCC44" s="101"/>
      <c r="FCD44" s="101"/>
      <c r="FCE44" s="101"/>
      <c r="FCF44" s="101"/>
      <c r="FCG44" s="101"/>
      <c r="FCH44" s="101"/>
      <c r="FCI44" s="101"/>
      <c r="FCJ44" s="101"/>
      <c r="FCK44" s="101"/>
      <c r="FCL44" s="101"/>
      <c r="FCM44" s="101"/>
      <c r="FCN44" s="101"/>
      <c r="FCO44" s="101"/>
      <c r="FCP44" s="101"/>
      <c r="FCQ44" s="101"/>
      <c r="FCR44" s="101"/>
      <c r="FCS44" s="101"/>
      <c r="FCT44" s="101"/>
      <c r="FCU44" s="101"/>
      <c r="FCV44" s="101"/>
      <c r="FCW44" s="101"/>
      <c r="FCX44" s="101"/>
      <c r="FCY44" s="101"/>
      <c r="FCZ44" s="101"/>
      <c r="FDA44" s="101"/>
      <c r="FDB44" s="101"/>
      <c r="FDC44" s="101"/>
      <c r="FDD44" s="101"/>
      <c r="FDE44" s="101"/>
      <c r="FDF44" s="101"/>
      <c r="FDG44" s="101"/>
      <c r="FDH44" s="101"/>
      <c r="FDI44" s="101"/>
      <c r="FDJ44" s="101"/>
      <c r="FDK44" s="101"/>
      <c r="FDL44" s="101"/>
      <c r="FDM44" s="101"/>
      <c r="FDN44" s="101"/>
      <c r="FDO44" s="101"/>
      <c r="FDP44" s="101"/>
      <c r="FDQ44" s="101"/>
      <c r="FDR44" s="101"/>
      <c r="FDS44" s="101"/>
      <c r="FDT44" s="101"/>
      <c r="FDU44" s="101"/>
      <c r="FDV44" s="101"/>
      <c r="FDW44" s="101"/>
      <c r="FDX44" s="101"/>
      <c r="FDY44" s="101"/>
      <c r="FDZ44" s="101"/>
      <c r="FEA44" s="101"/>
      <c r="FEB44" s="101"/>
      <c r="FEC44" s="101"/>
      <c r="FED44" s="101"/>
      <c r="FEE44" s="101"/>
      <c r="FEF44" s="101"/>
      <c r="FEG44" s="101"/>
      <c r="FEH44" s="101"/>
      <c r="FEI44" s="101"/>
      <c r="FEJ44" s="101"/>
      <c r="FEK44" s="101"/>
      <c r="FEL44" s="101"/>
      <c r="FEM44" s="101"/>
      <c r="FEN44" s="101"/>
      <c r="FEO44" s="101"/>
      <c r="FEP44" s="101"/>
      <c r="FEQ44" s="101"/>
      <c r="FER44" s="101"/>
      <c r="FES44" s="101"/>
      <c r="FET44" s="101"/>
      <c r="FEU44" s="101"/>
      <c r="FEV44" s="101"/>
      <c r="FEW44" s="101"/>
      <c r="FEX44" s="101"/>
      <c r="FEY44" s="101"/>
      <c r="FEZ44" s="101"/>
      <c r="FFA44" s="101"/>
      <c r="FFB44" s="101"/>
      <c r="FFC44" s="101"/>
      <c r="FFD44" s="101"/>
      <c r="FFE44" s="101"/>
      <c r="FFF44" s="101"/>
      <c r="FFG44" s="101"/>
      <c r="FFH44" s="101"/>
      <c r="FFI44" s="101"/>
      <c r="FFJ44" s="101"/>
      <c r="FFK44" s="101"/>
      <c r="FFL44" s="101"/>
      <c r="FFM44" s="101"/>
      <c r="FFN44" s="101"/>
      <c r="FFO44" s="101"/>
      <c r="FFP44" s="101"/>
      <c r="FFQ44" s="101"/>
      <c r="FFR44" s="101"/>
      <c r="FFS44" s="101"/>
      <c r="FFT44" s="101"/>
      <c r="FFU44" s="101"/>
      <c r="FFV44" s="101"/>
      <c r="FFW44" s="101"/>
      <c r="FFX44" s="101"/>
      <c r="FFY44" s="101"/>
      <c r="FFZ44" s="101"/>
      <c r="FGA44" s="101"/>
      <c r="FGB44" s="101"/>
      <c r="FGC44" s="101"/>
      <c r="FGD44" s="101"/>
      <c r="FGE44" s="101"/>
      <c r="FGF44" s="101"/>
      <c r="FGG44" s="101"/>
      <c r="FGH44" s="101"/>
      <c r="FGI44" s="101"/>
      <c r="FGJ44" s="101"/>
      <c r="FGK44" s="101"/>
      <c r="FGL44" s="101"/>
      <c r="FGM44" s="101"/>
      <c r="FGN44" s="101"/>
      <c r="FGO44" s="101"/>
      <c r="FGP44" s="101"/>
      <c r="FGQ44" s="101"/>
      <c r="FGR44" s="101"/>
      <c r="FGS44" s="101"/>
      <c r="FGT44" s="101"/>
      <c r="FGU44" s="101"/>
      <c r="FGV44" s="101"/>
      <c r="FGW44" s="101"/>
      <c r="FGX44" s="101"/>
      <c r="FGY44" s="101"/>
      <c r="FGZ44" s="101"/>
      <c r="FHA44" s="101"/>
      <c r="FHB44" s="101"/>
      <c r="FHC44" s="101"/>
      <c r="FHD44" s="101"/>
      <c r="FHE44" s="101"/>
      <c r="FHF44" s="101"/>
      <c r="FHG44" s="101"/>
      <c r="FHH44" s="101"/>
      <c r="FHI44" s="101"/>
      <c r="FHJ44" s="101"/>
      <c r="FHK44" s="101"/>
      <c r="FHL44" s="101"/>
      <c r="FHM44" s="101"/>
      <c r="FHN44" s="101"/>
      <c r="FHO44" s="101"/>
      <c r="FHP44" s="101"/>
      <c r="FHQ44" s="101"/>
      <c r="FHR44" s="101"/>
      <c r="FHS44" s="101"/>
      <c r="FHT44" s="101"/>
      <c r="FHU44" s="101"/>
      <c r="FHV44" s="101"/>
      <c r="FHW44" s="101"/>
      <c r="FHX44" s="101"/>
      <c r="FHY44" s="101"/>
      <c r="FHZ44" s="101"/>
      <c r="FIA44" s="101"/>
      <c r="FIB44" s="101"/>
      <c r="FIC44" s="101"/>
      <c r="FID44" s="101"/>
      <c r="FIE44" s="101"/>
      <c r="FIF44" s="101"/>
      <c r="FIG44" s="101"/>
      <c r="FIH44" s="101"/>
      <c r="FII44" s="101"/>
      <c r="FIJ44" s="101"/>
      <c r="FIK44" s="101"/>
      <c r="FIL44" s="101"/>
      <c r="FIM44" s="101"/>
      <c r="FIN44" s="101"/>
      <c r="FIO44" s="101"/>
      <c r="FIP44" s="101"/>
      <c r="FIQ44" s="101"/>
      <c r="FIR44" s="101"/>
      <c r="FIS44" s="101"/>
      <c r="FIT44" s="101"/>
      <c r="FIU44" s="101"/>
      <c r="FIV44" s="101"/>
      <c r="FIW44" s="101"/>
      <c r="FIX44" s="101"/>
      <c r="FIY44" s="101"/>
      <c r="FIZ44" s="101"/>
      <c r="FJA44" s="101"/>
      <c r="FJB44" s="101"/>
      <c r="FJC44" s="101"/>
      <c r="FJD44" s="101"/>
      <c r="FJE44" s="101"/>
      <c r="FJF44" s="101"/>
      <c r="FJG44" s="101"/>
      <c r="FJH44" s="101"/>
      <c r="FJI44" s="101"/>
      <c r="FJJ44" s="101"/>
      <c r="FJK44" s="101"/>
      <c r="FJL44" s="101"/>
      <c r="FJM44" s="101"/>
      <c r="FJN44" s="101"/>
      <c r="FJO44" s="101"/>
      <c r="FJP44" s="101"/>
      <c r="FJQ44" s="101"/>
      <c r="FJR44" s="101"/>
      <c r="FJS44" s="101"/>
      <c r="FJT44" s="101"/>
      <c r="FJU44" s="101"/>
      <c r="FJV44" s="101"/>
      <c r="FJW44" s="101"/>
      <c r="FJX44" s="101"/>
      <c r="FJY44" s="101"/>
      <c r="FJZ44" s="101"/>
      <c r="FKA44" s="101"/>
      <c r="FKB44" s="101"/>
      <c r="FKC44" s="101"/>
      <c r="FKD44" s="101"/>
      <c r="FKE44" s="101"/>
      <c r="FKF44" s="101"/>
      <c r="FKG44" s="101"/>
      <c r="FKH44" s="101"/>
      <c r="FKI44" s="101"/>
      <c r="FKJ44" s="101"/>
      <c r="FKK44" s="101"/>
      <c r="FKL44" s="101"/>
      <c r="FKM44" s="101"/>
      <c r="FKN44" s="101"/>
      <c r="FKO44" s="101"/>
      <c r="FKP44" s="101"/>
      <c r="FKQ44" s="101"/>
      <c r="FKR44" s="101"/>
      <c r="FKS44" s="101"/>
      <c r="FKT44" s="101"/>
      <c r="FKU44" s="101"/>
      <c r="FKV44" s="101"/>
      <c r="FKW44" s="101"/>
      <c r="FKX44" s="101"/>
      <c r="FKY44" s="101"/>
      <c r="FKZ44" s="101"/>
      <c r="FLA44" s="101"/>
      <c r="FLB44" s="101"/>
      <c r="FLC44" s="101"/>
      <c r="FLD44" s="101"/>
      <c r="FLE44" s="101"/>
      <c r="FLF44" s="101"/>
      <c r="FLG44" s="101"/>
      <c r="FLH44" s="101"/>
      <c r="FLI44" s="101"/>
      <c r="FLJ44" s="101"/>
      <c r="FLK44" s="101"/>
      <c r="FLL44" s="101"/>
      <c r="FLM44" s="101"/>
      <c r="FLN44" s="101"/>
      <c r="FLO44" s="101"/>
      <c r="FLP44" s="101"/>
      <c r="FLQ44" s="101"/>
      <c r="FLR44" s="101"/>
      <c r="FLS44" s="101"/>
      <c r="FLT44" s="101"/>
      <c r="FLU44" s="101"/>
      <c r="FLV44" s="101"/>
      <c r="FLW44" s="101"/>
      <c r="FLX44" s="101"/>
      <c r="FLY44" s="101"/>
      <c r="FLZ44" s="101"/>
      <c r="FMA44" s="101"/>
      <c r="FMB44" s="101"/>
      <c r="FMC44" s="101"/>
      <c r="FMD44" s="101"/>
      <c r="FME44" s="101"/>
      <c r="FMF44" s="101"/>
      <c r="FMG44" s="101"/>
      <c r="FMH44" s="101"/>
      <c r="FMI44" s="101"/>
      <c r="FMJ44" s="101"/>
      <c r="FMK44" s="101"/>
      <c r="FML44" s="101"/>
      <c r="FMM44" s="101"/>
      <c r="FMN44" s="101"/>
      <c r="FMO44" s="101"/>
      <c r="FMP44" s="101"/>
      <c r="FMQ44" s="101"/>
      <c r="FMR44" s="101"/>
      <c r="FMS44" s="101"/>
      <c r="FMT44" s="101"/>
      <c r="FMU44" s="101"/>
      <c r="FMV44" s="101"/>
      <c r="FMW44" s="101"/>
      <c r="FMX44" s="101"/>
      <c r="FMY44" s="101"/>
      <c r="FMZ44" s="101"/>
      <c r="FNA44" s="101"/>
      <c r="FNB44" s="101"/>
      <c r="FNC44" s="101"/>
      <c r="FND44" s="101"/>
      <c r="FNE44" s="101"/>
      <c r="FNF44" s="101"/>
      <c r="FNG44" s="101"/>
      <c r="FNH44" s="101"/>
      <c r="FNI44" s="101"/>
      <c r="FNJ44" s="101"/>
      <c r="FNK44" s="101"/>
      <c r="FNL44" s="101"/>
      <c r="FNM44" s="101"/>
      <c r="FNN44" s="101"/>
      <c r="FNO44" s="101"/>
      <c r="FNP44" s="101"/>
      <c r="FNQ44" s="101"/>
      <c r="FNR44" s="101"/>
      <c r="FNS44" s="101"/>
      <c r="FNT44" s="101"/>
      <c r="FNU44" s="101"/>
      <c r="FNV44" s="101"/>
      <c r="FNW44" s="101"/>
      <c r="FNX44" s="101"/>
      <c r="FNY44" s="101"/>
      <c r="FNZ44" s="101"/>
      <c r="FOA44" s="101"/>
      <c r="FOB44" s="101"/>
      <c r="FOC44" s="101"/>
      <c r="FOD44" s="101"/>
      <c r="FOE44" s="101"/>
      <c r="FOF44" s="101"/>
      <c r="FOG44" s="101"/>
      <c r="FOH44" s="101"/>
      <c r="FOI44" s="101"/>
      <c r="FOJ44" s="101"/>
      <c r="FOK44" s="101"/>
      <c r="FOL44" s="101"/>
      <c r="FOM44" s="101"/>
      <c r="FON44" s="101"/>
      <c r="FOO44" s="101"/>
      <c r="FOP44" s="101"/>
      <c r="FOQ44" s="101"/>
      <c r="FOR44" s="101"/>
      <c r="FOS44" s="101"/>
      <c r="FOT44" s="101"/>
      <c r="FOU44" s="101"/>
      <c r="FOV44" s="101"/>
      <c r="FOW44" s="101"/>
      <c r="FOX44" s="101"/>
      <c r="FOY44" s="101"/>
      <c r="FOZ44" s="101"/>
      <c r="FPA44" s="101"/>
      <c r="FPB44" s="101"/>
      <c r="FPC44" s="101"/>
      <c r="FPD44" s="101"/>
      <c r="FPE44" s="101"/>
      <c r="FPF44" s="101"/>
      <c r="FPG44" s="101"/>
      <c r="FPH44" s="101"/>
      <c r="FPI44" s="101"/>
      <c r="FPJ44" s="101"/>
      <c r="FPK44" s="101"/>
      <c r="FPL44" s="101"/>
      <c r="FPM44" s="101"/>
      <c r="FPN44" s="101"/>
      <c r="FPO44" s="101"/>
      <c r="FPP44" s="101"/>
      <c r="FPQ44" s="101"/>
      <c r="FPR44" s="101"/>
      <c r="FPS44" s="101"/>
      <c r="FPT44" s="101"/>
      <c r="FPU44" s="101"/>
      <c r="FPV44" s="101"/>
      <c r="FPW44" s="101"/>
      <c r="FPX44" s="101"/>
      <c r="FPY44" s="101"/>
      <c r="FPZ44" s="101"/>
      <c r="FQA44" s="101"/>
      <c r="FQB44" s="101"/>
      <c r="FQC44" s="101"/>
      <c r="FQD44" s="101"/>
      <c r="FQE44" s="101"/>
      <c r="FQF44" s="101"/>
      <c r="FQG44" s="101"/>
      <c r="FQH44" s="101"/>
      <c r="FQI44" s="101"/>
      <c r="FQJ44" s="101"/>
      <c r="FQK44" s="101"/>
      <c r="FQL44" s="101"/>
      <c r="FQM44" s="101"/>
      <c r="FQN44" s="101"/>
      <c r="FQO44" s="101"/>
      <c r="FQP44" s="101"/>
      <c r="FQQ44" s="101"/>
      <c r="FQR44" s="101"/>
      <c r="FQS44" s="101"/>
      <c r="FQT44" s="101"/>
      <c r="FQU44" s="101"/>
      <c r="FQV44" s="101"/>
      <c r="FQW44" s="101"/>
      <c r="FQX44" s="101"/>
      <c r="FQY44" s="101"/>
      <c r="FQZ44" s="101"/>
      <c r="FRA44" s="101"/>
      <c r="FRB44" s="101"/>
      <c r="FRC44" s="101"/>
      <c r="FRD44" s="101"/>
      <c r="FRE44" s="101"/>
      <c r="FRF44" s="101"/>
      <c r="FRG44" s="101"/>
      <c r="FRH44" s="101"/>
      <c r="FRI44" s="101"/>
      <c r="FRJ44" s="101"/>
      <c r="FRK44" s="101"/>
      <c r="FRL44" s="101"/>
      <c r="FRM44" s="101"/>
      <c r="FRN44" s="101"/>
      <c r="FRO44" s="101"/>
      <c r="FRP44" s="101"/>
      <c r="FRQ44" s="101"/>
      <c r="FRR44" s="101"/>
      <c r="FRS44" s="101"/>
      <c r="FRT44" s="101"/>
      <c r="FRU44" s="101"/>
      <c r="FRV44" s="101"/>
      <c r="FRW44" s="101"/>
      <c r="FRX44" s="101"/>
      <c r="FRY44" s="101"/>
      <c r="FRZ44" s="101"/>
      <c r="FSA44" s="101"/>
      <c r="FSB44" s="101"/>
      <c r="FSC44" s="101"/>
      <c r="FSD44" s="101"/>
      <c r="FSE44" s="101"/>
      <c r="FSF44" s="101"/>
      <c r="FSG44" s="101"/>
      <c r="FSH44" s="101"/>
      <c r="FSI44" s="101"/>
      <c r="FSJ44" s="101"/>
      <c r="FSK44" s="101"/>
      <c r="FSL44" s="101"/>
      <c r="FSM44" s="101"/>
      <c r="FSN44" s="101"/>
      <c r="FSO44" s="101"/>
      <c r="FSP44" s="101"/>
      <c r="FSQ44" s="101"/>
      <c r="FSR44" s="101"/>
      <c r="FSS44" s="101"/>
      <c r="FST44" s="101"/>
      <c r="FSU44" s="101"/>
      <c r="FSV44" s="101"/>
      <c r="FSW44" s="101"/>
      <c r="FSX44" s="101"/>
      <c r="FSY44" s="101"/>
      <c r="FSZ44" s="101"/>
      <c r="FTA44" s="101"/>
      <c r="FTB44" s="101"/>
      <c r="FTC44" s="101"/>
      <c r="FTD44" s="101"/>
      <c r="FTE44" s="101"/>
      <c r="FTF44" s="101"/>
      <c r="FTG44" s="101"/>
      <c r="FTH44" s="101"/>
      <c r="FTI44" s="101"/>
      <c r="FTJ44" s="101"/>
      <c r="FTK44" s="101"/>
      <c r="FTL44" s="101"/>
      <c r="FTM44" s="101"/>
      <c r="FTN44" s="101"/>
      <c r="FTO44" s="101"/>
      <c r="FTP44" s="101"/>
      <c r="FTQ44" s="101"/>
      <c r="FTR44" s="101"/>
      <c r="FTS44" s="101"/>
      <c r="FTT44" s="101"/>
      <c r="FTU44" s="101"/>
      <c r="FTV44" s="101"/>
      <c r="FTW44" s="101"/>
      <c r="FTX44" s="101"/>
      <c r="FTY44" s="101"/>
      <c r="FTZ44" s="101"/>
      <c r="FUA44" s="101"/>
      <c r="FUB44" s="101"/>
      <c r="FUC44" s="101"/>
      <c r="FUD44" s="101"/>
      <c r="FUE44" s="101"/>
      <c r="FUF44" s="101"/>
      <c r="FUG44" s="101"/>
      <c r="FUH44" s="101"/>
      <c r="FUI44" s="101"/>
      <c r="FUJ44" s="101"/>
      <c r="FUK44" s="101"/>
      <c r="FUL44" s="101"/>
      <c r="FUM44" s="101"/>
      <c r="FUN44" s="101"/>
      <c r="FUO44" s="101"/>
      <c r="FUP44" s="101"/>
      <c r="FUQ44" s="101"/>
      <c r="FUR44" s="101"/>
      <c r="FUS44" s="101"/>
      <c r="FUT44" s="101"/>
      <c r="FUU44" s="101"/>
      <c r="FUV44" s="101"/>
      <c r="FUW44" s="101"/>
      <c r="FUX44" s="101"/>
      <c r="FUY44" s="101"/>
      <c r="FUZ44" s="101"/>
      <c r="FVA44" s="101"/>
      <c r="FVB44" s="101"/>
      <c r="FVC44" s="101"/>
      <c r="FVD44" s="101"/>
      <c r="FVE44" s="101"/>
      <c r="FVF44" s="101"/>
      <c r="FVG44" s="101"/>
      <c r="FVH44" s="101"/>
      <c r="FVI44" s="101"/>
      <c r="FVJ44" s="101"/>
      <c r="FVK44" s="101"/>
      <c r="FVL44" s="101"/>
      <c r="FVM44" s="101"/>
      <c r="FVN44" s="101"/>
      <c r="FVO44" s="101"/>
      <c r="FVP44" s="101"/>
      <c r="FVQ44" s="101"/>
      <c r="FVR44" s="101"/>
      <c r="FVS44" s="101"/>
      <c r="FVT44" s="101"/>
      <c r="FVU44" s="101"/>
      <c r="FVV44" s="101"/>
      <c r="FVW44" s="101"/>
      <c r="FVX44" s="101"/>
      <c r="FVY44" s="101"/>
      <c r="FVZ44" s="101"/>
      <c r="FWA44" s="101"/>
      <c r="FWB44" s="101"/>
      <c r="FWC44" s="101"/>
      <c r="FWD44" s="101"/>
      <c r="FWE44" s="101"/>
      <c r="FWF44" s="101"/>
      <c r="FWG44" s="101"/>
      <c r="FWH44" s="101"/>
      <c r="FWI44" s="101"/>
      <c r="FWJ44" s="101"/>
      <c r="FWK44" s="101"/>
      <c r="FWL44" s="101"/>
      <c r="FWM44" s="101"/>
      <c r="FWN44" s="101"/>
      <c r="FWO44" s="101"/>
      <c r="FWP44" s="101"/>
      <c r="FWQ44" s="101"/>
      <c r="FWR44" s="101"/>
      <c r="FWS44" s="101"/>
      <c r="FWT44" s="101"/>
      <c r="FWU44" s="101"/>
      <c r="FWV44" s="101"/>
      <c r="FWW44" s="101"/>
      <c r="FWX44" s="101"/>
      <c r="FWY44" s="101"/>
      <c r="FWZ44" s="101"/>
      <c r="FXA44" s="101"/>
      <c r="FXB44" s="101"/>
      <c r="FXC44" s="101"/>
      <c r="FXD44" s="101"/>
      <c r="FXE44" s="101"/>
      <c r="FXF44" s="101"/>
      <c r="FXG44" s="101"/>
      <c r="FXH44" s="101"/>
      <c r="FXI44" s="101"/>
      <c r="FXJ44" s="101"/>
      <c r="FXK44" s="101"/>
      <c r="FXL44" s="101"/>
      <c r="FXM44" s="101"/>
      <c r="FXN44" s="101"/>
      <c r="FXO44" s="101"/>
      <c r="FXP44" s="101"/>
      <c r="FXQ44" s="101"/>
      <c r="FXR44" s="101"/>
      <c r="FXS44" s="101"/>
      <c r="FXT44" s="101"/>
      <c r="FXU44" s="101"/>
      <c r="FXV44" s="101"/>
      <c r="FXW44" s="101"/>
      <c r="FXX44" s="101"/>
      <c r="FXY44" s="101"/>
      <c r="FXZ44" s="101"/>
      <c r="FYA44" s="101"/>
      <c r="FYB44" s="101"/>
      <c r="FYC44" s="101"/>
      <c r="FYD44" s="101"/>
      <c r="FYE44" s="101"/>
      <c r="FYF44" s="101"/>
      <c r="FYG44" s="101"/>
      <c r="FYH44" s="101"/>
      <c r="FYI44" s="101"/>
      <c r="FYJ44" s="101"/>
      <c r="FYK44" s="101"/>
      <c r="FYL44" s="101"/>
      <c r="FYM44" s="101"/>
      <c r="FYN44" s="101"/>
      <c r="FYO44" s="101"/>
      <c r="FYP44" s="101"/>
      <c r="FYQ44" s="101"/>
      <c r="FYR44" s="101"/>
      <c r="FYS44" s="101"/>
      <c r="FYT44" s="101"/>
      <c r="FYU44" s="101"/>
      <c r="FYV44" s="101"/>
      <c r="FYW44" s="101"/>
      <c r="FYX44" s="101"/>
      <c r="FYY44" s="101"/>
      <c r="FYZ44" s="101"/>
      <c r="FZA44" s="101"/>
      <c r="FZB44" s="101"/>
      <c r="FZC44" s="101"/>
      <c r="FZD44" s="101"/>
      <c r="FZE44" s="101"/>
      <c r="FZF44" s="101"/>
      <c r="FZG44" s="101"/>
      <c r="FZH44" s="101"/>
      <c r="FZI44" s="101"/>
      <c r="FZJ44" s="101"/>
      <c r="FZK44" s="101"/>
      <c r="FZL44" s="101"/>
      <c r="FZM44" s="101"/>
      <c r="FZN44" s="101"/>
      <c r="FZO44" s="101"/>
      <c r="FZP44" s="101"/>
      <c r="FZQ44" s="101"/>
      <c r="FZR44" s="101"/>
      <c r="FZS44" s="101"/>
      <c r="FZT44" s="101"/>
      <c r="FZU44" s="101"/>
      <c r="FZV44" s="101"/>
      <c r="FZW44" s="101"/>
      <c r="FZX44" s="101"/>
      <c r="FZY44" s="101"/>
      <c r="FZZ44" s="101"/>
      <c r="GAA44" s="101"/>
      <c r="GAB44" s="101"/>
      <c r="GAC44" s="101"/>
      <c r="GAD44" s="101"/>
      <c r="GAE44" s="101"/>
      <c r="GAF44" s="101"/>
      <c r="GAG44" s="101"/>
      <c r="GAH44" s="101"/>
      <c r="GAI44" s="101"/>
      <c r="GAJ44" s="101"/>
      <c r="GAK44" s="101"/>
      <c r="GAL44" s="101"/>
      <c r="GAM44" s="101"/>
      <c r="GAN44" s="101"/>
      <c r="GAO44" s="101"/>
      <c r="GAP44" s="101"/>
      <c r="GAQ44" s="101"/>
      <c r="GAR44" s="101"/>
      <c r="GAS44" s="101"/>
      <c r="GAT44" s="101"/>
      <c r="GAU44" s="101"/>
      <c r="GAV44" s="101"/>
      <c r="GAW44" s="101"/>
      <c r="GAX44" s="101"/>
      <c r="GAY44" s="101"/>
      <c r="GAZ44" s="101"/>
      <c r="GBA44" s="101"/>
      <c r="GBB44" s="101"/>
      <c r="GBC44" s="101"/>
      <c r="GBD44" s="101"/>
      <c r="GBE44" s="101"/>
      <c r="GBF44" s="101"/>
      <c r="GBG44" s="101"/>
      <c r="GBH44" s="101"/>
      <c r="GBI44" s="101"/>
      <c r="GBJ44" s="101"/>
      <c r="GBK44" s="101"/>
      <c r="GBL44" s="101"/>
      <c r="GBM44" s="101"/>
      <c r="GBN44" s="101"/>
      <c r="GBO44" s="101"/>
      <c r="GBP44" s="101"/>
      <c r="GBQ44" s="101"/>
      <c r="GBR44" s="101"/>
      <c r="GBS44" s="101"/>
      <c r="GBT44" s="101"/>
      <c r="GBU44" s="101"/>
      <c r="GBV44" s="101"/>
      <c r="GBW44" s="101"/>
      <c r="GBX44" s="101"/>
      <c r="GBY44" s="101"/>
      <c r="GBZ44" s="101"/>
      <c r="GCA44" s="101"/>
      <c r="GCB44" s="101"/>
      <c r="GCC44" s="101"/>
      <c r="GCD44" s="101"/>
      <c r="GCE44" s="101"/>
      <c r="GCF44" s="101"/>
      <c r="GCG44" s="101"/>
      <c r="GCH44" s="101"/>
      <c r="GCI44" s="101"/>
      <c r="GCJ44" s="101"/>
      <c r="GCK44" s="101"/>
      <c r="GCL44" s="101"/>
      <c r="GCM44" s="101"/>
      <c r="GCN44" s="101"/>
      <c r="GCO44" s="101"/>
      <c r="GCP44" s="101"/>
      <c r="GCQ44" s="101"/>
      <c r="GCR44" s="101"/>
      <c r="GCS44" s="101"/>
      <c r="GCT44" s="101"/>
      <c r="GCU44" s="101"/>
      <c r="GCV44" s="101"/>
      <c r="GCW44" s="101"/>
      <c r="GCX44" s="101"/>
      <c r="GCY44" s="101"/>
      <c r="GCZ44" s="101"/>
      <c r="GDA44" s="101"/>
      <c r="GDB44" s="101"/>
      <c r="GDC44" s="101"/>
      <c r="GDD44" s="101"/>
      <c r="GDE44" s="101"/>
      <c r="GDF44" s="101"/>
      <c r="GDG44" s="101"/>
      <c r="GDH44" s="101"/>
      <c r="GDI44" s="101"/>
      <c r="GDJ44" s="101"/>
      <c r="GDK44" s="101"/>
      <c r="GDL44" s="101"/>
      <c r="GDM44" s="101"/>
      <c r="GDN44" s="101"/>
      <c r="GDO44" s="101"/>
      <c r="GDP44" s="101"/>
      <c r="GDQ44" s="101"/>
      <c r="GDR44" s="101"/>
      <c r="GDS44" s="101"/>
      <c r="GDT44" s="101"/>
      <c r="GDU44" s="101"/>
      <c r="GDV44" s="101"/>
      <c r="GDW44" s="101"/>
      <c r="GDX44" s="101"/>
      <c r="GDY44" s="101"/>
      <c r="GDZ44" s="101"/>
      <c r="GEA44" s="101"/>
      <c r="GEB44" s="101"/>
      <c r="GEC44" s="101"/>
      <c r="GED44" s="101"/>
      <c r="GEE44" s="101"/>
      <c r="GEF44" s="101"/>
      <c r="GEG44" s="101"/>
      <c r="GEH44" s="101"/>
      <c r="GEI44" s="101"/>
      <c r="GEJ44" s="101"/>
      <c r="GEK44" s="101"/>
      <c r="GEL44" s="101"/>
      <c r="GEM44" s="101"/>
      <c r="GEN44" s="101"/>
      <c r="GEO44" s="101"/>
      <c r="GEP44" s="101"/>
      <c r="GEQ44" s="101"/>
      <c r="GER44" s="101"/>
      <c r="GES44" s="101"/>
      <c r="GET44" s="101"/>
      <c r="GEU44" s="101"/>
      <c r="GEV44" s="101"/>
      <c r="GEW44" s="101"/>
      <c r="GEX44" s="101"/>
      <c r="GEY44" s="101"/>
      <c r="GEZ44" s="101"/>
      <c r="GFA44" s="101"/>
      <c r="GFB44" s="101"/>
      <c r="GFC44" s="101"/>
      <c r="GFD44" s="101"/>
      <c r="GFE44" s="101"/>
      <c r="GFF44" s="101"/>
      <c r="GFG44" s="101"/>
      <c r="GFH44" s="101"/>
      <c r="GFI44" s="101"/>
      <c r="GFJ44" s="101"/>
      <c r="GFK44" s="101"/>
      <c r="GFL44" s="101"/>
      <c r="GFM44" s="101"/>
      <c r="GFN44" s="101"/>
      <c r="GFO44" s="101"/>
      <c r="GFP44" s="101"/>
      <c r="GFQ44" s="101"/>
      <c r="GFR44" s="101"/>
      <c r="GFS44" s="101"/>
      <c r="GFT44" s="101"/>
      <c r="GFU44" s="101"/>
      <c r="GFV44" s="101"/>
      <c r="GFW44" s="101"/>
      <c r="GFX44" s="101"/>
      <c r="GFY44" s="101"/>
      <c r="GFZ44" s="101"/>
      <c r="GGA44" s="101"/>
      <c r="GGB44" s="101"/>
      <c r="GGC44" s="101"/>
      <c r="GGD44" s="101"/>
      <c r="GGE44" s="101"/>
      <c r="GGF44" s="101"/>
      <c r="GGG44" s="101"/>
      <c r="GGH44" s="101"/>
      <c r="GGI44" s="101"/>
      <c r="GGJ44" s="101"/>
      <c r="GGK44" s="101"/>
      <c r="GGL44" s="101"/>
      <c r="GGM44" s="101"/>
      <c r="GGN44" s="101"/>
      <c r="GGO44" s="101"/>
      <c r="GGP44" s="101"/>
      <c r="GGQ44" s="101"/>
      <c r="GGR44" s="101"/>
      <c r="GGS44" s="101"/>
      <c r="GGT44" s="101"/>
      <c r="GGU44" s="101"/>
      <c r="GGV44" s="101"/>
      <c r="GGW44" s="101"/>
      <c r="GGX44" s="101"/>
      <c r="GGY44" s="101"/>
      <c r="GGZ44" s="101"/>
      <c r="GHA44" s="101"/>
      <c r="GHB44" s="101"/>
      <c r="GHC44" s="101"/>
      <c r="GHD44" s="101"/>
      <c r="GHE44" s="101"/>
      <c r="GHF44" s="101"/>
      <c r="GHG44" s="101"/>
      <c r="GHH44" s="101"/>
      <c r="GHI44" s="101"/>
      <c r="GHJ44" s="101"/>
      <c r="GHK44" s="101"/>
      <c r="GHL44" s="101"/>
      <c r="GHM44" s="101"/>
      <c r="GHN44" s="101"/>
      <c r="GHO44" s="101"/>
      <c r="GHP44" s="101"/>
      <c r="GHQ44" s="101"/>
      <c r="GHR44" s="101"/>
      <c r="GHS44" s="101"/>
      <c r="GHT44" s="101"/>
      <c r="GHU44" s="101"/>
      <c r="GHV44" s="101"/>
      <c r="GHW44" s="101"/>
      <c r="GHX44" s="101"/>
      <c r="GHY44" s="101"/>
      <c r="GHZ44" s="101"/>
      <c r="GIA44" s="101"/>
      <c r="GIB44" s="101"/>
      <c r="GIC44" s="101"/>
      <c r="GID44" s="101"/>
      <c r="GIE44" s="101"/>
      <c r="GIF44" s="101"/>
      <c r="GIG44" s="101"/>
      <c r="GIH44" s="101"/>
      <c r="GII44" s="101"/>
      <c r="GIJ44" s="101"/>
      <c r="GIK44" s="101"/>
      <c r="GIL44" s="101"/>
      <c r="GIM44" s="101"/>
      <c r="GIN44" s="101"/>
      <c r="GIO44" s="101"/>
      <c r="GIP44" s="101"/>
      <c r="GIQ44" s="101"/>
      <c r="GIR44" s="101"/>
      <c r="GIS44" s="101"/>
      <c r="GIT44" s="101"/>
      <c r="GIU44" s="101"/>
      <c r="GIV44" s="101"/>
      <c r="GIW44" s="101"/>
      <c r="GIX44" s="101"/>
      <c r="GIY44" s="101"/>
      <c r="GIZ44" s="101"/>
      <c r="GJA44" s="101"/>
      <c r="GJB44" s="101"/>
      <c r="GJC44" s="101"/>
      <c r="GJD44" s="101"/>
      <c r="GJE44" s="101"/>
      <c r="GJF44" s="101"/>
      <c r="GJG44" s="101"/>
      <c r="GJH44" s="101"/>
      <c r="GJI44" s="101"/>
      <c r="GJJ44" s="101"/>
      <c r="GJK44" s="101"/>
      <c r="GJL44" s="101"/>
      <c r="GJM44" s="101"/>
      <c r="GJN44" s="101"/>
      <c r="GJO44" s="101"/>
      <c r="GJP44" s="101"/>
      <c r="GJQ44" s="101"/>
      <c r="GJR44" s="101"/>
      <c r="GJS44" s="101"/>
      <c r="GJT44" s="101"/>
      <c r="GJU44" s="101"/>
      <c r="GJV44" s="101"/>
      <c r="GJW44" s="101"/>
      <c r="GJX44" s="101"/>
      <c r="GJY44" s="101"/>
      <c r="GJZ44" s="101"/>
      <c r="GKA44" s="101"/>
      <c r="GKB44" s="101"/>
      <c r="GKC44" s="101"/>
      <c r="GKD44" s="101"/>
      <c r="GKE44" s="101"/>
      <c r="GKF44" s="101"/>
      <c r="GKG44" s="101"/>
      <c r="GKH44" s="101"/>
      <c r="GKI44" s="101"/>
      <c r="GKJ44" s="101"/>
      <c r="GKK44" s="101"/>
      <c r="GKL44" s="101"/>
      <c r="GKM44" s="101"/>
      <c r="GKN44" s="101"/>
      <c r="GKO44" s="101"/>
      <c r="GKP44" s="101"/>
      <c r="GKQ44" s="101"/>
      <c r="GKR44" s="101"/>
      <c r="GKS44" s="101"/>
      <c r="GKT44" s="101"/>
      <c r="GKU44" s="101"/>
      <c r="GKV44" s="101"/>
      <c r="GKW44" s="101"/>
      <c r="GKX44" s="101"/>
      <c r="GKY44" s="101"/>
      <c r="GKZ44" s="101"/>
      <c r="GLA44" s="101"/>
      <c r="GLB44" s="101"/>
      <c r="GLC44" s="101"/>
      <c r="GLD44" s="101"/>
      <c r="GLE44" s="101"/>
      <c r="GLF44" s="101"/>
      <c r="GLG44" s="101"/>
      <c r="GLH44" s="101"/>
      <c r="GLI44" s="101"/>
      <c r="GLJ44" s="101"/>
      <c r="GLK44" s="101"/>
      <c r="GLL44" s="101"/>
      <c r="GLM44" s="101"/>
      <c r="GLN44" s="101"/>
      <c r="GLO44" s="101"/>
      <c r="GLP44" s="101"/>
      <c r="GLQ44" s="101"/>
      <c r="GLR44" s="101"/>
      <c r="GLS44" s="101"/>
      <c r="GLT44" s="101"/>
      <c r="GLU44" s="101"/>
      <c r="GLV44" s="101"/>
      <c r="GLW44" s="101"/>
      <c r="GLX44" s="101"/>
      <c r="GLY44" s="101"/>
      <c r="GLZ44" s="101"/>
      <c r="GMA44" s="101"/>
      <c r="GMB44" s="101"/>
      <c r="GMC44" s="101"/>
      <c r="GMD44" s="101"/>
      <c r="GME44" s="101"/>
      <c r="GMF44" s="101"/>
      <c r="GMG44" s="101"/>
      <c r="GMH44" s="101"/>
      <c r="GMI44" s="101"/>
      <c r="GMJ44" s="101"/>
      <c r="GMK44" s="101"/>
      <c r="GML44" s="101"/>
      <c r="GMM44" s="101"/>
      <c r="GMN44" s="101"/>
      <c r="GMO44" s="101"/>
      <c r="GMP44" s="101"/>
      <c r="GMQ44" s="101"/>
      <c r="GMR44" s="101"/>
      <c r="GMS44" s="101"/>
      <c r="GMT44" s="101"/>
      <c r="GMU44" s="101"/>
      <c r="GMV44" s="101"/>
      <c r="GMW44" s="101"/>
      <c r="GMX44" s="101"/>
      <c r="GMY44" s="101"/>
      <c r="GMZ44" s="101"/>
      <c r="GNA44" s="101"/>
      <c r="GNB44" s="101"/>
      <c r="GNC44" s="101"/>
      <c r="GND44" s="101"/>
      <c r="GNE44" s="101"/>
      <c r="GNF44" s="101"/>
      <c r="GNG44" s="101"/>
      <c r="GNH44" s="101"/>
      <c r="GNI44" s="101"/>
      <c r="GNJ44" s="101"/>
      <c r="GNK44" s="101"/>
      <c r="GNL44" s="101"/>
      <c r="GNM44" s="101"/>
      <c r="GNN44" s="101"/>
      <c r="GNO44" s="101"/>
      <c r="GNP44" s="101"/>
      <c r="GNQ44" s="101"/>
      <c r="GNR44" s="101"/>
      <c r="GNS44" s="101"/>
      <c r="GNT44" s="101"/>
      <c r="GNU44" s="101"/>
      <c r="GNV44" s="101"/>
      <c r="GNW44" s="101"/>
      <c r="GNX44" s="101"/>
      <c r="GNY44" s="101"/>
      <c r="GNZ44" s="101"/>
      <c r="GOA44" s="101"/>
      <c r="GOB44" s="101"/>
      <c r="GOC44" s="101"/>
      <c r="GOD44" s="101"/>
      <c r="GOE44" s="101"/>
      <c r="GOF44" s="101"/>
      <c r="GOG44" s="101"/>
      <c r="GOH44" s="101"/>
      <c r="GOI44" s="101"/>
      <c r="GOJ44" s="101"/>
      <c r="GOK44" s="101"/>
      <c r="GOL44" s="101"/>
      <c r="GOM44" s="101"/>
      <c r="GON44" s="101"/>
      <c r="GOO44" s="101"/>
      <c r="GOP44" s="101"/>
      <c r="GOQ44" s="101"/>
      <c r="GOR44" s="101"/>
      <c r="GOS44" s="101"/>
      <c r="GOT44" s="101"/>
      <c r="GOU44" s="101"/>
      <c r="GOV44" s="101"/>
      <c r="GOW44" s="101"/>
      <c r="GOX44" s="101"/>
      <c r="GOY44" s="101"/>
      <c r="GOZ44" s="101"/>
      <c r="GPA44" s="101"/>
      <c r="GPB44" s="101"/>
      <c r="GPC44" s="101"/>
      <c r="GPD44" s="101"/>
      <c r="GPE44" s="101"/>
      <c r="GPF44" s="101"/>
      <c r="GPG44" s="101"/>
      <c r="GPH44" s="101"/>
      <c r="GPI44" s="101"/>
      <c r="GPJ44" s="101"/>
      <c r="GPK44" s="101"/>
      <c r="GPL44" s="101"/>
      <c r="GPM44" s="101"/>
      <c r="GPN44" s="101"/>
      <c r="GPO44" s="101"/>
      <c r="GPP44" s="101"/>
      <c r="GPQ44" s="101"/>
      <c r="GPR44" s="101"/>
      <c r="GPS44" s="101"/>
      <c r="GPT44" s="101"/>
      <c r="GPU44" s="101"/>
      <c r="GPV44" s="101"/>
      <c r="GPW44" s="101"/>
      <c r="GPX44" s="101"/>
      <c r="GPY44" s="101"/>
      <c r="GPZ44" s="101"/>
      <c r="GQA44" s="101"/>
      <c r="GQB44" s="101"/>
      <c r="GQC44" s="101"/>
      <c r="GQD44" s="101"/>
      <c r="GQE44" s="101"/>
      <c r="GQF44" s="101"/>
      <c r="GQG44" s="101"/>
      <c r="GQH44" s="101"/>
      <c r="GQI44" s="101"/>
      <c r="GQJ44" s="101"/>
      <c r="GQK44" s="101"/>
      <c r="GQL44" s="101"/>
      <c r="GQM44" s="101"/>
      <c r="GQN44" s="101"/>
      <c r="GQO44" s="101"/>
      <c r="GQP44" s="101"/>
      <c r="GQQ44" s="101"/>
      <c r="GQR44" s="101"/>
      <c r="GQS44" s="101"/>
      <c r="GQT44" s="101"/>
      <c r="GQU44" s="101"/>
      <c r="GQV44" s="101"/>
      <c r="GQW44" s="101"/>
      <c r="GQX44" s="101"/>
      <c r="GQY44" s="101"/>
      <c r="GQZ44" s="101"/>
      <c r="GRA44" s="101"/>
      <c r="GRB44" s="101"/>
      <c r="GRC44" s="101"/>
      <c r="GRD44" s="101"/>
      <c r="GRE44" s="101"/>
      <c r="GRF44" s="101"/>
      <c r="GRG44" s="101"/>
      <c r="GRH44" s="101"/>
      <c r="GRI44" s="101"/>
      <c r="GRJ44" s="101"/>
      <c r="GRK44" s="101"/>
      <c r="GRL44" s="101"/>
      <c r="GRM44" s="101"/>
      <c r="GRN44" s="101"/>
      <c r="GRO44" s="101"/>
      <c r="GRP44" s="101"/>
      <c r="GRQ44" s="101"/>
      <c r="GRR44" s="101"/>
      <c r="GRS44" s="101"/>
      <c r="GRT44" s="101"/>
      <c r="GRU44" s="101"/>
      <c r="GRV44" s="101"/>
      <c r="GRW44" s="101"/>
      <c r="GRX44" s="101"/>
      <c r="GRY44" s="101"/>
      <c r="GRZ44" s="101"/>
      <c r="GSA44" s="101"/>
      <c r="GSB44" s="101"/>
      <c r="GSC44" s="101"/>
      <c r="GSD44" s="101"/>
      <c r="GSE44" s="101"/>
      <c r="GSF44" s="101"/>
      <c r="GSG44" s="101"/>
      <c r="GSH44" s="101"/>
      <c r="GSI44" s="101"/>
      <c r="GSJ44" s="101"/>
      <c r="GSK44" s="101"/>
      <c r="GSL44" s="101"/>
      <c r="GSM44" s="101"/>
      <c r="GSN44" s="101"/>
      <c r="GSO44" s="101"/>
      <c r="GSP44" s="101"/>
      <c r="GSQ44" s="101"/>
      <c r="GSR44" s="101"/>
      <c r="GSS44" s="101"/>
      <c r="GST44" s="101"/>
      <c r="GSU44" s="101"/>
      <c r="GSV44" s="101"/>
      <c r="GSW44" s="101"/>
      <c r="GSX44" s="101"/>
      <c r="GSY44" s="101"/>
      <c r="GSZ44" s="101"/>
      <c r="GTA44" s="101"/>
      <c r="GTB44" s="101"/>
      <c r="GTC44" s="101"/>
      <c r="GTD44" s="101"/>
      <c r="GTE44" s="101"/>
      <c r="GTF44" s="101"/>
      <c r="GTG44" s="101"/>
      <c r="GTH44" s="101"/>
      <c r="GTI44" s="101"/>
      <c r="GTJ44" s="101"/>
      <c r="GTK44" s="101"/>
      <c r="GTL44" s="101"/>
      <c r="GTM44" s="101"/>
      <c r="GTN44" s="101"/>
      <c r="GTO44" s="101"/>
      <c r="GTP44" s="101"/>
      <c r="GTQ44" s="101"/>
      <c r="GTR44" s="101"/>
      <c r="GTS44" s="101"/>
      <c r="GTT44" s="101"/>
      <c r="GTU44" s="101"/>
      <c r="GTV44" s="101"/>
      <c r="GTW44" s="101"/>
      <c r="GTX44" s="101"/>
      <c r="GTY44" s="101"/>
      <c r="GTZ44" s="101"/>
      <c r="GUA44" s="101"/>
      <c r="GUB44" s="101"/>
      <c r="GUC44" s="101"/>
      <c r="GUD44" s="101"/>
      <c r="GUE44" s="101"/>
      <c r="GUF44" s="101"/>
      <c r="GUG44" s="101"/>
      <c r="GUH44" s="101"/>
      <c r="GUI44" s="101"/>
      <c r="GUJ44" s="101"/>
      <c r="GUK44" s="101"/>
      <c r="GUL44" s="101"/>
      <c r="GUM44" s="101"/>
      <c r="GUN44" s="101"/>
      <c r="GUO44" s="101"/>
      <c r="GUP44" s="101"/>
      <c r="GUQ44" s="101"/>
      <c r="GUR44" s="101"/>
      <c r="GUS44" s="101"/>
      <c r="GUT44" s="101"/>
      <c r="GUU44" s="101"/>
      <c r="GUV44" s="101"/>
      <c r="GUW44" s="101"/>
      <c r="GUX44" s="101"/>
      <c r="GUY44" s="101"/>
      <c r="GUZ44" s="101"/>
      <c r="GVA44" s="101"/>
      <c r="GVB44" s="101"/>
      <c r="GVC44" s="101"/>
      <c r="GVD44" s="101"/>
      <c r="GVE44" s="101"/>
      <c r="GVF44" s="101"/>
      <c r="GVG44" s="101"/>
      <c r="GVH44" s="101"/>
      <c r="GVI44" s="101"/>
      <c r="GVJ44" s="101"/>
      <c r="GVK44" s="101"/>
      <c r="GVL44" s="101"/>
      <c r="GVM44" s="101"/>
      <c r="GVN44" s="101"/>
      <c r="GVO44" s="101"/>
      <c r="GVP44" s="101"/>
      <c r="GVQ44" s="101"/>
      <c r="GVR44" s="101"/>
      <c r="GVS44" s="101"/>
      <c r="GVT44" s="101"/>
      <c r="GVU44" s="101"/>
      <c r="GVV44" s="101"/>
      <c r="GVW44" s="101"/>
      <c r="GVX44" s="101"/>
      <c r="GVY44" s="101"/>
      <c r="GVZ44" s="101"/>
      <c r="GWA44" s="101"/>
      <c r="GWB44" s="101"/>
      <c r="GWC44" s="101"/>
      <c r="GWD44" s="101"/>
      <c r="GWE44" s="101"/>
      <c r="GWF44" s="101"/>
      <c r="GWG44" s="101"/>
      <c r="GWH44" s="101"/>
      <c r="GWI44" s="101"/>
      <c r="GWJ44" s="101"/>
      <c r="GWK44" s="101"/>
      <c r="GWL44" s="101"/>
      <c r="GWM44" s="101"/>
      <c r="GWN44" s="101"/>
      <c r="GWO44" s="101"/>
      <c r="GWP44" s="101"/>
      <c r="GWQ44" s="101"/>
      <c r="GWR44" s="101"/>
      <c r="GWS44" s="101"/>
      <c r="GWT44" s="101"/>
      <c r="GWU44" s="101"/>
      <c r="GWV44" s="101"/>
      <c r="GWW44" s="101"/>
      <c r="GWX44" s="101"/>
      <c r="GWY44" s="101"/>
      <c r="GWZ44" s="101"/>
      <c r="GXA44" s="101"/>
      <c r="GXB44" s="101"/>
      <c r="GXC44" s="101"/>
      <c r="GXD44" s="101"/>
      <c r="GXE44" s="101"/>
      <c r="GXF44" s="101"/>
      <c r="GXG44" s="101"/>
      <c r="GXH44" s="101"/>
      <c r="GXI44" s="101"/>
      <c r="GXJ44" s="101"/>
      <c r="GXK44" s="101"/>
      <c r="GXL44" s="101"/>
      <c r="GXM44" s="101"/>
      <c r="GXN44" s="101"/>
      <c r="GXO44" s="101"/>
      <c r="GXP44" s="101"/>
      <c r="GXQ44" s="101"/>
      <c r="GXR44" s="101"/>
      <c r="GXS44" s="101"/>
      <c r="GXT44" s="101"/>
      <c r="GXU44" s="101"/>
      <c r="GXV44" s="101"/>
      <c r="GXW44" s="101"/>
      <c r="GXX44" s="101"/>
      <c r="GXY44" s="101"/>
      <c r="GXZ44" s="101"/>
      <c r="GYA44" s="101"/>
      <c r="GYB44" s="101"/>
      <c r="GYC44" s="101"/>
      <c r="GYD44" s="101"/>
      <c r="GYE44" s="101"/>
      <c r="GYF44" s="101"/>
      <c r="GYG44" s="101"/>
      <c r="GYH44" s="101"/>
      <c r="GYI44" s="101"/>
      <c r="GYJ44" s="101"/>
      <c r="GYK44" s="101"/>
      <c r="GYL44" s="101"/>
      <c r="GYM44" s="101"/>
      <c r="GYN44" s="101"/>
      <c r="GYO44" s="101"/>
      <c r="GYP44" s="101"/>
      <c r="GYQ44" s="101"/>
      <c r="GYR44" s="101"/>
      <c r="GYS44" s="101"/>
      <c r="GYT44" s="101"/>
      <c r="GYU44" s="101"/>
      <c r="GYV44" s="101"/>
      <c r="GYW44" s="101"/>
      <c r="GYX44" s="101"/>
      <c r="GYY44" s="101"/>
      <c r="GYZ44" s="101"/>
      <c r="GZA44" s="101"/>
      <c r="GZB44" s="101"/>
      <c r="GZC44" s="101"/>
      <c r="GZD44" s="101"/>
      <c r="GZE44" s="101"/>
      <c r="GZF44" s="101"/>
      <c r="GZG44" s="101"/>
      <c r="GZH44" s="101"/>
      <c r="GZI44" s="101"/>
      <c r="GZJ44" s="101"/>
      <c r="GZK44" s="101"/>
      <c r="GZL44" s="101"/>
      <c r="GZM44" s="101"/>
      <c r="GZN44" s="101"/>
      <c r="GZO44" s="101"/>
      <c r="GZP44" s="101"/>
      <c r="GZQ44" s="101"/>
      <c r="GZR44" s="101"/>
      <c r="GZS44" s="101"/>
      <c r="GZT44" s="101"/>
      <c r="GZU44" s="101"/>
      <c r="GZV44" s="101"/>
      <c r="GZW44" s="101"/>
      <c r="GZX44" s="101"/>
      <c r="GZY44" s="101"/>
      <c r="GZZ44" s="101"/>
      <c r="HAA44" s="101"/>
      <c r="HAB44" s="101"/>
      <c r="HAC44" s="101"/>
      <c r="HAD44" s="101"/>
      <c r="HAE44" s="101"/>
      <c r="HAF44" s="101"/>
      <c r="HAG44" s="101"/>
      <c r="HAH44" s="101"/>
      <c r="HAI44" s="101"/>
      <c r="HAJ44" s="101"/>
      <c r="HAK44" s="101"/>
      <c r="HAL44" s="101"/>
      <c r="HAM44" s="101"/>
      <c r="HAN44" s="101"/>
      <c r="HAO44" s="101"/>
      <c r="HAP44" s="101"/>
      <c r="HAQ44" s="101"/>
      <c r="HAR44" s="101"/>
      <c r="HAS44" s="101"/>
      <c r="HAT44" s="101"/>
      <c r="HAU44" s="101"/>
      <c r="HAV44" s="101"/>
      <c r="HAW44" s="101"/>
      <c r="HAX44" s="101"/>
      <c r="HAY44" s="101"/>
      <c r="HAZ44" s="101"/>
      <c r="HBA44" s="101"/>
      <c r="HBB44" s="101"/>
      <c r="HBC44" s="101"/>
      <c r="HBD44" s="101"/>
      <c r="HBE44" s="101"/>
      <c r="HBF44" s="101"/>
      <c r="HBG44" s="101"/>
      <c r="HBH44" s="101"/>
      <c r="HBI44" s="101"/>
      <c r="HBJ44" s="101"/>
      <c r="HBK44" s="101"/>
      <c r="HBL44" s="101"/>
      <c r="HBM44" s="101"/>
      <c r="HBN44" s="101"/>
      <c r="HBO44" s="101"/>
      <c r="HBP44" s="101"/>
      <c r="HBQ44" s="101"/>
      <c r="HBR44" s="101"/>
      <c r="HBS44" s="101"/>
      <c r="HBT44" s="101"/>
      <c r="HBU44" s="101"/>
      <c r="HBV44" s="101"/>
      <c r="HBW44" s="101"/>
      <c r="HBX44" s="101"/>
      <c r="HBY44" s="101"/>
      <c r="HBZ44" s="101"/>
      <c r="HCA44" s="101"/>
      <c r="HCB44" s="101"/>
      <c r="HCC44" s="101"/>
      <c r="HCD44" s="101"/>
      <c r="HCE44" s="101"/>
      <c r="HCF44" s="101"/>
      <c r="HCG44" s="101"/>
      <c r="HCH44" s="101"/>
      <c r="HCI44" s="101"/>
      <c r="HCJ44" s="101"/>
      <c r="HCK44" s="101"/>
      <c r="HCL44" s="101"/>
      <c r="HCM44" s="101"/>
      <c r="HCN44" s="101"/>
      <c r="HCO44" s="101"/>
      <c r="HCP44" s="101"/>
      <c r="HCQ44" s="101"/>
      <c r="HCR44" s="101"/>
      <c r="HCS44" s="101"/>
      <c r="HCT44" s="101"/>
      <c r="HCU44" s="101"/>
      <c r="HCV44" s="101"/>
      <c r="HCW44" s="101"/>
      <c r="HCX44" s="101"/>
      <c r="HCY44" s="101"/>
      <c r="HCZ44" s="101"/>
      <c r="HDA44" s="101"/>
      <c r="HDB44" s="101"/>
      <c r="HDC44" s="101"/>
      <c r="HDD44" s="101"/>
      <c r="HDE44" s="101"/>
      <c r="HDF44" s="101"/>
      <c r="HDG44" s="101"/>
      <c r="HDH44" s="101"/>
      <c r="HDI44" s="101"/>
      <c r="HDJ44" s="101"/>
      <c r="HDK44" s="101"/>
      <c r="HDL44" s="101"/>
      <c r="HDM44" s="101"/>
      <c r="HDN44" s="101"/>
      <c r="HDO44" s="101"/>
      <c r="HDP44" s="101"/>
      <c r="HDQ44" s="101"/>
      <c r="HDR44" s="101"/>
      <c r="HDS44" s="101"/>
      <c r="HDT44" s="101"/>
      <c r="HDU44" s="101"/>
      <c r="HDV44" s="101"/>
      <c r="HDW44" s="101"/>
      <c r="HDX44" s="101"/>
      <c r="HDY44" s="101"/>
      <c r="HDZ44" s="101"/>
      <c r="HEA44" s="101"/>
      <c r="HEB44" s="101"/>
      <c r="HEC44" s="101"/>
      <c r="HED44" s="101"/>
      <c r="HEE44" s="101"/>
      <c r="HEF44" s="101"/>
      <c r="HEG44" s="101"/>
      <c r="HEH44" s="101"/>
      <c r="HEI44" s="101"/>
      <c r="HEJ44" s="101"/>
      <c r="HEK44" s="101"/>
      <c r="HEL44" s="101"/>
      <c r="HEM44" s="101"/>
      <c r="HEN44" s="101"/>
      <c r="HEO44" s="101"/>
      <c r="HEP44" s="101"/>
      <c r="HEQ44" s="101"/>
      <c r="HER44" s="101"/>
      <c r="HES44" s="101"/>
      <c r="HET44" s="101"/>
      <c r="HEU44" s="101"/>
      <c r="HEV44" s="101"/>
      <c r="HEW44" s="101"/>
      <c r="HEX44" s="101"/>
      <c r="HEY44" s="101"/>
      <c r="HEZ44" s="101"/>
      <c r="HFA44" s="101"/>
      <c r="HFB44" s="101"/>
      <c r="HFC44" s="101"/>
      <c r="HFD44" s="101"/>
      <c r="HFE44" s="101"/>
      <c r="HFF44" s="101"/>
      <c r="HFG44" s="101"/>
      <c r="HFH44" s="101"/>
      <c r="HFI44" s="101"/>
      <c r="HFJ44" s="101"/>
      <c r="HFK44" s="101"/>
      <c r="HFL44" s="101"/>
      <c r="HFM44" s="101"/>
      <c r="HFN44" s="101"/>
      <c r="HFO44" s="101"/>
      <c r="HFP44" s="101"/>
      <c r="HFQ44" s="101"/>
      <c r="HFR44" s="101"/>
      <c r="HFS44" s="101"/>
      <c r="HFT44" s="101"/>
      <c r="HFU44" s="101"/>
      <c r="HFV44" s="101"/>
      <c r="HFW44" s="101"/>
      <c r="HFX44" s="101"/>
      <c r="HFY44" s="101"/>
      <c r="HFZ44" s="101"/>
      <c r="HGA44" s="101"/>
      <c r="HGB44" s="101"/>
      <c r="HGC44" s="101"/>
      <c r="HGD44" s="101"/>
      <c r="HGE44" s="101"/>
      <c r="HGF44" s="101"/>
      <c r="HGG44" s="101"/>
      <c r="HGH44" s="101"/>
      <c r="HGI44" s="101"/>
      <c r="HGJ44" s="101"/>
      <c r="HGK44" s="101"/>
      <c r="HGL44" s="101"/>
      <c r="HGM44" s="101"/>
      <c r="HGN44" s="101"/>
      <c r="HGO44" s="101"/>
      <c r="HGP44" s="101"/>
      <c r="HGQ44" s="101"/>
      <c r="HGR44" s="101"/>
      <c r="HGS44" s="101"/>
      <c r="HGT44" s="101"/>
      <c r="HGU44" s="101"/>
      <c r="HGV44" s="101"/>
      <c r="HGW44" s="101"/>
      <c r="HGX44" s="101"/>
      <c r="HGY44" s="101"/>
      <c r="HGZ44" s="101"/>
      <c r="HHA44" s="101"/>
      <c r="HHB44" s="101"/>
      <c r="HHC44" s="101"/>
      <c r="HHD44" s="101"/>
      <c r="HHE44" s="101"/>
      <c r="HHF44" s="101"/>
      <c r="HHG44" s="101"/>
      <c r="HHH44" s="101"/>
      <c r="HHI44" s="101"/>
      <c r="HHJ44" s="101"/>
      <c r="HHK44" s="101"/>
      <c r="HHL44" s="101"/>
      <c r="HHM44" s="101"/>
      <c r="HHN44" s="101"/>
      <c r="HHO44" s="101"/>
      <c r="HHP44" s="101"/>
      <c r="HHQ44" s="101"/>
      <c r="HHR44" s="101"/>
      <c r="HHS44" s="101"/>
      <c r="HHT44" s="101"/>
      <c r="HHU44" s="101"/>
      <c r="HHV44" s="101"/>
      <c r="HHW44" s="101"/>
      <c r="HHX44" s="101"/>
      <c r="HHY44" s="101"/>
      <c r="HHZ44" s="101"/>
      <c r="HIA44" s="101"/>
      <c r="HIB44" s="101"/>
      <c r="HIC44" s="101"/>
      <c r="HID44" s="101"/>
      <c r="HIE44" s="101"/>
      <c r="HIF44" s="101"/>
      <c r="HIG44" s="101"/>
      <c r="HIH44" s="101"/>
      <c r="HII44" s="101"/>
      <c r="HIJ44" s="101"/>
      <c r="HIK44" s="101"/>
      <c r="HIL44" s="101"/>
      <c r="HIM44" s="101"/>
      <c r="HIN44" s="101"/>
      <c r="HIO44" s="101"/>
      <c r="HIP44" s="101"/>
      <c r="HIQ44" s="101"/>
      <c r="HIR44" s="101"/>
      <c r="HIS44" s="101"/>
      <c r="HIT44" s="101"/>
      <c r="HIU44" s="101"/>
      <c r="HIV44" s="101"/>
      <c r="HIW44" s="101"/>
      <c r="HIX44" s="101"/>
      <c r="HIY44" s="101"/>
      <c r="HIZ44" s="101"/>
      <c r="HJA44" s="101"/>
      <c r="HJB44" s="101"/>
      <c r="HJC44" s="101"/>
      <c r="HJD44" s="101"/>
      <c r="HJE44" s="101"/>
      <c r="HJF44" s="101"/>
      <c r="HJG44" s="101"/>
      <c r="HJH44" s="101"/>
      <c r="HJI44" s="101"/>
      <c r="HJJ44" s="101"/>
      <c r="HJK44" s="101"/>
      <c r="HJL44" s="101"/>
      <c r="HJM44" s="101"/>
      <c r="HJN44" s="101"/>
      <c r="HJO44" s="101"/>
      <c r="HJP44" s="101"/>
      <c r="HJQ44" s="101"/>
      <c r="HJR44" s="101"/>
      <c r="HJS44" s="101"/>
      <c r="HJT44" s="101"/>
      <c r="HJU44" s="101"/>
      <c r="HJV44" s="101"/>
      <c r="HJW44" s="101"/>
      <c r="HJX44" s="101"/>
      <c r="HJY44" s="101"/>
      <c r="HJZ44" s="101"/>
      <c r="HKA44" s="101"/>
      <c r="HKB44" s="101"/>
      <c r="HKC44" s="101"/>
      <c r="HKD44" s="101"/>
      <c r="HKE44" s="101"/>
      <c r="HKF44" s="101"/>
      <c r="HKG44" s="101"/>
      <c r="HKH44" s="101"/>
      <c r="HKI44" s="101"/>
      <c r="HKJ44" s="101"/>
      <c r="HKK44" s="101"/>
      <c r="HKL44" s="101"/>
      <c r="HKM44" s="101"/>
      <c r="HKN44" s="101"/>
      <c r="HKO44" s="101"/>
      <c r="HKP44" s="101"/>
      <c r="HKQ44" s="101"/>
      <c r="HKR44" s="101"/>
      <c r="HKS44" s="101"/>
      <c r="HKT44" s="101"/>
      <c r="HKU44" s="101"/>
      <c r="HKV44" s="101"/>
      <c r="HKW44" s="101"/>
      <c r="HKX44" s="101"/>
      <c r="HKY44" s="101"/>
      <c r="HKZ44" s="101"/>
      <c r="HLA44" s="101"/>
      <c r="HLB44" s="101"/>
      <c r="HLC44" s="101"/>
      <c r="HLD44" s="101"/>
      <c r="HLE44" s="101"/>
      <c r="HLF44" s="101"/>
      <c r="HLG44" s="101"/>
      <c r="HLH44" s="101"/>
      <c r="HLI44" s="101"/>
      <c r="HLJ44" s="101"/>
      <c r="HLK44" s="101"/>
      <c r="HLL44" s="101"/>
      <c r="HLM44" s="101"/>
      <c r="HLN44" s="101"/>
      <c r="HLO44" s="101"/>
      <c r="HLP44" s="101"/>
      <c r="HLQ44" s="101"/>
      <c r="HLR44" s="101"/>
      <c r="HLS44" s="101"/>
      <c r="HLT44" s="101"/>
      <c r="HLU44" s="101"/>
      <c r="HLV44" s="101"/>
      <c r="HLW44" s="101"/>
      <c r="HLX44" s="101"/>
      <c r="HLY44" s="101"/>
      <c r="HLZ44" s="101"/>
      <c r="HMA44" s="101"/>
      <c r="HMB44" s="101"/>
      <c r="HMC44" s="101"/>
      <c r="HMD44" s="101"/>
      <c r="HME44" s="101"/>
      <c r="HMF44" s="101"/>
      <c r="HMG44" s="101"/>
      <c r="HMH44" s="101"/>
      <c r="HMI44" s="101"/>
      <c r="HMJ44" s="101"/>
      <c r="HMK44" s="101"/>
      <c r="HML44" s="101"/>
      <c r="HMM44" s="101"/>
      <c r="HMN44" s="101"/>
      <c r="HMO44" s="101"/>
      <c r="HMP44" s="101"/>
      <c r="HMQ44" s="101"/>
      <c r="HMR44" s="101"/>
      <c r="HMS44" s="101"/>
      <c r="HMT44" s="101"/>
      <c r="HMU44" s="101"/>
      <c r="HMV44" s="101"/>
      <c r="HMW44" s="101"/>
      <c r="HMX44" s="101"/>
      <c r="HMY44" s="101"/>
      <c r="HMZ44" s="101"/>
      <c r="HNA44" s="101"/>
      <c r="HNB44" s="101"/>
      <c r="HNC44" s="101"/>
      <c r="HND44" s="101"/>
      <c r="HNE44" s="101"/>
      <c r="HNF44" s="101"/>
      <c r="HNG44" s="101"/>
      <c r="HNH44" s="101"/>
      <c r="HNI44" s="101"/>
      <c r="HNJ44" s="101"/>
      <c r="HNK44" s="101"/>
      <c r="HNL44" s="101"/>
      <c r="HNM44" s="101"/>
      <c r="HNN44" s="101"/>
      <c r="HNO44" s="101"/>
      <c r="HNP44" s="101"/>
      <c r="HNQ44" s="101"/>
      <c r="HNR44" s="101"/>
      <c r="HNS44" s="101"/>
      <c r="HNT44" s="101"/>
      <c r="HNU44" s="101"/>
      <c r="HNV44" s="101"/>
      <c r="HNW44" s="101"/>
      <c r="HNX44" s="101"/>
      <c r="HNY44" s="101"/>
      <c r="HNZ44" s="101"/>
      <c r="HOA44" s="101"/>
      <c r="HOB44" s="101"/>
      <c r="HOC44" s="101"/>
      <c r="HOD44" s="101"/>
      <c r="HOE44" s="101"/>
      <c r="HOF44" s="101"/>
      <c r="HOG44" s="101"/>
      <c r="HOH44" s="101"/>
      <c r="HOI44" s="101"/>
      <c r="HOJ44" s="101"/>
      <c r="HOK44" s="101"/>
      <c r="HOL44" s="101"/>
      <c r="HOM44" s="101"/>
      <c r="HON44" s="101"/>
      <c r="HOO44" s="101"/>
      <c r="HOP44" s="101"/>
      <c r="HOQ44" s="101"/>
      <c r="HOR44" s="101"/>
      <c r="HOS44" s="101"/>
      <c r="HOT44" s="101"/>
      <c r="HOU44" s="101"/>
      <c r="HOV44" s="101"/>
      <c r="HOW44" s="101"/>
      <c r="HOX44" s="101"/>
      <c r="HOY44" s="101"/>
      <c r="HOZ44" s="101"/>
      <c r="HPA44" s="101"/>
      <c r="HPB44" s="101"/>
      <c r="HPC44" s="101"/>
      <c r="HPD44" s="101"/>
      <c r="HPE44" s="101"/>
      <c r="HPF44" s="101"/>
      <c r="HPG44" s="101"/>
      <c r="HPH44" s="101"/>
      <c r="HPI44" s="101"/>
      <c r="HPJ44" s="101"/>
      <c r="HPK44" s="101"/>
      <c r="HPL44" s="101"/>
      <c r="HPM44" s="101"/>
      <c r="HPN44" s="101"/>
      <c r="HPO44" s="101"/>
      <c r="HPP44" s="101"/>
      <c r="HPQ44" s="101"/>
      <c r="HPR44" s="101"/>
      <c r="HPS44" s="101"/>
      <c r="HPT44" s="101"/>
      <c r="HPU44" s="101"/>
      <c r="HPV44" s="101"/>
      <c r="HPW44" s="101"/>
      <c r="HPX44" s="101"/>
      <c r="HPY44" s="101"/>
      <c r="HPZ44" s="101"/>
      <c r="HQA44" s="101"/>
      <c r="HQB44" s="101"/>
      <c r="HQC44" s="101"/>
      <c r="HQD44" s="101"/>
      <c r="HQE44" s="101"/>
      <c r="HQF44" s="101"/>
      <c r="HQG44" s="101"/>
      <c r="HQH44" s="101"/>
      <c r="HQI44" s="101"/>
      <c r="HQJ44" s="101"/>
      <c r="HQK44" s="101"/>
      <c r="HQL44" s="101"/>
      <c r="HQM44" s="101"/>
      <c r="HQN44" s="101"/>
      <c r="HQO44" s="101"/>
      <c r="HQP44" s="101"/>
      <c r="HQQ44" s="101"/>
      <c r="HQR44" s="101"/>
      <c r="HQS44" s="101"/>
      <c r="HQT44" s="101"/>
      <c r="HQU44" s="101"/>
      <c r="HQV44" s="101"/>
      <c r="HQW44" s="101"/>
      <c r="HQX44" s="101"/>
      <c r="HQY44" s="101"/>
      <c r="HQZ44" s="101"/>
      <c r="HRA44" s="101"/>
      <c r="HRB44" s="101"/>
      <c r="HRC44" s="101"/>
      <c r="HRD44" s="101"/>
      <c r="HRE44" s="101"/>
      <c r="HRF44" s="101"/>
      <c r="HRG44" s="101"/>
      <c r="HRH44" s="101"/>
      <c r="HRI44" s="101"/>
      <c r="HRJ44" s="101"/>
      <c r="HRK44" s="101"/>
      <c r="HRL44" s="101"/>
      <c r="HRM44" s="101"/>
      <c r="HRN44" s="101"/>
      <c r="HRO44" s="101"/>
      <c r="HRP44" s="101"/>
      <c r="HRQ44" s="101"/>
      <c r="HRR44" s="101"/>
      <c r="HRS44" s="101"/>
      <c r="HRT44" s="101"/>
      <c r="HRU44" s="101"/>
      <c r="HRV44" s="101"/>
      <c r="HRW44" s="101"/>
      <c r="HRX44" s="101"/>
      <c r="HRY44" s="101"/>
      <c r="HRZ44" s="101"/>
      <c r="HSA44" s="101"/>
      <c r="HSB44" s="101"/>
      <c r="HSC44" s="101"/>
      <c r="HSD44" s="101"/>
      <c r="HSE44" s="101"/>
      <c r="HSF44" s="101"/>
      <c r="HSG44" s="101"/>
      <c r="HSH44" s="101"/>
      <c r="HSI44" s="101"/>
      <c r="HSJ44" s="101"/>
      <c r="HSK44" s="101"/>
      <c r="HSL44" s="101"/>
      <c r="HSM44" s="101"/>
      <c r="HSN44" s="101"/>
      <c r="HSO44" s="101"/>
      <c r="HSP44" s="101"/>
      <c r="HSQ44" s="101"/>
      <c r="HSR44" s="101"/>
      <c r="HSS44" s="101"/>
      <c r="HST44" s="101"/>
      <c r="HSU44" s="101"/>
      <c r="HSV44" s="101"/>
      <c r="HSW44" s="101"/>
      <c r="HSX44" s="101"/>
      <c r="HSY44" s="101"/>
      <c r="HSZ44" s="101"/>
      <c r="HTA44" s="101"/>
      <c r="HTB44" s="101"/>
      <c r="HTC44" s="101"/>
      <c r="HTD44" s="101"/>
      <c r="HTE44" s="101"/>
      <c r="HTF44" s="101"/>
      <c r="HTG44" s="101"/>
      <c r="HTH44" s="101"/>
      <c r="HTI44" s="101"/>
      <c r="HTJ44" s="101"/>
      <c r="HTK44" s="101"/>
      <c r="HTL44" s="101"/>
      <c r="HTM44" s="101"/>
      <c r="HTN44" s="101"/>
      <c r="HTO44" s="101"/>
      <c r="HTP44" s="101"/>
      <c r="HTQ44" s="101"/>
      <c r="HTR44" s="101"/>
      <c r="HTS44" s="101"/>
      <c r="HTT44" s="101"/>
      <c r="HTU44" s="101"/>
      <c r="HTV44" s="101"/>
      <c r="HTW44" s="101"/>
      <c r="HTX44" s="101"/>
      <c r="HTY44" s="101"/>
      <c r="HTZ44" s="101"/>
      <c r="HUA44" s="101"/>
      <c r="HUB44" s="101"/>
      <c r="HUC44" s="101"/>
      <c r="HUD44" s="101"/>
      <c r="HUE44" s="101"/>
      <c r="HUF44" s="101"/>
      <c r="HUG44" s="101"/>
      <c r="HUH44" s="101"/>
      <c r="HUI44" s="101"/>
      <c r="HUJ44" s="101"/>
      <c r="HUK44" s="101"/>
      <c r="HUL44" s="101"/>
      <c r="HUM44" s="101"/>
      <c r="HUN44" s="101"/>
      <c r="HUO44" s="101"/>
      <c r="HUP44" s="101"/>
      <c r="HUQ44" s="101"/>
      <c r="HUR44" s="101"/>
      <c r="HUS44" s="101"/>
      <c r="HUT44" s="101"/>
      <c r="HUU44" s="101"/>
      <c r="HUV44" s="101"/>
      <c r="HUW44" s="101"/>
      <c r="HUX44" s="101"/>
      <c r="HUY44" s="101"/>
      <c r="HUZ44" s="101"/>
      <c r="HVA44" s="101"/>
      <c r="HVB44" s="101"/>
      <c r="HVC44" s="101"/>
      <c r="HVD44" s="101"/>
      <c r="HVE44" s="101"/>
      <c r="HVF44" s="101"/>
      <c r="HVG44" s="101"/>
      <c r="HVH44" s="101"/>
      <c r="HVI44" s="101"/>
      <c r="HVJ44" s="101"/>
      <c r="HVK44" s="101"/>
      <c r="HVL44" s="101"/>
      <c r="HVM44" s="101"/>
      <c r="HVN44" s="101"/>
      <c r="HVO44" s="101"/>
      <c r="HVP44" s="101"/>
      <c r="HVQ44" s="101"/>
      <c r="HVR44" s="101"/>
      <c r="HVS44" s="101"/>
      <c r="HVT44" s="101"/>
      <c r="HVU44" s="101"/>
      <c r="HVV44" s="101"/>
      <c r="HVW44" s="101"/>
      <c r="HVX44" s="101"/>
      <c r="HVY44" s="101"/>
      <c r="HVZ44" s="101"/>
      <c r="HWA44" s="101"/>
      <c r="HWB44" s="101"/>
      <c r="HWC44" s="101"/>
      <c r="HWD44" s="101"/>
      <c r="HWE44" s="101"/>
      <c r="HWF44" s="101"/>
      <c r="HWG44" s="101"/>
      <c r="HWH44" s="101"/>
      <c r="HWI44" s="101"/>
      <c r="HWJ44" s="101"/>
      <c r="HWK44" s="101"/>
      <c r="HWL44" s="101"/>
      <c r="HWM44" s="101"/>
      <c r="HWN44" s="101"/>
      <c r="HWO44" s="101"/>
      <c r="HWP44" s="101"/>
      <c r="HWQ44" s="101"/>
      <c r="HWR44" s="101"/>
      <c r="HWS44" s="101"/>
      <c r="HWT44" s="101"/>
      <c r="HWU44" s="101"/>
      <c r="HWV44" s="101"/>
      <c r="HWW44" s="101"/>
      <c r="HWX44" s="101"/>
      <c r="HWY44" s="101"/>
      <c r="HWZ44" s="101"/>
      <c r="HXA44" s="101"/>
      <c r="HXB44" s="101"/>
      <c r="HXC44" s="101"/>
      <c r="HXD44" s="101"/>
      <c r="HXE44" s="101"/>
      <c r="HXF44" s="101"/>
      <c r="HXG44" s="101"/>
      <c r="HXH44" s="101"/>
      <c r="HXI44" s="101"/>
      <c r="HXJ44" s="101"/>
      <c r="HXK44" s="101"/>
      <c r="HXL44" s="101"/>
      <c r="HXM44" s="101"/>
      <c r="HXN44" s="101"/>
      <c r="HXO44" s="101"/>
      <c r="HXP44" s="101"/>
      <c r="HXQ44" s="101"/>
      <c r="HXR44" s="101"/>
      <c r="HXS44" s="101"/>
      <c r="HXT44" s="101"/>
      <c r="HXU44" s="101"/>
      <c r="HXV44" s="101"/>
      <c r="HXW44" s="101"/>
      <c r="HXX44" s="101"/>
      <c r="HXY44" s="101"/>
      <c r="HXZ44" s="101"/>
      <c r="HYA44" s="101"/>
      <c r="HYB44" s="101"/>
      <c r="HYC44" s="101"/>
      <c r="HYD44" s="101"/>
      <c r="HYE44" s="101"/>
      <c r="HYF44" s="101"/>
      <c r="HYG44" s="101"/>
      <c r="HYH44" s="101"/>
      <c r="HYI44" s="101"/>
      <c r="HYJ44" s="101"/>
      <c r="HYK44" s="101"/>
      <c r="HYL44" s="101"/>
      <c r="HYM44" s="101"/>
      <c r="HYN44" s="101"/>
      <c r="HYO44" s="101"/>
      <c r="HYP44" s="101"/>
      <c r="HYQ44" s="101"/>
      <c r="HYR44" s="101"/>
      <c r="HYS44" s="101"/>
      <c r="HYT44" s="101"/>
      <c r="HYU44" s="101"/>
      <c r="HYV44" s="101"/>
      <c r="HYW44" s="101"/>
      <c r="HYX44" s="101"/>
      <c r="HYY44" s="101"/>
      <c r="HYZ44" s="101"/>
      <c r="HZA44" s="101"/>
      <c r="HZB44" s="101"/>
      <c r="HZC44" s="101"/>
      <c r="HZD44" s="101"/>
      <c r="HZE44" s="101"/>
      <c r="HZF44" s="101"/>
      <c r="HZG44" s="101"/>
      <c r="HZH44" s="101"/>
      <c r="HZI44" s="101"/>
      <c r="HZJ44" s="101"/>
      <c r="HZK44" s="101"/>
      <c r="HZL44" s="101"/>
      <c r="HZM44" s="101"/>
      <c r="HZN44" s="101"/>
      <c r="HZO44" s="101"/>
      <c r="HZP44" s="101"/>
      <c r="HZQ44" s="101"/>
      <c r="HZR44" s="101"/>
      <c r="HZS44" s="101"/>
      <c r="HZT44" s="101"/>
      <c r="HZU44" s="101"/>
      <c r="HZV44" s="101"/>
      <c r="HZW44" s="101"/>
      <c r="HZX44" s="101"/>
      <c r="HZY44" s="101"/>
      <c r="HZZ44" s="101"/>
      <c r="IAA44" s="101"/>
      <c r="IAB44" s="101"/>
      <c r="IAC44" s="101"/>
      <c r="IAD44" s="101"/>
      <c r="IAE44" s="101"/>
      <c r="IAF44" s="101"/>
      <c r="IAG44" s="101"/>
      <c r="IAH44" s="101"/>
      <c r="IAI44" s="101"/>
      <c r="IAJ44" s="101"/>
      <c r="IAK44" s="101"/>
      <c r="IAL44" s="101"/>
      <c r="IAM44" s="101"/>
      <c r="IAN44" s="101"/>
      <c r="IAO44" s="101"/>
      <c r="IAP44" s="101"/>
      <c r="IAQ44" s="101"/>
      <c r="IAR44" s="101"/>
      <c r="IAS44" s="101"/>
      <c r="IAT44" s="101"/>
      <c r="IAU44" s="101"/>
      <c r="IAV44" s="101"/>
      <c r="IAW44" s="101"/>
      <c r="IAX44" s="101"/>
      <c r="IAY44" s="101"/>
      <c r="IAZ44" s="101"/>
      <c r="IBA44" s="101"/>
      <c r="IBB44" s="101"/>
      <c r="IBC44" s="101"/>
      <c r="IBD44" s="101"/>
      <c r="IBE44" s="101"/>
      <c r="IBF44" s="101"/>
      <c r="IBG44" s="101"/>
      <c r="IBH44" s="101"/>
      <c r="IBI44" s="101"/>
      <c r="IBJ44" s="101"/>
      <c r="IBK44" s="101"/>
      <c r="IBL44" s="101"/>
      <c r="IBM44" s="101"/>
      <c r="IBN44" s="101"/>
      <c r="IBO44" s="101"/>
      <c r="IBP44" s="101"/>
      <c r="IBQ44" s="101"/>
      <c r="IBR44" s="101"/>
      <c r="IBS44" s="101"/>
      <c r="IBT44" s="101"/>
      <c r="IBU44" s="101"/>
      <c r="IBV44" s="101"/>
      <c r="IBW44" s="101"/>
      <c r="IBX44" s="101"/>
      <c r="IBY44" s="101"/>
      <c r="IBZ44" s="101"/>
      <c r="ICA44" s="101"/>
      <c r="ICB44" s="101"/>
      <c r="ICC44" s="101"/>
      <c r="ICD44" s="101"/>
      <c r="ICE44" s="101"/>
      <c r="ICF44" s="101"/>
      <c r="ICG44" s="101"/>
      <c r="ICH44" s="101"/>
      <c r="ICI44" s="101"/>
      <c r="ICJ44" s="101"/>
      <c r="ICK44" s="101"/>
      <c r="ICL44" s="101"/>
      <c r="ICM44" s="101"/>
      <c r="ICN44" s="101"/>
      <c r="ICO44" s="101"/>
      <c r="ICP44" s="101"/>
      <c r="ICQ44" s="101"/>
      <c r="ICR44" s="101"/>
      <c r="ICS44" s="101"/>
      <c r="ICT44" s="101"/>
      <c r="ICU44" s="101"/>
      <c r="ICV44" s="101"/>
      <c r="ICW44" s="101"/>
      <c r="ICX44" s="101"/>
      <c r="ICY44" s="101"/>
      <c r="ICZ44" s="101"/>
      <c r="IDA44" s="101"/>
      <c r="IDB44" s="101"/>
      <c r="IDC44" s="101"/>
      <c r="IDD44" s="101"/>
      <c r="IDE44" s="101"/>
      <c r="IDF44" s="101"/>
      <c r="IDG44" s="101"/>
      <c r="IDH44" s="101"/>
      <c r="IDI44" s="101"/>
      <c r="IDJ44" s="101"/>
      <c r="IDK44" s="101"/>
      <c r="IDL44" s="101"/>
      <c r="IDM44" s="101"/>
      <c r="IDN44" s="101"/>
      <c r="IDO44" s="101"/>
      <c r="IDP44" s="101"/>
      <c r="IDQ44" s="101"/>
      <c r="IDR44" s="101"/>
      <c r="IDS44" s="101"/>
      <c r="IDT44" s="101"/>
      <c r="IDU44" s="101"/>
      <c r="IDV44" s="101"/>
      <c r="IDW44" s="101"/>
      <c r="IDX44" s="101"/>
      <c r="IDY44" s="101"/>
      <c r="IDZ44" s="101"/>
      <c r="IEA44" s="101"/>
      <c r="IEB44" s="101"/>
      <c r="IEC44" s="101"/>
      <c r="IED44" s="101"/>
      <c r="IEE44" s="101"/>
      <c r="IEF44" s="101"/>
      <c r="IEG44" s="101"/>
      <c r="IEH44" s="101"/>
      <c r="IEI44" s="101"/>
      <c r="IEJ44" s="101"/>
      <c r="IEK44" s="101"/>
      <c r="IEL44" s="101"/>
      <c r="IEM44" s="101"/>
      <c r="IEN44" s="101"/>
      <c r="IEO44" s="101"/>
      <c r="IEP44" s="101"/>
      <c r="IEQ44" s="101"/>
      <c r="IER44" s="101"/>
      <c r="IES44" s="101"/>
      <c r="IET44" s="101"/>
      <c r="IEU44" s="101"/>
      <c r="IEV44" s="101"/>
      <c r="IEW44" s="101"/>
      <c r="IEX44" s="101"/>
      <c r="IEY44" s="101"/>
      <c r="IEZ44" s="101"/>
      <c r="IFA44" s="101"/>
      <c r="IFB44" s="101"/>
      <c r="IFC44" s="101"/>
      <c r="IFD44" s="101"/>
      <c r="IFE44" s="101"/>
      <c r="IFF44" s="101"/>
      <c r="IFG44" s="101"/>
      <c r="IFH44" s="101"/>
      <c r="IFI44" s="101"/>
      <c r="IFJ44" s="101"/>
      <c r="IFK44" s="101"/>
      <c r="IFL44" s="101"/>
      <c r="IFM44" s="101"/>
      <c r="IFN44" s="101"/>
      <c r="IFO44" s="101"/>
      <c r="IFP44" s="101"/>
      <c r="IFQ44" s="101"/>
      <c r="IFR44" s="101"/>
      <c r="IFS44" s="101"/>
      <c r="IFT44" s="101"/>
      <c r="IFU44" s="101"/>
      <c r="IFV44" s="101"/>
      <c r="IFW44" s="101"/>
      <c r="IFX44" s="101"/>
      <c r="IFY44" s="101"/>
      <c r="IFZ44" s="101"/>
      <c r="IGA44" s="101"/>
      <c r="IGB44" s="101"/>
      <c r="IGC44" s="101"/>
      <c r="IGD44" s="101"/>
      <c r="IGE44" s="101"/>
      <c r="IGF44" s="101"/>
      <c r="IGG44" s="101"/>
      <c r="IGH44" s="101"/>
      <c r="IGI44" s="101"/>
      <c r="IGJ44" s="101"/>
      <c r="IGK44" s="101"/>
      <c r="IGL44" s="101"/>
      <c r="IGM44" s="101"/>
      <c r="IGN44" s="101"/>
      <c r="IGO44" s="101"/>
      <c r="IGP44" s="101"/>
      <c r="IGQ44" s="101"/>
      <c r="IGR44" s="101"/>
      <c r="IGS44" s="101"/>
      <c r="IGT44" s="101"/>
      <c r="IGU44" s="101"/>
      <c r="IGV44" s="101"/>
      <c r="IGW44" s="101"/>
      <c r="IGX44" s="101"/>
      <c r="IGY44" s="101"/>
      <c r="IGZ44" s="101"/>
      <c r="IHA44" s="101"/>
      <c r="IHB44" s="101"/>
      <c r="IHC44" s="101"/>
      <c r="IHD44" s="101"/>
      <c r="IHE44" s="101"/>
      <c r="IHF44" s="101"/>
      <c r="IHG44" s="101"/>
      <c r="IHH44" s="101"/>
      <c r="IHI44" s="101"/>
      <c r="IHJ44" s="101"/>
      <c r="IHK44" s="101"/>
      <c r="IHL44" s="101"/>
      <c r="IHM44" s="101"/>
      <c r="IHN44" s="101"/>
      <c r="IHO44" s="101"/>
      <c r="IHP44" s="101"/>
      <c r="IHQ44" s="101"/>
      <c r="IHR44" s="101"/>
      <c r="IHS44" s="101"/>
      <c r="IHT44" s="101"/>
      <c r="IHU44" s="101"/>
      <c r="IHV44" s="101"/>
      <c r="IHW44" s="101"/>
      <c r="IHX44" s="101"/>
      <c r="IHY44" s="101"/>
      <c r="IHZ44" s="101"/>
      <c r="IIA44" s="101"/>
      <c r="IIB44" s="101"/>
      <c r="IIC44" s="101"/>
      <c r="IID44" s="101"/>
      <c r="IIE44" s="101"/>
      <c r="IIF44" s="101"/>
      <c r="IIG44" s="101"/>
      <c r="IIH44" s="101"/>
      <c r="III44" s="101"/>
      <c r="IIJ44" s="101"/>
      <c r="IIK44" s="101"/>
      <c r="IIL44" s="101"/>
      <c r="IIM44" s="101"/>
      <c r="IIN44" s="101"/>
      <c r="IIO44" s="101"/>
      <c r="IIP44" s="101"/>
      <c r="IIQ44" s="101"/>
      <c r="IIR44" s="101"/>
      <c r="IIS44" s="101"/>
      <c r="IIT44" s="101"/>
      <c r="IIU44" s="101"/>
      <c r="IIV44" s="101"/>
      <c r="IIW44" s="101"/>
      <c r="IIX44" s="101"/>
      <c r="IIY44" s="101"/>
      <c r="IIZ44" s="101"/>
      <c r="IJA44" s="101"/>
      <c r="IJB44" s="101"/>
      <c r="IJC44" s="101"/>
      <c r="IJD44" s="101"/>
      <c r="IJE44" s="101"/>
      <c r="IJF44" s="101"/>
      <c r="IJG44" s="101"/>
      <c r="IJH44" s="101"/>
      <c r="IJI44" s="101"/>
      <c r="IJJ44" s="101"/>
      <c r="IJK44" s="101"/>
      <c r="IJL44" s="101"/>
      <c r="IJM44" s="101"/>
      <c r="IJN44" s="101"/>
      <c r="IJO44" s="101"/>
      <c r="IJP44" s="101"/>
      <c r="IJQ44" s="101"/>
      <c r="IJR44" s="101"/>
      <c r="IJS44" s="101"/>
      <c r="IJT44" s="101"/>
      <c r="IJU44" s="101"/>
      <c r="IJV44" s="101"/>
      <c r="IJW44" s="101"/>
      <c r="IJX44" s="101"/>
      <c r="IJY44" s="101"/>
      <c r="IJZ44" s="101"/>
      <c r="IKA44" s="101"/>
      <c r="IKB44" s="101"/>
      <c r="IKC44" s="101"/>
      <c r="IKD44" s="101"/>
      <c r="IKE44" s="101"/>
      <c r="IKF44" s="101"/>
      <c r="IKG44" s="101"/>
      <c r="IKH44" s="101"/>
      <c r="IKI44" s="101"/>
      <c r="IKJ44" s="101"/>
      <c r="IKK44" s="101"/>
      <c r="IKL44" s="101"/>
      <c r="IKM44" s="101"/>
      <c r="IKN44" s="101"/>
      <c r="IKO44" s="101"/>
      <c r="IKP44" s="101"/>
      <c r="IKQ44" s="101"/>
      <c r="IKR44" s="101"/>
      <c r="IKS44" s="101"/>
      <c r="IKT44" s="101"/>
      <c r="IKU44" s="101"/>
      <c r="IKV44" s="101"/>
      <c r="IKW44" s="101"/>
      <c r="IKX44" s="101"/>
      <c r="IKY44" s="101"/>
      <c r="IKZ44" s="101"/>
      <c r="ILA44" s="101"/>
      <c r="ILB44" s="101"/>
      <c r="ILC44" s="101"/>
      <c r="ILD44" s="101"/>
      <c r="ILE44" s="101"/>
      <c r="ILF44" s="101"/>
      <c r="ILG44" s="101"/>
      <c r="ILH44" s="101"/>
      <c r="ILI44" s="101"/>
      <c r="ILJ44" s="101"/>
      <c r="ILK44" s="101"/>
      <c r="ILL44" s="101"/>
      <c r="ILM44" s="101"/>
      <c r="ILN44" s="101"/>
      <c r="ILO44" s="101"/>
      <c r="ILP44" s="101"/>
      <c r="ILQ44" s="101"/>
      <c r="ILR44" s="101"/>
      <c r="ILS44" s="101"/>
      <c r="ILT44" s="101"/>
      <c r="ILU44" s="101"/>
      <c r="ILV44" s="101"/>
      <c r="ILW44" s="101"/>
      <c r="ILX44" s="101"/>
      <c r="ILY44" s="101"/>
      <c r="ILZ44" s="101"/>
      <c r="IMA44" s="101"/>
      <c r="IMB44" s="101"/>
      <c r="IMC44" s="101"/>
      <c r="IMD44" s="101"/>
      <c r="IME44" s="101"/>
      <c r="IMF44" s="101"/>
      <c r="IMG44" s="101"/>
      <c r="IMH44" s="101"/>
      <c r="IMI44" s="101"/>
      <c r="IMJ44" s="101"/>
      <c r="IMK44" s="101"/>
      <c r="IML44" s="101"/>
      <c r="IMM44" s="101"/>
      <c r="IMN44" s="101"/>
      <c r="IMO44" s="101"/>
      <c r="IMP44" s="101"/>
      <c r="IMQ44" s="101"/>
      <c r="IMR44" s="101"/>
      <c r="IMS44" s="101"/>
      <c r="IMT44" s="101"/>
      <c r="IMU44" s="101"/>
      <c r="IMV44" s="101"/>
      <c r="IMW44" s="101"/>
      <c r="IMX44" s="101"/>
      <c r="IMY44" s="101"/>
      <c r="IMZ44" s="101"/>
      <c r="INA44" s="101"/>
      <c r="INB44" s="101"/>
      <c r="INC44" s="101"/>
      <c r="IND44" s="101"/>
      <c r="INE44" s="101"/>
      <c r="INF44" s="101"/>
      <c r="ING44" s="101"/>
      <c r="INH44" s="101"/>
      <c r="INI44" s="101"/>
      <c r="INJ44" s="101"/>
      <c r="INK44" s="101"/>
      <c r="INL44" s="101"/>
      <c r="INM44" s="101"/>
      <c r="INN44" s="101"/>
      <c r="INO44" s="101"/>
      <c r="INP44" s="101"/>
      <c r="INQ44" s="101"/>
      <c r="INR44" s="101"/>
      <c r="INS44" s="101"/>
      <c r="INT44" s="101"/>
      <c r="INU44" s="101"/>
      <c r="INV44" s="101"/>
      <c r="INW44" s="101"/>
      <c r="INX44" s="101"/>
      <c r="INY44" s="101"/>
      <c r="INZ44" s="101"/>
      <c r="IOA44" s="101"/>
      <c r="IOB44" s="101"/>
      <c r="IOC44" s="101"/>
      <c r="IOD44" s="101"/>
      <c r="IOE44" s="101"/>
      <c r="IOF44" s="101"/>
      <c r="IOG44" s="101"/>
      <c r="IOH44" s="101"/>
      <c r="IOI44" s="101"/>
      <c r="IOJ44" s="101"/>
      <c r="IOK44" s="101"/>
      <c r="IOL44" s="101"/>
      <c r="IOM44" s="101"/>
      <c r="ION44" s="101"/>
      <c r="IOO44" s="101"/>
      <c r="IOP44" s="101"/>
      <c r="IOQ44" s="101"/>
      <c r="IOR44" s="101"/>
      <c r="IOS44" s="101"/>
      <c r="IOT44" s="101"/>
      <c r="IOU44" s="101"/>
      <c r="IOV44" s="101"/>
      <c r="IOW44" s="101"/>
      <c r="IOX44" s="101"/>
      <c r="IOY44" s="101"/>
      <c r="IOZ44" s="101"/>
      <c r="IPA44" s="101"/>
      <c r="IPB44" s="101"/>
      <c r="IPC44" s="101"/>
      <c r="IPD44" s="101"/>
      <c r="IPE44" s="101"/>
      <c r="IPF44" s="101"/>
      <c r="IPG44" s="101"/>
      <c r="IPH44" s="101"/>
      <c r="IPI44" s="101"/>
      <c r="IPJ44" s="101"/>
      <c r="IPK44" s="101"/>
      <c r="IPL44" s="101"/>
      <c r="IPM44" s="101"/>
      <c r="IPN44" s="101"/>
      <c r="IPO44" s="101"/>
      <c r="IPP44" s="101"/>
      <c r="IPQ44" s="101"/>
      <c r="IPR44" s="101"/>
      <c r="IPS44" s="101"/>
      <c r="IPT44" s="101"/>
      <c r="IPU44" s="101"/>
      <c r="IPV44" s="101"/>
      <c r="IPW44" s="101"/>
      <c r="IPX44" s="101"/>
      <c r="IPY44" s="101"/>
      <c r="IPZ44" s="101"/>
      <c r="IQA44" s="101"/>
      <c r="IQB44" s="101"/>
      <c r="IQC44" s="101"/>
      <c r="IQD44" s="101"/>
      <c r="IQE44" s="101"/>
      <c r="IQF44" s="101"/>
      <c r="IQG44" s="101"/>
      <c r="IQH44" s="101"/>
      <c r="IQI44" s="101"/>
      <c r="IQJ44" s="101"/>
      <c r="IQK44" s="101"/>
      <c r="IQL44" s="101"/>
      <c r="IQM44" s="101"/>
      <c r="IQN44" s="101"/>
      <c r="IQO44" s="101"/>
      <c r="IQP44" s="101"/>
      <c r="IQQ44" s="101"/>
      <c r="IQR44" s="101"/>
      <c r="IQS44" s="101"/>
      <c r="IQT44" s="101"/>
      <c r="IQU44" s="101"/>
      <c r="IQV44" s="101"/>
      <c r="IQW44" s="101"/>
      <c r="IQX44" s="101"/>
      <c r="IQY44" s="101"/>
      <c r="IQZ44" s="101"/>
      <c r="IRA44" s="101"/>
      <c r="IRB44" s="101"/>
      <c r="IRC44" s="101"/>
      <c r="IRD44" s="101"/>
      <c r="IRE44" s="101"/>
      <c r="IRF44" s="101"/>
      <c r="IRG44" s="101"/>
      <c r="IRH44" s="101"/>
      <c r="IRI44" s="101"/>
      <c r="IRJ44" s="101"/>
      <c r="IRK44" s="101"/>
      <c r="IRL44" s="101"/>
      <c r="IRM44" s="101"/>
      <c r="IRN44" s="101"/>
      <c r="IRO44" s="101"/>
      <c r="IRP44" s="101"/>
      <c r="IRQ44" s="101"/>
      <c r="IRR44" s="101"/>
      <c r="IRS44" s="101"/>
      <c r="IRT44" s="101"/>
      <c r="IRU44" s="101"/>
      <c r="IRV44" s="101"/>
      <c r="IRW44" s="101"/>
      <c r="IRX44" s="101"/>
      <c r="IRY44" s="101"/>
      <c r="IRZ44" s="101"/>
      <c r="ISA44" s="101"/>
      <c r="ISB44" s="101"/>
      <c r="ISC44" s="101"/>
      <c r="ISD44" s="101"/>
      <c r="ISE44" s="101"/>
      <c r="ISF44" s="101"/>
      <c r="ISG44" s="101"/>
      <c r="ISH44" s="101"/>
      <c r="ISI44" s="101"/>
      <c r="ISJ44" s="101"/>
      <c r="ISK44" s="101"/>
      <c r="ISL44" s="101"/>
      <c r="ISM44" s="101"/>
      <c r="ISN44" s="101"/>
      <c r="ISO44" s="101"/>
      <c r="ISP44" s="101"/>
      <c r="ISQ44" s="101"/>
      <c r="ISR44" s="101"/>
      <c r="ISS44" s="101"/>
      <c r="IST44" s="101"/>
      <c r="ISU44" s="101"/>
      <c r="ISV44" s="101"/>
      <c r="ISW44" s="101"/>
      <c r="ISX44" s="101"/>
      <c r="ISY44" s="101"/>
      <c r="ISZ44" s="101"/>
      <c r="ITA44" s="101"/>
      <c r="ITB44" s="101"/>
      <c r="ITC44" s="101"/>
      <c r="ITD44" s="101"/>
      <c r="ITE44" s="101"/>
      <c r="ITF44" s="101"/>
      <c r="ITG44" s="101"/>
      <c r="ITH44" s="101"/>
      <c r="ITI44" s="101"/>
      <c r="ITJ44" s="101"/>
      <c r="ITK44" s="101"/>
      <c r="ITL44" s="101"/>
      <c r="ITM44" s="101"/>
      <c r="ITN44" s="101"/>
      <c r="ITO44" s="101"/>
      <c r="ITP44" s="101"/>
      <c r="ITQ44" s="101"/>
      <c r="ITR44" s="101"/>
      <c r="ITS44" s="101"/>
      <c r="ITT44" s="101"/>
      <c r="ITU44" s="101"/>
      <c r="ITV44" s="101"/>
      <c r="ITW44" s="101"/>
      <c r="ITX44" s="101"/>
      <c r="ITY44" s="101"/>
      <c r="ITZ44" s="101"/>
      <c r="IUA44" s="101"/>
      <c r="IUB44" s="101"/>
      <c r="IUC44" s="101"/>
      <c r="IUD44" s="101"/>
      <c r="IUE44" s="101"/>
      <c r="IUF44" s="101"/>
      <c r="IUG44" s="101"/>
      <c r="IUH44" s="101"/>
      <c r="IUI44" s="101"/>
      <c r="IUJ44" s="101"/>
      <c r="IUK44" s="101"/>
      <c r="IUL44" s="101"/>
      <c r="IUM44" s="101"/>
      <c r="IUN44" s="101"/>
      <c r="IUO44" s="101"/>
      <c r="IUP44" s="101"/>
      <c r="IUQ44" s="101"/>
      <c r="IUR44" s="101"/>
      <c r="IUS44" s="101"/>
      <c r="IUT44" s="101"/>
      <c r="IUU44" s="101"/>
      <c r="IUV44" s="101"/>
      <c r="IUW44" s="101"/>
      <c r="IUX44" s="101"/>
      <c r="IUY44" s="101"/>
      <c r="IUZ44" s="101"/>
      <c r="IVA44" s="101"/>
      <c r="IVB44" s="101"/>
      <c r="IVC44" s="101"/>
      <c r="IVD44" s="101"/>
      <c r="IVE44" s="101"/>
      <c r="IVF44" s="101"/>
      <c r="IVG44" s="101"/>
      <c r="IVH44" s="101"/>
      <c r="IVI44" s="101"/>
      <c r="IVJ44" s="101"/>
      <c r="IVK44" s="101"/>
      <c r="IVL44" s="101"/>
      <c r="IVM44" s="101"/>
      <c r="IVN44" s="101"/>
      <c r="IVO44" s="101"/>
      <c r="IVP44" s="101"/>
      <c r="IVQ44" s="101"/>
      <c r="IVR44" s="101"/>
      <c r="IVS44" s="101"/>
      <c r="IVT44" s="101"/>
      <c r="IVU44" s="101"/>
      <c r="IVV44" s="101"/>
      <c r="IVW44" s="101"/>
      <c r="IVX44" s="101"/>
      <c r="IVY44" s="101"/>
      <c r="IVZ44" s="101"/>
      <c r="IWA44" s="101"/>
      <c r="IWB44" s="101"/>
      <c r="IWC44" s="101"/>
      <c r="IWD44" s="101"/>
      <c r="IWE44" s="101"/>
      <c r="IWF44" s="101"/>
      <c r="IWG44" s="101"/>
      <c r="IWH44" s="101"/>
      <c r="IWI44" s="101"/>
      <c r="IWJ44" s="101"/>
      <c r="IWK44" s="101"/>
      <c r="IWL44" s="101"/>
      <c r="IWM44" s="101"/>
      <c r="IWN44" s="101"/>
      <c r="IWO44" s="101"/>
      <c r="IWP44" s="101"/>
      <c r="IWQ44" s="101"/>
      <c r="IWR44" s="101"/>
      <c r="IWS44" s="101"/>
      <c r="IWT44" s="101"/>
      <c r="IWU44" s="101"/>
      <c r="IWV44" s="101"/>
      <c r="IWW44" s="101"/>
      <c r="IWX44" s="101"/>
      <c r="IWY44" s="101"/>
      <c r="IWZ44" s="101"/>
      <c r="IXA44" s="101"/>
      <c r="IXB44" s="101"/>
      <c r="IXC44" s="101"/>
      <c r="IXD44" s="101"/>
      <c r="IXE44" s="101"/>
      <c r="IXF44" s="101"/>
      <c r="IXG44" s="101"/>
      <c r="IXH44" s="101"/>
      <c r="IXI44" s="101"/>
      <c r="IXJ44" s="101"/>
      <c r="IXK44" s="101"/>
      <c r="IXL44" s="101"/>
      <c r="IXM44" s="101"/>
      <c r="IXN44" s="101"/>
      <c r="IXO44" s="101"/>
      <c r="IXP44" s="101"/>
      <c r="IXQ44" s="101"/>
      <c r="IXR44" s="101"/>
      <c r="IXS44" s="101"/>
      <c r="IXT44" s="101"/>
      <c r="IXU44" s="101"/>
      <c r="IXV44" s="101"/>
      <c r="IXW44" s="101"/>
      <c r="IXX44" s="101"/>
      <c r="IXY44" s="101"/>
      <c r="IXZ44" s="101"/>
      <c r="IYA44" s="101"/>
      <c r="IYB44" s="101"/>
      <c r="IYC44" s="101"/>
      <c r="IYD44" s="101"/>
      <c r="IYE44" s="101"/>
      <c r="IYF44" s="101"/>
      <c r="IYG44" s="101"/>
      <c r="IYH44" s="101"/>
      <c r="IYI44" s="101"/>
      <c r="IYJ44" s="101"/>
      <c r="IYK44" s="101"/>
      <c r="IYL44" s="101"/>
      <c r="IYM44" s="101"/>
      <c r="IYN44" s="101"/>
      <c r="IYO44" s="101"/>
      <c r="IYP44" s="101"/>
      <c r="IYQ44" s="101"/>
      <c r="IYR44" s="101"/>
      <c r="IYS44" s="101"/>
      <c r="IYT44" s="101"/>
      <c r="IYU44" s="101"/>
      <c r="IYV44" s="101"/>
      <c r="IYW44" s="101"/>
      <c r="IYX44" s="101"/>
      <c r="IYY44" s="101"/>
      <c r="IYZ44" s="101"/>
      <c r="IZA44" s="101"/>
      <c r="IZB44" s="101"/>
      <c r="IZC44" s="101"/>
      <c r="IZD44" s="101"/>
      <c r="IZE44" s="101"/>
      <c r="IZF44" s="101"/>
      <c r="IZG44" s="101"/>
      <c r="IZH44" s="101"/>
      <c r="IZI44" s="101"/>
      <c r="IZJ44" s="101"/>
      <c r="IZK44" s="101"/>
      <c r="IZL44" s="101"/>
      <c r="IZM44" s="101"/>
      <c r="IZN44" s="101"/>
      <c r="IZO44" s="101"/>
      <c r="IZP44" s="101"/>
      <c r="IZQ44" s="101"/>
      <c r="IZR44" s="101"/>
      <c r="IZS44" s="101"/>
      <c r="IZT44" s="101"/>
      <c r="IZU44" s="101"/>
      <c r="IZV44" s="101"/>
      <c r="IZW44" s="101"/>
      <c r="IZX44" s="101"/>
      <c r="IZY44" s="101"/>
      <c r="IZZ44" s="101"/>
      <c r="JAA44" s="101"/>
      <c r="JAB44" s="101"/>
      <c r="JAC44" s="101"/>
      <c r="JAD44" s="101"/>
      <c r="JAE44" s="101"/>
      <c r="JAF44" s="101"/>
      <c r="JAG44" s="101"/>
      <c r="JAH44" s="101"/>
      <c r="JAI44" s="101"/>
      <c r="JAJ44" s="101"/>
      <c r="JAK44" s="101"/>
      <c r="JAL44" s="101"/>
      <c r="JAM44" s="101"/>
      <c r="JAN44" s="101"/>
      <c r="JAO44" s="101"/>
      <c r="JAP44" s="101"/>
      <c r="JAQ44" s="101"/>
      <c r="JAR44" s="101"/>
      <c r="JAS44" s="101"/>
      <c r="JAT44" s="101"/>
      <c r="JAU44" s="101"/>
      <c r="JAV44" s="101"/>
      <c r="JAW44" s="101"/>
      <c r="JAX44" s="101"/>
      <c r="JAY44" s="101"/>
      <c r="JAZ44" s="101"/>
      <c r="JBA44" s="101"/>
      <c r="JBB44" s="101"/>
      <c r="JBC44" s="101"/>
      <c r="JBD44" s="101"/>
      <c r="JBE44" s="101"/>
      <c r="JBF44" s="101"/>
      <c r="JBG44" s="101"/>
      <c r="JBH44" s="101"/>
      <c r="JBI44" s="101"/>
      <c r="JBJ44" s="101"/>
      <c r="JBK44" s="101"/>
      <c r="JBL44" s="101"/>
      <c r="JBM44" s="101"/>
      <c r="JBN44" s="101"/>
      <c r="JBO44" s="101"/>
      <c r="JBP44" s="101"/>
      <c r="JBQ44" s="101"/>
      <c r="JBR44" s="101"/>
      <c r="JBS44" s="101"/>
      <c r="JBT44" s="101"/>
      <c r="JBU44" s="101"/>
      <c r="JBV44" s="101"/>
      <c r="JBW44" s="101"/>
      <c r="JBX44" s="101"/>
      <c r="JBY44" s="101"/>
      <c r="JBZ44" s="101"/>
      <c r="JCA44" s="101"/>
      <c r="JCB44" s="101"/>
      <c r="JCC44" s="101"/>
      <c r="JCD44" s="101"/>
      <c r="JCE44" s="101"/>
      <c r="JCF44" s="101"/>
      <c r="JCG44" s="101"/>
      <c r="JCH44" s="101"/>
      <c r="JCI44" s="101"/>
      <c r="JCJ44" s="101"/>
      <c r="JCK44" s="101"/>
      <c r="JCL44" s="101"/>
      <c r="JCM44" s="101"/>
      <c r="JCN44" s="101"/>
      <c r="JCO44" s="101"/>
      <c r="JCP44" s="101"/>
      <c r="JCQ44" s="101"/>
      <c r="JCR44" s="101"/>
      <c r="JCS44" s="101"/>
      <c r="JCT44" s="101"/>
      <c r="JCU44" s="101"/>
      <c r="JCV44" s="101"/>
      <c r="JCW44" s="101"/>
      <c r="JCX44" s="101"/>
      <c r="JCY44" s="101"/>
      <c r="JCZ44" s="101"/>
      <c r="JDA44" s="101"/>
      <c r="JDB44" s="101"/>
      <c r="JDC44" s="101"/>
      <c r="JDD44" s="101"/>
      <c r="JDE44" s="101"/>
      <c r="JDF44" s="101"/>
      <c r="JDG44" s="101"/>
      <c r="JDH44" s="101"/>
      <c r="JDI44" s="101"/>
      <c r="JDJ44" s="101"/>
      <c r="JDK44" s="101"/>
      <c r="JDL44" s="101"/>
      <c r="JDM44" s="101"/>
      <c r="JDN44" s="101"/>
      <c r="JDO44" s="101"/>
      <c r="JDP44" s="101"/>
      <c r="JDQ44" s="101"/>
      <c r="JDR44" s="101"/>
      <c r="JDS44" s="101"/>
      <c r="JDT44" s="101"/>
      <c r="JDU44" s="101"/>
      <c r="JDV44" s="101"/>
      <c r="JDW44" s="101"/>
      <c r="JDX44" s="101"/>
      <c r="JDY44" s="101"/>
      <c r="JDZ44" s="101"/>
      <c r="JEA44" s="101"/>
      <c r="JEB44" s="101"/>
      <c r="JEC44" s="101"/>
      <c r="JED44" s="101"/>
      <c r="JEE44" s="101"/>
      <c r="JEF44" s="101"/>
      <c r="JEG44" s="101"/>
      <c r="JEH44" s="101"/>
      <c r="JEI44" s="101"/>
      <c r="JEJ44" s="101"/>
      <c r="JEK44" s="101"/>
      <c r="JEL44" s="101"/>
      <c r="JEM44" s="101"/>
      <c r="JEN44" s="101"/>
      <c r="JEO44" s="101"/>
      <c r="JEP44" s="101"/>
      <c r="JEQ44" s="101"/>
      <c r="JER44" s="101"/>
      <c r="JES44" s="101"/>
      <c r="JET44" s="101"/>
      <c r="JEU44" s="101"/>
      <c r="JEV44" s="101"/>
      <c r="JEW44" s="101"/>
      <c r="JEX44" s="101"/>
      <c r="JEY44" s="101"/>
      <c r="JEZ44" s="101"/>
      <c r="JFA44" s="101"/>
      <c r="JFB44" s="101"/>
      <c r="JFC44" s="101"/>
      <c r="JFD44" s="101"/>
      <c r="JFE44" s="101"/>
      <c r="JFF44" s="101"/>
      <c r="JFG44" s="101"/>
      <c r="JFH44" s="101"/>
      <c r="JFI44" s="101"/>
      <c r="JFJ44" s="101"/>
      <c r="JFK44" s="101"/>
      <c r="JFL44" s="101"/>
      <c r="JFM44" s="101"/>
      <c r="JFN44" s="101"/>
      <c r="JFO44" s="101"/>
      <c r="JFP44" s="101"/>
      <c r="JFQ44" s="101"/>
      <c r="JFR44" s="101"/>
      <c r="JFS44" s="101"/>
      <c r="JFT44" s="101"/>
      <c r="JFU44" s="101"/>
      <c r="JFV44" s="101"/>
      <c r="JFW44" s="101"/>
      <c r="JFX44" s="101"/>
      <c r="JFY44" s="101"/>
      <c r="JFZ44" s="101"/>
      <c r="JGA44" s="101"/>
      <c r="JGB44" s="101"/>
      <c r="JGC44" s="101"/>
      <c r="JGD44" s="101"/>
      <c r="JGE44" s="101"/>
      <c r="JGF44" s="101"/>
      <c r="JGG44" s="101"/>
      <c r="JGH44" s="101"/>
      <c r="JGI44" s="101"/>
      <c r="JGJ44" s="101"/>
      <c r="JGK44" s="101"/>
      <c r="JGL44" s="101"/>
      <c r="JGM44" s="101"/>
      <c r="JGN44" s="101"/>
      <c r="JGO44" s="101"/>
      <c r="JGP44" s="101"/>
      <c r="JGQ44" s="101"/>
      <c r="JGR44" s="101"/>
      <c r="JGS44" s="101"/>
      <c r="JGT44" s="101"/>
      <c r="JGU44" s="101"/>
      <c r="JGV44" s="101"/>
      <c r="JGW44" s="101"/>
      <c r="JGX44" s="101"/>
      <c r="JGY44" s="101"/>
      <c r="JGZ44" s="101"/>
      <c r="JHA44" s="101"/>
      <c r="JHB44" s="101"/>
      <c r="JHC44" s="101"/>
      <c r="JHD44" s="101"/>
      <c r="JHE44" s="101"/>
      <c r="JHF44" s="101"/>
      <c r="JHG44" s="101"/>
      <c r="JHH44" s="101"/>
      <c r="JHI44" s="101"/>
      <c r="JHJ44" s="101"/>
      <c r="JHK44" s="101"/>
      <c r="JHL44" s="101"/>
      <c r="JHM44" s="101"/>
      <c r="JHN44" s="101"/>
      <c r="JHO44" s="101"/>
      <c r="JHP44" s="101"/>
      <c r="JHQ44" s="101"/>
      <c r="JHR44" s="101"/>
      <c r="JHS44" s="101"/>
      <c r="JHT44" s="101"/>
      <c r="JHU44" s="101"/>
      <c r="JHV44" s="101"/>
      <c r="JHW44" s="101"/>
      <c r="JHX44" s="101"/>
      <c r="JHY44" s="101"/>
      <c r="JHZ44" s="101"/>
      <c r="JIA44" s="101"/>
      <c r="JIB44" s="101"/>
      <c r="JIC44" s="101"/>
      <c r="JID44" s="101"/>
      <c r="JIE44" s="101"/>
      <c r="JIF44" s="101"/>
      <c r="JIG44" s="101"/>
      <c r="JIH44" s="101"/>
      <c r="JII44" s="101"/>
      <c r="JIJ44" s="101"/>
      <c r="JIK44" s="101"/>
      <c r="JIL44" s="101"/>
      <c r="JIM44" s="101"/>
      <c r="JIN44" s="101"/>
      <c r="JIO44" s="101"/>
      <c r="JIP44" s="101"/>
      <c r="JIQ44" s="101"/>
      <c r="JIR44" s="101"/>
      <c r="JIS44" s="101"/>
      <c r="JIT44" s="101"/>
      <c r="JIU44" s="101"/>
      <c r="JIV44" s="101"/>
      <c r="JIW44" s="101"/>
      <c r="JIX44" s="101"/>
      <c r="JIY44" s="101"/>
      <c r="JIZ44" s="101"/>
      <c r="JJA44" s="101"/>
      <c r="JJB44" s="101"/>
      <c r="JJC44" s="101"/>
      <c r="JJD44" s="101"/>
      <c r="JJE44" s="101"/>
      <c r="JJF44" s="101"/>
      <c r="JJG44" s="101"/>
      <c r="JJH44" s="101"/>
      <c r="JJI44" s="101"/>
      <c r="JJJ44" s="101"/>
      <c r="JJK44" s="101"/>
      <c r="JJL44" s="101"/>
      <c r="JJM44" s="101"/>
      <c r="JJN44" s="101"/>
      <c r="JJO44" s="101"/>
      <c r="JJP44" s="101"/>
      <c r="JJQ44" s="101"/>
      <c r="JJR44" s="101"/>
      <c r="JJS44" s="101"/>
      <c r="JJT44" s="101"/>
      <c r="JJU44" s="101"/>
      <c r="JJV44" s="101"/>
      <c r="JJW44" s="101"/>
      <c r="JJX44" s="101"/>
      <c r="JJY44" s="101"/>
      <c r="JJZ44" s="101"/>
      <c r="JKA44" s="101"/>
      <c r="JKB44" s="101"/>
      <c r="JKC44" s="101"/>
      <c r="JKD44" s="101"/>
      <c r="JKE44" s="101"/>
      <c r="JKF44" s="101"/>
      <c r="JKG44" s="101"/>
      <c r="JKH44" s="101"/>
      <c r="JKI44" s="101"/>
      <c r="JKJ44" s="101"/>
      <c r="JKK44" s="101"/>
      <c r="JKL44" s="101"/>
      <c r="JKM44" s="101"/>
      <c r="JKN44" s="101"/>
      <c r="JKO44" s="101"/>
      <c r="JKP44" s="101"/>
      <c r="JKQ44" s="101"/>
      <c r="JKR44" s="101"/>
      <c r="JKS44" s="101"/>
      <c r="JKT44" s="101"/>
      <c r="JKU44" s="101"/>
      <c r="JKV44" s="101"/>
      <c r="JKW44" s="101"/>
      <c r="JKX44" s="101"/>
      <c r="JKY44" s="101"/>
      <c r="JKZ44" s="101"/>
      <c r="JLA44" s="101"/>
      <c r="JLB44" s="101"/>
      <c r="JLC44" s="101"/>
      <c r="JLD44" s="101"/>
      <c r="JLE44" s="101"/>
      <c r="JLF44" s="101"/>
      <c r="JLG44" s="101"/>
      <c r="JLH44" s="101"/>
      <c r="JLI44" s="101"/>
      <c r="JLJ44" s="101"/>
      <c r="JLK44" s="101"/>
      <c r="JLL44" s="101"/>
      <c r="JLM44" s="101"/>
      <c r="JLN44" s="101"/>
      <c r="JLO44" s="101"/>
      <c r="JLP44" s="101"/>
      <c r="JLQ44" s="101"/>
      <c r="JLR44" s="101"/>
      <c r="JLS44" s="101"/>
      <c r="JLT44" s="101"/>
      <c r="JLU44" s="101"/>
      <c r="JLV44" s="101"/>
      <c r="JLW44" s="101"/>
      <c r="JLX44" s="101"/>
      <c r="JLY44" s="101"/>
      <c r="JLZ44" s="101"/>
      <c r="JMA44" s="101"/>
      <c r="JMB44" s="101"/>
      <c r="JMC44" s="101"/>
      <c r="JMD44" s="101"/>
      <c r="JME44" s="101"/>
      <c r="JMF44" s="101"/>
      <c r="JMG44" s="101"/>
      <c r="JMH44" s="101"/>
      <c r="JMI44" s="101"/>
      <c r="JMJ44" s="101"/>
      <c r="JMK44" s="101"/>
      <c r="JML44" s="101"/>
      <c r="JMM44" s="101"/>
      <c r="JMN44" s="101"/>
      <c r="JMO44" s="101"/>
      <c r="JMP44" s="101"/>
      <c r="JMQ44" s="101"/>
      <c r="JMR44" s="101"/>
      <c r="JMS44" s="101"/>
      <c r="JMT44" s="101"/>
      <c r="JMU44" s="101"/>
      <c r="JMV44" s="101"/>
      <c r="JMW44" s="101"/>
      <c r="JMX44" s="101"/>
      <c r="JMY44" s="101"/>
      <c r="JMZ44" s="101"/>
      <c r="JNA44" s="101"/>
      <c r="JNB44" s="101"/>
      <c r="JNC44" s="101"/>
      <c r="JND44" s="101"/>
      <c r="JNE44" s="101"/>
      <c r="JNF44" s="101"/>
      <c r="JNG44" s="101"/>
      <c r="JNH44" s="101"/>
      <c r="JNI44" s="101"/>
      <c r="JNJ44" s="101"/>
      <c r="JNK44" s="101"/>
      <c r="JNL44" s="101"/>
      <c r="JNM44" s="101"/>
      <c r="JNN44" s="101"/>
      <c r="JNO44" s="101"/>
      <c r="JNP44" s="101"/>
      <c r="JNQ44" s="101"/>
      <c r="JNR44" s="101"/>
      <c r="JNS44" s="101"/>
      <c r="JNT44" s="101"/>
      <c r="JNU44" s="101"/>
      <c r="JNV44" s="101"/>
      <c r="JNW44" s="101"/>
      <c r="JNX44" s="101"/>
      <c r="JNY44" s="101"/>
      <c r="JNZ44" s="101"/>
      <c r="JOA44" s="101"/>
      <c r="JOB44" s="101"/>
      <c r="JOC44" s="101"/>
      <c r="JOD44" s="101"/>
      <c r="JOE44" s="101"/>
      <c r="JOF44" s="101"/>
      <c r="JOG44" s="101"/>
      <c r="JOH44" s="101"/>
      <c r="JOI44" s="101"/>
      <c r="JOJ44" s="101"/>
      <c r="JOK44" s="101"/>
      <c r="JOL44" s="101"/>
      <c r="JOM44" s="101"/>
      <c r="JON44" s="101"/>
      <c r="JOO44" s="101"/>
      <c r="JOP44" s="101"/>
      <c r="JOQ44" s="101"/>
      <c r="JOR44" s="101"/>
      <c r="JOS44" s="101"/>
      <c r="JOT44" s="101"/>
      <c r="JOU44" s="101"/>
      <c r="JOV44" s="101"/>
      <c r="JOW44" s="101"/>
      <c r="JOX44" s="101"/>
      <c r="JOY44" s="101"/>
      <c r="JOZ44" s="101"/>
      <c r="JPA44" s="101"/>
      <c r="JPB44" s="101"/>
      <c r="JPC44" s="101"/>
      <c r="JPD44" s="101"/>
      <c r="JPE44" s="101"/>
      <c r="JPF44" s="101"/>
      <c r="JPG44" s="101"/>
      <c r="JPH44" s="101"/>
      <c r="JPI44" s="101"/>
      <c r="JPJ44" s="101"/>
      <c r="JPK44" s="101"/>
      <c r="JPL44" s="101"/>
      <c r="JPM44" s="101"/>
      <c r="JPN44" s="101"/>
      <c r="JPO44" s="101"/>
      <c r="JPP44" s="101"/>
      <c r="JPQ44" s="101"/>
      <c r="JPR44" s="101"/>
      <c r="JPS44" s="101"/>
      <c r="JPT44" s="101"/>
      <c r="JPU44" s="101"/>
      <c r="JPV44" s="101"/>
      <c r="JPW44" s="101"/>
      <c r="JPX44" s="101"/>
      <c r="JPY44" s="101"/>
      <c r="JPZ44" s="101"/>
      <c r="JQA44" s="101"/>
      <c r="JQB44" s="101"/>
      <c r="JQC44" s="101"/>
      <c r="JQD44" s="101"/>
      <c r="JQE44" s="101"/>
      <c r="JQF44" s="101"/>
      <c r="JQG44" s="101"/>
      <c r="JQH44" s="101"/>
      <c r="JQI44" s="101"/>
      <c r="JQJ44" s="101"/>
      <c r="JQK44" s="101"/>
      <c r="JQL44" s="101"/>
      <c r="JQM44" s="101"/>
      <c r="JQN44" s="101"/>
      <c r="JQO44" s="101"/>
      <c r="JQP44" s="101"/>
      <c r="JQQ44" s="101"/>
      <c r="JQR44" s="101"/>
      <c r="JQS44" s="101"/>
      <c r="JQT44" s="101"/>
      <c r="JQU44" s="101"/>
      <c r="JQV44" s="101"/>
      <c r="JQW44" s="101"/>
      <c r="JQX44" s="101"/>
      <c r="JQY44" s="101"/>
      <c r="JQZ44" s="101"/>
      <c r="JRA44" s="101"/>
      <c r="JRB44" s="101"/>
      <c r="JRC44" s="101"/>
      <c r="JRD44" s="101"/>
      <c r="JRE44" s="101"/>
      <c r="JRF44" s="101"/>
      <c r="JRG44" s="101"/>
      <c r="JRH44" s="101"/>
      <c r="JRI44" s="101"/>
      <c r="JRJ44" s="101"/>
      <c r="JRK44" s="101"/>
      <c r="JRL44" s="101"/>
      <c r="JRM44" s="101"/>
      <c r="JRN44" s="101"/>
      <c r="JRO44" s="101"/>
      <c r="JRP44" s="101"/>
      <c r="JRQ44" s="101"/>
      <c r="JRR44" s="101"/>
      <c r="JRS44" s="101"/>
      <c r="JRT44" s="101"/>
      <c r="JRU44" s="101"/>
      <c r="JRV44" s="101"/>
      <c r="JRW44" s="101"/>
      <c r="JRX44" s="101"/>
      <c r="JRY44" s="101"/>
      <c r="JRZ44" s="101"/>
      <c r="JSA44" s="101"/>
      <c r="JSB44" s="101"/>
      <c r="JSC44" s="101"/>
      <c r="JSD44" s="101"/>
      <c r="JSE44" s="101"/>
      <c r="JSF44" s="101"/>
      <c r="JSG44" s="101"/>
      <c r="JSH44" s="101"/>
      <c r="JSI44" s="101"/>
      <c r="JSJ44" s="101"/>
      <c r="JSK44" s="101"/>
      <c r="JSL44" s="101"/>
      <c r="JSM44" s="101"/>
      <c r="JSN44" s="101"/>
      <c r="JSO44" s="101"/>
      <c r="JSP44" s="101"/>
      <c r="JSQ44" s="101"/>
      <c r="JSR44" s="101"/>
      <c r="JSS44" s="101"/>
      <c r="JST44" s="101"/>
      <c r="JSU44" s="101"/>
      <c r="JSV44" s="101"/>
      <c r="JSW44" s="101"/>
      <c r="JSX44" s="101"/>
      <c r="JSY44" s="101"/>
      <c r="JSZ44" s="101"/>
      <c r="JTA44" s="101"/>
      <c r="JTB44" s="101"/>
      <c r="JTC44" s="101"/>
      <c r="JTD44" s="101"/>
      <c r="JTE44" s="101"/>
      <c r="JTF44" s="101"/>
      <c r="JTG44" s="101"/>
      <c r="JTH44" s="101"/>
      <c r="JTI44" s="101"/>
      <c r="JTJ44" s="101"/>
      <c r="JTK44" s="101"/>
      <c r="JTL44" s="101"/>
      <c r="JTM44" s="101"/>
      <c r="JTN44" s="101"/>
      <c r="JTO44" s="101"/>
      <c r="JTP44" s="101"/>
      <c r="JTQ44" s="101"/>
      <c r="JTR44" s="101"/>
      <c r="JTS44" s="101"/>
      <c r="JTT44" s="101"/>
      <c r="JTU44" s="101"/>
      <c r="JTV44" s="101"/>
      <c r="JTW44" s="101"/>
      <c r="JTX44" s="101"/>
      <c r="JTY44" s="101"/>
      <c r="JTZ44" s="101"/>
      <c r="JUA44" s="101"/>
      <c r="JUB44" s="101"/>
      <c r="JUC44" s="101"/>
      <c r="JUD44" s="101"/>
      <c r="JUE44" s="101"/>
      <c r="JUF44" s="101"/>
      <c r="JUG44" s="101"/>
      <c r="JUH44" s="101"/>
      <c r="JUI44" s="101"/>
      <c r="JUJ44" s="101"/>
      <c r="JUK44" s="101"/>
      <c r="JUL44" s="101"/>
      <c r="JUM44" s="101"/>
      <c r="JUN44" s="101"/>
      <c r="JUO44" s="101"/>
      <c r="JUP44" s="101"/>
      <c r="JUQ44" s="101"/>
      <c r="JUR44" s="101"/>
      <c r="JUS44" s="101"/>
      <c r="JUT44" s="101"/>
      <c r="JUU44" s="101"/>
      <c r="JUV44" s="101"/>
      <c r="JUW44" s="101"/>
      <c r="JUX44" s="101"/>
      <c r="JUY44" s="101"/>
      <c r="JUZ44" s="101"/>
      <c r="JVA44" s="101"/>
      <c r="JVB44" s="101"/>
      <c r="JVC44" s="101"/>
      <c r="JVD44" s="101"/>
      <c r="JVE44" s="101"/>
      <c r="JVF44" s="101"/>
      <c r="JVG44" s="101"/>
      <c r="JVH44" s="101"/>
      <c r="JVI44" s="101"/>
      <c r="JVJ44" s="101"/>
      <c r="JVK44" s="101"/>
      <c r="JVL44" s="101"/>
      <c r="JVM44" s="101"/>
      <c r="JVN44" s="101"/>
      <c r="JVO44" s="101"/>
      <c r="JVP44" s="101"/>
      <c r="JVQ44" s="101"/>
      <c r="JVR44" s="101"/>
      <c r="JVS44" s="101"/>
      <c r="JVT44" s="101"/>
      <c r="JVU44" s="101"/>
      <c r="JVV44" s="101"/>
      <c r="JVW44" s="101"/>
      <c r="JVX44" s="101"/>
      <c r="JVY44" s="101"/>
      <c r="JVZ44" s="101"/>
      <c r="JWA44" s="101"/>
      <c r="JWB44" s="101"/>
      <c r="JWC44" s="101"/>
      <c r="JWD44" s="101"/>
      <c r="JWE44" s="101"/>
      <c r="JWF44" s="101"/>
      <c r="JWG44" s="101"/>
      <c r="JWH44" s="101"/>
      <c r="JWI44" s="101"/>
      <c r="JWJ44" s="101"/>
      <c r="JWK44" s="101"/>
      <c r="JWL44" s="101"/>
      <c r="JWM44" s="101"/>
      <c r="JWN44" s="101"/>
      <c r="JWO44" s="101"/>
      <c r="JWP44" s="101"/>
      <c r="JWQ44" s="101"/>
      <c r="JWR44" s="101"/>
      <c r="JWS44" s="101"/>
      <c r="JWT44" s="101"/>
      <c r="JWU44" s="101"/>
      <c r="JWV44" s="101"/>
      <c r="JWW44" s="101"/>
      <c r="JWX44" s="101"/>
      <c r="JWY44" s="101"/>
      <c r="JWZ44" s="101"/>
      <c r="JXA44" s="101"/>
      <c r="JXB44" s="101"/>
      <c r="JXC44" s="101"/>
      <c r="JXD44" s="101"/>
      <c r="JXE44" s="101"/>
      <c r="JXF44" s="101"/>
      <c r="JXG44" s="101"/>
      <c r="JXH44" s="101"/>
      <c r="JXI44" s="101"/>
      <c r="JXJ44" s="101"/>
      <c r="JXK44" s="101"/>
      <c r="JXL44" s="101"/>
      <c r="JXM44" s="101"/>
      <c r="JXN44" s="101"/>
      <c r="JXO44" s="101"/>
      <c r="JXP44" s="101"/>
      <c r="JXQ44" s="101"/>
      <c r="JXR44" s="101"/>
      <c r="JXS44" s="101"/>
      <c r="JXT44" s="101"/>
      <c r="JXU44" s="101"/>
      <c r="JXV44" s="101"/>
      <c r="JXW44" s="101"/>
      <c r="JXX44" s="101"/>
      <c r="JXY44" s="101"/>
      <c r="JXZ44" s="101"/>
      <c r="JYA44" s="101"/>
      <c r="JYB44" s="101"/>
      <c r="JYC44" s="101"/>
      <c r="JYD44" s="101"/>
      <c r="JYE44" s="101"/>
      <c r="JYF44" s="101"/>
      <c r="JYG44" s="101"/>
      <c r="JYH44" s="101"/>
      <c r="JYI44" s="101"/>
      <c r="JYJ44" s="101"/>
      <c r="JYK44" s="101"/>
      <c r="JYL44" s="101"/>
      <c r="JYM44" s="101"/>
      <c r="JYN44" s="101"/>
      <c r="JYO44" s="101"/>
      <c r="JYP44" s="101"/>
      <c r="JYQ44" s="101"/>
      <c r="JYR44" s="101"/>
      <c r="JYS44" s="101"/>
      <c r="JYT44" s="101"/>
      <c r="JYU44" s="101"/>
      <c r="JYV44" s="101"/>
      <c r="JYW44" s="101"/>
      <c r="JYX44" s="101"/>
      <c r="JYY44" s="101"/>
      <c r="JYZ44" s="101"/>
      <c r="JZA44" s="101"/>
      <c r="JZB44" s="101"/>
      <c r="JZC44" s="101"/>
      <c r="JZD44" s="101"/>
      <c r="JZE44" s="101"/>
      <c r="JZF44" s="101"/>
      <c r="JZG44" s="101"/>
      <c r="JZH44" s="101"/>
      <c r="JZI44" s="101"/>
      <c r="JZJ44" s="101"/>
      <c r="JZK44" s="101"/>
      <c r="JZL44" s="101"/>
      <c r="JZM44" s="101"/>
      <c r="JZN44" s="101"/>
      <c r="JZO44" s="101"/>
      <c r="JZP44" s="101"/>
      <c r="JZQ44" s="101"/>
      <c r="JZR44" s="101"/>
      <c r="JZS44" s="101"/>
      <c r="JZT44" s="101"/>
      <c r="JZU44" s="101"/>
      <c r="JZV44" s="101"/>
      <c r="JZW44" s="101"/>
      <c r="JZX44" s="101"/>
      <c r="JZY44" s="101"/>
      <c r="JZZ44" s="101"/>
      <c r="KAA44" s="101"/>
      <c r="KAB44" s="101"/>
      <c r="KAC44" s="101"/>
      <c r="KAD44" s="101"/>
      <c r="KAE44" s="101"/>
      <c r="KAF44" s="101"/>
      <c r="KAG44" s="101"/>
      <c r="KAH44" s="101"/>
      <c r="KAI44" s="101"/>
      <c r="KAJ44" s="101"/>
      <c r="KAK44" s="101"/>
      <c r="KAL44" s="101"/>
      <c r="KAM44" s="101"/>
      <c r="KAN44" s="101"/>
      <c r="KAO44" s="101"/>
      <c r="KAP44" s="101"/>
      <c r="KAQ44" s="101"/>
      <c r="KAR44" s="101"/>
      <c r="KAS44" s="101"/>
      <c r="KAT44" s="101"/>
      <c r="KAU44" s="101"/>
      <c r="KAV44" s="101"/>
      <c r="KAW44" s="101"/>
      <c r="KAX44" s="101"/>
      <c r="KAY44" s="101"/>
      <c r="KAZ44" s="101"/>
      <c r="KBA44" s="101"/>
      <c r="KBB44" s="101"/>
      <c r="KBC44" s="101"/>
      <c r="KBD44" s="101"/>
      <c r="KBE44" s="101"/>
      <c r="KBF44" s="101"/>
      <c r="KBG44" s="101"/>
      <c r="KBH44" s="101"/>
      <c r="KBI44" s="101"/>
      <c r="KBJ44" s="101"/>
      <c r="KBK44" s="101"/>
      <c r="KBL44" s="101"/>
      <c r="KBM44" s="101"/>
      <c r="KBN44" s="101"/>
      <c r="KBO44" s="101"/>
      <c r="KBP44" s="101"/>
      <c r="KBQ44" s="101"/>
      <c r="KBR44" s="101"/>
      <c r="KBS44" s="101"/>
      <c r="KBT44" s="101"/>
      <c r="KBU44" s="101"/>
      <c r="KBV44" s="101"/>
      <c r="KBW44" s="101"/>
      <c r="KBX44" s="101"/>
      <c r="KBY44" s="101"/>
      <c r="KBZ44" s="101"/>
      <c r="KCA44" s="101"/>
      <c r="KCB44" s="101"/>
      <c r="KCC44" s="101"/>
      <c r="KCD44" s="101"/>
      <c r="KCE44" s="101"/>
      <c r="KCF44" s="101"/>
      <c r="KCG44" s="101"/>
      <c r="KCH44" s="101"/>
      <c r="KCI44" s="101"/>
      <c r="KCJ44" s="101"/>
      <c r="KCK44" s="101"/>
      <c r="KCL44" s="101"/>
      <c r="KCM44" s="101"/>
      <c r="KCN44" s="101"/>
      <c r="KCO44" s="101"/>
      <c r="KCP44" s="101"/>
      <c r="KCQ44" s="101"/>
      <c r="KCR44" s="101"/>
      <c r="KCS44" s="101"/>
      <c r="KCT44" s="101"/>
      <c r="KCU44" s="101"/>
      <c r="KCV44" s="101"/>
      <c r="KCW44" s="101"/>
      <c r="KCX44" s="101"/>
      <c r="KCY44" s="101"/>
      <c r="KCZ44" s="101"/>
      <c r="KDA44" s="101"/>
      <c r="KDB44" s="101"/>
      <c r="KDC44" s="101"/>
      <c r="KDD44" s="101"/>
      <c r="KDE44" s="101"/>
      <c r="KDF44" s="101"/>
      <c r="KDG44" s="101"/>
      <c r="KDH44" s="101"/>
      <c r="KDI44" s="101"/>
      <c r="KDJ44" s="101"/>
      <c r="KDK44" s="101"/>
      <c r="KDL44" s="101"/>
      <c r="KDM44" s="101"/>
      <c r="KDN44" s="101"/>
      <c r="KDO44" s="101"/>
      <c r="KDP44" s="101"/>
      <c r="KDQ44" s="101"/>
      <c r="KDR44" s="101"/>
      <c r="KDS44" s="101"/>
      <c r="KDT44" s="101"/>
      <c r="KDU44" s="101"/>
      <c r="KDV44" s="101"/>
      <c r="KDW44" s="101"/>
      <c r="KDX44" s="101"/>
      <c r="KDY44" s="101"/>
      <c r="KDZ44" s="101"/>
      <c r="KEA44" s="101"/>
      <c r="KEB44" s="101"/>
      <c r="KEC44" s="101"/>
      <c r="KED44" s="101"/>
      <c r="KEE44" s="101"/>
      <c r="KEF44" s="101"/>
      <c r="KEG44" s="101"/>
      <c r="KEH44" s="101"/>
      <c r="KEI44" s="101"/>
      <c r="KEJ44" s="101"/>
      <c r="KEK44" s="101"/>
      <c r="KEL44" s="101"/>
      <c r="KEM44" s="101"/>
      <c r="KEN44" s="101"/>
      <c r="KEO44" s="101"/>
      <c r="KEP44" s="101"/>
      <c r="KEQ44" s="101"/>
      <c r="KER44" s="101"/>
      <c r="KES44" s="101"/>
      <c r="KET44" s="101"/>
      <c r="KEU44" s="101"/>
      <c r="KEV44" s="101"/>
      <c r="KEW44" s="101"/>
      <c r="KEX44" s="101"/>
      <c r="KEY44" s="101"/>
      <c r="KEZ44" s="101"/>
      <c r="KFA44" s="101"/>
      <c r="KFB44" s="101"/>
      <c r="KFC44" s="101"/>
      <c r="KFD44" s="101"/>
      <c r="KFE44" s="101"/>
      <c r="KFF44" s="101"/>
      <c r="KFG44" s="101"/>
      <c r="KFH44" s="101"/>
      <c r="KFI44" s="101"/>
      <c r="KFJ44" s="101"/>
      <c r="KFK44" s="101"/>
      <c r="KFL44" s="101"/>
      <c r="KFM44" s="101"/>
      <c r="KFN44" s="101"/>
      <c r="KFO44" s="101"/>
      <c r="KFP44" s="101"/>
      <c r="KFQ44" s="101"/>
      <c r="KFR44" s="101"/>
      <c r="KFS44" s="101"/>
      <c r="KFT44" s="101"/>
      <c r="KFU44" s="101"/>
      <c r="KFV44" s="101"/>
      <c r="KFW44" s="101"/>
      <c r="KFX44" s="101"/>
      <c r="KFY44" s="101"/>
      <c r="KFZ44" s="101"/>
      <c r="KGA44" s="101"/>
      <c r="KGB44" s="101"/>
      <c r="KGC44" s="101"/>
      <c r="KGD44" s="101"/>
      <c r="KGE44" s="101"/>
      <c r="KGF44" s="101"/>
      <c r="KGG44" s="101"/>
      <c r="KGH44" s="101"/>
      <c r="KGI44" s="101"/>
      <c r="KGJ44" s="101"/>
      <c r="KGK44" s="101"/>
      <c r="KGL44" s="101"/>
      <c r="KGM44" s="101"/>
      <c r="KGN44" s="101"/>
      <c r="KGO44" s="101"/>
      <c r="KGP44" s="101"/>
      <c r="KGQ44" s="101"/>
      <c r="KGR44" s="101"/>
      <c r="KGS44" s="101"/>
      <c r="KGT44" s="101"/>
      <c r="KGU44" s="101"/>
      <c r="KGV44" s="101"/>
      <c r="KGW44" s="101"/>
      <c r="KGX44" s="101"/>
      <c r="KGY44" s="101"/>
      <c r="KGZ44" s="101"/>
      <c r="KHA44" s="101"/>
      <c r="KHB44" s="101"/>
      <c r="KHC44" s="101"/>
      <c r="KHD44" s="101"/>
      <c r="KHE44" s="101"/>
      <c r="KHF44" s="101"/>
      <c r="KHG44" s="101"/>
      <c r="KHH44" s="101"/>
      <c r="KHI44" s="101"/>
      <c r="KHJ44" s="101"/>
      <c r="KHK44" s="101"/>
      <c r="KHL44" s="101"/>
      <c r="KHM44" s="101"/>
      <c r="KHN44" s="101"/>
      <c r="KHO44" s="101"/>
      <c r="KHP44" s="101"/>
      <c r="KHQ44" s="101"/>
      <c r="KHR44" s="101"/>
      <c r="KHS44" s="101"/>
      <c r="KHT44" s="101"/>
      <c r="KHU44" s="101"/>
      <c r="KHV44" s="101"/>
      <c r="KHW44" s="101"/>
      <c r="KHX44" s="101"/>
      <c r="KHY44" s="101"/>
      <c r="KHZ44" s="101"/>
      <c r="KIA44" s="101"/>
      <c r="KIB44" s="101"/>
      <c r="KIC44" s="101"/>
      <c r="KID44" s="101"/>
      <c r="KIE44" s="101"/>
      <c r="KIF44" s="101"/>
      <c r="KIG44" s="101"/>
      <c r="KIH44" s="101"/>
      <c r="KII44" s="101"/>
      <c r="KIJ44" s="101"/>
      <c r="KIK44" s="101"/>
      <c r="KIL44" s="101"/>
      <c r="KIM44" s="101"/>
      <c r="KIN44" s="101"/>
      <c r="KIO44" s="101"/>
      <c r="KIP44" s="101"/>
      <c r="KIQ44" s="101"/>
      <c r="KIR44" s="101"/>
      <c r="KIS44" s="101"/>
      <c r="KIT44" s="101"/>
      <c r="KIU44" s="101"/>
      <c r="KIV44" s="101"/>
      <c r="KIW44" s="101"/>
      <c r="KIX44" s="101"/>
      <c r="KIY44" s="101"/>
      <c r="KIZ44" s="101"/>
      <c r="KJA44" s="101"/>
      <c r="KJB44" s="101"/>
      <c r="KJC44" s="101"/>
      <c r="KJD44" s="101"/>
      <c r="KJE44" s="101"/>
      <c r="KJF44" s="101"/>
      <c r="KJG44" s="101"/>
      <c r="KJH44" s="101"/>
      <c r="KJI44" s="101"/>
      <c r="KJJ44" s="101"/>
      <c r="KJK44" s="101"/>
      <c r="KJL44" s="101"/>
      <c r="KJM44" s="101"/>
      <c r="KJN44" s="101"/>
      <c r="KJO44" s="101"/>
      <c r="KJP44" s="101"/>
      <c r="KJQ44" s="101"/>
      <c r="KJR44" s="101"/>
      <c r="KJS44" s="101"/>
      <c r="KJT44" s="101"/>
      <c r="KJU44" s="101"/>
      <c r="KJV44" s="101"/>
      <c r="KJW44" s="101"/>
      <c r="KJX44" s="101"/>
      <c r="KJY44" s="101"/>
      <c r="KJZ44" s="101"/>
      <c r="KKA44" s="101"/>
      <c r="KKB44" s="101"/>
      <c r="KKC44" s="101"/>
      <c r="KKD44" s="101"/>
      <c r="KKE44" s="101"/>
      <c r="KKF44" s="101"/>
      <c r="KKG44" s="101"/>
      <c r="KKH44" s="101"/>
      <c r="KKI44" s="101"/>
      <c r="KKJ44" s="101"/>
      <c r="KKK44" s="101"/>
      <c r="KKL44" s="101"/>
      <c r="KKM44" s="101"/>
      <c r="KKN44" s="101"/>
      <c r="KKO44" s="101"/>
      <c r="KKP44" s="101"/>
      <c r="KKQ44" s="101"/>
      <c r="KKR44" s="101"/>
      <c r="KKS44" s="101"/>
      <c r="KKT44" s="101"/>
      <c r="KKU44" s="101"/>
      <c r="KKV44" s="101"/>
      <c r="KKW44" s="101"/>
      <c r="KKX44" s="101"/>
      <c r="KKY44" s="101"/>
      <c r="KKZ44" s="101"/>
      <c r="KLA44" s="101"/>
      <c r="KLB44" s="101"/>
      <c r="KLC44" s="101"/>
      <c r="KLD44" s="101"/>
      <c r="KLE44" s="101"/>
      <c r="KLF44" s="101"/>
      <c r="KLG44" s="101"/>
      <c r="KLH44" s="101"/>
      <c r="KLI44" s="101"/>
      <c r="KLJ44" s="101"/>
      <c r="KLK44" s="101"/>
      <c r="KLL44" s="101"/>
      <c r="KLM44" s="101"/>
      <c r="KLN44" s="101"/>
      <c r="KLO44" s="101"/>
      <c r="KLP44" s="101"/>
      <c r="KLQ44" s="101"/>
      <c r="KLR44" s="101"/>
      <c r="KLS44" s="101"/>
      <c r="KLT44" s="101"/>
      <c r="KLU44" s="101"/>
      <c r="KLV44" s="101"/>
      <c r="KLW44" s="101"/>
      <c r="KLX44" s="101"/>
      <c r="KLY44" s="101"/>
      <c r="KLZ44" s="101"/>
      <c r="KMA44" s="101"/>
      <c r="KMB44" s="101"/>
      <c r="KMC44" s="101"/>
      <c r="KMD44" s="101"/>
      <c r="KME44" s="101"/>
      <c r="KMF44" s="101"/>
      <c r="KMG44" s="101"/>
      <c r="KMH44" s="101"/>
      <c r="KMI44" s="101"/>
      <c r="KMJ44" s="101"/>
      <c r="KMK44" s="101"/>
      <c r="KML44" s="101"/>
      <c r="KMM44" s="101"/>
      <c r="KMN44" s="101"/>
      <c r="KMO44" s="101"/>
      <c r="KMP44" s="101"/>
      <c r="KMQ44" s="101"/>
      <c r="KMR44" s="101"/>
      <c r="KMS44" s="101"/>
      <c r="KMT44" s="101"/>
      <c r="KMU44" s="101"/>
      <c r="KMV44" s="101"/>
      <c r="KMW44" s="101"/>
      <c r="KMX44" s="101"/>
      <c r="KMY44" s="101"/>
      <c r="KMZ44" s="101"/>
      <c r="KNA44" s="101"/>
      <c r="KNB44" s="101"/>
      <c r="KNC44" s="101"/>
      <c r="KND44" s="101"/>
      <c r="KNE44" s="101"/>
      <c r="KNF44" s="101"/>
      <c r="KNG44" s="101"/>
      <c r="KNH44" s="101"/>
      <c r="KNI44" s="101"/>
      <c r="KNJ44" s="101"/>
      <c r="KNK44" s="101"/>
      <c r="KNL44" s="101"/>
      <c r="KNM44" s="101"/>
      <c r="KNN44" s="101"/>
      <c r="KNO44" s="101"/>
      <c r="KNP44" s="101"/>
      <c r="KNQ44" s="101"/>
      <c r="KNR44" s="101"/>
      <c r="KNS44" s="101"/>
      <c r="KNT44" s="101"/>
      <c r="KNU44" s="101"/>
      <c r="KNV44" s="101"/>
      <c r="KNW44" s="101"/>
      <c r="KNX44" s="101"/>
      <c r="KNY44" s="101"/>
      <c r="KNZ44" s="101"/>
      <c r="KOA44" s="101"/>
      <c r="KOB44" s="101"/>
      <c r="KOC44" s="101"/>
      <c r="KOD44" s="101"/>
      <c r="KOE44" s="101"/>
      <c r="KOF44" s="101"/>
      <c r="KOG44" s="101"/>
      <c r="KOH44" s="101"/>
      <c r="KOI44" s="101"/>
      <c r="KOJ44" s="101"/>
      <c r="KOK44" s="101"/>
      <c r="KOL44" s="101"/>
      <c r="KOM44" s="101"/>
      <c r="KON44" s="101"/>
      <c r="KOO44" s="101"/>
      <c r="KOP44" s="101"/>
      <c r="KOQ44" s="101"/>
      <c r="KOR44" s="101"/>
      <c r="KOS44" s="101"/>
      <c r="KOT44" s="101"/>
      <c r="KOU44" s="101"/>
      <c r="KOV44" s="101"/>
      <c r="KOW44" s="101"/>
      <c r="KOX44" s="101"/>
      <c r="KOY44" s="101"/>
      <c r="KOZ44" s="101"/>
      <c r="KPA44" s="101"/>
      <c r="KPB44" s="101"/>
      <c r="KPC44" s="101"/>
      <c r="KPD44" s="101"/>
      <c r="KPE44" s="101"/>
      <c r="KPF44" s="101"/>
      <c r="KPG44" s="101"/>
      <c r="KPH44" s="101"/>
      <c r="KPI44" s="101"/>
      <c r="KPJ44" s="101"/>
      <c r="KPK44" s="101"/>
      <c r="KPL44" s="101"/>
      <c r="KPM44" s="101"/>
      <c r="KPN44" s="101"/>
      <c r="KPO44" s="101"/>
      <c r="KPP44" s="101"/>
      <c r="KPQ44" s="101"/>
      <c r="KPR44" s="101"/>
      <c r="KPS44" s="101"/>
      <c r="KPT44" s="101"/>
      <c r="KPU44" s="101"/>
      <c r="KPV44" s="101"/>
      <c r="KPW44" s="101"/>
      <c r="KPX44" s="101"/>
      <c r="KPY44" s="101"/>
      <c r="KPZ44" s="101"/>
      <c r="KQA44" s="101"/>
      <c r="KQB44" s="101"/>
      <c r="KQC44" s="101"/>
      <c r="KQD44" s="101"/>
      <c r="KQE44" s="101"/>
      <c r="KQF44" s="101"/>
      <c r="KQG44" s="101"/>
      <c r="KQH44" s="101"/>
      <c r="KQI44" s="101"/>
      <c r="KQJ44" s="101"/>
      <c r="KQK44" s="101"/>
      <c r="KQL44" s="101"/>
      <c r="KQM44" s="101"/>
      <c r="KQN44" s="101"/>
      <c r="KQO44" s="101"/>
      <c r="KQP44" s="101"/>
      <c r="KQQ44" s="101"/>
      <c r="KQR44" s="101"/>
      <c r="KQS44" s="101"/>
      <c r="KQT44" s="101"/>
      <c r="KQU44" s="101"/>
      <c r="KQV44" s="101"/>
      <c r="KQW44" s="101"/>
      <c r="KQX44" s="101"/>
      <c r="KQY44" s="101"/>
      <c r="KQZ44" s="101"/>
      <c r="KRA44" s="101"/>
      <c r="KRB44" s="101"/>
      <c r="KRC44" s="101"/>
      <c r="KRD44" s="101"/>
      <c r="KRE44" s="101"/>
      <c r="KRF44" s="101"/>
      <c r="KRG44" s="101"/>
      <c r="KRH44" s="101"/>
      <c r="KRI44" s="101"/>
      <c r="KRJ44" s="101"/>
      <c r="KRK44" s="101"/>
      <c r="KRL44" s="101"/>
      <c r="KRM44" s="101"/>
      <c r="KRN44" s="101"/>
      <c r="KRO44" s="101"/>
      <c r="KRP44" s="101"/>
      <c r="KRQ44" s="101"/>
      <c r="KRR44" s="101"/>
      <c r="KRS44" s="101"/>
      <c r="KRT44" s="101"/>
      <c r="KRU44" s="101"/>
      <c r="KRV44" s="101"/>
      <c r="KRW44" s="101"/>
      <c r="KRX44" s="101"/>
      <c r="KRY44" s="101"/>
      <c r="KRZ44" s="101"/>
      <c r="KSA44" s="101"/>
      <c r="KSB44" s="101"/>
      <c r="KSC44" s="101"/>
      <c r="KSD44" s="101"/>
      <c r="KSE44" s="101"/>
      <c r="KSF44" s="101"/>
      <c r="KSG44" s="101"/>
      <c r="KSH44" s="101"/>
      <c r="KSI44" s="101"/>
      <c r="KSJ44" s="101"/>
      <c r="KSK44" s="101"/>
      <c r="KSL44" s="101"/>
      <c r="KSM44" s="101"/>
      <c r="KSN44" s="101"/>
      <c r="KSO44" s="101"/>
      <c r="KSP44" s="101"/>
      <c r="KSQ44" s="101"/>
      <c r="KSR44" s="101"/>
      <c r="KSS44" s="101"/>
      <c r="KST44" s="101"/>
      <c r="KSU44" s="101"/>
      <c r="KSV44" s="101"/>
      <c r="KSW44" s="101"/>
      <c r="KSX44" s="101"/>
      <c r="KSY44" s="101"/>
      <c r="KSZ44" s="101"/>
      <c r="KTA44" s="101"/>
      <c r="KTB44" s="101"/>
      <c r="KTC44" s="101"/>
      <c r="KTD44" s="101"/>
      <c r="KTE44" s="101"/>
      <c r="KTF44" s="101"/>
      <c r="KTG44" s="101"/>
      <c r="KTH44" s="101"/>
      <c r="KTI44" s="101"/>
      <c r="KTJ44" s="101"/>
      <c r="KTK44" s="101"/>
      <c r="KTL44" s="101"/>
      <c r="KTM44" s="101"/>
      <c r="KTN44" s="101"/>
      <c r="KTO44" s="101"/>
      <c r="KTP44" s="101"/>
      <c r="KTQ44" s="101"/>
      <c r="KTR44" s="101"/>
      <c r="KTS44" s="101"/>
      <c r="KTT44" s="101"/>
      <c r="KTU44" s="101"/>
      <c r="KTV44" s="101"/>
      <c r="KTW44" s="101"/>
      <c r="KTX44" s="101"/>
      <c r="KTY44" s="101"/>
      <c r="KTZ44" s="101"/>
      <c r="KUA44" s="101"/>
      <c r="KUB44" s="101"/>
      <c r="KUC44" s="101"/>
      <c r="KUD44" s="101"/>
      <c r="KUE44" s="101"/>
      <c r="KUF44" s="101"/>
      <c r="KUG44" s="101"/>
      <c r="KUH44" s="101"/>
      <c r="KUI44" s="101"/>
      <c r="KUJ44" s="101"/>
      <c r="KUK44" s="101"/>
      <c r="KUL44" s="101"/>
      <c r="KUM44" s="101"/>
      <c r="KUN44" s="101"/>
      <c r="KUO44" s="101"/>
      <c r="KUP44" s="101"/>
      <c r="KUQ44" s="101"/>
      <c r="KUR44" s="101"/>
      <c r="KUS44" s="101"/>
      <c r="KUT44" s="101"/>
      <c r="KUU44" s="101"/>
      <c r="KUV44" s="101"/>
      <c r="KUW44" s="101"/>
      <c r="KUX44" s="101"/>
      <c r="KUY44" s="101"/>
      <c r="KUZ44" s="101"/>
      <c r="KVA44" s="101"/>
      <c r="KVB44" s="101"/>
      <c r="KVC44" s="101"/>
      <c r="KVD44" s="101"/>
      <c r="KVE44" s="101"/>
      <c r="KVF44" s="101"/>
      <c r="KVG44" s="101"/>
      <c r="KVH44" s="101"/>
      <c r="KVI44" s="101"/>
      <c r="KVJ44" s="101"/>
      <c r="KVK44" s="101"/>
      <c r="KVL44" s="101"/>
      <c r="KVM44" s="101"/>
      <c r="KVN44" s="101"/>
      <c r="KVO44" s="101"/>
      <c r="KVP44" s="101"/>
      <c r="KVQ44" s="101"/>
      <c r="KVR44" s="101"/>
      <c r="KVS44" s="101"/>
      <c r="KVT44" s="101"/>
      <c r="KVU44" s="101"/>
      <c r="KVV44" s="101"/>
      <c r="KVW44" s="101"/>
      <c r="KVX44" s="101"/>
      <c r="KVY44" s="101"/>
      <c r="KVZ44" s="101"/>
      <c r="KWA44" s="101"/>
      <c r="KWB44" s="101"/>
      <c r="KWC44" s="101"/>
      <c r="KWD44" s="101"/>
      <c r="KWE44" s="101"/>
      <c r="KWF44" s="101"/>
      <c r="KWG44" s="101"/>
      <c r="KWH44" s="101"/>
      <c r="KWI44" s="101"/>
      <c r="KWJ44" s="101"/>
      <c r="KWK44" s="101"/>
      <c r="KWL44" s="101"/>
      <c r="KWM44" s="101"/>
      <c r="KWN44" s="101"/>
      <c r="KWO44" s="101"/>
      <c r="KWP44" s="101"/>
      <c r="KWQ44" s="101"/>
      <c r="KWR44" s="101"/>
      <c r="KWS44" s="101"/>
      <c r="KWT44" s="101"/>
      <c r="KWU44" s="101"/>
      <c r="KWV44" s="101"/>
      <c r="KWW44" s="101"/>
      <c r="KWX44" s="101"/>
      <c r="KWY44" s="101"/>
      <c r="KWZ44" s="101"/>
      <c r="KXA44" s="101"/>
      <c r="KXB44" s="101"/>
      <c r="KXC44" s="101"/>
      <c r="KXD44" s="101"/>
      <c r="KXE44" s="101"/>
      <c r="KXF44" s="101"/>
      <c r="KXG44" s="101"/>
      <c r="KXH44" s="101"/>
      <c r="KXI44" s="101"/>
      <c r="KXJ44" s="101"/>
      <c r="KXK44" s="101"/>
      <c r="KXL44" s="101"/>
      <c r="KXM44" s="101"/>
      <c r="KXN44" s="101"/>
      <c r="KXO44" s="101"/>
      <c r="KXP44" s="101"/>
      <c r="KXQ44" s="101"/>
      <c r="KXR44" s="101"/>
      <c r="KXS44" s="101"/>
      <c r="KXT44" s="101"/>
      <c r="KXU44" s="101"/>
      <c r="KXV44" s="101"/>
      <c r="KXW44" s="101"/>
      <c r="KXX44" s="101"/>
      <c r="KXY44" s="101"/>
      <c r="KXZ44" s="101"/>
      <c r="KYA44" s="101"/>
      <c r="KYB44" s="101"/>
      <c r="KYC44" s="101"/>
      <c r="KYD44" s="101"/>
      <c r="KYE44" s="101"/>
      <c r="KYF44" s="101"/>
      <c r="KYG44" s="101"/>
      <c r="KYH44" s="101"/>
      <c r="KYI44" s="101"/>
      <c r="KYJ44" s="101"/>
      <c r="KYK44" s="101"/>
      <c r="KYL44" s="101"/>
      <c r="KYM44" s="101"/>
      <c r="KYN44" s="101"/>
      <c r="KYO44" s="101"/>
      <c r="KYP44" s="101"/>
      <c r="KYQ44" s="101"/>
      <c r="KYR44" s="101"/>
      <c r="KYS44" s="101"/>
      <c r="KYT44" s="101"/>
      <c r="KYU44" s="101"/>
      <c r="KYV44" s="101"/>
      <c r="KYW44" s="101"/>
      <c r="KYX44" s="101"/>
      <c r="KYY44" s="101"/>
      <c r="KYZ44" s="101"/>
      <c r="KZA44" s="101"/>
      <c r="KZB44" s="101"/>
      <c r="KZC44" s="101"/>
      <c r="KZD44" s="101"/>
      <c r="KZE44" s="101"/>
      <c r="KZF44" s="101"/>
      <c r="KZG44" s="101"/>
      <c r="KZH44" s="101"/>
      <c r="KZI44" s="101"/>
      <c r="KZJ44" s="101"/>
      <c r="KZK44" s="101"/>
      <c r="KZL44" s="101"/>
      <c r="KZM44" s="101"/>
      <c r="KZN44" s="101"/>
      <c r="KZO44" s="101"/>
      <c r="KZP44" s="101"/>
      <c r="KZQ44" s="101"/>
      <c r="KZR44" s="101"/>
      <c r="KZS44" s="101"/>
      <c r="KZT44" s="101"/>
      <c r="KZU44" s="101"/>
      <c r="KZV44" s="101"/>
      <c r="KZW44" s="101"/>
      <c r="KZX44" s="101"/>
      <c r="KZY44" s="101"/>
      <c r="KZZ44" s="101"/>
      <c r="LAA44" s="101"/>
      <c r="LAB44" s="101"/>
      <c r="LAC44" s="101"/>
      <c r="LAD44" s="101"/>
      <c r="LAE44" s="101"/>
      <c r="LAF44" s="101"/>
      <c r="LAG44" s="101"/>
      <c r="LAH44" s="101"/>
      <c r="LAI44" s="101"/>
      <c r="LAJ44" s="101"/>
      <c r="LAK44" s="101"/>
      <c r="LAL44" s="101"/>
      <c r="LAM44" s="101"/>
      <c r="LAN44" s="101"/>
      <c r="LAO44" s="101"/>
      <c r="LAP44" s="101"/>
      <c r="LAQ44" s="101"/>
      <c r="LAR44" s="101"/>
      <c r="LAS44" s="101"/>
      <c r="LAT44" s="101"/>
      <c r="LAU44" s="101"/>
      <c r="LAV44" s="101"/>
      <c r="LAW44" s="101"/>
      <c r="LAX44" s="101"/>
      <c r="LAY44" s="101"/>
      <c r="LAZ44" s="101"/>
      <c r="LBA44" s="101"/>
      <c r="LBB44" s="101"/>
      <c r="LBC44" s="101"/>
      <c r="LBD44" s="101"/>
      <c r="LBE44" s="101"/>
      <c r="LBF44" s="101"/>
      <c r="LBG44" s="101"/>
      <c r="LBH44" s="101"/>
      <c r="LBI44" s="101"/>
      <c r="LBJ44" s="101"/>
      <c r="LBK44" s="101"/>
      <c r="LBL44" s="101"/>
      <c r="LBM44" s="101"/>
      <c r="LBN44" s="101"/>
      <c r="LBO44" s="101"/>
      <c r="LBP44" s="101"/>
      <c r="LBQ44" s="101"/>
      <c r="LBR44" s="101"/>
      <c r="LBS44" s="101"/>
      <c r="LBT44" s="101"/>
      <c r="LBU44" s="101"/>
      <c r="LBV44" s="101"/>
      <c r="LBW44" s="101"/>
      <c r="LBX44" s="101"/>
      <c r="LBY44" s="101"/>
      <c r="LBZ44" s="101"/>
      <c r="LCA44" s="101"/>
      <c r="LCB44" s="101"/>
      <c r="LCC44" s="101"/>
      <c r="LCD44" s="101"/>
      <c r="LCE44" s="101"/>
      <c r="LCF44" s="101"/>
      <c r="LCG44" s="101"/>
      <c r="LCH44" s="101"/>
      <c r="LCI44" s="101"/>
      <c r="LCJ44" s="101"/>
      <c r="LCK44" s="101"/>
      <c r="LCL44" s="101"/>
      <c r="LCM44" s="101"/>
      <c r="LCN44" s="101"/>
      <c r="LCO44" s="101"/>
      <c r="LCP44" s="101"/>
      <c r="LCQ44" s="101"/>
      <c r="LCR44" s="101"/>
      <c r="LCS44" s="101"/>
      <c r="LCT44" s="101"/>
      <c r="LCU44" s="101"/>
      <c r="LCV44" s="101"/>
      <c r="LCW44" s="101"/>
      <c r="LCX44" s="101"/>
      <c r="LCY44" s="101"/>
      <c r="LCZ44" s="101"/>
      <c r="LDA44" s="101"/>
      <c r="LDB44" s="101"/>
      <c r="LDC44" s="101"/>
      <c r="LDD44" s="101"/>
      <c r="LDE44" s="101"/>
      <c r="LDF44" s="101"/>
      <c r="LDG44" s="101"/>
      <c r="LDH44" s="101"/>
      <c r="LDI44" s="101"/>
      <c r="LDJ44" s="101"/>
      <c r="LDK44" s="101"/>
      <c r="LDL44" s="101"/>
      <c r="LDM44" s="101"/>
      <c r="LDN44" s="101"/>
      <c r="LDO44" s="101"/>
      <c r="LDP44" s="101"/>
      <c r="LDQ44" s="101"/>
      <c r="LDR44" s="101"/>
      <c r="LDS44" s="101"/>
      <c r="LDT44" s="101"/>
      <c r="LDU44" s="101"/>
      <c r="LDV44" s="101"/>
      <c r="LDW44" s="101"/>
      <c r="LDX44" s="101"/>
      <c r="LDY44" s="101"/>
      <c r="LDZ44" s="101"/>
      <c r="LEA44" s="101"/>
      <c r="LEB44" s="101"/>
      <c r="LEC44" s="101"/>
      <c r="LED44" s="101"/>
      <c r="LEE44" s="101"/>
      <c r="LEF44" s="101"/>
      <c r="LEG44" s="101"/>
      <c r="LEH44" s="101"/>
      <c r="LEI44" s="101"/>
      <c r="LEJ44" s="101"/>
      <c r="LEK44" s="101"/>
      <c r="LEL44" s="101"/>
      <c r="LEM44" s="101"/>
      <c r="LEN44" s="101"/>
      <c r="LEO44" s="101"/>
      <c r="LEP44" s="101"/>
      <c r="LEQ44" s="101"/>
      <c r="LER44" s="101"/>
      <c r="LES44" s="101"/>
      <c r="LET44" s="101"/>
      <c r="LEU44" s="101"/>
      <c r="LEV44" s="101"/>
      <c r="LEW44" s="101"/>
      <c r="LEX44" s="101"/>
      <c r="LEY44" s="101"/>
      <c r="LEZ44" s="101"/>
      <c r="LFA44" s="101"/>
      <c r="LFB44" s="101"/>
      <c r="LFC44" s="101"/>
      <c r="LFD44" s="101"/>
      <c r="LFE44" s="101"/>
      <c r="LFF44" s="101"/>
      <c r="LFG44" s="101"/>
      <c r="LFH44" s="101"/>
      <c r="LFI44" s="101"/>
      <c r="LFJ44" s="101"/>
      <c r="LFK44" s="101"/>
      <c r="LFL44" s="101"/>
      <c r="LFM44" s="101"/>
      <c r="LFN44" s="101"/>
      <c r="LFO44" s="101"/>
      <c r="LFP44" s="101"/>
      <c r="LFQ44" s="101"/>
      <c r="LFR44" s="101"/>
      <c r="LFS44" s="101"/>
      <c r="LFT44" s="101"/>
      <c r="LFU44" s="101"/>
      <c r="LFV44" s="101"/>
      <c r="LFW44" s="101"/>
      <c r="LFX44" s="101"/>
      <c r="LFY44" s="101"/>
      <c r="LFZ44" s="101"/>
      <c r="LGA44" s="101"/>
      <c r="LGB44" s="101"/>
      <c r="LGC44" s="101"/>
      <c r="LGD44" s="101"/>
      <c r="LGE44" s="101"/>
      <c r="LGF44" s="101"/>
      <c r="LGG44" s="101"/>
      <c r="LGH44" s="101"/>
      <c r="LGI44" s="101"/>
      <c r="LGJ44" s="101"/>
      <c r="LGK44" s="101"/>
      <c r="LGL44" s="101"/>
      <c r="LGM44" s="101"/>
      <c r="LGN44" s="101"/>
      <c r="LGO44" s="101"/>
      <c r="LGP44" s="101"/>
      <c r="LGQ44" s="101"/>
      <c r="LGR44" s="101"/>
      <c r="LGS44" s="101"/>
      <c r="LGT44" s="101"/>
      <c r="LGU44" s="101"/>
      <c r="LGV44" s="101"/>
      <c r="LGW44" s="101"/>
      <c r="LGX44" s="101"/>
      <c r="LGY44" s="101"/>
      <c r="LGZ44" s="101"/>
      <c r="LHA44" s="101"/>
      <c r="LHB44" s="101"/>
      <c r="LHC44" s="101"/>
      <c r="LHD44" s="101"/>
      <c r="LHE44" s="101"/>
      <c r="LHF44" s="101"/>
      <c r="LHG44" s="101"/>
      <c r="LHH44" s="101"/>
      <c r="LHI44" s="101"/>
      <c r="LHJ44" s="101"/>
      <c r="LHK44" s="101"/>
      <c r="LHL44" s="101"/>
      <c r="LHM44" s="101"/>
      <c r="LHN44" s="101"/>
      <c r="LHO44" s="101"/>
      <c r="LHP44" s="101"/>
      <c r="LHQ44" s="101"/>
      <c r="LHR44" s="101"/>
      <c r="LHS44" s="101"/>
      <c r="LHT44" s="101"/>
      <c r="LHU44" s="101"/>
      <c r="LHV44" s="101"/>
      <c r="LHW44" s="101"/>
      <c r="LHX44" s="101"/>
      <c r="LHY44" s="101"/>
      <c r="LHZ44" s="101"/>
      <c r="LIA44" s="101"/>
      <c r="LIB44" s="101"/>
      <c r="LIC44" s="101"/>
      <c r="LID44" s="101"/>
      <c r="LIE44" s="101"/>
      <c r="LIF44" s="101"/>
      <c r="LIG44" s="101"/>
      <c r="LIH44" s="101"/>
      <c r="LII44" s="101"/>
      <c r="LIJ44" s="101"/>
      <c r="LIK44" s="101"/>
      <c r="LIL44" s="101"/>
      <c r="LIM44" s="101"/>
      <c r="LIN44" s="101"/>
      <c r="LIO44" s="101"/>
      <c r="LIP44" s="101"/>
      <c r="LIQ44" s="101"/>
      <c r="LIR44" s="101"/>
      <c r="LIS44" s="101"/>
      <c r="LIT44" s="101"/>
      <c r="LIU44" s="101"/>
      <c r="LIV44" s="101"/>
      <c r="LIW44" s="101"/>
      <c r="LIX44" s="101"/>
      <c r="LIY44" s="101"/>
      <c r="LIZ44" s="101"/>
      <c r="LJA44" s="101"/>
      <c r="LJB44" s="101"/>
      <c r="LJC44" s="101"/>
      <c r="LJD44" s="101"/>
      <c r="LJE44" s="101"/>
      <c r="LJF44" s="101"/>
      <c r="LJG44" s="101"/>
      <c r="LJH44" s="101"/>
      <c r="LJI44" s="101"/>
      <c r="LJJ44" s="101"/>
      <c r="LJK44" s="101"/>
      <c r="LJL44" s="101"/>
      <c r="LJM44" s="101"/>
      <c r="LJN44" s="101"/>
      <c r="LJO44" s="101"/>
      <c r="LJP44" s="101"/>
      <c r="LJQ44" s="101"/>
      <c r="LJR44" s="101"/>
      <c r="LJS44" s="101"/>
      <c r="LJT44" s="101"/>
      <c r="LJU44" s="101"/>
      <c r="LJV44" s="101"/>
      <c r="LJW44" s="101"/>
      <c r="LJX44" s="101"/>
      <c r="LJY44" s="101"/>
      <c r="LJZ44" s="101"/>
      <c r="LKA44" s="101"/>
      <c r="LKB44" s="101"/>
      <c r="LKC44" s="101"/>
      <c r="LKD44" s="101"/>
      <c r="LKE44" s="101"/>
      <c r="LKF44" s="101"/>
      <c r="LKG44" s="101"/>
      <c r="LKH44" s="101"/>
      <c r="LKI44" s="101"/>
      <c r="LKJ44" s="101"/>
      <c r="LKK44" s="101"/>
      <c r="LKL44" s="101"/>
      <c r="LKM44" s="101"/>
      <c r="LKN44" s="101"/>
      <c r="LKO44" s="101"/>
      <c r="LKP44" s="101"/>
      <c r="LKQ44" s="101"/>
      <c r="LKR44" s="101"/>
      <c r="LKS44" s="101"/>
      <c r="LKT44" s="101"/>
      <c r="LKU44" s="101"/>
      <c r="LKV44" s="101"/>
      <c r="LKW44" s="101"/>
      <c r="LKX44" s="101"/>
      <c r="LKY44" s="101"/>
      <c r="LKZ44" s="101"/>
      <c r="LLA44" s="101"/>
      <c r="LLB44" s="101"/>
      <c r="LLC44" s="101"/>
      <c r="LLD44" s="101"/>
      <c r="LLE44" s="101"/>
      <c r="LLF44" s="101"/>
      <c r="LLG44" s="101"/>
      <c r="LLH44" s="101"/>
      <c r="LLI44" s="101"/>
      <c r="LLJ44" s="101"/>
      <c r="LLK44" s="101"/>
      <c r="LLL44" s="101"/>
      <c r="LLM44" s="101"/>
      <c r="LLN44" s="101"/>
      <c r="LLO44" s="101"/>
      <c r="LLP44" s="101"/>
      <c r="LLQ44" s="101"/>
      <c r="LLR44" s="101"/>
      <c r="LLS44" s="101"/>
      <c r="LLT44" s="101"/>
      <c r="LLU44" s="101"/>
      <c r="LLV44" s="101"/>
      <c r="LLW44" s="101"/>
      <c r="LLX44" s="101"/>
      <c r="LLY44" s="101"/>
      <c r="LLZ44" s="101"/>
      <c r="LMA44" s="101"/>
      <c r="LMB44" s="101"/>
      <c r="LMC44" s="101"/>
      <c r="LMD44" s="101"/>
      <c r="LME44" s="101"/>
      <c r="LMF44" s="101"/>
      <c r="LMG44" s="101"/>
      <c r="LMH44" s="101"/>
      <c r="LMI44" s="101"/>
      <c r="LMJ44" s="101"/>
      <c r="LMK44" s="101"/>
      <c r="LML44" s="101"/>
      <c r="LMM44" s="101"/>
      <c r="LMN44" s="101"/>
      <c r="LMO44" s="101"/>
      <c r="LMP44" s="101"/>
      <c r="LMQ44" s="101"/>
      <c r="LMR44" s="101"/>
      <c r="LMS44" s="101"/>
      <c r="LMT44" s="101"/>
      <c r="LMU44" s="101"/>
      <c r="LMV44" s="101"/>
      <c r="LMW44" s="101"/>
      <c r="LMX44" s="101"/>
      <c r="LMY44" s="101"/>
      <c r="LMZ44" s="101"/>
      <c r="LNA44" s="101"/>
      <c r="LNB44" s="101"/>
      <c r="LNC44" s="101"/>
      <c r="LND44" s="101"/>
      <c r="LNE44" s="101"/>
      <c r="LNF44" s="101"/>
      <c r="LNG44" s="101"/>
      <c r="LNH44" s="101"/>
      <c r="LNI44" s="101"/>
      <c r="LNJ44" s="101"/>
      <c r="LNK44" s="101"/>
      <c r="LNL44" s="101"/>
      <c r="LNM44" s="101"/>
      <c r="LNN44" s="101"/>
      <c r="LNO44" s="101"/>
      <c r="LNP44" s="101"/>
      <c r="LNQ44" s="101"/>
      <c r="LNR44" s="101"/>
      <c r="LNS44" s="101"/>
      <c r="LNT44" s="101"/>
      <c r="LNU44" s="101"/>
      <c r="LNV44" s="101"/>
      <c r="LNW44" s="101"/>
      <c r="LNX44" s="101"/>
      <c r="LNY44" s="101"/>
      <c r="LNZ44" s="101"/>
      <c r="LOA44" s="101"/>
      <c r="LOB44" s="101"/>
      <c r="LOC44" s="101"/>
      <c r="LOD44" s="101"/>
      <c r="LOE44" s="101"/>
      <c r="LOF44" s="101"/>
      <c r="LOG44" s="101"/>
      <c r="LOH44" s="101"/>
      <c r="LOI44" s="101"/>
      <c r="LOJ44" s="101"/>
      <c r="LOK44" s="101"/>
      <c r="LOL44" s="101"/>
      <c r="LOM44" s="101"/>
      <c r="LON44" s="101"/>
      <c r="LOO44" s="101"/>
      <c r="LOP44" s="101"/>
      <c r="LOQ44" s="101"/>
      <c r="LOR44" s="101"/>
      <c r="LOS44" s="101"/>
      <c r="LOT44" s="101"/>
      <c r="LOU44" s="101"/>
      <c r="LOV44" s="101"/>
      <c r="LOW44" s="101"/>
      <c r="LOX44" s="101"/>
      <c r="LOY44" s="101"/>
      <c r="LOZ44" s="101"/>
      <c r="LPA44" s="101"/>
      <c r="LPB44" s="101"/>
      <c r="LPC44" s="101"/>
      <c r="LPD44" s="101"/>
      <c r="LPE44" s="101"/>
      <c r="LPF44" s="101"/>
      <c r="LPG44" s="101"/>
      <c r="LPH44" s="101"/>
      <c r="LPI44" s="101"/>
      <c r="LPJ44" s="101"/>
      <c r="LPK44" s="101"/>
      <c r="LPL44" s="101"/>
      <c r="LPM44" s="101"/>
      <c r="LPN44" s="101"/>
      <c r="LPO44" s="101"/>
      <c r="LPP44" s="101"/>
      <c r="LPQ44" s="101"/>
      <c r="LPR44" s="101"/>
      <c r="LPS44" s="101"/>
      <c r="LPT44" s="101"/>
      <c r="LPU44" s="101"/>
      <c r="LPV44" s="101"/>
      <c r="LPW44" s="101"/>
      <c r="LPX44" s="101"/>
      <c r="LPY44" s="101"/>
      <c r="LPZ44" s="101"/>
      <c r="LQA44" s="101"/>
      <c r="LQB44" s="101"/>
      <c r="LQC44" s="101"/>
      <c r="LQD44" s="101"/>
      <c r="LQE44" s="101"/>
      <c r="LQF44" s="101"/>
      <c r="LQG44" s="101"/>
      <c r="LQH44" s="101"/>
      <c r="LQI44" s="101"/>
      <c r="LQJ44" s="101"/>
      <c r="LQK44" s="101"/>
      <c r="LQL44" s="101"/>
      <c r="LQM44" s="101"/>
      <c r="LQN44" s="101"/>
      <c r="LQO44" s="101"/>
      <c r="LQP44" s="101"/>
      <c r="LQQ44" s="101"/>
      <c r="LQR44" s="101"/>
      <c r="LQS44" s="101"/>
      <c r="LQT44" s="101"/>
      <c r="LQU44" s="101"/>
      <c r="LQV44" s="101"/>
      <c r="LQW44" s="101"/>
      <c r="LQX44" s="101"/>
      <c r="LQY44" s="101"/>
      <c r="LQZ44" s="101"/>
      <c r="LRA44" s="101"/>
      <c r="LRB44" s="101"/>
      <c r="LRC44" s="101"/>
      <c r="LRD44" s="101"/>
      <c r="LRE44" s="101"/>
      <c r="LRF44" s="101"/>
      <c r="LRG44" s="101"/>
      <c r="LRH44" s="101"/>
      <c r="LRI44" s="101"/>
      <c r="LRJ44" s="101"/>
      <c r="LRK44" s="101"/>
      <c r="LRL44" s="101"/>
      <c r="LRM44" s="101"/>
      <c r="LRN44" s="101"/>
      <c r="LRO44" s="101"/>
      <c r="LRP44" s="101"/>
      <c r="LRQ44" s="101"/>
      <c r="LRR44" s="101"/>
      <c r="LRS44" s="101"/>
      <c r="LRT44" s="101"/>
      <c r="LRU44" s="101"/>
      <c r="LRV44" s="101"/>
      <c r="LRW44" s="101"/>
      <c r="LRX44" s="101"/>
      <c r="LRY44" s="101"/>
      <c r="LRZ44" s="101"/>
      <c r="LSA44" s="101"/>
      <c r="LSB44" s="101"/>
      <c r="LSC44" s="101"/>
      <c r="LSD44" s="101"/>
      <c r="LSE44" s="101"/>
      <c r="LSF44" s="101"/>
      <c r="LSG44" s="101"/>
      <c r="LSH44" s="101"/>
      <c r="LSI44" s="101"/>
      <c r="LSJ44" s="101"/>
      <c r="LSK44" s="101"/>
      <c r="LSL44" s="101"/>
      <c r="LSM44" s="101"/>
      <c r="LSN44" s="101"/>
      <c r="LSO44" s="101"/>
      <c r="LSP44" s="101"/>
      <c r="LSQ44" s="101"/>
      <c r="LSR44" s="101"/>
      <c r="LSS44" s="101"/>
      <c r="LST44" s="101"/>
      <c r="LSU44" s="101"/>
      <c r="LSV44" s="101"/>
      <c r="LSW44" s="101"/>
      <c r="LSX44" s="101"/>
      <c r="LSY44" s="101"/>
      <c r="LSZ44" s="101"/>
      <c r="LTA44" s="101"/>
      <c r="LTB44" s="101"/>
      <c r="LTC44" s="101"/>
      <c r="LTD44" s="101"/>
      <c r="LTE44" s="101"/>
      <c r="LTF44" s="101"/>
      <c r="LTG44" s="101"/>
      <c r="LTH44" s="101"/>
      <c r="LTI44" s="101"/>
      <c r="LTJ44" s="101"/>
      <c r="LTK44" s="101"/>
      <c r="LTL44" s="101"/>
      <c r="LTM44" s="101"/>
      <c r="LTN44" s="101"/>
      <c r="LTO44" s="101"/>
      <c r="LTP44" s="101"/>
      <c r="LTQ44" s="101"/>
      <c r="LTR44" s="101"/>
      <c r="LTS44" s="101"/>
      <c r="LTT44" s="101"/>
      <c r="LTU44" s="101"/>
      <c r="LTV44" s="101"/>
      <c r="LTW44" s="101"/>
      <c r="LTX44" s="101"/>
      <c r="LTY44" s="101"/>
      <c r="LTZ44" s="101"/>
      <c r="LUA44" s="101"/>
      <c r="LUB44" s="101"/>
      <c r="LUC44" s="101"/>
      <c r="LUD44" s="101"/>
      <c r="LUE44" s="101"/>
      <c r="LUF44" s="101"/>
      <c r="LUG44" s="101"/>
      <c r="LUH44" s="101"/>
      <c r="LUI44" s="101"/>
      <c r="LUJ44" s="101"/>
      <c r="LUK44" s="101"/>
      <c r="LUL44" s="101"/>
      <c r="LUM44" s="101"/>
      <c r="LUN44" s="101"/>
      <c r="LUO44" s="101"/>
      <c r="LUP44" s="101"/>
      <c r="LUQ44" s="101"/>
      <c r="LUR44" s="101"/>
      <c r="LUS44" s="101"/>
      <c r="LUT44" s="101"/>
      <c r="LUU44" s="101"/>
      <c r="LUV44" s="101"/>
      <c r="LUW44" s="101"/>
      <c r="LUX44" s="101"/>
      <c r="LUY44" s="101"/>
      <c r="LUZ44" s="101"/>
      <c r="LVA44" s="101"/>
      <c r="LVB44" s="101"/>
      <c r="LVC44" s="101"/>
      <c r="LVD44" s="101"/>
      <c r="LVE44" s="101"/>
      <c r="LVF44" s="101"/>
      <c r="LVG44" s="101"/>
      <c r="LVH44" s="101"/>
      <c r="LVI44" s="101"/>
      <c r="LVJ44" s="101"/>
      <c r="LVK44" s="101"/>
      <c r="LVL44" s="101"/>
      <c r="LVM44" s="101"/>
      <c r="LVN44" s="101"/>
      <c r="LVO44" s="101"/>
      <c r="LVP44" s="101"/>
      <c r="LVQ44" s="101"/>
      <c r="LVR44" s="101"/>
      <c r="LVS44" s="101"/>
      <c r="LVT44" s="101"/>
      <c r="LVU44" s="101"/>
      <c r="LVV44" s="101"/>
      <c r="LVW44" s="101"/>
      <c r="LVX44" s="101"/>
      <c r="LVY44" s="101"/>
      <c r="LVZ44" s="101"/>
      <c r="LWA44" s="101"/>
      <c r="LWB44" s="101"/>
      <c r="LWC44" s="101"/>
      <c r="LWD44" s="101"/>
      <c r="LWE44" s="101"/>
      <c r="LWF44" s="101"/>
      <c r="LWG44" s="101"/>
      <c r="LWH44" s="101"/>
      <c r="LWI44" s="101"/>
      <c r="LWJ44" s="101"/>
      <c r="LWK44" s="101"/>
      <c r="LWL44" s="101"/>
      <c r="LWM44" s="101"/>
      <c r="LWN44" s="101"/>
      <c r="LWO44" s="101"/>
      <c r="LWP44" s="101"/>
      <c r="LWQ44" s="101"/>
      <c r="LWR44" s="101"/>
      <c r="LWS44" s="101"/>
      <c r="LWT44" s="101"/>
      <c r="LWU44" s="101"/>
      <c r="LWV44" s="101"/>
      <c r="LWW44" s="101"/>
      <c r="LWX44" s="101"/>
      <c r="LWY44" s="101"/>
      <c r="LWZ44" s="101"/>
      <c r="LXA44" s="101"/>
      <c r="LXB44" s="101"/>
      <c r="LXC44" s="101"/>
      <c r="LXD44" s="101"/>
      <c r="LXE44" s="101"/>
      <c r="LXF44" s="101"/>
      <c r="LXG44" s="101"/>
      <c r="LXH44" s="101"/>
      <c r="LXI44" s="101"/>
      <c r="LXJ44" s="101"/>
      <c r="LXK44" s="101"/>
      <c r="LXL44" s="101"/>
      <c r="LXM44" s="101"/>
      <c r="LXN44" s="101"/>
      <c r="LXO44" s="101"/>
      <c r="LXP44" s="101"/>
      <c r="LXQ44" s="101"/>
      <c r="LXR44" s="101"/>
      <c r="LXS44" s="101"/>
      <c r="LXT44" s="101"/>
      <c r="LXU44" s="101"/>
      <c r="LXV44" s="101"/>
      <c r="LXW44" s="101"/>
      <c r="LXX44" s="101"/>
      <c r="LXY44" s="101"/>
      <c r="LXZ44" s="101"/>
      <c r="LYA44" s="101"/>
      <c r="LYB44" s="101"/>
      <c r="LYC44" s="101"/>
      <c r="LYD44" s="101"/>
      <c r="LYE44" s="101"/>
      <c r="LYF44" s="101"/>
      <c r="LYG44" s="101"/>
      <c r="LYH44" s="101"/>
      <c r="LYI44" s="101"/>
      <c r="LYJ44" s="101"/>
      <c r="LYK44" s="101"/>
      <c r="LYL44" s="101"/>
      <c r="LYM44" s="101"/>
      <c r="LYN44" s="101"/>
      <c r="LYO44" s="101"/>
      <c r="LYP44" s="101"/>
      <c r="LYQ44" s="101"/>
      <c r="LYR44" s="101"/>
      <c r="LYS44" s="101"/>
      <c r="LYT44" s="101"/>
      <c r="LYU44" s="101"/>
      <c r="LYV44" s="101"/>
      <c r="LYW44" s="101"/>
      <c r="LYX44" s="101"/>
      <c r="LYY44" s="101"/>
      <c r="LYZ44" s="101"/>
      <c r="LZA44" s="101"/>
      <c r="LZB44" s="101"/>
      <c r="LZC44" s="101"/>
      <c r="LZD44" s="101"/>
      <c r="LZE44" s="101"/>
      <c r="LZF44" s="101"/>
      <c r="LZG44" s="101"/>
      <c r="LZH44" s="101"/>
      <c r="LZI44" s="101"/>
      <c r="LZJ44" s="101"/>
      <c r="LZK44" s="101"/>
      <c r="LZL44" s="101"/>
      <c r="LZM44" s="101"/>
      <c r="LZN44" s="101"/>
      <c r="LZO44" s="101"/>
      <c r="LZP44" s="101"/>
      <c r="LZQ44" s="101"/>
      <c r="LZR44" s="101"/>
      <c r="LZS44" s="101"/>
      <c r="LZT44" s="101"/>
      <c r="LZU44" s="101"/>
      <c r="LZV44" s="101"/>
      <c r="LZW44" s="101"/>
      <c r="LZX44" s="101"/>
      <c r="LZY44" s="101"/>
      <c r="LZZ44" s="101"/>
      <c r="MAA44" s="101"/>
      <c r="MAB44" s="101"/>
      <c r="MAC44" s="101"/>
      <c r="MAD44" s="101"/>
      <c r="MAE44" s="101"/>
      <c r="MAF44" s="101"/>
      <c r="MAG44" s="101"/>
      <c r="MAH44" s="101"/>
      <c r="MAI44" s="101"/>
      <c r="MAJ44" s="101"/>
      <c r="MAK44" s="101"/>
      <c r="MAL44" s="101"/>
      <c r="MAM44" s="101"/>
      <c r="MAN44" s="101"/>
      <c r="MAO44" s="101"/>
      <c r="MAP44" s="101"/>
      <c r="MAQ44" s="101"/>
      <c r="MAR44" s="101"/>
      <c r="MAS44" s="101"/>
      <c r="MAT44" s="101"/>
      <c r="MAU44" s="101"/>
      <c r="MAV44" s="101"/>
      <c r="MAW44" s="101"/>
      <c r="MAX44" s="101"/>
      <c r="MAY44" s="101"/>
      <c r="MAZ44" s="101"/>
      <c r="MBA44" s="101"/>
      <c r="MBB44" s="101"/>
      <c r="MBC44" s="101"/>
      <c r="MBD44" s="101"/>
      <c r="MBE44" s="101"/>
      <c r="MBF44" s="101"/>
      <c r="MBG44" s="101"/>
      <c r="MBH44" s="101"/>
      <c r="MBI44" s="101"/>
      <c r="MBJ44" s="101"/>
      <c r="MBK44" s="101"/>
      <c r="MBL44" s="101"/>
      <c r="MBM44" s="101"/>
      <c r="MBN44" s="101"/>
      <c r="MBO44" s="101"/>
      <c r="MBP44" s="101"/>
      <c r="MBQ44" s="101"/>
      <c r="MBR44" s="101"/>
      <c r="MBS44" s="101"/>
      <c r="MBT44" s="101"/>
      <c r="MBU44" s="101"/>
      <c r="MBV44" s="101"/>
      <c r="MBW44" s="101"/>
      <c r="MBX44" s="101"/>
      <c r="MBY44" s="101"/>
      <c r="MBZ44" s="101"/>
      <c r="MCA44" s="101"/>
      <c r="MCB44" s="101"/>
      <c r="MCC44" s="101"/>
      <c r="MCD44" s="101"/>
      <c r="MCE44" s="101"/>
      <c r="MCF44" s="101"/>
      <c r="MCG44" s="101"/>
      <c r="MCH44" s="101"/>
      <c r="MCI44" s="101"/>
      <c r="MCJ44" s="101"/>
      <c r="MCK44" s="101"/>
      <c r="MCL44" s="101"/>
      <c r="MCM44" s="101"/>
      <c r="MCN44" s="101"/>
      <c r="MCO44" s="101"/>
      <c r="MCP44" s="101"/>
      <c r="MCQ44" s="101"/>
      <c r="MCR44" s="101"/>
      <c r="MCS44" s="101"/>
      <c r="MCT44" s="101"/>
      <c r="MCU44" s="101"/>
      <c r="MCV44" s="101"/>
      <c r="MCW44" s="101"/>
      <c r="MCX44" s="101"/>
      <c r="MCY44" s="101"/>
      <c r="MCZ44" s="101"/>
      <c r="MDA44" s="101"/>
      <c r="MDB44" s="101"/>
      <c r="MDC44" s="101"/>
      <c r="MDD44" s="101"/>
      <c r="MDE44" s="101"/>
      <c r="MDF44" s="101"/>
      <c r="MDG44" s="101"/>
      <c r="MDH44" s="101"/>
      <c r="MDI44" s="101"/>
      <c r="MDJ44" s="101"/>
      <c r="MDK44" s="101"/>
      <c r="MDL44" s="101"/>
      <c r="MDM44" s="101"/>
      <c r="MDN44" s="101"/>
      <c r="MDO44" s="101"/>
      <c r="MDP44" s="101"/>
      <c r="MDQ44" s="101"/>
      <c r="MDR44" s="101"/>
      <c r="MDS44" s="101"/>
      <c r="MDT44" s="101"/>
      <c r="MDU44" s="101"/>
      <c r="MDV44" s="101"/>
      <c r="MDW44" s="101"/>
      <c r="MDX44" s="101"/>
      <c r="MDY44" s="101"/>
      <c r="MDZ44" s="101"/>
      <c r="MEA44" s="101"/>
      <c r="MEB44" s="101"/>
      <c r="MEC44" s="101"/>
      <c r="MED44" s="101"/>
      <c r="MEE44" s="101"/>
      <c r="MEF44" s="101"/>
      <c r="MEG44" s="101"/>
      <c r="MEH44" s="101"/>
      <c r="MEI44" s="101"/>
      <c r="MEJ44" s="101"/>
      <c r="MEK44" s="101"/>
      <c r="MEL44" s="101"/>
      <c r="MEM44" s="101"/>
      <c r="MEN44" s="101"/>
      <c r="MEO44" s="101"/>
      <c r="MEP44" s="101"/>
      <c r="MEQ44" s="101"/>
      <c r="MER44" s="101"/>
      <c r="MES44" s="101"/>
      <c r="MET44" s="101"/>
      <c r="MEU44" s="101"/>
      <c r="MEV44" s="101"/>
      <c r="MEW44" s="101"/>
      <c r="MEX44" s="101"/>
      <c r="MEY44" s="101"/>
      <c r="MEZ44" s="101"/>
      <c r="MFA44" s="101"/>
      <c r="MFB44" s="101"/>
      <c r="MFC44" s="101"/>
      <c r="MFD44" s="101"/>
      <c r="MFE44" s="101"/>
      <c r="MFF44" s="101"/>
      <c r="MFG44" s="101"/>
      <c r="MFH44" s="101"/>
      <c r="MFI44" s="101"/>
      <c r="MFJ44" s="101"/>
      <c r="MFK44" s="101"/>
      <c r="MFL44" s="101"/>
      <c r="MFM44" s="101"/>
      <c r="MFN44" s="101"/>
      <c r="MFO44" s="101"/>
      <c r="MFP44" s="101"/>
      <c r="MFQ44" s="101"/>
      <c r="MFR44" s="101"/>
      <c r="MFS44" s="101"/>
      <c r="MFT44" s="101"/>
      <c r="MFU44" s="101"/>
      <c r="MFV44" s="101"/>
      <c r="MFW44" s="101"/>
      <c r="MFX44" s="101"/>
      <c r="MFY44" s="101"/>
      <c r="MFZ44" s="101"/>
      <c r="MGA44" s="101"/>
      <c r="MGB44" s="101"/>
      <c r="MGC44" s="101"/>
      <c r="MGD44" s="101"/>
      <c r="MGE44" s="101"/>
      <c r="MGF44" s="101"/>
      <c r="MGG44" s="101"/>
      <c r="MGH44" s="101"/>
      <c r="MGI44" s="101"/>
      <c r="MGJ44" s="101"/>
      <c r="MGK44" s="101"/>
      <c r="MGL44" s="101"/>
      <c r="MGM44" s="101"/>
      <c r="MGN44" s="101"/>
      <c r="MGO44" s="101"/>
      <c r="MGP44" s="101"/>
      <c r="MGQ44" s="101"/>
      <c r="MGR44" s="101"/>
      <c r="MGS44" s="101"/>
      <c r="MGT44" s="101"/>
      <c r="MGU44" s="101"/>
      <c r="MGV44" s="101"/>
      <c r="MGW44" s="101"/>
      <c r="MGX44" s="101"/>
      <c r="MGY44" s="101"/>
      <c r="MGZ44" s="101"/>
      <c r="MHA44" s="101"/>
      <c r="MHB44" s="101"/>
      <c r="MHC44" s="101"/>
      <c r="MHD44" s="101"/>
      <c r="MHE44" s="101"/>
      <c r="MHF44" s="101"/>
      <c r="MHG44" s="101"/>
      <c r="MHH44" s="101"/>
      <c r="MHI44" s="101"/>
      <c r="MHJ44" s="101"/>
      <c r="MHK44" s="101"/>
      <c r="MHL44" s="101"/>
      <c r="MHM44" s="101"/>
      <c r="MHN44" s="101"/>
      <c r="MHO44" s="101"/>
      <c r="MHP44" s="101"/>
      <c r="MHQ44" s="101"/>
      <c r="MHR44" s="101"/>
      <c r="MHS44" s="101"/>
      <c r="MHT44" s="101"/>
      <c r="MHU44" s="101"/>
      <c r="MHV44" s="101"/>
      <c r="MHW44" s="101"/>
      <c r="MHX44" s="101"/>
      <c r="MHY44" s="101"/>
      <c r="MHZ44" s="101"/>
      <c r="MIA44" s="101"/>
      <c r="MIB44" s="101"/>
      <c r="MIC44" s="101"/>
      <c r="MID44" s="101"/>
      <c r="MIE44" s="101"/>
      <c r="MIF44" s="101"/>
      <c r="MIG44" s="101"/>
      <c r="MIH44" s="101"/>
      <c r="MII44" s="101"/>
      <c r="MIJ44" s="101"/>
      <c r="MIK44" s="101"/>
      <c r="MIL44" s="101"/>
      <c r="MIM44" s="101"/>
      <c r="MIN44" s="101"/>
      <c r="MIO44" s="101"/>
      <c r="MIP44" s="101"/>
      <c r="MIQ44" s="101"/>
      <c r="MIR44" s="101"/>
      <c r="MIS44" s="101"/>
      <c r="MIT44" s="101"/>
      <c r="MIU44" s="101"/>
      <c r="MIV44" s="101"/>
      <c r="MIW44" s="101"/>
      <c r="MIX44" s="101"/>
      <c r="MIY44" s="101"/>
      <c r="MIZ44" s="101"/>
      <c r="MJA44" s="101"/>
      <c r="MJB44" s="101"/>
      <c r="MJC44" s="101"/>
      <c r="MJD44" s="101"/>
      <c r="MJE44" s="101"/>
      <c r="MJF44" s="101"/>
      <c r="MJG44" s="101"/>
      <c r="MJH44" s="101"/>
      <c r="MJI44" s="101"/>
      <c r="MJJ44" s="101"/>
      <c r="MJK44" s="101"/>
      <c r="MJL44" s="101"/>
      <c r="MJM44" s="101"/>
      <c r="MJN44" s="101"/>
      <c r="MJO44" s="101"/>
      <c r="MJP44" s="101"/>
      <c r="MJQ44" s="101"/>
      <c r="MJR44" s="101"/>
      <c r="MJS44" s="101"/>
      <c r="MJT44" s="101"/>
      <c r="MJU44" s="101"/>
      <c r="MJV44" s="101"/>
      <c r="MJW44" s="101"/>
      <c r="MJX44" s="101"/>
      <c r="MJY44" s="101"/>
      <c r="MJZ44" s="101"/>
      <c r="MKA44" s="101"/>
      <c r="MKB44" s="101"/>
      <c r="MKC44" s="101"/>
      <c r="MKD44" s="101"/>
      <c r="MKE44" s="101"/>
      <c r="MKF44" s="101"/>
      <c r="MKG44" s="101"/>
      <c r="MKH44" s="101"/>
      <c r="MKI44" s="101"/>
      <c r="MKJ44" s="101"/>
      <c r="MKK44" s="101"/>
      <c r="MKL44" s="101"/>
      <c r="MKM44" s="101"/>
      <c r="MKN44" s="101"/>
      <c r="MKO44" s="101"/>
      <c r="MKP44" s="101"/>
      <c r="MKQ44" s="101"/>
      <c r="MKR44" s="101"/>
      <c r="MKS44" s="101"/>
      <c r="MKT44" s="101"/>
      <c r="MKU44" s="101"/>
      <c r="MKV44" s="101"/>
      <c r="MKW44" s="101"/>
      <c r="MKX44" s="101"/>
      <c r="MKY44" s="101"/>
      <c r="MKZ44" s="101"/>
      <c r="MLA44" s="101"/>
      <c r="MLB44" s="101"/>
      <c r="MLC44" s="101"/>
      <c r="MLD44" s="101"/>
      <c r="MLE44" s="101"/>
      <c r="MLF44" s="101"/>
      <c r="MLG44" s="101"/>
      <c r="MLH44" s="101"/>
      <c r="MLI44" s="101"/>
      <c r="MLJ44" s="101"/>
      <c r="MLK44" s="101"/>
      <c r="MLL44" s="101"/>
      <c r="MLM44" s="101"/>
      <c r="MLN44" s="101"/>
      <c r="MLO44" s="101"/>
      <c r="MLP44" s="101"/>
      <c r="MLQ44" s="101"/>
      <c r="MLR44" s="101"/>
      <c r="MLS44" s="101"/>
      <c r="MLT44" s="101"/>
      <c r="MLU44" s="101"/>
      <c r="MLV44" s="101"/>
      <c r="MLW44" s="101"/>
      <c r="MLX44" s="101"/>
      <c r="MLY44" s="101"/>
      <c r="MLZ44" s="101"/>
      <c r="MMA44" s="101"/>
      <c r="MMB44" s="101"/>
      <c r="MMC44" s="101"/>
      <c r="MMD44" s="101"/>
      <c r="MME44" s="101"/>
      <c r="MMF44" s="101"/>
      <c r="MMG44" s="101"/>
      <c r="MMH44" s="101"/>
      <c r="MMI44" s="101"/>
      <c r="MMJ44" s="101"/>
      <c r="MMK44" s="101"/>
      <c r="MML44" s="101"/>
      <c r="MMM44" s="101"/>
      <c r="MMN44" s="101"/>
      <c r="MMO44" s="101"/>
      <c r="MMP44" s="101"/>
      <c r="MMQ44" s="101"/>
      <c r="MMR44" s="101"/>
      <c r="MMS44" s="101"/>
      <c r="MMT44" s="101"/>
      <c r="MMU44" s="101"/>
      <c r="MMV44" s="101"/>
      <c r="MMW44" s="101"/>
      <c r="MMX44" s="101"/>
      <c r="MMY44" s="101"/>
      <c r="MMZ44" s="101"/>
      <c r="MNA44" s="101"/>
      <c r="MNB44" s="101"/>
      <c r="MNC44" s="101"/>
      <c r="MND44" s="101"/>
      <c r="MNE44" s="101"/>
      <c r="MNF44" s="101"/>
      <c r="MNG44" s="101"/>
      <c r="MNH44" s="101"/>
      <c r="MNI44" s="101"/>
      <c r="MNJ44" s="101"/>
      <c r="MNK44" s="101"/>
      <c r="MNL44" s="101"/>
      <c r="MNM44" s="101"/>
      <c r="MNN44" s="101"/>
      <c r="MNO44" s="101"/>
      <c r="MNP44" s="101"/>
      <c r="MNQ44" s="101"/>
      <c r="MNR44" s="101"/>
      <c r="MNS44" s="101"/>
      <c r="MNT44" s="101"/>
      <c r="MNU44" s="101"/>
      <c r="MNV44" s="101"/>
      <c r="MNW44" s="101"/>
      <c r="MNX44" s="101"/>
      <c r="MNY44" s="101"/>
      <c r="MNZ44" s="101"/>
      <c r="MOA44" s="101"/>
      <c r="MOB44" s="101"/>
      <c r="MOC44" s="101"/>
      <c r="MOD44" s="101"/>
      <c r="MOE44" s="101"/>
      <c r="MOF44" s="101"/>
      <c r="MOG44" s="101"/>
      <c r="MOH44" s="101"/>
      <c r="MOI44" s="101"/>
      <c r="MOJ44" s="101"/>
      <c r="MOK44" s="101"/>
      <c r="MOL44" s="101"/>
      <c r="MOM44" s="101"/>
      <c r="MON44" s="101"/>
      <c r="MOO44" s="101"/>
      <c r="MOP44" s="101"/>
      <c r="MOQ44" s="101"/>
      <c r="MOR44" s="101"/>
      <c r="MOS44" s="101"/>
      <c r="MOT44" s="101"/>
      <c r="MOU44" s="101"/>
      <c r="MOV44" s="101"/>
      <c r="MOW44" s="101"/>
      <c r="MOX44" s="101"/>
      <c r="MOY44" s="101"/>
      <c r="MOZ44" s="101"/>
      <c r="MPA44" s="101"/>
      <c r="MPB44" s="101"/>
      <c r="MPC44" s="101"/>
      <c r="MPD44" s="101"/>
      <c r="MPE44" s="101"/>
      <c r="MPF44" s="101"/>
      <c r="MPG44" s="101"/>
      <c r="MPH44" s="101"/>
      <c r="MPI44" s="101"/>
      <c r="MPJ44" s="101"/>
      <c r="MPK44" s="101"/>
      <c r="MPL44" s="101"/>
      <c r="MPM44" s="101"/>
      <c r="MPN44" s="101"/>
      <c r="MPO44" s="101"/>
      <c r="MPP44" s="101"/>
      <c r="MPQ44" s="101"/>
      <c r="MPR44" s="101"/>
      <c r="MPS44" s="101"/>
      <c r="MPT44" s="101"/>
      <c r="MPU44" s="101"/>
      <c r="MPV44" s="101"/>
      <c r="MPW44" s="101"/>
      <c r="MPX44" s="101"/>
      <c r="MPY44" s="101"/>
      <c r="MPZ44" s="101"/>
      <c r="MQA44" s="101"/>
      <c r="MQB44" s="101"/>
      <c r="MQC44" s="101"/>
      <c r="MQD44" s="101"/>
      <c r="MQE44" s="101"/>
      <c r="MQF44" s="101"/>
      <c r="MQG44" s="101"/>
      <c r="MQH44" s="101"/>
      <c r="MQI44" s="101"/>
      <c r="MQJ44" s="101"/>
      <c r="MQK44" s="101"/>
      <c r="MQL44" s="101"/>
      <c r="MQM44" s="101"/>
      <c r="MQN44" s="101"/>
      <c r="MQO44" s="101"/>
      <c r="MQP44" s="101"/>
      <c r="MQQ44" s="101"/>
      <c r="MQR44" s="101"/>
      <c r="MQS44" s="101"/>
      <c r="MQT44" s="101"/>
      <c r="MQU44" s="101"/>
      <c r="MQV44" s="101"/>
      <c r="MQW44" s="101"/>
      <c r="MQX44" s="101"/>
      <c r="MQY44" s="101"/>
      <c r="MQZ44" s="101"/>
      <c r="MRA44" s="101"/>
      <c r="MRB44" s="101"/>
      <c r="MRC44" s="101"/>
      <c r="MRD44" s="101"/>
      <c r="MRE44" s="101"/>
      <c r="MRF44" s="101"/>
      <c r="MRG44" s="101"/>
      <c r="MRH44" s="101"/>
      <c r="MRI44" s="101"/>
      <c r="MRJ44" s="101"/>
      <c r="MRK44" s="101"/>
      <c r="MRL44" s="101"/>
      <c r="MRM44" s="101"/>
      <c r="MRN44" s="101"/>
      <c r="MRO44" s="101"/>
      <c r="MRP44" s="101"/>
      <c r="MRQ44" s="101"/>
      <c r="MRR44" s="101"/>
      <c r="MRS44" s="101"/>
      <c r="MRT44" s="101"/>
      <c r="MRU44" s="101"/>
      <c r="MRV44" s="101"/>
      <c r="MRW44" s="101"/>
      <c r="MRX44" s="101"/>
      <c r="MRY44" s="101"/>
      <c r="MRZ44" s="101"/>
      <c r="MSA44" s="101"/>
      <c r="MSB44" s="101"/>
      <c r="MSC44" s="101"/>
      <c r="MSD44" s="101"/>
      <c r="MSE44" s="101"/>
      <c r="MSF44" s="101"/>
      <c r="MSG44" s="101"/>
      <c r="MSH44" s="101"/>
      <c r="MSI44" s="101"/>
      <c r="MSJ44" s="101"/>
      <c r="MSK44" s="101"/>
      <c r="MSL44" s="101"/>
      <c r="MSM44" s="101"/>
      <c r="MSN44" s="101"/>
      <c r="MSO44" s="101"/>
      <c r="MSP44" s="101"/>
      <c r="MSQ44" s="101"/>
      <c r="MSR44" s="101"/>
      <c r="MSS44" s="101"/>
      <c r="MST44" s="101"/>
      <c r="MSU44" s="101"/>
      <c r="MSV44" s="101"/>
      <c r="MSW44" s="101"/>
      <c r="MSX44" s="101"/>
      <c r="MSY44" s="101"/>
      <c r="MSZ44" s="101"/>
      <c r="MTA44" s="101"/>
      <c r="MTB44" s="101"/>
      <c r="MTC44" s="101"/>
      <c r="MTD44" s="101"/>
      <c r="MTE44" s="101"/>
      <c r="MTF44" s="101"/>
      <c r="MTG44" s="101"/>
      <c r="MTH44" s="101"/>
      <c r="MTI44" s="101"/>
      <c r="MTJ44" s="101"/>
      <c r="MTK44" s="101"/>
      <c r="MTL44" s="101"/>
      <c r="MTM44" s="101"/>
      <c r="MTN44" s="101"/>
      <c r="MTO44" s="101"/>
      <c r="MTP44" s="101"/>
      <c r="MTQ44" s="101"/>
      <c r="MTR44" s="101"/>
      <c r="MTS44" s="101"/>
      <c r="MTT44" s="101"/>
      <c r="MTU44" s="101"/>
      <c r="MTV44" s="101"/>
      <c r="MTW44" s="101"/>
      <c r="MTX44" s="101"/>
      <c r="MTY44" s="101"/>
      <c r="MTZ44" s="101"/>
      <c r="MUA44" s="101"/>
      <c r="MUB44" s="101"/>
      <c r="MUC44" s="101"/>
      <c r="MUD44" s="101"/>
      <c r="MUE44" s="101"/>
      <c r="MUF44" s="101"/>
      <c r="MUG44" s="101"/>
      <c r="MUH44" s="101"/>
      <c r="MUI44" s="101"/>
      <c r="MUJ44" s="101"/>
      <c r="MUK44" s="101"/>
      <c r="MUL44" s="101"/>
      <c r="MUM44" s="101"/>
      <c r="MUN44" s="101"/>
      <c r="MUO44" s="101"/>
      <c r="MUP44" s="101"/>
      <c r="MUQ44" s="101"/>
      <c r="MUR44" s="101"/>
      <c r="MUS44" s="101"/>
      <c r="MUT44" s="101"/>
      <c r="MUU44" s="101"/>
      <c r="MUV44" s="101"/>
      <c r="MUW44" s="101"/>
      <c r="MUX44" s="101"/>
      <c r="MUY44" s="101"/>
      <c r="MUZ44" s="101"/>
      <c r="MVA44" s="101"/>
      <c r="MVB44" s="101"/>
      <c r="MVC44" s="101"/>
      <c r="MVD44" s="101"/>
      <c r="MVE44" s="101"/>
      <c r="MVF44" s="101"/>
      <c r="MVG44" s="101"/>
      <c r="MVH44" s="101"/>
      <c r="MVI44" s="101"/>
      <c r="MVJ44" s="101"/>
      <c r="MVK44" s="101"/>
      <c r="MVL44" s="101"/>
      <c r="MVM44" s="101"/>
      <c r="MVN44" s="101"/>
      <c r="MVO44" s="101"/>
      <c r="MVP44" s="101"/>
      <c r="MVQ44" s="101"/>
      <c r="MVR44" s="101"/>
      <c r="MVS44" s="101"/>
      <c r="MVT44" s="101"/>
      <c r="MVU44" s="101"/>
      <c r="MVV44" s="101"/>
      <c r="MVW44" s="101"/>
      <c r="MVX44" s="101"/>
      <c r="MVY44" s="101"/>
      <c r="MVZ44" s="101"/>
      <c r="MWA44" s="101"/>
      <c r="MWB44" s="101"/>
      <c r="MWC44" s="101"/>
      <c r="MWD44" s="101"/>
      <c r="MWE44" s="101"/>
      <c r="MWF44" s="101"/>
      <c r="MWG44" s="101"/>
      <c r="MWH44" s="101"/>
      <c r="MWI44" s="101"/>
      <c r="MWJ44" s="101"/>
      <c r="MWK44" s="101"/>
      <c r="MWL44" s="101"/>
      <c r="MWM44" s="101"/>
      <c r="MWN44" s="101"/>
      <c r="MWO44" s="101"/>
      <c r="MWP44" s="101"/>
      <c r="MWQ44" s="101"/>
      <c r="MWR44" s="101"/>
      <c r="MWS44" s="101"/>
      <c r="MWT44" s="101"/>
      <c r="MWU44" s="101"/>
      <c r="MWV44" s="101"/>
      <c r="MWW44" s="101"/>
      <c r="MWX44" s="101"/>
      <c r="MWY44" s="101"/>
      <c r="MWZ44" s="101"/>
      <c r="MXA44" s="101"/>
      <c r="MXB44" s="101"/>
      <c r="MXC44" s="101"/>
      <c r="MXD44" s="101"/>
      <c r="MXE44" s="101"/>
      <c r="MXF44" s="101"/>
      <c r="MXG44" s="101"/>
      <c r="MXH44" s="101"/>
      <c r="MXI44" s="101"/>
      <c r="MXJ44" s="101"/>
      <c r="MXK44" s="101"/>
      <c r="MXL44" s="101"/>
      <c r="MXM44" s="101"/>
      <c r="MXN44" s="101"/>
      <c r="MXO44" s="101"/>
      <c r="MXP44" s="101"/>
      <c r="MXQ44" s="101"/>
      <c r="MXR44" s="101"/>
      <c r="MXS44" s="101"/>
      <c r="MXT44" s="101"/>
      <c r="MXU44" s="101"/>
      <c r="MXV44" s="101"/>
      <c r="MXW44" s="101"/>
      <c r="MXX44" s="101"/>
      <c r="MXY44" s="101"/>
      <c r="MXZ44" s="101"/>
      <c r="MYA44" s="101"/>
      <c r="MYB44" s="101"/>
      <c r="MYC44" s="101"/>
      <c r="MYD44" s="101"/>
      <c r="MYE44" s="101"/>
      <c r="MYF44" s="101"/>
      <c r="MYG44" s="101"/>
      <c r="MYH44" s="101"/>
      <c r="MYI44" s="101"/>
      <c r="MYJ44" s="101"/>
      <c r="MYK44" s="101"/>
      <c r="MYL44" s="101"/>
      <c r="MYM44" s="101"/>
      <c r="MYN44" s="101"/>
      <c r="MYO44" s="101"/>
      <c r="MYP44" s="101"/>
      <c r="MYQ44" s="101"/>
      <c r="MYR44" s="101"/>
      <c r="MYS44" s="101"/>
      <c r="MYT44" s="101"/>
      <c r="MYU44" s="101"/>
      <c r="MYV44" s="101"/>
      <c r="MYW44" s="101"/>
      <c r="MYX44" s="101"/>
      <c r="MYY44" s="101"/>
      <c r="MYZ44" s="101"/>
      <c r="MZA44" s="101"/>
      <c r="MZB44" s="101"/>
      <c r="MZC44" s="101"/>
      <c r="MZD44" s="101"/>
      <c r="MZE44" s="101"/>
      <c r="MZF44" s="101"/>
      <c r="MZG44" s="101"/>
      <c r="MZH44" s="101"/>
      <c r="MZI44" s="101"/>
      <c r="MZJ44" s="101"/>
      <c r="MZK44" s="101"/>
      <c r="MZL44" s="101"/>
      <c r="MZM44" s="101"/>
      <c r="MZN44" s="101"/>
      <c r="MZO44" s="101"/>
      <c r="MZP44" s="101"/>
      <c r="MZQ44" s="101"/>
      <c r="MZR44" s="101"/>
      <c r="MZS44" s="101"/>
      <c r="MZT44" s="101"/>
      <c r="MZU44" s="101"/>
      <c r="MZV44" s="101"/>
      <c r="MZW44" s="101"/>
      <c r="MZX44" s="101"/>
      <c r="MZY44" s="101"/>
      <c r="MZZ44" s="101"/>
      <c r="NAA44" s="101"/>
      <c r="NAB44" s="101"/>
      <c r="NAC44" s="101"/>
      <c r="NAD44" s="101"/>
      <c r="NAE44" s="101"/>
      <c r="NAF44" s="101"/>
      <c r="NAG44" s="101"/>
      <c r="NAH44" s="101"/>
      <c r="NAI44" s="101"/>
      <c r="NAJ44" s="101"/>
      <c r="NAK44" s="101"/>
      <c r="NAL44" s="101"/>
      <c r="NAM44" s="101"/>
      <c r="NAN44" s="101"/>
      <c r="NAO44" s="101"/>
      <c r="NAP44" s="101"/>
      <c r="NAQ44" s="101"/>
      <c r="NAR44" s="101"/>
      <c r="NAS44" s="101"/>
      <c r="NAT44" s="101"/>
      <c r="NAU44" s="101"/>
      <c r="NAV44" s="101"/>
      <c r="NAW44" s="101"/>
      <c r="NAX44" s="101"/>
      <c r="NAY44" s="101"/>
      <c r="NAZ44" s="101"/>
      <c r="NBA44" s="101"/>
      <c r="NBB44" s="101"/>
      <c r="NBC44" s="101"/>
      <c r="NBD44" s="101"/>
      <c r="NBE44" s="101"/>
      <c r="NBF44" s="101"/>
      <c r="NBG44" s="101"/>
      <c r="NBH44" s="101"/>
      <c r="NBI44" s="101"/>
      <c r="NBJ44" s="101"/>
      <c r="NBK44" s="101"/>
      <c r="NBL44" s="101"/>
      <c r="NBM44" s="101"/>
      <c r="NBN44" s="101"/>
      <c r="NBO44" s="101"/>
      <c r="NBP44" s="101"/>
      <c r="NBQ44" s="101"/>
      <c r="NBR44" s="101"/>
      <c r="NBS44" s="101"/>
      <c r="NBT44" s="101"/>
      <c r="NBU44" s="101"/>
      <c r="NBV44" s="101"/>
      <c r="NBW44" s="101"/>
      <c r="NBX44" s="101"/>
      <c r="NBY44" s="101"/>
      <c r="NBZ44" s="101"/>
      <c r="NCA44" s="101"/>
      <c r="NCB44" s="101"/>
      <c r="NCC44" s="101"/>
      <c r="NCD44" s="101"/>
      <c r="NCE44" s="101"/>
      <c r="NCF44" s="101"/>
      <c r="NCG44" s="101"/>
      <c r="NCH44" s="101"/>
      <c r="NCI44" s="101"/>
      <c r="NCJ44" s="101"/>
      <c r="NCK44" s="101"/>
      <c r="NCL44" s="101"/>
      <c r="NCM44" s="101"/>
      <c r="NCN44" s="101"/>
      <c r="NCO44" s="101"/>
      <c r="NCP44" s="101"/>
      <c r="NCQ44" s="101"/>
      <c r="NCR44" s="101"/>
      <c r="NCS44" s="101"/>
      <c r="NCT44" s="101"/>
      <c r="NCU44" s="101"/>
      <c r="NCV44" s="101"/>
      <c r="NCW44" s="101"/>
      <c r="NCX44" s="101"/>
      <c r="NCY44" s="101"/>
      <c r="NCZ44" s="101"/>
      <c r="NDA44" s="101"/>
      <c r="NDB44" s="101"/>
      <c r="NDC44" s="101"/>
      <c r="NDD44" s="101"/>
      <c r="NDE44" s="101"/>
      <c r="NDF44" s="101"/>
      <c r="NDG44" s="101"/>
      <c r="NDH44" s="101"/>
      <c r="NDI44" s="101"/>
      <c r="NDJ44" s="101"/>
      <c r="NDK44" s="101"/>
      <c r="NDL44" s="101"/>
      <c r="NDM44" s="101"/>
      <c r="NDN44" s="101"/>
      <c r="NDO44" s="101"/>
      <c r="NDP44" s="101"/>
      <c r="NDQ44" s="101"/>
      <c r="NDR44" s="101"/>
      <c r="NDS44" s="101"/>
      <c r="NDT44" s="101"/>
      <c r="NDU44" s="101"/>
      <c r="NDV44" s="101"/>
      <c r="NDW44" s="101"/>
      <c r="NDX44" s="101"/>
      <c r="NDY44" s="101"/>
      <c r="NDZ44" s="101"/>
      <c r="NEA44" s="101"/>
      <c r="NEB44" s="101"/>
      <c r="NEC44" s="101"/>
      <c r="NED44" s="101"/>
      <c r="NEE44" s="101"/>
      <c r="NEF44" s="101"/>
      <c r="NEG44" s="101"/>
      <c r="NEH44" s="101"/>
      <c r="NEI44" s="101"/>
      <c r="NEJ44" s="101"/>
      <c r="NEK44" s="101"/>
      <c r="NEL44" s="101"/>
      <c r="NEM44" s="101"/>
      <c r="NEN44" s="101"/>
      <c r="NEO44" s="101"/>
      <c r="NEP44" s="101"/>
      <c r="NEQ44" s="101"/>
      <c r="NER44" s="101"/>
      <c r="NES44" s="101"/>
      <c r="NET44" s="101"/>
      <c r="NEU44" s="101"/>
      <c r="NEV44" s="101"/>
      <c r="NEW44" s="101"/>
      <c r="NEX44" s="101"/>
      <c r="NEY44" s="101"/>
      <c r="NEZ44" s="101"/>
      <c r="NFA44" s="101"/>
      <c r="NFB44" s="101"/>
      <c r="NFC44" s="101"/>
      <c r="NFD44" s="101"/>
      <c r="NFE44" s="101"/>
      <c r="NFF44" s="101"/>
      <c r="NFG44" s="101"/>
      <c r="NFH44" s="101"/>
      <c r="NFI44" s="101"/>
      <c r="NFJ44" s="101"/>
      <c r="NFK44" s="101"/>
      <c r="NFL44" s="101"/>
      <c r="NFM44" s="101"/>
      <c r="NFN44" s="101"/>
      <c r="NFO44" s="101"/>
      <c r="NFP44" s="101"/>
      <c r="NFQ44" s="101"/>
      <c r="NFR44" s="101"/>
      <c r="NFS44" s="101"/>
      <c r="NFT44" s="101"/>
      <c r="NFU44" s="101"/>
      <c r="NFV44" s="101"/>
      <c r="NFW44" s="101"/>
      <c r="NFX44" s="101"/>
      <c r="NFY44" s="101"/>
      <c r="NFZ44" s="101"/>
      <c r="NGA44" s="101"/>
      <c r="NGB44" s="101"/>
      <c r="NGC44" s="101"/>
      <c r="NGD44" s="101"/>
      <c r="NGE44" s="101"/>
      <c r="NGF44" s="101"/>
      <c r="NGG44" s="101"/>
      <c r="NGH44" s="101"/>
      <c r="NGI44" s="101"/>
      <c r="NGJ44" s="101"/>
      <c r="NGK44" s="101"/>
      <c r="NGL44" s="101"/>
      <c r="NGM44" s="101"/>
      <c r="NGN44" s="101"/>
      <c r="NGO44" s="101"/>
      <c r="NGP44" s="101"/>
      <c r="NGQ44" s="101"/>
      <c r="NGR44" s="101"/>
      <c r="NGS44" s="101"/>
      <c r="NGT44" s="101"/>
      <c r="NGU44" s="101"/>
      <c r="NGV44" s="101"/>
      <c r="NGW44" s="101"/>
      <c r="NGX44" s="101"/>
      <c r="NGY44" s="101"/>
      <c r="NGZ44" s="101"/>
      <c r="NHA44" s="101"/>
      <c r="NHB44" s="101"/>
      <c r="NHC44" s="101"/>
      <c r="NHD44" s="101"/>
      <c r="NHE44" s="101"/>
      <c r="NHF44" s="101"/>
      <c r="NHG44" s="101"/>
      <c r="NHH44" s="101"/>
      <c r="NHI44" s="101"/>
      <c r="NHJ44" s="101"/>
      <c r="NHK44" s="101"/>
      <c r="NHL44" s="101"/>
      <c r="NHM44" s="101"/>
      <c r="NHN44" s="101"/>
      <c r="NHO44" s="101"/>
      <c r="NHP44" s="101"/>
      <c r="NHQ44" s="101"/>
      <c r="NHR44" s="101"/>
      <c r="NHS44" s="101"/>
      <c r="NHT44" s="101"/>
      <c r="NHU44" s="101"/>
      <c r="NHV44" s="101"/>
      <c r="NHW44" s="101"/>
      <c r="NHX44" s="101"/>
      <c r="NHY44" s="101"/>
      <c r="NHZ44" s="101"/>
      <c r="NIA44" s="101"/>
      <c r="NIB44" s="101"/>
      <c r="NIC44" s="101"/>
      <c r="NID44" s="101"/>
      <c r="NIE44" s="101"/>
      <c r="NIF44" s="101"/>
      <c r="NIG44" s="101"/>
      <c r="NIH44" s="101"/>
      <c r="NII44" s="101"/>
      <c r="NIJ44" s="101"/>
      <c r="NIK44" s="101"/>
      <c r="NIL44" s="101"/>
      <c r="NIM44" s="101"/>
      <c r="NIN44" s="101"/>
      <c r="NIO44" s="101"/>
      <c r="NIP44" s="101"/>
      <c r="NIQ44" s="101"/>
      <c r="NIR44" s="101"/>
      <c r="NIS44" s="101"/>
      <c r="NIT44" s="101"/>
      <c r="NIU44" s="101"/>
      <c r="NIV44" s="101"/>
      <c r="NIW44" s="101"/>
      <c r="NIX44" s="101"/>
      <c r="NIY44" s="101"/>
      <c r="NIZ44" s="101"/>
      <c r="NJA44" s="101"/>
      <c r="NJB44" s="101"/>
      <c r="NJC44" s="101"/>
      <c r="NJD44" s="101"/>
      <c r="NJE44" s="101"/>
      <c r="NJF44" s="101"/>
      <c r="NJG44" s="101"/>
      <c r="NJH44" s="101"/>
      <c r="NJI44" s="101"/>
      <c r="NJJ44" s="101"/>
      <c r="NJK44" s="101"/>
      <c r="NJL44" s="101"/>
      <c r="NJM44" s="101"/>
      <c r="NJN44" s="101"/>
      <c r="NJO44" s="101"/>
      <c r="NJP44" s="101"/>
      <c r="NJQ44" s="101"/>
      <c r="NJR44" s="101"/>
      <c r="NJS44" s="101"/>
      <c r="NJT44" s="101"/>
      <c r="NJU44" s="101"/>
      <c r="NJV44" s="101"/>
      <c r="NJW44" s="101"/>
      <c r="NJX44" s="101"/>
      <c r="NJY44" s="101"/>
      <c r="NJZ44" s="101"/>
      <c r="NKA44" s="101"/>
      <c r="NKB44" s="101"/>
      <c r="NKC44" s="101"/>
      <c r="NKD44" s="101"/>
      <c r="NKE44" s="101"/>
      <c r="NKF44" s="101"/>
      <c r="NKG44" s="101"/>
      <c r="NKH44" s="101"/>
      <c r="NKI44" s="101"/>
      <c r="NKJ44" s="101"/>
      <c r="NKK44" s="101"/>
      <c r="NKL44" s="101"/>
      <c r="NKM44" s="101"/>
      <c r="NKN44" s="101"/>
      <c r="NKO44" s="101"/>
      <c r="NKP44" s="101"/>
      <c r="NKQ44" s="101"/>
      <c r="NKR44" s="101"/>
      <c r="NKS44" s="101"/>
      <c r="NKT44" s="101"/>
      <c r="NKU44" s="101"/>
      <c r="NKV44" s="101"/>
      <c r="NKW44" s="101"/>
      <c r="NKX44" s="101"/>
      <c r="NKY44" s="101"/>
      <c r="NKZ44" s="101"/>
      <c r="NLA44" s="101"/>
      <c r="NLB44" s="101"/>
      <c r="NLC44" s="101"/>
      <c r="NLD44" s="101"/>
      <c r="NLE44" s="101"/>
      <c r="NLF44" s="101"/>
      <c r="NLG44" s="101"/>
      <c r="NLH44" s="101"/>
      <c r="NLI44" s="101"/>
      <c r="NLJ44" s="101"/>
      <c r="NLK44" s="101"/>
      <c r="NLL44" s="101"/>
      <c r="NLM44" s="101"/>
      <c r="NLN44" s="101"/>
      <c r="NLO44" s="101"/>
      <c r="NLP44" s="101"/>
      <c r="NLQ44" s="101"/>
      <c r="NLR44" s="101"/>
      <c r="NLS44" s="101"/>
      <c r="NLT44" s="101"/>
      <c r="NLU44" s="101"/>
      <c r="NLV44" s="101"/>
      <c r="NLW44" s="101"/>
      <c r="NLX44" s="101"/>
      <c r="NLY44" s="101"/>
      <c r="NLZ44" s="101"/>
      <c r="NMA44" s="101"/>
      <c r="NMB44" s="101"/>
      <c r="NMC44" s="101"/>
      <c r="NMD44" s="101"/>
      <c r="NME44" s="101"/>
      <c r="NMF44" s="101"/>
      <c r="NMG44" s="101"/>
      <c r="NMH44" s="101"/>
      <c r="NMI44" s="101"/>
      <c r="NMJ44" s="101"/>
      <c r="NMK44" s="101"/>
      <c r="NML44" s="101"/>
      <c r="NMM44" s="101"/>
      <c r="NMN44" s="101"/>
      <c r="NMO44" s="101"/>
      <c r="NMP44" s="101"/>
      <c r="NMQ44" s="101"/>
      <c r="NMR44" s="101"/>
      <c r="NMS44" s="101"/>
      <c r="NMT44" s="101"/>
      <c r="NMU44" s="101"/>
      <c r="NMV44" s="101"/>
      <c r="NMW44" s="101"/>
      <c r="NMX44" s="101"/>
      <c r="NMY44" s="101"/>
      <c r="NMZ44" s="101"/>
      <c r="NNA44" s="101"/>
      <c r="NNB44" s="101"/>
      <c r="NNC44" s="101"/>
      <c r="NND44" s="101"/>
      <c r="NNE44" s="101"/>
      <c r="NNF44" s="101"/>
      <c r="NNG44" s="101"/>
      <c r="NNH44" s="101"/>
      <c r="NNI44" s="101"/>
      <c r="NNJ44" s="101"/>
      <c r="NNK44" s="101"/>
      <c r="NNL44" s="101"/>
      <c r="NNM44" s="101"/>
      <c r="NNN44" s="101"/>
      <c r="NNO44" s="101"/>
      <c r="NNP44" s="101"/>
      <c r="NNQ44" s="101"/>
      <c r="NNR44" s="101"/>
      <c r="NNS44" s="101"/>
      <c r="NNT44" s="101"/>
      <c r="NNU44" s="101"/>
      <c r="NNV44" s="101"/>
      <c r="NNW44" s="101"/>
      <c r="NNX44" s="101"/>
      <c r="NNY44" s="101"/>
      <c r="NNZ44" s="101"/>
      <c r="NOA44" s="101"/>
      <c r="NOB44" s="101"/>
      <c r="NOC44" s="101"/>
      <c r="NOD44" s="101"/>
      <c r="NOE44" s="101"/>
      <c r="NOF44" s="101"/>
      <c r="NOG44" s="101"/>
      <c r="NOH44" s="101"/>
      <c r="NOI44" s="101"/>
      <c r="NOJ44" s="101"/>
      <c r="NOK44" s="101"/>
      <c r="NOL44" s="101"/>
      <c r="NOM44" s="101"/>
      <c r="NON44" s="101"/>
      <c r="NOO44" s="101"/>
      <c r="NOP44" s="101"/>
      <c r="NOQ44" s="101"/>
      <c r="NOR44" s="101"/>
      <c r="NOS44" s="101"/>
      <c r="NOT44" s="101"/>
      <c r="NOU44" s="101"/>
      <c r="NOV44" s="101"/>
      <c r="NOW44" s="101"/>
      <c r="NOX44" s="101"/>
      <c r="NOY44" s="101"/>
      <c r="NOZ44" s="101"/>
      <c r="NPA44" s="101"/>
      <c r="NPB44" s="101"/>
      <c r="NPC44" s="101"/>
      <c r="NPD44" s="101"/>
      <c r="NPE44" s="101"/>
      <c r="NPF44" s="101"/>
      <c r="NPG44" s="101"/>
      <c r="NPH44" s="101"/>
      <c r="NPI44" s="101"/>
      <c r="NPJ44" s="101"/>
      <c r="NPK44" s="101"/>
      <c r="NPL44" s="101"/>
      <c r="NPM44" s="101"/>
      <c r="NPN44" s="101"/>
      <c r="NPO44" s="101"/>
      <c r="NPP44" s="101"/>
      <c r="NPQ44" s="101"/>
      <c r="NPR44" s="101"/>
      <c r="NPS44" s="101"/>
      <c r="NPT44" s="101"/>
      <c r="NPU44" s="101"/>
      <c r="NPV44" s="101"/>
      <c r="NPW44" s="101"/>
      <c r="NPX44" s="101"/>
      <c r="NPY44" s="101"/>
      <c r="NPZ44" s="101"/>
      <c r="NQA44" s="101"/>
      <c r="NQB44" s="101"/>
      <c r="NQC44" s="101"/>
      <c r="NQD44" s="101"/>
      <c r="NQE44" s="101"/>
      <c r="NQF44" s="101"/>
      <c r="NQG44" s="101"/>
      <c r="NQH44" s="101"/>
      <c r="NQI44" s="101"/>
      <c r="NQJ44" s="101"/>
      <c r="NQK44" s="101"/>
      <c r="NQL44" s="101"/>
      <c r="NQM44" s="101"/>
      <c r="NQN44" s="101"/>
      <c r="NQO44" s="101"/>
      <c r="NQP44" s="101"/>
      <c r="NQQ44" s="101"/>
      <c r="NQR44" s="101"/>
      <c r="NQS44" s="101"/>
      <c r="NQT44" s="101"/>
      <c r="NQU44" s="101"/>
      <c r="NQV44" s="101"/>
      <c r="NQW44" s="101"/>
      <c r="NQX44" s="101"/>
      <c r="NQY44" s="101"/>
      <c r="NQZ44" s="101"/>
      <c r="NRA44" s="101"/>
      <c r="NRB44" s="101"/>
      <c r="NRC44" s="101"/>
      <c r="NRD44" s="101"/>
      <c r="NRE44" s="101"/>
      <c r="NRF44" s="101"/>
      <c r="NRG44" s="101"/>
      <c r="NRH44" s="101"/>
      <c r="NRI44" s="101"/>
      <c r="NRJ44" s="101"/>
      <c r="NRK44" s="101"/>
      <c r="NRL44" s="101"/>
      <c r="NRM44" s="101"/>
      <c r="NRN44" s="101"/>
      <c r="NRO44" s="101"/>
      <c r="NRP44" s="101"/>
      <c r="NRQ44" s="101"/>
      <c r="NRR44" s="101"/>
      <c r="NRS44" s="101"/>
      <c r="NRT44" s="101"/>
      <c r="NRU44" s="101"/>
      <c r="NRV44" s="101"/>
      <c r="NRW44" s="101"/>
      <c r="NRX44" s="101"/>
      <c r="NRY44" s="101"/>
      <c r="NRZ44" s="101"/>
      <c r="NSA44" s="101"/>
      <c r="NSB44" s="101"/>
      <c r="NSC44" s="101"/>
      <c r="NSD44" s="101"/>
      <c r="NSE44" s="101"/>
      <c r="NSF44" s="101"/>
      <c r="NSG44" s="101"/>
      <c r="NSH44" s="101"/>
      <c r="NSI44" s="101"/>
      <c r="NSJ44" s="101"/>
      <c r="NSK44" s="101"/>
      <c r="NSL44" s="101"/>
      <c r="NSM44" s="101"/>
      <c r="NSN44" s="101"/>
      <c r="NSO44" s="101"/>
      <c r="NSP44" s="101"/>
      <c r="NSQ44" s="101"/>
      <c r="NSR44" s="101"/>
      <c r="NSS44" s="101"/>
      <c r="NST44" s="101"/>
      <c r="NSU44" s="101"/>
      <c r="NSV44" s="101"/>
      <c r="NSW44" s="101"/>
      <c r="NSX44" s="101"/>
      <c r="NSY44" s="101"/>
      <c r="NSZ44" s="101"/>
      <c r="NTA44" s="101"/>
      <c r="NTB44" s="101"/>
      <c r="NTC44" s="101"/>
      <c r="NTD44" s="101"/>
      <c r="NTE44" s="101"/>
      <c r="NTF44" s="101"/>
      <c r="NTG44" s="101"/>
      <c r="NTH44" s="101"/>
      <c r="NTI44" s="101"/>
      <c r="NTJ44" s="101"/>
      <c r="NTK44" s="101"/>
      <c r="NTL44" s="101"/>
      <c r="NTM44" s="101"/>
      <c r="NTN44" s="101"/>
      <c r="NTO44" s="101"/>
      <c r="NTP44" s="101"/>
      <c r="NTQ44" s="101"/>
      <c r="NTR44" s="101"/>
      <c r="NTS44" s="101"/>
      <c r="NTT44" s="101"/>
      <c r="NTU44" s="101"/>
      <c r="NTV44" s="101"/>
      <c r="NTW44" s="101"/>
      <c r="NTX44" s="101"/>
      <c r="NTY44" s="101"/>
      <c r="NTZ44" s="101"/>
      <c r="NUA44" s="101"/>
      <c r="NUB44" s="101"/>
      <c r="NUC44" s="101"/>
      <c r="NUD44" s="101"/>
      <c r="NUE44" s="101"/>
      <c r="NUF44" s="101"/>
      <c r="NUG44" s="101"/>
      <c r="NUH44" s="101"/>
      <c r="NUI44" s="101"/>
      <c r="NUJ44" s="101"/>
      <c r="NUK44" s="101"/>
      <c r="NUL44" s="101"/>
      <c r="NUM44" s="101"/>
      <c r="NUN44" s="101"/>
      <c r="NUO44" s="101"/>
      <c r="NUP44" s="101"/>
      <c r="NUQ44" s="101"/>
      <c r="NUR44" s="101"/>
      <c r="NUS44" s="101"/>
      <c r="NUT44" s="101"/>
      <c r="NUU44" s="101"/>
      <c r="NUV44" s="101"/>
      <c r="NUW44" s="101"/>
      <c r="NUX44" s="101"/>
      <c r="NUY44" s="101"/>
      <c r="NUZ44" s="101"/>
      <c r="NVA44" s="101"/>
      <c r="NVB44" s="101"/>
      <c r="NVC44" s="101"/>
      <c r="NVD44" s="101"/>
      <c r="NVE44" s="101"/>
      <c r="NVF44" s="101"/>
      <c r="NVG44" s="101"/>
      <c r="NVH44" s="101"/>
      <c r="NVI44" s="101"/>
      <c r="NVJ44" s="101"/>
      <c r="NVK44" s="101"/>
      <c r="NVL44" s="101"/>
      <c r="NVM44" s="101"/>
      <c r="NVN44" s="101"/>
      <c r="NVO44" s="101"/>
      <c r="NVP44" s="101"/>
      <c r="NVQ44" s="101"/>
      <c r="NVR44" s="101"/>
      <c r="NVS44" s="101"/>
      <c r="NVT44" s="101"/>
      <c r="NVU44" s="101"/>
      <c r="NVV44" s="101"/>
      <c r="NVW44" s="101"/>
      <c r="NVX44" s="101"/>
      <c r="NVY44" s="101"/>
      <c r="NVZ44" s="101"/>
      <c r="NWA44" s="101"/>
      <c r="NWB44" s="101"/>
      <c r="NWC44" s="101"/>
      <c r="NWD44" s="101"/>
      <c r="NWE44" s="101"/>
      <c r="NWF44" s="101"/>
      <c r="NWG44" s="101"/>
      <c r="NWH44" s="101"/>
      <c r="NWI44" s="101"/>
      <c r="NWJ44" s="101"/>
      <c r="NWK44" s="101"/>
      <c r="NWL44" s="101"/>
      <c r="NWM44" s="101"/>
      <c r="NWN44" s="101"/>
      <c r="NWO44" s="101"/>
      <c r="NWP44" s="101"/>
      <c r="NWQ44" s="101"/>
      <c r="NWR44" s="101"/>
      <c r="NWS44" s="101"/>
      <c r="NWT44" s="101"/>
      <c r="NWU44" s="101"/>
      <c r="NWV44" s="101"/>
      <c r="NWW44" s="101"/>
      <c r="NWX44" s="101"/>
      <c r="NWY44" s="101"/>
      <c r="NWZ44" s="101"/>
      <c r="NXA44" s="101"/>
      <c r="NXB44" s="101"/>
      <c r="NXC44" s="101"/>
      <c r="NXD44" s="101"/>
      <c r="NXE44" s="101"/>
      <c r="NXF44" s="101"/>
      <c r="NXG44" s="101"/>
      <c r="NXH44" s="101"/>
      <c r="NXI44" s="101"/>
      <c r="NXJ44" s="101"/>
      <c r="NXK44" s="101"/>
      <c r="NXL44" s="101"/>
      <c r="NXM44" s="101"/>
      <c r="NXN44" s="101"/>
      <c r="NXO44" s="101"/>
      <c r="NXP44" s="101"/>
      <c r="NXQ44" s="101"/>
      <c r="NXR44" s="101"/>
      <c r="NXS44" s="101"/>
      <c r="NXT44" s="101"/>
      <c r="NXU44" s="101"/>
      <c r="NXV44" s="101"/>
      <c r="NXW44" s="101"/>
      <c r="NXX44" s="101"/>
      <c r="NXY44" s="101"/>
      <c r="NXZ44" s="101"/>
      <c r="NYA44" s="101"/>
      <c r="NYB44" s="101"/>
      <c r="NYC44" s="101"/>
      <c r="NYD44" s="101"/>
      <c r="NYE44" s="101"/>
      <c r="NYF44" s="101"/>
      <c r="NYG44" s="101"/>
      <c r="NYH44" s="101"/>
      <c r="NYI44" s="101"/>
      <c r="NYJ44" s="101"/>
      <c r="NYK44" s="101"/>
      <c r="NYL44" s="101"/>
      <c r="NYM44" s="101"/>
      <c r="NYN44" s="101"/>
      <c r="NYO44" s="101"/>
      <c r="NYP44" s="101"/>
      <c r="NYQ44" s="101"/>
      <c r="NYR44" s="101"/>
      <c r="NYS44" s="101"/>
      <c r="NYT44" s="101"/>
      <c r="NYU44" s="101"/>
      <c r="NYV44" s="101"/>
      <c r="NYW44" s="101"/>
      <c r="NYX44" s="101"/>
      <c r="NYY44" s="101"/>
      <c r="NYZ44" s="101"/>
      <c r="NZA44" s="101"/>
      <c r="NZB44" s="101"/>
      <c r="NZC44" s="101"/>
      <c r="NZD44" s="101"/>
      <c r="NZE44" s="101"/>
      <c r="NZF44" s="101"/>
      <c r="NZG44" s="101"/>
      <c r="NZH44" s="101"/>
      <c r="NZI44" s="101"/>
      <c r="NZJ44" s="101"/>
      <c r="NZK44" s="101"/>
      <c r="NZL44" s="101"/>
      <c r="NZM44" s="101"/>
      <c r="NZN44" s="101"/>
      <c r="NZO44" s="101"/>
      <c r="NZP44" s="101"/>
      <c r="NZQ44" s="101"/>
      <c r="NZR44" s="101"/>
      <c r="NZS44" s="101"/>
      <c r="NZT44" s="101"/>
      <c r="NZU44" s="101"/>
      <c r="NZV44" s="101"/>
      <c r="NZW44" s="101"/>
      <c r="NZX44" s="101"/>
      <c r="NZY44" s="101"/>
      <c r="NZZ44" s="101"/>
      <c r="OAA44" s="101"/>
      <c r="OAB44" s="101"/>
      <c r="OAC44" s="101"/>
      <c r="OAD44" s="101"/>
      <c r="OAE44" s="101"/>
      <c r="OAF44" s="101"/>
      <c r="OAG44" s="101"/>
      <c r="OAH44" s="101"/>
      <c r="OAI44" s="101"/>
      <c r="OAJ44" s="101"/>
      <c r="OAK44" s="101"/>
      <c r="OAL44" s="101"/>
      <c r="OAM44" s="101"/>
      <c r="OAN44" s="101"/>
      <c r="OAO44" s="101"/>
      <c r="OAP44" s="101"/>
      <c r="OAQ44" s="101"/>
      <c r="OAR44" s="101"/>
      <c r="OAS44" s="101"/>
      <c r="OAT44" s="101"/>
      <c r="OAU44" s="101"/>
      <c r="OAV44" s="101"/>
      <c r="OAW44" s="101"/>
      <c r="OAX44" s="101"/>
      <c r="OAY44" s="101"/>
      <c r="OAZ44" s="101"/>
      <c r="OBA44" s="101"/>
      <c r="OBB44" s="101"/>
      <c r="OBC44" s="101"/>
      <c r="OBD44" s="101"/>
      <c r="OBE44" s="101"/>
      <c r="OBF44" s="101"/>
      <c r="OBG44" s="101"/>
      <c r="OBH44" s="101"/>
      <c r="OBI44" s="101"/>
      <c r="OBJ44" s="101"/>
      <c r="OBK44" s="101"/>
      <c r="OBL44" s="101"/>
      <c r="OBM44" s="101"/>
      <c r="OBN44" s="101"/>
      <c r="OBO44" s="101"/>
      <c r="OBP44" s="101"/>
      <c r="OBQ44" s="101"/>
      <c r="OBR44" s="101"/>
      <c r="OBS44" s="101"/>
      <c r="OBT44" s="101"/>
      <c r="OBU44" s="101"/>
      <c r="OBV44" s="101"/>
      <c r="OBW44" s="101"/>
      <c r="OBX44" s="101"/>
      <c r="OBY44" s="101"/>
      <c r="OBZ44" s="101"/>
      <c r="OCA44" s="101"/>
      <c r="OCB44" s="101"/>
      <c r="OCC44" s="101"/>
      <c r="OCD44" s="101"/>
      <c r="OCE44" s="101"/>
      <c r="OCF44" s="101"/>
      <c r="OCG44" s="101"/>
      <c r="OCH44" s="101"/>
      <c r="OCI44" s="101"/>
      <c r="OCJ44" s="101"/>
      <c r="OCK44" s="101"/>
      <c r="OCL44" s="101"/>
      <c r="OCM44" s="101"/>
      <c r="OCN44" s="101"/>
      <c r="OCO44" s="101"/>
      <c r="OCP44" s="101"/>
      <c r="OCQ44" s="101"/>
      <c r="OCR44" s="101"/>
      <c r="OCS44" s="101"/>
      <c r="OCT44" s="101"/>
      <c r="OCU44" s="101"/>
      <c r="OCV44" s="101"/>
      <c r="OCW44" s="101"/>
      <c r="OCX44" s="101"/>
      <c r="OCY44" s="101"/>
      <c r="OCZ44" s="101"/>
      <c r="ODA44" s="101"/>
      <c r="ODB44" s="101"/>
      <c r="ODC44" s="101"/>
      <c r="ODD44" s="101"/>
      <c r="ODE44" s="101"/>
      <c r="ODF44" s="101"/>
      <c r="ODG44" s="101"/>
      <c r="ODH44" s="101"/>
      <c r="ODI44" s="101"/>
      <c r="ODJ44" s="101"/>
      <c r="ODK44" s="101"/>
      <c r="ODL44" s="101"/>
      <c r="ODM44" s="101"/>
      <c r="ODN44" s="101"/>
      <c r="ODO44" s="101"/>
      <c r="ODP44" s="101"/>
      <c r="ODQ44" s="101"/>
      <c r="ODR44" s="101"/>
      <c r="ODS44" s="101"/>
      <c r="ODT44" s="101"/>
      <c r="ODU44" s="101"/>
      <c r="ODV44" s="101"/>
      <c r="ODW44" s="101"/>
      <c r="ODX44" s="101"/>
      <c r="ODY44" s="101"/>
      <c r="ODZ44" s="101"/>
      <c r="OEA44" s="101"/>
      <c r="OEB44" s="101"/>
      <c r="OEC44" s="101"/>
      <c r="OED44" s="101"/>
      <c r="OEE44" s="101"/>
      <c r="OEF44" s="101"/>
      <c r="OEG44" s="101"/>
      <c r="OEH44" s="101"/>
      <c r="OEI44" s="101"/>
      <c r="OEJ44" s="101"/>
      <c r="OEK44" s="101"/>
      <c r="OEL44" s="101"/>
      <c r="OEM44" s="101"/>
      <c r="OEN44" s="101"/>
      <c r="OEO44" s="101"/>
      <c r="OEP44" s="101"/>
      <c r="OEQ44" s="101"/>
      <c r="OER44" s="101"/>
      <c r="OES44" s="101"/>
      <c r="OET44" s="101"/>
      <c r="OEU44" s="101"/>
      <c r="OEV44" s="101"/>
      <c r="OEW44" s="101"/>
      <c r="OEX44" s="101"/>
      <c r="OEY44" s="101"/>
      <c r="OEZ44" s="101"/>
      <c r="OFA44" s="101"/>
      <c r="OFB44" s="101"/>
      <c r="OFC44" s="101"/>
      <c r="OFD44" s="101"/>
      <c r="OFE44" s="101"/>
      <c r="OFF44" s="101"/>
      <c r="OFG44" s="101"/>
      <c r="OFH44" s="101"/>
      <c r="OFI44" s="101"/>
      <c r="OFJ44" s="101"/>
      <c r="OFK44" s="101"/>
      <c r="OFL44" s="101"/>
      <c r="OFM44" s="101"/>
      <c r="OFN44" s="101"/>
      <c r="OFO44" s="101"/>
      <c r="OFP44" s="101"/>
      <c r="OFQ44" s="101"/>
      <c r="OFR44" s="101"/>
      <c r="OFS44" s="101"/>
      <c r="OFT44" s="101"/>
      <c r="OFU44" s="101"/>
      <c r="OFV44" s="101"/>
      <c r="OFW44" s="101"/>
      <c r="OFX44" s="101"/>
      <c r="OFY44" s="101"/>
      <c r="OFZ44" s="101"/>
      <c r="OGA44" s="101"/>
      <c r="OGB44" s="101"/>
      <c r="OGC44" s="101"/>
      <c r="OGD44" s="101"/>
      <c r="OGE44" s="101"/>
      <c r="OGF44" s="101"/>
      <c r="OGG44" s="101"/>
      <c r="OGH44" s="101"/>
      <c r="OGI44" s="101"/>
      <c r="OGJ44" s="101"/>
      <c r="OGK44" s="101"/>
      <c r="OGL44" s="101"/>
      <c r="OGM44" s="101"/>
      <c r="OGN44" s="101"/>
      <c r="OGO44" s="101"/>
      <c r="OGP44" s="101"/>
      <c r="OGQ44" s="101"/>
      <c r="OGR44" s="101"/>
      <c r="OGS44" s="101"/>
      <c r="OGT44" s="101"/>
      <c r="OGU44" s="101"/>
      <c r="OGV44" s="101"/>
      <c r="OGW44" s="101"/>
      <c r="OGX44" s="101"/>
      <c r="OGY44" s="101"/>
      <c r="OGZ44" s="101"/>
      <c r="OHA44" s="101"/>
      <c r="OHB44" s="101"/>
      <c r="OHC44" s="101"/>
      <c r="OHD44" s="101"/>
      <c r="OHE44" s="101"/>
      <c r="OHF44" s="101"/>
      <c r="OHG44" s="101"/>
      <c r="OHH44" s="101"/>
      <c r="OHI44" s="101"/>
      <c r="OHJ44" s="101"/>
      <c r="OHK44" s="101"/>
      <c r="OHL44" s="101"/>
      <c r="OHM44" s="101"/>
      <c r="OHN44" s="101"/>
      <c r="OHO44" s="101"/>
      <c r="OHP44" s="101"/>
      <c r="OHQ44" s="101"/>
      <c r="OHR44" s="101"/>
      <c r="OHS44" s="101"/>
      <c r="OHT44" s="101"/>
      <c r="OHU44" s="101"/>
      <c r="OHV44" s="101"/>
      <c r="OHW44" s="101"/>
      <c r="OHX44" s="101"/>
      <c r="OHY44" s="101"/>
      <c r="OHZ44" s="101"/>
      <c r="OIA44" s="101"/>
      <c r="OIB44" s="101"/>
      <c r="OIC44" s="101"/>
      <c r="OID44" s="101"/>
      <c r="OIE44" s="101"/>
      <c r="OIF44" s="101"/>
      <c r="OIG44" s="101"/>
      <c r="OIH44" s="101"/>
      <c r="OII44" s="101"/>
      <c r="OIJ44" s="101"/>
      <c r="OIK44" s="101"/>
      <c r="OIL44" s="101"/>
      <c r="OIM44" s="101"/>
      <c r="OIN44" s="101"/>
      <c r="OIO44" s="101"/>
      <c r="OIP44" s="101"/>
      <c r="OIQ44" s="101"/>
      <c r="OIR44" s="101"/>
      <c r="OIS44" s="101"/>
      <c r="OIT44" s="101"/>
      <c r="OIU44" s="101"/>
      <c r="OIV44" s="101"/>
      <c r="OIW44" s="101"/>
      <c r="OIX44" s="101"/>
      <c r="OIY44" s="101"/>
      <c r="OIZ44" s="101"/>
      <c r="OJA44" s="101"/>
      <c r="OJB44" s="101"/>
      <c r="OJC44" s="101"/>
      <c r="OJD44" s="101"/>
      <c r="OJE44" s="101"/>
      <c r="OJF44" s="101"/>
      <c r="OJG44" s="101"/>
      <c r="OJH44" s="101"/>
      <c r="OJI44" s="101"/>
      <c r="OJJ44" s="101"/>
      <c r="OJK44" s="101"/>
      <c r="OJL44" s="101"/>
      <c r="OJM44" s="101"/>
      <c r="OJN44" s="101"/>
      <c r="OJO44" s="101"/>
      <c r="OJP44" s="101"/>
      <c r="OJQ44" s="101"/>
      <c r="OJR44" s="101"/>
      <c r="OJS44" s="101"/>
      <c r="OJT44" s="101"/>
      <c r="OJU44" s="101"/>
      <c r="OJV44" s="101"/>
      <c r="OJW44" s="101"/>
      <c r="OJX44" s="101"/>
      <c r="OJY44" s="101"/>
      <c r="OJZ44" s="101"/>
      <c r="OKA44" s="101"/>
      <c r="OKB44" s="101"/>
      <c r="OKC44" s="101"/>
      <c r="OKD44" s="101"/>
      <c r="OKE44" s="101"/>
      <c r="OKF44" s="101"/>
      <c r="OKG44" s="101"/>
      <c r="OKH44" s="101"/>
      <c r="OKI44" s="101"/>
      <c r="OKJ44" s="101"/>
      <c r="OKK44" s="101"/>
      <c r="OKL44" s="101"/>
      <c r="OKM44" s="101"/>
      <c r="OKN44" s="101"/>
      <c r="OKO44" s="101"/>
      <c r="OKP44" s="101"/>
      <c r="OKQ44" s="101"/>
      <c r="OKR44" s="101"/>
      <c r="OKS44" s="101"/>
      <c r="OKT44" s="101"/>
      <c r="OKU44" s="101"/>
      <c r="OKV44" s="101"/>
      <c r="OKW44" s="101"/>
      <c r="OKX44" s="101"/>
      <c r="OKY44" s="101"/>
      <c r="OKZ44" s="101"/>
      <c r="OLA44" s="101"/>
      <c r="OLB44" s="101"/>
      <c r="OLC44" s="101"/>
      <c r="OLD44" s="101"/>
      <c r="OLE44" s="101"/>
      <c r="OLF44" s="101"/>
      <c r="OLG44" s="101"/>
      <c r="OLH44" s="101"/>
      <c r="OLI44" s="101"/>
      <c r="OLJ44" s="101"/>
      <c r="OLK44" s="101"/>
      <c r="OLL44" s="101"/>
      <c r="OLM44" s="101"/>
      <c r="OLN44" s="101"/>
      <c r="OLO44" s="101"/>
      <c r="OLP44" s="101"/>
      <c r="OLQ44" s="101"/>
      <c r="OLR44" s="101"/>
      <c r="OLS44" s="101"/>
      <c r="OLT44" s="101"/>
      <c r="OLU44" s="101"/>
      <c r="OLV44" s="101"/>
      <c r="OLW44" s="101"/>
      <c r="OLX44" s="101"/>
      <c r="OLY44" s="101"/>
      <c r="OLZ44" s="101"/>
      <c r="OMA44" s="101"/>
      <c r="OMB44" s="101"/>
      <c r="OMC44" s="101"/>
      <c r="OMD44" s="101"/>
      <c r="OME44" s="101"/>
      <c r="OMF44" s="101"/>
      <c r="OMG44" s="101"/>
      <c r="OMH44" s="101"/>
      <c r="OMI44" s="101"/>
      <c r="OMJ44" s="101"/>
      <c r="OMK44" s="101"/>
      <c r="OML44" s="101"/>
      <c r="OMM44" s="101"/>
      <c r="OMN44" s="101"/>
      <c r="OMO44" s="101"/>
      <c r="OMP44" s="101"/>
      <c r="OMQ44" s="101"/>
      <c r="OMR44" s="101"/>
      <c r="OMS44" s="101"/>
      <c r="OMT44" s="101"/>
      <c r="OMU44" s="101"/>
      <c r="OMV44" s="101"/>
      <c r="OMW44" s="101"/>
      <c r="OMX44" s="101"/>
      <c r="OMY44" s="101"/>
      <c r="OMZ44" s="101"/>
      <c r="ONA44" s="101"/>
      <c r="ONB44" s="101"/>
      <c r="ONC44" s="101"/>
      <c r="OND44" s="101"/>
      <c r="ONE44" s="101"/>
      <c r="ONF44" s="101"/>
      <c r="ONG44" s="101"/>
      <c r="ONH44" s="101"/>
      <c r="ONI44" s="101"/>
      <c r="ONJ44" s="101"/>
      <c r="ONK44" s="101"/>
      <c r="ONL44" s="101"/>
      <c r="ONM44" s="101"/>
      <c r="ONN44" s="101"/>
      <c r="ONO44" s="101"/>
      <c r="ONP44" s="101"/>
      <c r="ONQ44" s="101"/>
      <c r="ONR44" s="101"/>
      <c r="ONS44" s="101"/>
      <c r="ONT44" s="101"/>
      <c r="ONU44" s="101"/>
      <c r="ONV44" s="101"/>
      <c r="ONW44" s="101"/>
      <c r="ONX44" s="101"/>
      <c r="ONY44" s="101"/>
      <c r="ONZ44" s="101"/>
      <c r="OOA44" s="101"/>
      <c r="OOB44" s="101"/>
      <c r="OOC44" s="101"/>
      <c r="OOD44" s="101"/>
      <c r="OOE44" s="101"/>
      <c r="OOF44" s="101"/>
      <c r="OOG44" s="101"/>
      <c r="OOH44" s="101"/>
      <c r="OOI44" s="101"/>
      <c r="OOJ44" s="101"/>
      <c r="OOK44" s="101"/>
      <c r="OOL44" s="101"/>
      <c r="OOM44" s="101"/>
      <c r="OON44" s="101"/>
      <c r="OOO44" s="101"/>
      <c r="OOP44" s="101"/>
      <c r="OOQ44" s="101"/>
      <c r="OOR44" s="101"/>
      <c r="OOS44" s="101"/>
      <c r="OOT44" s="101"/>
      <c r="OOU44" s="101"/>
      <c r="OOV44" s="101"/>
      <c r="OOW44" s="101"/>
      <c r="OOX44" s="101"/>
      <c r="OOY44" s="101"/>
      <c r="OOZ44" s="101"/>
      <c r="OPA44" s="101"/>
      <c r="OPB44" s="101"/>
      <c r="OPC44" s="101"/>
      <c r="OPD44" s="101"/>
      <c r="OPE44" s="101"/>
      <c r="OPF44" s="101"/>
      <c r="OPG44" s="101"/>
      <c r="OPH44" s="101"/>
      <c r="OPI44" s="101"/>
      <c r="OPJ44" s="101"/>
      <c r="OPK44" s="101"/>
      <c r="OPL44" s="101"/>
      <c r="OPM44" s="101"/>
      <c r="OPN44" s="101"/>
      <c r="OPO44" s="101"/>
      <c r="OPP44" s="101"/>
      <c r="OPQ44" s="101"/>
      <c r="OPR44" s="101"/>
      <c r="OPS44" s="101"/>
      <c r="OPT44" s="101"/>
      <c r="OPU44" s="101"/>
      <c r="OPV44" s="101"/>
      <c r="OPW44" s="101"/>
      <c r="OPX44" s="101"/>
      <c r="OPY44" s="101"/>
      <c r="OPZ44" s="101"/>
      <c r="OQA44" s="101"/>
      <c r="OQB44" s="101"/>
      <c r="OQC44" s="101"/>
      <c r="OQD44" s="101"/>
      <c r="OQE44" s="101"/>
      <c r="OQF44" s="101"/>
      <c r="OQG44" s="101"/>
      <c r="OQH44" s="101"/>
      <c r="OQI44" s="101"/>
      <c r="OQJ44" s="101"/>
      <c r="OQK44" s="101"/>
      <c r="OQL44" s="101"/>
      <c r="OQM44" s="101"/>
      <c r="OQN44" s="101"/>
      <c r="OQO44" s="101"/>
      <c r="OQP44" s="101"/>
      <c r="OQQ44" s="101"/>
      <c r="OQR44" s="101"/>
      <c r="OQS44" s="101"/>
      <c r="OQT44" s="101"/>
      <c r="OQU44" s="101"/>
      <c r="OQV44" s="101"/>
      <c r="OQW44" s="101"/>
      <c r="OQX44" s="101"/>
      <c r="OQY44" s="101"/>
      <c r="OQZ44" s="101"/>
      <c r="ORA44" s="101"/>
      <c r="ORB44" s="101"/>
      <c r="ORC44" s="101"/>
      <c r="ORD44" s="101"/>
      <c r="ORE44" s="101"/>
      <c r="ORF44" s="101"/>
      <c r="ORG44" s="101"/>
      <c r="ORH44" s="101"/>
      <c r="ORI44" s="101"/>
      <c r="ORJ44" s="101"/>
      <c r="ORK44" s="101"/>
      <c r="ORL44" s="101"/>
      <c r="ORM44" s="101"/>
      <c r="ORN44" s="101"/>
      <c r="ORO44" s="101"/>
      <c r="ORP44" s="101"/>
      <c r="ORQ44" s="101"/>
      <c r="ORR44" s="101"/>
      <c r="ORS44" s="101"/>
      <c r="ORT44" s="101"/>
      <c r="ORU44" s="101"/>
      <c r="ORV44" s="101"/>
      <c r="ORW44" s="101"/>
      <c r="ORX44" s="101"/>
      <c r="ORY44" s="101"/>
      <c r="ORZ44" s="101"/>
      <c r="OSA44" s="101"/>
      <c r="OSB44" s="101"/>
      <c r="OSC44" s="101"/>
      <c r="OSD44" s="101"/>
      <c r="OSE44" s="101"/>
      <c r="OSF44" s="101"/>
      <c r="OSG44" s="101"/>
      <c r="OSH44" s="101"/>
      <c r="OSI44" s="101"/>
      <c r="OSJ44" s="101"/>
      <c r="OSK44" s="101"/>
      <c r="OSL44" s="101"/>
      <c r="OSM44" s="101"/>
      <c r="OSN44" s="101"/>
      <c r="OSO44" s="101"/>
      <c r="OSP44" s="101"/>
      <c r="OSQ44" s="101"/>
      <c r="OSR44" s="101"/>
      <c r="OSS44" s="101"/>
      <c r="OST44" s="101"/>
      <c r="OSU44" s="101"/>
      <c r="OSV44" s="101"/>
      <c r="OSW44" s="101"/>
      <c r="OSX44" s="101"/>
      <c r="OSY44" s="101"/>
      <c r="OSZ44" s="101"/>
      <c r="OTA44" s="101"/>
      <c r="OTB44" s="101"/>
      <c r="OTC44" s="101"/>
      <c r="OTD44" s="101"/>
      <c r="OTE44" s="101"/>
      <c r="OTF44" s="101"/>
      <c r="OTG44" s="101"/>
      <c r="OTH44" s="101"/>
      <c r="OTI44" s="101"/>
      <c r="OTJ44" s="101"/>
      <c r="OTK44" s="101"/>
      <c r="OTL44" s="101"/>
      <c r="OTM44" s="101"/>
      <c r="OTN44" s="101"/>
      <c r="OTO44" s="101"/>
      <c r="OTP44" s="101"/>
      <c r="OTQ44" s="101"/>
      <c r="OTR44" s="101"/>
      <c r="OTS44" s="101"/>
      <c r="OTT44" s="101"/>
      <c r="OTU44" s="101"/>
      <c r="OTV44" s="101"/>
      <c r="OTW44" s="101"/>
      <c r="OTX44" s="101"/>
      <c r="OTY44" s="101"/>
      <c r="OTZ44" s="101"/>
      <c r="OUA44" s="101"/>
      <c r="OUB44" s="101"/>
      <c r="OUC44" s="101"/>
      <c r="OUD44" s="101"/>
      <c r="OUE44" s="101"/>
      <c r="OUF44" s="101"/>
      <c r="OUG44" s="101"/>
      <c r="OUH44" s="101"/>
      <c r="OUI44" s="101"/>
      <c r="OUJ44" s="101"/>
      <c r="OUK44" s="101"/>
      <c r="OUL44" s="101"/>
      <c r="OUM44" s="101"/>
      <c r="OUN44" s="101"/>
      <c r="OUO44" s="101"/>
      <c r="OUP44" s="101"/>
      <c r="OUQ44" s="101"/>
      <c r="OUR44" s="101"/>
      <c r="OUS44" s="101"/>
      <c r="OUT44" s="101"/>
      <c r="OUU44" s="101"/>
      <c r="OUV44" s="101"/>
      <c r="OUW44" s="101"/>
      <c r="OUX44" s="101"/>
      <c r="OUY44" s="101"/>
      <c r="OUZ44" s="101"/>
      <c r="OVA44" s="101"/>
      <c r="OVB44" s="101"/>
      <c r="OVC44" s="101"/>
      <c r="OVD44" s="101"/>
      <c r="OVE44" s="101"/>
      <c r="OVF44" s="101"/>
      <c r="OVG44" s="101"/>
      <c r="OVH44" s="101"/>
      <c r="OVI44" s="101"/>
      <c r="OVJ44" s="101"/>
      <c r="OVK44" s="101"/>
      <c r="OVL44" s="101"/>
      <c r="OVM44" s="101"/>
      <c r="OVN44" s="101"/>
      <c r="OVO44" s="101"/>
      <c r="OVP44" s="101"/>
      <c r="OVQ44" s="101"/>
      <c r="OVR44" s="101"/>
      <c r="OVS44" s="101"/>
      <c r="OVT44" s="101"/>
      <c r="OVU44" s="101"/>
      <c r="OVV44" s="101"/>
      <c r="OVW44" s="101"/>
      <c r="OVX44" s="101"/>
      <c r="OVY44" s="101"/>
      <c r="OVZ44" s="101"/>
      <c r="OWA44" s="101"/>
      <c r="OWB44" s="101"/>
      <c r="OWC44" s="101"/>
      <c r="OWD44" s="101"/>
      <c r="OWE44" s="101"/>
      <c r="OWF44" s="101"/>
      <c r="OWG44" s="101"/>
      <c r="OWH44" s="101"/>
      <c r="OWI44" s="101"/>
      <c r="OWJ44" s="101"/>
      <c r="OWK44" s="101"/>
      <c r="OWL44" s="101"/>
      <c r="OWM44" s="101"/>
      <c r="OWN44" s="101"/>
      <c r="OWO44" s="101"/>
      <c r="OWP44" s="101"/>
      <c r="OWQ44" s="101"/>
      <c r="OWR44" s="101"/>
      <c r="OWS44" s="101"/>
      <c r="OWT44" s="101"/>
      <c r="OWU44" s="101"/>
      <c r="OWV44" s="101"/>
      <c r="OWW44" s="101"/>
      <c r="OWX44" s="101"/>
      <c r="OWY44" s="101"/>
      <c r="OWZ44" s="101"/>
      <c r="OXA44" s="101"/>
      <c r="OXB44" s="101"/>
      <c r="OXC44" s="101"/>
      <c r="OXD44" s="101"/>
      <c r="OXE44" s="101"/>
      <c r="OXF44" s="101"/>
      <c r="OXG44" s="101"/>
      <c r="OXH44" s="101"/>
      <c r="OXI44" s="101"/>
      <c r="OXJ44" s="101"/>
      <c r="OXK44" s="101"/>
      <c r="OXL44" s="101"/>
      <c r="OXM44" s="101"/>
      <c r="OXN44" s="101"/>
      <c r="OXO44" s="101"/>
      <c r="OXP44" s="101"/>
      <c r="OXQ44" s="101"/>
      <c r="OXR44" s="101"/>
      <c r="OXS44" s="101"/>
      <c r="OXT44" s="101"/>
      <c r="OXU44" s="101"/>
      <c r="OXV44" s="101"/>
      <c r="OXW44" s="101"/>
      <c r="OXX44" s="101"/>
      <c r="OXY44" s="101"/>
      <c r="OXZ44" s="101"/>
      <c r="OYA44" s="101"/>
      <c r="OYB44" s="101"/>
      <c r="OYC44" s="101"/>
      <c r="OYD44" s="101"/>
      <c r="OYE44" s="101"/>
      <c r="OYF44" s="101"/>
      <c r="OYG44" s="101"/>
      <c r="OYH44" s="101"/>
      <c r="OYI44" s="101"/>
      <c r="OYJ44" s="101"/>
      <c r="OYK44" s="101"/>
      <c r="OYL44" s="101"/>
      <c r="OYM44" s="101"/>
      <c r="OYN44" s="101"/>
      <c r="OYO44" s="101"/>
      <c r="OYP44" s="101"/>
      <c r="OYQ44" s="101"/>
      <c r="OYR44" s="101"/>
      <c r="OYS44" s="101"/>
      <c r="OYT44" s="101"/>
      <c r="OYU44" s="101"/>
      <c r="OYV44" s="101"/>
      <c r="OYW44" s="101"/>
      <c r="OYX44" s="101"/>
      <c r="OYY44" s="101"/>
      <c r="OYZ44" s="101"/>
      <c r="OZA44" s="101"/>
      <c r="OZB44" s="101"/>
      <c r="OZC44" s="101"/>
      <c r="OZD44" s="101"/>
      <c r="OZE44" s="101"/>
      <c r="OZF44" s="101"/>
      <c r="OZG44" s="101"/>
      <c r="OZH44" s="101"/>
      <c r="OZI44" s="101"/>
      <c r="OZJ44" s="101"/>
      <c r="OZK44" s="101"/>
      <c r="OZL44" s="101"/>
      <c r="OZM44" s="101"/>
      <c r="OZN44" s="101"/>
      <c r="OZO44" s="101"/>
      <c r="OZP44" s="101"/>
      <c r="OZQ44" s="101"/>
      <c r="OZR44" s="101"/>
      <c r="OZS44" s="101"/>
      <c r="OZT44" s="101"/>
      <c r="OZU44" s="101"/>
      <c r="OZV44" s="101"/>
      <c r="OZW44" s="101"/>
      <c r="OZX44" s="101"/>
      <c r="OZY44" s="101"/>
      <c r="OZZ44" s="101"/>
      <c r="PAA44" s="101"/>
      <c r="PAB44" s="101"/>
      <c r="PAC44" s="101"/>
      <c r="PAD44" s="101"/>
      <c r="PAE44" s="101"/>
      <c r="PAF44" s="101"/>
      <c r="PAG44" s="101"/>
      <c r="PAH44" s="101"/>
      <c r="PAI44" s="101"/>
      <c r="PAJ44" s="101"/>
      <c r="PAK44" s="101"/>
      <c r="PAL44" s="101"/>
      <c r="PAM44" s="101"/>
      <c r="PAN44" s="101"/>
      <c r="PAO44" s="101"/>
      <c r="PAP44" s="101"/>
      <c r="PAQ44" s="101"/>
      <c r="PAR44" s="101"/>
      <c r="PAS44" s="101"/>
      <c r="PAT44" s="101"/>
      <c r="PAU44" s="101"/>
      <c r="PAV44" s="101"/>
      <c r="PAW44" s="101"/>
      <c r="PAX44" s="101"/>
      <c r="PAY44" s="101"/>
      <c r="PAZ44" s="101"/>
      <c r="PBA44" s="101"/>
      <c r="PBB44" s="101"/>
      <c r="PBC44" s="101"/>
      <c r="PBD44" s="101"/>
      <c r="PBE44" s="101"/>
      <c r="PBF44" s="101"/>
      <c r="PBG44" s="101"/>
      <c r="PBH44" s="101"/>
      <c r="PBI44" s="101"/>
      <c r="PBJ44" s="101"/>
      <c r="PBK44" s="101"/>
      <c r="PBL44" s="101"/>
      <c r="PBM44" s="101"/>
      <c r="PBN44" s="101"/>
      <c r="PBO44" s="101"/>
      <c r="PBP44" s="101"/>
      <c r="PBQ44" s="101"/>
      <c r="PBR44" s="101"/>
      <c r="PBS44" s="101"/>
      <c r="PBT44" s="101"/>
      <c r="PBU44" s="101"/>
      <c r="PBV44" s="101"/>
      <c r="PBW44" s="101"/>
      <c r="PBX44" s="101"/>
      <c r="PBY44" s="101"/>
      <c r="PBZ44" s="101"/>
      <c r="PCA44" s="101"/>
      <c r="PCB44" s="101"/>
      <c r="PCC44" s="101"/>
      <c r="PCD44" s="101"/>
      <c r="PCE44" s="101"/>
      <c r="PCF44" s="101"/>
      <c r="PCG44" s="101"/>
      <c r="PCH44" s="101"/>
      <c r="PCI44" s="101"/>
      <c r="PCJ44" s="101"/>
      <c r="PCK44" s="101"/>
      <c r="PCL44" s="101"/>
      <c r="PCM44" s="101"/>
      <c r="PCN44" s="101"/>
      <c r="PCO44" s="101"/>
      <c r="PCP44" s="101"/>
      <c r="PCQ44" s="101"/>
      <c r="PCR44" s="101"/>
      <c r="PCS44" s="101"/>
      <c r="PCT44" s="101"/>
      <c r="PCU44" s="101"/>
      <c r="PCV44" s="101"/>
      <c r="PCW44" s="101"/>
      <c r="PCX44" s="101"/>
      <c r="PCY44" s="101"/>
      <c r="PCZ44" s="101"/>
      <c r="PDA44" s="101"/>
      <c r="PDB44" s="101"/>
      <c r="PDC44" s="101"/>
      <c r="PDD44" s="101"/>
      <c r="PDE44" s="101"/>
      <c r="PDF44" s="101"/>
      <c r="PDG44" s="101"/>
      <c r="PDH44" s="101"/>
      <c r="PDI44" s="101"/>
      <c r="PDJ44" s="101"/>
      <c r="PDK44" s="101"/>
      <c r="PDL44" s="101"/>
      <c r="PDM44" s="101"/>
      <c r="PDN44" s="101"/>
      <c r="PDO44" s="101"/>
      <c r="PDP44" s="101"/>
      <c r="PDQ44" s="101"/>
      <c r="PDR44" s="101"/>
      <c r="PDS44" s="101"/>
      <c r="PDT44" s="101"/>
      <c r="PDU44" s="101"/>
      <c r="PDV44" s="101"/>
      <c r="PDW44" s="101"/>
      <c r="PDX44" s="101"/>
      <c r="PDY44" s="101"/>
      <c r="PDZ44" s="101"/>
      <c r="PEA44" s="101"/>
      <c r="PEB44" s="101"/>
      <c r="PEC44" s="101"/>
      <c r="PED44" s="101"/>
      <c r="PEE44" s="101"/>
      <c r="PEF44" s="101"/>
      <c r="PEG44" s="101"/>
      <c r="PEH44" s="101"/>
      <c r="PEI44" s="101"/>
      <c r="PEJ44" s="101"/>
      <c r="PEK44" s="101"/>
      <c r="PEL44" s="101"/>
      <c r="PEM44" s="101"/>
      <c r="PEN44" s="101"/>
      <c r="PEO44" s="101"/>
      <c r="PEP44" s="101"/>
      <c r="PEQ44" s="101"/>
      <c r="PER44" s="101"/>
      <c r="PES44" s="101"/>
      <c r="PET44" s="101"/>
      <c r="PEU44" s="101"/>
      <c r="PEV44" s="101"/>
      <c r="PEW44" s="101"/>
      <c r="PEX44" s="101"/>
      <c r="PEY44" s="101"/>
      <c r="PEZ44" s="101"/>
      <c r="PFA44" s="101"/>
      <c r="PFB44" s="101"/>
      <c r="PFC44" s="101"/>
      <c r="PFD44" s="101"/>
      <c r="PFE44" s="101"/>
      <c r="PFF44" s="101"/>
      <c r="PFG44" s="101"/>
      <c r="PFH44" s="101"/>
      <c r="PFI44" s="101"/>
      <c r="PFJ44" s="101"/>
      <c r="PFK44" s="101"/>
      <c r="PFL44" s="101"/>
      <c r="PFM44" s="101"/>
      <c r="PFN44" s="101"/>
      <c r="PFO44" s="101"/>
      <c r="PFP44" s="101"/>
      <c r="PFQ44" s="101"/>
      <c r="PFR44" s="101"/>
      <c r="PFS44" s="101"/>
      <c r="PFT44" s="101"/>
      <c r="PFU44" s="101"/>
      <c r="PFV44" s="101"/>
      <c r="PFW44" s="101"/>
      <c r="PFX44" s="101"/>
      <c r="PFY44" s="101"/>
      <c r="PFZ44" s="101"/>
      <c r="PGA44" s="101"/>
      <c r="PGB44" s="101"/>
      <c r="PGC44" s="101"/>
      <c r="PGD44" s="101"/>
      <c r="PGE44" s="101"/>
      <c r="PGF44" s="101"/>
      <c r="PGG44" s="101"/>
      <c r="PGH44" s="101"/>
      <c r="PGI44" s="101"/>
      <c r="PGJ44" s="101"/>
      <c r="PGK44" s="101"/>
      <c r="PGL44" s="101"/>
      <c r="PGM44" s="101"/>
      <c r="PGN44" s="101"/>
      <c r="PGO44" s="101"/>
      <c r="PGP44" s="101"/>
      <c r="PGQ44" s="101"/>
      <c r="PGR44" s="101"/>
      <c r="PGS44" s="101"/>
      <c r="PGT44" s="101"/>
      <c r="PGU44" s="101"/>
      <c r="PGV44" s="101"/>
      <c r="PGW44" s="101"/>
      <c r="PGX44" s="101"/>
      <c r="PGY44" s="101"/>
      <c r="PGZ44" s="101"/>
      <c r="PHA44" s="101"/>
      <c r="PHB44" s="101"/>
      <c r="PHC44" s="101"/>
      <c r="PHD44" s="101"/>
      <c r="PHE44" s="101"/>
      <c r="PHF44" s="101"/>
      <c r="PHG44" s="101"/>
      <c r="PHH44" s="101"/>
      <c r="PHI44" s="101"/>
      <c r="PHJ44" s="101"/>
      <c r="PHK44" s="101"/>
      <c r="PHL44" s="101"/>
      <c r="PHM44" s="101"/>
      <c r="PHN44" s="101"/>
      <c r="PHO44" s="101"/>
      <c r="PHP44" s="101"/>
      <c r="PHQ44" s="101"/>
      <c r="PHR44" s="101"/>
      <c r="PHS44" s="101"/>
      <c r="PHT44" s="101"/>
      <c r="PHU44" s="101"/>
      <c r="PHV44" s="101"/>
      <c r="PHW44" s="101"/>
      <c r="PHX44" s="101"/>
      <c r="PHY44" s="101"/>
      <c r="PHZ44" s="101"/>
      <c r="PIA44" s="101"/>
      <c r="PIB44" s="101"/>
      <c r="PIC44" s="101"/>
      <c r="PID44" s="101"/>
      <c r="PIE44" s="101"/>
      <c r="PIF44" s="101"/>
      <c r="PIG44" s="101"/>
      <c r="PIH44" s="101"/>
      <c r="PII44" s="101"/>
      <c r="PIJ44" s="101"/>
      <c r="PIK44" s="101"/>
      <c r="PIL44" s="101"/>
      <c r="PIM44" s="101"/>
      <c r="PIN44" s="101"/>
      <c r="PIO44" s="101"/>
      <c r="PIP44" s="101"/>
      <c r="PIQ44" s="101"/>
      <c r="PIR44" s="101"/>
      <c r="PIS44" s="101"/>
      <c r="PIT44" s="101"/>
      <c r="PIU44" s="101"/>
      <c r="PIV44" s="101"/>
      <c r="PIW44" s="101"/>
      <c r="PIX44" s="101"/>
      <c r="PIY44" s="101"/>
      <c r="PIZ44" s="101"/>
      <c r="PJA44" s="101"/>
      <c r="PJB44" s="101"/>
      <c r="PJC44" s="101"/>
      <c r="PJD44" s="101"/>
      <c r="PJE44" s="101"/>
      <c r="PJF44" s="101"/>
      <c r="PJG44" s="101"/>
      <c r="PJH44" s="101"/>
      <c r="PJI44" s="101"/>
      <c r="PJJ44" s="101"/>
      <c r="PJK44" s="101"/>
      <c r="PJL44" s="101"/>
      <c r="PJM44" s="101"/>
      <c r="PJN44" s="101"/>
      <c r="PJO44" s="101"/>
      <c r="PJP44" s="101"/>
      <c r="PJQ44" s="101"/>
      <c r="PJR44" s="101"/>
      <c r="PJS44" s="101"/>
      <c r="PJT44" s="101"/>
      <c r="PJU44" s="101"/>
      <c r="PJV44" s="101"/>
      <c r="PJW44" s="101"/>
      <c r="PJX44" s="101"/>
      <c r="PJY44" s="101"/>
      <c r="PJZ44" s="101"/>
      <c r="PKA44" s="101"/>
      <c r="PKB44" s="101"/>
      <c r="PKC44" s="101"/>
      <c r="PKD44" s="101"/>
      <c r="PKE44" s="101"/>
      <c r="PKF44" s="101"/>
      <c r="PKG44" s="101"/>
      <c r="PKH44" s="101"/>
      <c r="PKI44" s="101"/>
      <c r="PKJ44" s="101"/>
      <c r="PKK44" s="101"/>
      <c r="PKL44" s="101"/>
      <c r="PKM44" s="101"/>
      <c r="PKN44" s="101"/>
      <c r="PKO44" s="101"/>
      <c r="PKP44" s="101"/>
      <c r="PKQ44" s="101"/>
      <c r="PKR44" s="101"/>
      <c r="PKS44" s="101"/>
      <c r="PKT44" s="101"/>
      <c r="PKU44" s="101"/>
      <c r="PKV44" s="101"/>
      <c r="PKW44" s="101"/>
      <c r="PKX44" s="101"/>
      <c r="PKY44" s="101"/>
      <c r="PKZ44" s="101"/>
      <c r="PLA44" s="101"/>
      <c r="PLB44" s="101"/>
      <c r="PLC44" s="101"/>
      <c r="PLD44" s="101"/>
      <c r="PLE44" s="101"/>
      <c r="PLF44" s="101"/>
      <c r="PLG44" s="101"/>
      <c r="PLH44" s="101"/>
      <c r="PLI44" s="101"/>
      <c r="PLJ44" s="101"/>
      <c r="PLK44" s="101"/>
      <c r="PLL44" s="101"/>
      <c r="PLM44" s="101"/>
      <c r="PLN44" s="101"/>
      <c r="PLO44" s="101"/>
      <c r="PLP44" s="101"/>
      <c r="PLQ44" s="101"/>
      <c r="PLR44" s="101"/>
      <c r="PLS44" s="101"/>
      <c r="PLT44" s="101"/>
      <c r="PLU44" s="101"/>
      <c r="PLV44" s="101"/>
      <c r="PLW44" s="101"/>
      <c r="PLX44" s="101"/>
      <c r="PLY44" s="101"/>
      <c r="PLZ44" s="101"/>
      <c r="PMA44" s="101"/>
      <c r="PMB44" s="101"/>
      <c r="PMC44" s="101"/>
      <c r="PMD44" s="101"/>
      <c r="PME44" s="101"/>
      <c r="PMF44" s="101"/>
      <c r="PMG44" s="101"/>
      <c r="PMH44" s="101"/>
      <c r="PMI44" s="101"/>
      <c r="PMJ44" s="101"/>
      <c r="PMK44" s="101"/>
      <c r="PML44" s="101"/>
      <c r="PMM44" s="101"/>
      <c r="PMN44" s="101"/>
      <c r="PMO44" s="101"/>
      <c r="PMP44" s="101"/>
      <c r="PMQ44" s="101"/>
      <c r="PMR44" s="101"/>
      <c r="PMS44" s="101"/>
      <c r="PMT44" s="101"/>
      <c r="PMU44" s="101"/>
      <c r="PMV44" s="101"/>
      <c r="PMW44" s="101"/>
      <c r="PMX44" s="101"/>
      <c r="PMY44" s="101"/>
      <c r="PMZ44" s="101"/>
      <c r="PNA44" s="101"/>
      <c r="PNB44" s="101"/>
      <c r="PNC44" s="101"/>
      <c r="PND44" s="101"/>
      <c r="PNE44" s="101"/>
      <c r="PNF44" s="101"/>
      <c r="PNG44" s="101"/>
      <c r="PNH44" s="101"/>
      <c r="PNI44" s="101"/>
      <c r="PNJ44" s="101"/>
      <c r="PNK44" s="101"/>
      <c r="PNL44" s="101"/>
      <c r="PNM44" s="101"/>
      <c r="PNN44" s="101"/>
      <c r="PNO44" s="101"/>
      <c r="PNP44" s="101"/>
      <c r="PNQ44" s="101"/>
      <c r="PNR44" s="101"/>
      <c r="PNS44" s="101"/>
      <c r="PNT44" s="101"/>
      <c r="PNU44" s="101"/>
      <c r="PNV44" s="101"/>
      <c r="PNW44" s="101"/>
      <c r="PNX44" s="101"/>
      <c r="PNY44" s="101"/>
      <c r="PNZ44" s="101"/>
      <c r="POA44" s="101"/>
      <c r="POB44" s="101"/>
      <c r="POC44" s="101"/>
      <c r="POD44" s="101"/>
      <c r="POE44" s="101"/>
      <c r="POF44" s="101"/>
      <c r="POG44" s="101"/>
      <c r="POH44" s="101"/>
      <c r="POI44" s="101"/>
      <c r="POJ44" s="101"/>
      <c r="POK44" s="101"/>
      <c r="POL44" s="101"/>
      <c r="POM44" s="101"/>
      <c r="PON44" s="101"/>
      <c r="POO44" s="101"/>
      <c r="POP44" s="101"/>
      <c r="POQ44" s="101"/>
      <c r="POR44" s="101"/>
      <c r="POS44" s="101"/>
      <c r="POT44" s="101"/>
      <c r="POU44" s="101"/>
      <c r="POV44" s="101"/>
      <c r="POW44" s="101"/>
      <c r="POX44" s="101"/>
      <c r="POY44" s="101"/>
      <c r="POZ44" s="101"/>
      <c r="PPA44" s="101"/>
      <c r="PPB44" s="101"/>
      <c r="PPC44" s="101"/>
      <c r="PPD44" s="101"/>
      <c r="PPE44" s="101"/>
      <c r="PPF44" s="101"/>
      <c r="PPG44" s="101"/>
      <c r="PPH44" s="101"/>
      <c r="PPI44" s="101"/>
      <c r="PPJ44" s="101"/>
      <c r="PPK44" s="101"/>
      <c r="PPL44" s="101"/>
      <c r="PPM44" s="101"/>
      <c r="PPN44" s="101"/>
      <c r="PPO44" s="101"/>
      <c r="PPP44" s="101"/>
      <c r="PPQ44" s="101"/>
      <c r="PPR44" s="101"/>
      <c r="PPS44" s="101"/>
      <c r="PPT44" s="101"/>
      <c r="PPU44" s="101"/>
      <c r="PPV44" s="101"/>
      <c r="PPW44" s="101"/>
      <c r="PPX44" s="101"/>
      <c r="PPY44" s="101"/>
      <c r="PPZ44" s="101"/>
      <c r="PQA44" s="101"/>
      <c r="PQB44" s="101"/>
      <c r="PQC44" s="101"/>
      <c r="PQD44" s="101"/>
      <c r="PQE44" s="101"/>
      <c r="PQF44" s="101"/>
      <c r="PQG44" s="101"/>
      <c r="PQH44" s="101"/>
      <c r="PQI44" s="101"/>
      <c r="PQJ44" s="101"/>
      <c r="PQK44" s="101"/>
      <c r="PQL44" s="101"/>
      <c r="PQM44" s="101"/>
      <c r="PQN44" s="101"/>
      <c r="PQO44" s="101"/>
      <c r="PQP44" s="101"/>
      <c r="PQQ44" s="101"/>
      <c r="PQR44" s="101"/>
      <c r="PQS44" s="101"/>
      <c r="PQT44" s="101"/>
      <c r="PQU44" s="101"/>
      <c r="PQV44" s="101"/>
      <c r="PQW44" s="101"/>
      <c r="PQX44" s="101"/>
      <c r="PQY44" s="101"/>
      <c r="PQZ44" s="101"/>
      <c r="PRA44" s="101"/>
      <c r="PRB44" s="101"/>
      <c r="PRC44" s="101"/>
      <c r="PRD44" s="101"/>
      <c r="PRE44" s="101"/>
      <c r="PRF44" s="101"/>
      <c r="PRG44" s="101"/>
      <c r="PRH44" s="101"/>
      <c r="PRI44" s="101"/>
      <c r="PRJ44" s="101"/>
      <c r="PRK44" s="101"/>
      <c r="PRL44" s="101"/>
      <c r="PRM44" s="101"/>
      <c r="PRN44" s="101"/>
      <c r="PRO44" s="101"/>
      <c r="PRP44" s="101"/>
      <c r="PRQ44" s="101"/>
      <c r="PRR44" s="101"/>
      <c r="PRS44" s="101"/>
      <c r="PRT44" s="101"/>
      <c r="PRU44" s="101"/>
      <c r="PRV44" s="101"/>
      <c r="PRW44" s="101"/>
      <c r="PRX44" s="101"/>
      <c r="PRY44" s="101"/>
      <c r="PRZ44" s="101"/>
      <c r="PSA44" s="101"/>
      <c r="PSB44" s="101"/>
      <c r="PSC44" s="101"/>
      <c r="PSD44" s="101"/>
      <c r="PSE44" s="101"/>
      <c r="PSF44" s="101"/>
      <c r="PSG44" s="101"/>
      <c r="PSH44" s="101"/>
      <c r="PSI44" s="101"/>
      <c r="PSJ44" s="101"/>
      <c r="PSK44" s="101"/>
      <c r="PSL44" s="101"/>
      <c r="PSM44" s="101"/>
      <c r="PSN44" s="101"/>
      <c r="PSO44" s="101"/>
      <c r="PSP44" s="101"/>
      <c r="PSQ44" s="101"/>
      <c r="PSR44" s="101"/>
      <c r="PSS44" s="101"/>
      <c r="PST44" s="101"/>
      <c r="PSU44" s="101"/>
      <c r="PSV44" s="101"/>
      <c r="PSW44" s="101"/>
      <c r="PSX44" s="101"/>
      <c r="PSY44" s="101"/>
      <c r="PSZ44" s="101"/>
      <c r="PTA44" s="101"/>
      <c r="PTB44" s="101"/>
      <c r="PTC44" s="101"/>
      <c r="PTD44" s="101"/>
      <c r="PTE44" s="101"/>
      <c r="PTF44" s="101"/>
      <c r="PTG44" s="101"/>
      <c r="PTH44" s="101"/>
      <c r="PTI44" s="101"/>
      <c r="PTJ44" s="101"/>
      <c r="PTK44" s="101"/>
      <c r="PTL44" s="101"/>
      <c r="PTM44" s="101"/>
      <c r="PTN44" s="101"/>
      <c r="PTO44" s="101"/>
      <c r="PTP44" s="101"/>
      <c r="PTQ44" s="101"/>
      <c r="PTR44" s="101"/>
      <c r="PTS44" s="101"/>
      <c r="PTT44" s="101"/>
      <c r="PTU44" s="101"/>
      <c r="PTV44" s="101"/>
      <c r="PTW44" s="101"/>
      <c r="PTX44" s="101"/>
      <c r="PTY44" s="101"/>
      <c r="PTZ44" s="101"/>
      <c r="PUA44" s="101"/>
      <c r="PUB44" s="101"/>
      <c r="PUC44" s="101"/>
      <c r="PUD44" s="101"/>
      <c r="PUE44" s="101"/>
      <c r="PUF44" s="101"/>
      <c r="PUG44" s="101"/>
      <c r="PUH44" s="101"/>
      <c r="PUI44" s="101"/>
      <c r="PUJ44" s="101"/>
      <c r="PUK44" s="101"/>
      <c r="PUL44" s="101"/>
      <c r="PUM44" s="101"/>
      <c r="PUN44" s="101"/>
      <c r="PUO44" s="101"/>
      <c r="PUP44" s="101"/>
      <c r="PUQ44" s="101"/>
      <c r="PUR44" s="101"/>
      <c r="PUS44" s="101"/>
      <c r="PUT44" s="101"/>
      <c r="PUU44" s="101"/>
      <c r="PUV44" s="101"/>
      <c r="PUW44" s="101"/>
      <c r="PUX44" s="101"/>
      <c r="PUY44" s="101"/>
      <c r="PUZ44" s="101"/>
      <c r="PVA44" s="101"/>
      <c r="PVB44" s="101"/>
      <c r="PVC44" s="101"/>
      <c r="PVD44" s="101"/>
      <c r="PVE44" s="101"/>
      <c r="PVF44" s="101"/>
      <c r="PVG44" s="101"/>
      <c r="PVH44" s="101"/>
      <c r="PVI44" s="101"/>
      <c r="PVJ44" s="101"/>
      <c r="PVK44" s="101"/>
      <c r="PVL44" s="101"/>
      <c r="PVM44" s="101"/>
      <c r="PVN44" s="101"/>
      <c r="PVO44" s="101"/>
      <c r="PVP44" s="101"/>
      <c r="PVQ44" s="101"/>
      <c r="PVR44" s="101"/>
      <c r="PVS44" s="101"/>
      <c r="PVT44" s="101"/>
      <c r="PVU44" s="101"/>
      <c r="PVV44" s="101"/>
      <c r="PVW44" s="101"/>
      <c r="PVX44" s="101"/>
      <c r="PVY44" s="101"/>
      <c r="PVZ44" s="101"/>
      <c r="PWA44" s="101"/>
      <c r="PWB44" s="101"/>
      <c r="PWC44" s="101"/>
      <c r="PWD44" s="101"/>
      <c r="PWE44" s="101"/>
      <c r="PWF44" s="101"/>
      <c r="PWG44" s="101"/>
      <c r="PWH44" s="101"/>
      <c r="PWI44" s="101"/>
      <c r="PWJ44" s="101"/>
      <c r="PWK44" s="101"/>
      <c r="PWL44" s="101"/>
      <c r="PWM44" s="101"/>
      <c r="PWN44" s="101"/>
      <c r="PWO44" s="101"/>
      <c r="PWP44" s="101"/>
      <c r="PWQ44" s="101"/>
      <c r="PWR44" s="101"/>
      <c r="PWS44" s="101"/>
      <c r="PWT44" s="101"/>
      <c r="PWU44" s="101"/>
      <c r="PWV44" s="101"/>
      <c r="PWW44" s="101"/>
      <c r="PWX44" s="101"/>
      <c r="PWY44" s="101"/>
      <c r="PWZ44" s="101"/>
      <c r="PXA44" s="101"/>
      <c r="PXB44" s="101"/>
      <c r="PXC44" s="101"/>
      <c r="PXD44" s="101"/>
      <c r="PXE44" s="101"/>
      <c r="PXF44" s="101"/>
      <c r="PXG44" s="101"/>
      <c r="PXH44" s="101"/>
      <c r="PXI44" s="101"/>
      <c r="PXJ44" s="101"/>
      <c r="PXK44" s="101"/>
      <c r="PXL44" s="101"/>
      <c r="PXM44" s="101"/>
      <c r="PXN44" s="101"/>
      <c r="PXO44" s="101"/>
      <c r="PXP44" s="101"/>
      <c r="PXQ44" s="101"/>
      <c r="PXR44" s="101"/>
      <c r="PXS44" s="101"/>
      <c r="PXT44" s="101"/>
      <c r="PXU44" s="101"/>
      <c r="PXV44" s="101"/>
      <c r="PXW44" s="101"/>
      <c r="PXX44" s="101"/>
      <c r="PXY44" s="101"/>
      <c r="PXZ44" s="101"/>
      <c r="PYA44" s="101"/>
      <c r="PYB44" s="101"/>
      <c r="PYC44" s="101"/>
      <c r="PYD44" s="101"/>
      <c r="PYE44" s="101"/>
      <c r="PYF44" s="101"/>
      <c r="PYG44" s="101"/>
      <c r="PYH44" s="101"/>
      <c r="PYI44" s="101"/>
      <c r="PYJ44" s="101"/>
      <c r="PYK44" s="101"/>
      <c r="PYL44" s="101"/>
      <c r="PYM44" s="101"/>
      <c r="PYN44" s="101"/>
      <c r="PYO44" s="101"/>
      <c r="PYP44" s="101"/>
      <c r="PYQ44" s="101"/>
      <c r="PYR44" s="101"/>
      <c r="PYS44" s="101"/>
      <c r="PYT44" s="101"/>
      <c r="PYU44" s="101"/>
      <c r="PYV44" s="101"/>
      <c r="PYW44" s="101"/>
      <c r="PYX44" s="101"/>
      <c r="PYY44" s="101"/>
      <c r="PYZ44" s="101"/>
      <c r="PZA44" s="101"/>
      <c r="PZB44" s="101"/>
      <c r="PZC44" s="101"/>
      <c r="PZD44" s="101"/>
      <c r="PZE44" s="101"/>
      <c r="PZF44" s="101"/>
      <c r="PZG44" s="101"/>
      <c r="PZH44" s="101"/>
      <c r="PZI44" s="101"/>
      <c r="PZJ44" s="101"/>
      <c r="PZK44" s="101"/>
      <c r="PZL44" s="101"/>
      <c r="PZM44" s="101"/>
      <c r="PZN44" s="101"/>
      <c r="PZO44" s="101"/>
      <c r="PZP44" s="101"/>
      <c r="PZQ44" s="101"/>
      <c r="PZR44" s="101"/>
      <c r="PZS44" s="101"/>
      <c r="PZT44" s="101"/>
      <c r="PZU44" s="101"/>
      <c r="PZV44" s="101"/>
      <c r="PZW44" s="101"/>
      <c r="PZX44" s="101"/>
      <c r="PZY44" s="101"/>
      <c r="PZZ44" s="101"/>
      <c r="QAA44" s="101"/>
      <c r="QAB44" s="101"/>
      <c r="QAC44" s="101"/>
      <c r="QAD44" s="101"/>
      <c r="QAE44" s="101"/>
      <c r="QAF44" s="101"/>
      <c r="QAG44" s="101"/>
      <c r="QAH44" s="101"/>
      <c r="QAI44" s="101"/>
      <c r="QAJ44" s="101"/>
      <c r="QAK44" s="101"/>
      <c r="QAL44" s="101"/>
      <c r="QAM44" s="101"/>
      <c r="QAN44" s="101"/>
      <c r="QAO44" s="101"/>
      <c r="QAP44" s="101"/>
      <c r="QAQ44" s="101"/>
      <c r="QAR44" s="101"/>
      <c r="QAS44" s="101"/>
      <c r="QAT44" s="101"/>
      <c r="QAU44" s="101"/>
      <c r="QAV44" s="101"/>
      <c r="QAW44" s="101"/>
      <c r="QAX44" s="101"/>
      <c r="QAY44" s="101"/>
      <c r="QAZ44" s="101"/>
      <c r="QBA44" s="101"/>
      <c r="QBB44" s="101"/>
      <c r="QBC44" s="101"/>
      <c r="QBD44" s="101"/>
      <c r="QBE44" s="101"/>
      <c r="QBF44" s="101"/>
      <c r="QBG44" s="101"/>
      <c r="QBH44" s="101"/>
      <c r="QBI44" s="101"/>
      <c r="QBJ44" s="101"/>
      <c r="QBK44" s="101"/>
      <c r="QBL44" s="101"/>
      <c r="QBM44" s="101"/>
      <c r="QBN44" s="101"/>
      <c r="QBO44" s="101"/>
      <c r="QBP44" s="101"/>
      <c r="QBQ44" s="101"/>
      <c r="QBR44" s="101"/>
      <c r="QBS44" s="101"/>
      <c r="QBT44" s="101"/>
      <c r="QBU44" s="101"/>
      <c r="QBV44" s="101"/>
      <c r="QBW44" s="101"/>
      <c r="QBX44" s="101"/>
      <c r="QBY44" s="101"/>
      <c r="QBZ44" s="101"/>
      <c r="QCA44" s="101"/>
      <c r="QCB44" s="101"/>
      <c r="QCC44" s="101"/>
      <c r="QCD44" s="101"/>
      <c r="QCE44" s="101"/>
      <c r="QCF44" s="101"/>
      <c r="QCG44" s="101"/>
      <c r="QCH44" s="101"/>
      <c r="QCI44" s="101"/>
      <c r="QCJ44" s="101"/>
      <c r="QCK44" s="101"/>
      <c r="QCL44" s="101"/>
      <c r="QCM44" s="101"/>
      <c r="QCN44" s="101"/>
      <c r="QCO44" s="101"/>
      <c r="QCP44" s="101"/>
      <c r="QCQ44" s="101"/>
      <c r="QCR44" s="101"/>
      <c r="QCS44" s="101"/>
      <c r="QCT44" s="101"/>
      <c r="QCU44" s="101"/>
      <c r="QCV44" s="101"/>
      <c r="QCW44" s="101"/>
      <c r="QCX44" s="101"/>
      <c r="QCY44" s="101"/>
      <c r="QCZ44" s="101"/>
      <c r="QDA44" s="101"/>
      <c r="QDB44" s="101"/>
      <c r="QDC44" s="101"/>
      <c r="QDD44" s="101"/>
      <c r="QDE44" s="101"/>
      <c r="QDF44" s="101"/>
      <c r="QDG44" s="101"/>
      <c r="QDH44" s="101"/>
      <c r="QDI44" s="101"/>
      <c r="QDJ44" s="101"/>
      <c r="QDK44" s="101"/>
      <c r="QDL44" s="101"/>
      <c r="QDM44" s="101"/>
      <c r="QDN44" s="101"/>
      <c r="QDO44" s="101"/>
      <c r="QDP44" s="101"/>
      <c r="QDQ44" s="101"/>
      <c r="QDR44" s="101"/>
      <c r="QDS44" s="101"/>
      <c r="QDT44" s="101"/>
      <c r="QDU44" s="101"/>
      <c r="QDV44" s="101"/>
      <c r="QDW44" s="101"/>
      <c r="QDX44" s="101"/>
      <c r="QDY44" s="101"/>
      <c r="QDZ44" s="101"/>
      <c r="QEA44" s="101"/>
      <c r="QEB44" s="101"/>
      <c r="QEC44" s="101"/>
      <c r="QED44" s="101"/>
      <c r="QEE44" s="101"/>
      <c r="QEF44" s="101"/>
      <c r="QEG44" s="101"/>
      <c r="QEH44" s="101"/>
      <c r="QEI44" s="101"/>
      <c r="QEJ44" s="101"/>
      <c r="QEK44" s="101"/>
      <c r="QEL44" s="101"/>
      <c r="QEM44" s="101"/>
      <c r="QEN44" s="101"/>
      <c r="QEO44" s="101"/>
      <c r="QEP44" s="101"/>
      <c r="QEQ44" s="101"/>
      <c r="QER44" s="101"/>
      <c r="QES44" s="101"/>
      <c r="QET44" s="101"/>
      <c r="QEU44" s="101"/>
      <c r="QEV44" s="101"/>
      <c r="QEW44" s="101"/>
      <c r="QEX44" s="101"/>
      <c r="QEY44" s="101"/>
      <c r="QEZ44" s="101"/>
      <c r="QFA44" s="101"/>
      <c r="QFB44" s="101"/>
      <c r="QFC44" s="101"/>
      <c r="QFD44" s="101"/>
      <c r="QFE44" s="101"/>
      <c r="QFF44" s="101"/>
      <c r="QFG44" s="101"/>
      <c r="QFH44" s="101"/>
      <c r="QFI44" s="101"/>
      <c r="QFJ44" s="101"/>
      <c r="QFK44" s="101"/>
      <c r="QFL44" s="101"/>
      <c r="QFM44" s="101"/>
      <c r="QFN44" s="101"/>
      <c r="QFO44" s="101"/>
      <c r="QFP44" s="101"/>
      <c r="QFQ44" s="101"/>
      <c r="QFR44" s="101"/>
      <c r="QFS44" s="101"/>
      <c r="QFT44" s="101"/>
      <c r="QFU44" s="101"/>
      <c r="QFV44" s="101"/>
      <c r="QFW44" s="101"/>
      <c r="QFX44" s="101"/>
      <c r="QFY44" s="101"/>
      <c r="QFZ44" s="101"/>
      <c r="QGA44" s="101"/>
      <c r="QGB44" s="101"/>
      <c r="QGC44" s="101"/>
      <c r="QGD44" s="101"/>
      <c r="QGE44" s="101"/>
      <c r="QGF44" s="101"/>
      <c r="QGG44" s="101"/>
      <c r="QGH44" s="101"/>
      <c r="QGI44" s="101"/>
      <c r="QGJ44" s="101"/>
      <c r="QGK44" s="101"/>
      <c r="QGL44" s="101"/>
      <c r="QGM44" s="101"/>
      <c r="QGN44" s="101"/>
      <c r="QGO44" s="101"/>
      <c r="QGP44" s="101"/>
      <c r="QGQ44" s="101"/>
      <c r="QGR44" s="101"/>
      <c r="QGS44" s="101"/>
      <c r="QGT44" s="101"/>
      <c r="QGU44" s="101"/>
      <c r="QGV44" s="101"/>
      <c r="QGW44" s="101"/>
      <c r="QGX44" s="101"/>
      <c r="QGY44" s="101"/>
      <c r="QGZ44" s="101"/>
      <c r="QHA44" s="101"/>
      <c r="QHB44" s="101"/>
      <c r="QHC44" s="101"/>
      <c r="QHD44" s="101"/>
      <c r="QHE44" s="101"/>
      <c r="QHF44" s="101"/>
      <c r="QHG44" s="101"/>
      <c r="QHH44" s="101"/>
      <c r="QHI44" s="101"/>
      <c r="QHJ44" s="101"/>
      <c r="QHK44" s="101"/>
      <c r="QHL44" s="101"/>
      <c r="QHM44" s="101"/>
      <c r="QHN44" s="101"/>
      <c r="QHO44" s="101"/>
      <c r="QHP44" s="101"/>
      <c r="QHQ44" s="101"/>
      <c r="QHR44" s="101"/>
      <c r="QHS44" s="101"/>
      <c r="QHT44" s="101"/>
      <c r="QHU44" s="101"/>
      <c r="QHV44" s="101"/>
      <c r="QHW44" s="101"/>
      <c r="QHX44" s="101"/>
      <c r="QHY44" s="101"/>
      <c r="QHZ44" s="101"/>
      <c r="QIA44" s="101"/>
      <c r="QIB44" s="101"/>
      <c r="QIC44" s="101"/>
      <c r="QID44" s="101"/>
      <c r="QIE44" s="101"/>
      <c r="QIF44" s="101"/>
      <c r="QIG44" s="101"/>
      <c r="QIH44" s="101"/>
      <c r="QII44" s="101"/>
      <c r="QIJ44" s="101"/>
      <c r="QIK44" s="101"/>
      <c r="QIL44" s="101"/>
      <c r="QIM44" s="101"/>
      <c r="QIN44" s="101"/>
      <c r="QIO44" s="101"/>
      <c r="QIP44" s="101"/>
      <c r="QIQ44" s="101"/>
      <c r="QIR44" s="101"/>
      <c r="QIS44" s="101"/>
      <c r="QIT44" s="101"/>
      <c r="QIU44" s="101"/>
      <c r="QIV44" s="101"/>
      <c r="QIW44" s="101"/>
      <c r="QIX44" s="101"/>
      <c r="QIY44" s="101"/>
      <c r="QIZ44" s="101"/>
      <c r="QJA44" s="101"/>
      <c r="QJB44" s="101"/>
      <c r="QJC44" s="101"/>
      <c r="QJD44" s="101"/>
      <c r="QJE44" s="101"/>
      <c r="QJF44" s="101"/>
      <c r="QJG44" s="101"/>
      <c r="QJH44" s="101"/>
      <c r="QJI44" s="101"/>
      <c r="QJJ44" s="101"/>
      <c r="QJK44" s="101"/>
      <c r="QJL44" s="101"/>
      <c r="QJM44" s="101"/>
      <c r="QJN44" s="101"/>
      <c r="QJO44" s="101"/>
      <c r="QJP44" s="101"/>
      <c r="QJQ44" s="101"/>
      <c r="QJR44" s="101"/>
      <c r="QJS44" s="101"/>
      <c r="QJT44" s="101"/>
      <c r="QJU44" s="101"/>
      <c r="QJV44" s="101"/>
      <c r="QJW44" s="101"/>
      <c r="QJX44" s="101"/>
      <c r="QJY44" s="101"/>
      <c r="QJZ44" s="101"/>
      <c r="QKA44" s="101"/>
      <c r="QKB44" s="101"/>
      <c r="QKC44" s="101"/>
      <c r="QKD44" s="101"/>
      <c r="QKE44" s="101"/>
      <c r="QKF44" s="101"/>
      <c r="QKG44" s="101"/>
      <c r="QKH44" s="101"/>
      <c r="QKI44" s="101"/>
      <c r="QKJ44" s="101"/>
      <c r="QKK44" s="101"/>
      <c r="QKL44" s="101"/>
      <c r="QKM44" s="101"/>
      <c r="QKN44" s="101"/>
      <c r="QKO44" s="101"/>
      <c r="QKP44" s="101"/>
      <c r="QKQ44" s="101"/>
      <c r="QKR44" s="101"/>
      <c r="QKS44" s="101"/>
      <c r="QKT44" s="101"/>
      <c r="QKU44" s="101"/>
      <c r="QKV44" s="101"/>
      <c r="QKW44" s="101"/>
      <c r="QKX44" s="101"/>
      <c r="QKY44" s="101"/>
      <c r="QKZ44" s="101"/>
      <c r="QLA44" s="101"/>
      <c r="QLB44" s="101"/>
      <c r="QLC44" s="101"/>
      <c r="QLD44" s="101"/>
      <c r="QLE44" s="101"/>
      <c r="QLF44" s="101"/>
      <c r="QLG44" s="101"/>
      <c r="QLH44" s="101"/>
      <c r="QLI44" s="101"/>
      <c r="QLJ44" s="101"/>
      <c r="QLK44" s="101"/>
      <c r="QLL44" s="101"/>
      <c r="QLM44" s="101"/>
      <c r="QLN44" s="101"/>
      <c r="QLO44" s="101"/>
      <c r="QLP44" s="101"/>
      <c r="QLQ44" s="101"/>
      <c r="QLR44" s="101"/>
      <c r="QLS44" s="101"/>
      <c r="QLT44" s="101"/>
      <c r="QLU44" s="101"/>
      <c r="QLV44" s="101"/>
      <c r="QLW44" s="101"/>
      <c r="QLX44" s="101"/>
      <c r="QLY44" s="101"/>
      <c r="QLZ44" s="101"/>
      <c r="QMA44" s="101"/>
      <c r="QMB44" s="101"/>
      <c r="QMC44" s="101"/>
      <c r="QMD44" s="101"/>
      <c r="QME44" s="101"/>
      <c r="QMF44" s="101"/>
      <c r="QMG44" s="101"/>
      <c r="QMH44" s="101"/>
      <c r="QMI44" s="101"/>
      <c r="QMJ44" s="101"/>
      <c r="QMK44" s="101"/>
      <c r="QML44" s="101"/>
      <c r="QMM44" s="101"/>
      <c r="QMN44" s="101"/>
      <c r="QMO44" s="101"/>
      <c r="QMP44" s="101"/>
      <c r="QMQ44" s="101"/>
      <c r="QMR44" s="101"/>
      <c r="QMS44" s="101"/>
      <c r="QMT44" s="101"/>
      <c r="QMU44" s="101"/>
      <c r="QMV44" s="101"/>
      <c r="QMW44" s="101"/>
      <c r="QMX44" s="101"/>
      <c r="QMY44" s="101"/>
      <c r="QMZ44" s="101"/>
      <c r="QNA44" s="101"/>
      <c r="QNB44" s="101"/>
      <c r="QNC44" s="101"/>
      <c r="QND44" s="101"/>
      <c r="QNE44" s="101"/>
      <c r="QNF44" s="101"/>
      <c r="QNG44" s="101"/>
      <c r="QNH44" s="101"/>
      <c r="QNI44" s="101"/>
      <c r="QNJ44" s="101"/>
      <c r="QNK44" s="101"/>
      <c r="QNL44" s="101"/>
      <c r="QNM44" s="101"/>
      <c r="QNN44" s="101"/>
      <c r="QNO44" s="101"/>
      <c r="QNP44" s="101"/>
      <c r="QNQ44" s="101"/>
      <c r="QNR44" s="101"/>
      <c r="QNS44" s="101"/>
      <c r="QNT44" s="101"/>
      <c r="QNU44" s="101"/>
      <c r="QNV44" s="101"/>
      <c r="QNW44" s="101"/>
      <c r="QNX44" s="101"/>
      <c r="QNY44" s="101"/>
      <c r="QNZ44" s="101"/>
      <c r="QOA44" s="101"/>
      <c r="QOB44" s="101"/>
      <c r="QOC44" s="101"/>
      <c r="QOD44" s="101"/>
      <c r="QOE44" s="101"/>
      <c r="QOF44" s="101"/>
      <c r="QOG44" s="101"/>
      <c r="QOH44" s="101"/>
      <c r="QOI44" s="101"/>
      <c r="QOJ44" s="101"/>
      <c r="QOK44" s="101"/>
      <c r="QOL44" s="101"/>
      <c r="QOM44" s="101"/>
      <c r="QON44" s="101"/>
      <c r="QOO44" s="101"/>
      <c r="QOP44" s="101"/>
      <c r="QOQ44" s="101"/>
      <c r="QOR44" s="101"/>
      <c r="QOS44" s="101"/>
      <c r="QOT44" s="101"/>
      <c r="QOU44" s="101"/>
      <c r="QOV44" s="101"/>
      <c r="QOW44" s="101"/>
      <c r="QOX44" s="101"/>
      <c r="QOY44" s="101"/>
      <c r="QOZ44" s="101"/>
      <c r="QPA44" s="101"/>
      <c r="QPB44" s="101"/>
      <c r="QPC44" s="101"/>
      <c r="QPD44" s="101"/>
      <c r="QPE44" s="101"/>
      <c r="QPF44" s="101"/>
      <c r="QPG44" s="101"/>
      <c r="QPH44" s="101"/>
      <c r="QPI44" s="101"/>
      <c r="QPJ44" s="101"/>
      <c r="QPK44" s="101"/>
      <c r="QPL44" s="101"/>
      <c r="QPM44" s="101"/>
      <c r="QPN44" s="101"/>
      <c r="QPO44" s="101"/>
      <c r="QPP44" s="101"/>
      <c r="QPQ44" s="101"/>
      <c r="QPR44" s="101"/>
      <c r="QPS44" s="101"/>
      <c r="QPT44" s="101"/>
      <c r="QPU44" s="101"/>
      <c r="QPV44" s="101"/>
      <c r="QPW44" s="101"/>
      <c r="QPX44" s="101"/>
      <c r="QPY44" s="101"/>
      <c r="QPZ44" s="101"/>
      <c r="QQA44" s="101"/>
      <c r="QQB44" s="101"/>
      <c r="QQC44" s="101"/>
      <c r="QQD44" s="101"/>
      <c r="QQE44" s="101"/>
      <c r="QQF44" s="101"/>
      <c r="QQG44" s="101"/>
      <c r="QQH44" s="101"/>
      <c r="QQI44" s="101"/>
      <c r="QQJ44" s="101"/>
      <c r="QQK44" s="101"/>
      <c r="QQL44" s="101"/>
      <c r="QQM44" s="101"/>
      <c r="QQN44" s="101"/>
      <c r="QQO44" s="101"/>
      <c r="QQP44" s="101"/>
      <c r="QQQ44" s="101"/>
      <c r="QQR44" s="101"/>
      <c r="QQS44" s="101"/>
      <c r="QQT44" s="101"/>
      <c r="QQU44" s="101"/>
      <c r="QQV44" s="101"/>
      <c r="QQW44" s="101"/>
      <c r="QQX44" s="101"/>
      <c r="QQY44" s="101"/>
      <c r="QQZ44" s="101"/>
      <c r="QRA44" s="101"/>
      <c r="QRB44" s="101"/>
      <c r="QRC44" s="101"/>
      <c r="QRD44" s="101"/>
      <c r="QRE44" s="101"/>
      <c r="QRF44" s="101"/>
      <c r="QRG44" s="101"/>
      <c r="QRH44" s="101"/>
      <c r="QRI44" s="101"/>
      <c r="QRJ44" s="101"/>
      <c r="QRK44" s="101"/>
      <c r="QRL44" s="101"/>
      <c r="QRM44" s="101"/>
      <c r="QRN44" s="101"/>
      <c r="QRO44" s="101"/>
      <c r="QRP44" s="101"/>
      <c r="QRQ44" s="101"/>
      <c r="QRR44" s="101"/>
      <c r="QRS44" s="101"/>
      <c r="QRT44" s="101"/>
      <c r="QRU44" s="101"/>
      <c r="QRV44" s="101"/>
      <c r="QRW44" s="101"/>
      <c r="QRX44" s="101"/>
      <c r="QRY44" s="101"/>
      <c r="QRZ44" s="101"/>
      <c r="QSA44" s="101"/>
      <c r="QSB44" s="101"/>
      <c r="QSC44" s="101"/>
      <c r="QSD44" s="101"/>
      <c r="QSE44" s="101"/>
      <c r="QSF44" s="101"/>
      <c r="QSG44" s="101"/>
      <c r="QSH44" s="101"/>
      <c r="QSI44" s="101"/>
      <c r="QSJ44" s="101"/>
      <c r="QSK44" s="101"/>
      <c r="QSL44" s="101"/>
      <c r="QSM44" s="101"/>
      <c r="QSN44" s="101"/>
      <c r="QSO44" s="101"/>
      <c r="QSP44" s="101"/>
      <c r="QSQ44" s="101"/>
      <c r="QSR44" s="101"/>
      <c r="QSS44" s="101"/>
      <c r="QST44" s="101"/>
      <c r="QSU44" s="101"/>
      <c r="QSV44" s="101"/>
      <c r="QSW44" s="101"/>
      <c r="QSX44" s="101"/>
      <c r="QSY44" s="101"/>
      <c r="QSZ44" s="101"/>
      <c r="QTA44" s="101"/>
      <c r="QTB44" s="101"/>
      <c r="QTC44" s="101"/>
      <c r="QTD44" s="101"/>
      <c r="QTE44" s="101"/>
      <c r="QTF44" s="101"/>
      <c r="QTG44" s="101"/>
      <c r="QTH44" s="101"/>
      <c r="QTI44" s="101"/>
      <c r="QTJ44" s="101"/>
      <c r="QTK44" s="101"/>
      <c r="QTL44" s="101"/>
      <c r="QTM44" s="101"/>
      <c r="QTN44" s="101"/>
      <c r="QTO44" s="101"/>
      <c r="QTP44" s="101"/>
      <c r="QTQ44" s="101"/>
      <c r="QTR44" s="101"/>
      <c r="QTS44" s="101"/>
      <c r="QTT44" s="101"/>
      <c r="QTU44" s="101"/>
      <c r="QTV44" s="101"/>
      <c r="QTW44" s="101"/>
      <c r="QTX44" s="101"/>
      <c r="QTY44" s="101"/>
      <c r="QTZ44" s="101"/>
      <c r="QUA44" s="101"/>
      <c r="QUB44" s="101"/>
      <c r="QUC44" s="101"/>
      <c r="QUD44" s="101"/>
      <c r="QUE44" s="101"/>
      <c r="QUF44" s="101"/>
      <c r="QUG44" s="101"/>
      <c r="QUH44" s="101"/>
      <c r="QUI44" s="101"/>
      <c r="QUJ44" s="101"/>
      <c r="QUK44" s="101"/>
      <c r="QUL44" s="101"/>
      <c r="QUM44" s="101"/>
      <c r="QUN44" s="101"/>
      <c r="QUO44" s="101"/>
      <c r="QUP44" s="101"/>
      <c r="QUQ44" s="101"/>
      <c r="QUR44" s="101"/>
      <c r="QUS44" s="101"/>
      <c r="QUT44" s="101"/>
      <c r="QUU44" s="101"/>
      <c r="QUV44" s="101"/>
      <c r="QUW44" s="101"/>
      <c r="QUX44" s="101"/>
      <c r="QUY44" s="101"/>
      <c r="QUZ44" s="101"/>
      <c r="QVA44" s="101"/>
      <c r="QVB44" s="101"/>
      <c r="QVC44" s="101"/>
      <c r="QVD44" s="101"/>
      <c r="QVE44" s="101"/>
      <c r="QVF44" s="101"/>
      <c r="QVG44" s="101"/>
      <c r="QVH44" s="101"/>
      <c r="QVI44" s="101"/>
      <c r="QVJ44" s="101"/>
      <c r="QVK44" s="101"/>
      <c r="QVL44" s="101"/>
      <c r="QVM44" s="101"/>
      <c r="QVN44" s="101"/>
      <c r="QVO44" s="101"/>
      <c r="QVP44" s="101"/>
      <c r="QVQ44" s="101"/>
      <c r="QVR44" s="101"/>
      <c r="QVS44" s="101"/>
      <c r="QVT44" s="101"/>
      <c r="QVU44" s="101"/>
      <c r="QVV44" s="101"/>
      <c r="QVW44" s="101"/>
      <c r="QVX44" s="101"/>
      <c r="QVY44" s="101"/>
      <c r="QVZ44" s="101"/>
      <c r="QWA44" s="101"/>
      <c r="QWB44" s="101"/>
      <c r="QWC44" s="101"/>
      <c r="QWD44" s="101"/>
      <c r="QWE44" s="101"/>
      <c r="QWF44" s="101"/>
      <c r="QWG44" s="101"/>
      <c r="QWH44" s="101"/>
      <c r="QWI44" s="101"/>
      <c r="QWJ44" s="101"/>
      <c r="QWK44" s="101"/>
      <c r="QWL44" s="101"/>
      <c r="QWM44" s="101"/>
      <c r="QWN44" s="101"/>
      <c r="QWO44" s="101"/>
      <c r="QWP44" s="101"/>
      <c r="QWQ44" s="101"/>
      <c r="QWR44" s="101"/>
      <c r="QWS44" s="101"/>
      <c r="QWT44" s="101"/>
      <c r="QWU44" s="101"/>
      <c r="QWV44" s="101"/>
      <c r="QWW44" s="101"/>
      <c r="QWX44" s="101"/>
      <c r="QWY44" s="101"/>
      <c r="QWZ44" s="101"/>
      <c r="QXA44" s="101"/>
      <c r="QXB44" s="101"/>
      <c r="QXC44" s="101"/>
      <c r="QXD44" s="101"/>
      <c r="QXE44" s="101"/>
      <c r="QXF44" s="101"/>
      <c r="QXG44" s="101"/>
      <c r="QXH44" s="101"/>
      <c r="QXI44" s="101"/>
      <c r="QXJ44" s="101"/>
      <c r="QXK44" s="101"/>
      <c r="QXL44" s="101"/>
      <c r="QXM44" s="101"/>
      <c r="QXN44" s="101"/>
      <c r="QXO44" s="101"/>
      <c r="QXP44" s="101"/>
      <c r="QXQ44" s="101"/>
      <c r="QXR44" s="101"/>
      <c r="QXS44" s="101"/>
      <c r="QXT44" s="101"/>
      <c r="QXU44" s="101"/>
      <c r="QXV44" s="101"/>
      <c r="QXW44" s="101"/>
      <c r="QXX44" s="101"/>
      <c r="QXY44" s="101"/>
      <c r="QXZ44" s="101"/>
      <c r="QYA44" s="101"/>
      <c r="QYB44" s="101"/>
      <c r="QYC44" s="101"/>
      <c r="QYD44" s="101"/>
      <c r="QYE44" s="101"/>
      <c r="QYF44" s="101"/>
      <c r="QYG44" s="101"/>
      <c r="QYH44" s="101"/>
      <c r="QYI44" s="101"/>
      <c r="QYJ44" s="101"/>
      <c r="QYK44" s="101"/>
      <c r="QYL44" s="101"/>
      <c r="QYM44" s="101"/>
      <c r="QYN44" s="101"/>
      <c r="QYO44" s="101"/>
      <c r="QYP44" s="101"/>
      <c r="QYQ44" s="101"/>
      <c r="QYR44" s="101"/>
      <c r="QYS44" s="101"/>
      <c r="QYT44" s="101"/>
      <c r="QYU44" s="101"/>
      <c r="QYV44" s="101"/>
      <c r="QYW44" s="101"/>
      <c r="QYX44" s="101"/>
      <c r="QYY44" s="101"/>
      <c r="QYZ44" s="101"/>
      <c r="QZA44" s="101"/>
      <c r="QZB44" s="101"/>
      <c r="QZC44" s="101"/>
      <c r="QZD44" s="101"/>
      <c r="QZE44" s="101"/>
      <c r="QZF44" s="101"/>
      <c r="QZG44" s="101"/>
      <c r="QZH44" s="101"/>
      <c r="QZI44" s="101"/>
      <c r="QZJ44" s="101"/>
      <c r="QZK44" s="101"/>
      <c r="QZL44" s="101"/>
      <c r="QZM44" s="101"/>
      <c r="QZN44" s="101"/>
      <c r="QZO44" s="101"/>
      <c r="QZP44" s="101"/>
      <c r="QZQ44" s="101"/>
      <c r="QZR44" s="101"/>
      <c r="QZS44" s="101"/>
      <c r="QZT44" s="101"/>
      <c r="QZU44" s="101"/>
      <c r="QZV44" s="101"/>
      <c r="QZW44" s="101"/>
      <c r="QZX44" s="101"/>
      <c r="QZY44" s="101"/>
      <c r="QZZ44" s="101"/>
      <c r="RAA44" s="101"/>
      <c r="RAB44" s="101"/>
      <c r="RAC44" s="101"/>
      <c r="RAD44" s="101"/>
      <c r="RAE44" s="101"/>
      <c r="RAF44" s="101"/>
      <c r="RAG44" s="101"/>
      <c r="RAH44" s="101"/>
      <c r="RAI44" s="101"/>
      <c r="RAJ44" s="101"/>
      <c r="RAK44" s="101"/>
      <c r="RAL44" s="101"/>
      <c r="RAM44" s="101"/>
      <c r="RAN44" s="101"/>
      <c r="RAO44" s="101"/>
      <c r="RAP44" s="101"/>
      <c r="RAQ44" s="101"/>
      <c r="RAR44" s="101"/>
      <c r="RAS44" s="101"/>
      <c r="RAT44" s="101"/>
      <c r="RAU44" s="101"/>
      <c r="RAV44" s="101"/>
      <c r="RAW44" s="101"/>
      <c r="RAX44" s="101"/>
      <c r="RAY44" s="101"/>
      <c r="RAZ44" s="101"/>
      <c r="RBA44" s="101"/>
      <c r="RBB44" s="101"/>
      <c r="RBC44" s="101"/>
      <c r="RBD44" s="101"/>
      <c r="RBE44" s="101"/>
      <c r="RBF44" s="101"/>
      <c r="RBG44" s="101"/>
      <c r="RBH44" s="101"/>
      <c r="RBI44" s="101"/>
      <c r="RBJ44" s="101"/>
      <c r="RBK44" s="101"/>
      <c r="RBL44" s="101"/>
      <c r="RBM44" s="101"/>
      <c r="RBN44" s="101"/>
      <c r="RBO44" s="101"/>
      <c r="RBP44" s="101"/>
      <c r="RBQ44" s="101"/>
      <c r="RBR44" s="101"/>
      <c r="RBS44" s="101"/>
      <c r="RBT44" s="101"/>
      <c r="RBU44" s="101"/>
      <c r="RBV44" s="101"/>
      <c r="RBW44" s="101"/>
      <c r="RBX44" s="101"/>
      <c r="RBY44" s="101"/>
      <c r="RBZ44" s="101"/>
      <c r="RCA44" s="101"/>
      <c r="RCB44" s="101"/>
      <c r="RCC44" s="101"/>
      <c r="RCD44" s="101"/>
      <c r="RCE44" s="101"/>
      <c r="RCF44" s="101"/>
      <c r="RCG44" s="101"/>
      <c r="RCH44" s="101"/>
      <c r="RCI44" s="101"/>
      <c r="RCJ44" s="101"/>
      <c r="RCK44" s="101"/>
      <c r="RCL44" s="101"/>
      <c r="RCM44" s="101"/>
      <c r="RCN44" s="101"/>
      <c r="RCO44" s="101"/>
      <c r="RCP44" s="101"/>
      <c r="RCQ44" s="101"/>
      <c r="RCR44" s="101"/>
      <c r="RCS44" s="101"/>
      <c r="RCT44" s="101"/>
      <c r="RCU44" s="101"/>
      <c r="RCV44" s="101"/>
      <c r="RCW44" s="101"/>
      <c r="RCX44" s="101"/>
      <c r="RCY44" s="101"/>
      <c r="RCZ44" s="101"/>
      <c r="RDA44" s="101"/>
      <c r="RDB44" s="101"/>
      <c r="RDC44" s="101"/>
      <c r="RDD44" s="101"/>
      <c r="RDE44" s="101"/>
      <c r="RDF44" s="101"/>
      <c r="RDG44" s="101"/>
      <c r="RDH44" s="101"/>
      <c r="RDI44" s="101"/>
      <c r="RDJ44" s="101"/>
      <c r="RDK44" s="101"/>
      <c r="RDL44" s="101"/>
      <c r="RDM44" s="101"/>
      <c r="RDN44" s="101"/>
      <c r="RDO44" s="101"/>
      <c r="RDP44" s="101"/>
      <c r="RDQ44" s="101"/>
      <c r="RDR44" s="101"/>
      <c r="RDS44" s="101"/>
      <c r="RDT44" s="101"/>
      <c r="RDU44" s="101"/>
      <c r="RDV44" s="101"/>
      <c r="RDW44" s="101"/>
      <c r="RDX44" s="101"/>
      <c r="RDY44" s="101"/>
      <c r="RDZ44" s="101"/>
      <c r="REA44" s="101"/>
      <c r="REB44" s="101"/>
      <c r="REC44" s="101"/>
      <c r="RED44" s="101"/>
      <c r="REE44" s="101"/>
      <c r="REF44" s="101"/>
      <c r="REG44" s="101"/>
      <c r="REH44" s="101"/>
      <c r="REI44" s="101"/>
      <c r="REJ44" s="101"/>
      <c r="REK44" s="101"/>
      <c r="REL44" s="101"/>
      <c r="REM44" s="101"/>
      <c r="REN44" s="101"/>
      <c r="REO44" s="101"/>
      <c r="REP44" s="101"/>
      <c r="REQ44" s="101"/>
      <c r="RER44" s="101"/>
      <c r="RES44" s="101"/>
      <c r="RET44" s="101"/>
      <c r="REU44" s="101"/>
      <c r="REV44" s="101"/>
      <c r="REW44" s="101"/>
      <c r="REX44" s="101"/>
      <c r="REY44" s="101"/>
      <c r="REZ44" s="101"/>
      <c r="RFA44" s="101"/>
      <c r="RFB44" s="101"/>
      <c r="RFC44" s="101"/>
      <c r="RFD44" s="101"/>
      <c r="RFE44" s="101"/>
      <c r="RFF44" s="101"/>
      <c r="RFG44" s="101"/>
      <c r="RFH44" s="101"/>
      <c r="RFI44" s="101"/>
      <c r="RFJ44" s="101"/>
      <c r="RFK44" s="101"/>
      <c r="RFL44" s="101"/>
      <c r="RFM44" s="101"/>
      <c r="RFN44" s="101"/>
      <c r="RFO44" s="101"/>
      <c r="RFP44" s="101"/>
      <c r="RFQ44" s="101"/>
      <c r="RFR44" s="101"/>
      <c r="RFS44" s="101"/>
      <c r="RFT44" s="101"/>
      <c r="RFU44" s="101"/>
      <c r="RFV44" s="101"/>
      <c r="RFW44" s="101"/>
      <c r="RFX44" s="101"/>
      <c r="RFY44" s="101"/>
      <c r="RFZ44" s="101"/>
      <c r="RGA44" s="101"/>
      <c r="RGB44" s="101"/>
      <c r="RGC44" s="101"/>
      <c r="RGD44" s="101"/>
      <c r="RGE44" s="101"/>
      <c r="RGF44" s="101"/>
      <c r="RGG44" s="101"/>
      <c r="RGH44" s="101"/>
      <c r="RGI44" s="101"/>
      <c r="RGJ44" s="101"/>
      <c r="RGK44" s="101"/>
      <c r="RGL44" s="101"/>
      <c r="RGM44" s="101"/>
      <c r="RGN44" s="101"/>
      <c r="RGO44" s="101"/>
      <c r="RGP44" s="101"/>
      <c r="RGQ44" s="101"/>
      <c r="RGR44" s="101"/>
      <c r="RGS44" s="101"/>
      <c r="RGT44" s="101"/>
      <c r="RGU44" s="101"/>
      <c r="RGV44" s="101"/>
      <c r="RGW44" s="101"/>
      <c r="RGX44" s="101"/>
      <c r="RGY44" s="101"/>
      <c r="RGZ44" s="101"/>
      <c r="RHA44" s="101"/>
      <c r="RHB44" s="101"/>
      <c r="RHC44" s="101"/>
      <c r="RHD44" s="101"/>
      <c r="RHE44" s="101"/>
      <c r="RHF44" s="101"/>
      <c r="RHG44" s="101"/>
      <c r="RHH44" s="101"/>
      <c r="RHI44" s="101"/>
      <c r="RHJ44" s="101"/>
      <c r="RHK44" s="101"/>
      <c r="RHL44" s="101"/>
      <c r="RHM44" s="101"/>
      <c r="RHN44" s="101"/>
      <c r="RHO44" s="101"/>
      <c r="RHP44" s="101"/>
      <c r="RHQ44" s="101"/>
      <c r="RHR44" s="101"/>
      <c r="RHS44" s="101"/>
      <c r="RHT44" s="101"/>
      <c r="RHU44" s="101"/>
      <c r="RHV44" s="101"/>
      <c r="RHW44" s="101"/>
      <c r="RHX44" s="101"/>
      <c r="RHY44" s="101"/>
      <c r="RHZ44" s="101"/>
      <c r="RIA44" s="101"/>
      <c r="RIB44" s="101"/>
      <c r="RIC44" s="101"/>
      <c r="RID44" s="101"/>
      <c r="RIE44" s="101"/>
      <c r="RIF44" s="101"/>
      <c r="RIG44" s="101"/>
      <c r="RIH44" s="101"/>
      <c r="RII44" s="101"/>
      <c r="RIJ44" s="101"/>
      <c r="RIK44" s="101"/>
      <c r="RIL44" s="101"/>
      <c r="RIM44" s="101"/>
      <c r="RIN44" s="101"/>
      <c r="RIO44" s="101"/>
      <c r="RIP44" s="101"/>
      <c r="RIQ44" s="101"/>
      <c r="RIR44" s="101"/>
      <c r="RIS44" s="101"/>
      <c r="RIT44" s="101"/>
      <c r="RIU44" s="101"/>
      <c r="RIV44" s="101"/>
      <c r="RIW44" s="101"/>
      <c r="RIX44" s="101"/>
      <c r="RIY44" s="101"/>
      <c r="RIZ44" s="101"/>
      <c r="RJA44" s="101"/>
      <c r="RJB44" s="101"/>
      <c r="RJC44" s="101"/>
      <c r="RJD44" s="101"/>
      <c r="RJE44" s="101"/>
      <c r="RJF44" s="101"/>
      <c r="RJG44" s="101"/>
      <c r="RJH44" s="101"/>
      <c r="RJI44" s="101"/>
      <c r="RJJ44" s="101"/>
      <c r="RJK44" s="101"/>
      <c r="RJL44" s="101"/>
      <c r="RJM44" s="101"/>
      <c r="RJN44" s="101"/>
      <c r="RJO44" s="101"/>
      <c r="RJP44" s="101"/>
      <c r="RJQ44" s="101"/>
      <c r="RJR44" s="101"/>
      <c r="RJS44" s="101"/>
      <c r="RJT44" s="101"/>
      <c r="RJU44" s="101"/>
      <c r="RJV44" s="101"/>
      <c r="RJW44" s="101"/>
      <c r="RJX44" s="101"/>
      <c r="RJY44" s="101"/>
      <c r="RJZ44" s="101"/>
      <c r="RKA44" s="101"/>
      <c r="RKB44" s="101"/>
      <c r="RKC44" s="101"/>
      <c r="RKD44" s="101"/>
      <c r="RKE44" s="101"/>
      <c r="RKF44" s="101"/>
      <c r="RKG44" s="101"/>
      <c r="RKH44" s="101"/>
      <c r="RKI44" s="101"/>
      <c r="RKJ44" s="101"/>
      <c r="RKK44" s="101"/>
      <c r="RKL44" s="101"/>
      <c r="RKM44" s="101"/>
      <c r="RKN44" s="101"/>
      <c r="RKO44" s="101"/>
      <c r="RKP44" s="101"/>
      <c r="RKQ44" s="101"/>
      <c r="RKR44" s="101"/>
      <c r="RKS44" s="101"/>
      <c r="RKT44" s="101"/>
      <c r="RKU44" s="101"/>
      <c r="RKV44" s="101"/>
      <c r="RKW44" s="101"/>
      <c r="RKX44" s="101"/>
      <c r="RKY44" s="101"/>
      <c r="RKZ44" s="101"/>
      <c r="RLA44" s="101"/>
      <c r="RLB44" s="101"/>
      <c r="RLC44" s="101"/>
      <c r="RLD44" s="101"/>
      <c r="RLE44" s="101"/>
      <c r="RLF44" s="101"/>
      <c r="RLG44" s="101"/>
      <c r="RLH44" s="101"/>
      <c r="RLI44" s="101"/>
      <c r="RLJ44" s="101"/>
      <c r="RLK44" s="101"/>
      <c r="RLL44" s="101"/>
      <c r="RLM44" s="101"/>
      <c r="RLN44" s="101"/>
      <c r="RLO44" s="101"/>
      <c r="RLP44" s="101"/>
      <c r="RLQ44" s="101"/>
      <c r="RLR44" s="101"/>
      <c r="RLS44" s="101"/>
      <c r="RLT44" s="101"/>
      <c r="RLU44" s="101"/>
      <c r="RLV44" s="101"/>
      <c r="RLW44" s="101"/>
      <c r="RLX44" s="101"/>
      <c r="RLY44" s="101"/>
      <c r="RLZ44" s="101"/>
      <c r="RMA44" s="101"/>
      <c r="RMB44" s="101"/>
      <c r="RMC44" s="101"/>
      <c r="RMD44" s="101"/>
      <c r="RME44" s="101"/>
      <c r="RMF44" s="101"/>
      <c r="RMG44" s="101"/>
      <c r="RMH44" s="101"/>
      <c r="RMI44" s="101"/>
      <c r="RMJ44" s="101"/>
      <c r="RMK44" s="101"/>
      <c r="RML44" s="101"/>
      <c r="RMM44" s="101"/>
      <c r="RMN44" s="101"/>
      <c r="RMO44" s="101"/>
      <c r="RMP44" s="101"/>
      <c r="RMQ44" s="101"/>
      <c r="RMR44" s="101"/>
      <c r="RMS44" s="101"/>
      <c r="RMT44" s="101"/>
      <c r="RMU44" s="101"/>
      <c r="RMV44" s="101"/>
      <c r="RMW44" s="101"/>
      <c r="RMX44" s="101"/>
      <c r="RMY44" s="101"/>
      <c r="RMZ44" s="101"/>
      <c r="RNA44" s="101"/>
      <c r="RNB44" s="101"/>
      <c r="RNC44" s="101"/>
      <c r="RND44" s="101"/>
      <c r="RNE44" s="101"/>
      <c r="RNF44" s="101"/>
      <c r="RNG44" s="101"/>
      <c r="RNH44" s="101"/>
      <c r="RNI44" s="101"/>
      <c r="RNJ44" s="101"/>
      <c r="RNK44" s="101"/>
      <c r="RNL44" s="101"/>
      <c r="RNM44" s="101"/>
      <c r="RNN44" s="101"/>
      <c r="RNO44" s="101"/>
      <c r="RNP44" s="101"/>
      <c r="RNQ44" s="101"/>
      <c r="RNR44" s="101"/>
      <c r="RNS44" s="101"/>
      <c r="RNT44" s="101"/>
      <c r="RNU44" s="101"/>
      <c r="RNV44" s="101"/>
      <c r="RNW44" s="101"/>
      <c r="RNX44" s="101"/>
      <c r="RNY44" s="101"/>
      <c r="RNZ44" s="101"/>
      <c r="ROA44" s="101"/>
      <c r="ROB44" s="101"/>
      <c r="ROC44" s="101"/>
      <c r="ROD44" s="101"/>
      <c r="ROE44" s="101"/>
      <c r="ROF44" s="101"/>
      <c r="ROG44" s="101"/>
      <c r="ROH44" s="101"/>
      <c r="ROI44" s="101"/>
      <c r="ROJ44" s="101"/>
      <c r="ROK44" s="101"/>
      <c r="ROL44" s="101"/>
      <c r="ROM44" s="101"/>
      <c r="RON44" s="101"/>
      <c r="ROO44" s="101"/>
      <c r="ROP44" s="101"/>
      <c r="ROQ44" s="101"/>
      <c r="ROR44" s="101"/>
      <c r="ROS44" s="101"/>
      <c r="ROT44" s="101"/>
      <c r="ROU44" s="101"/>
      <c r="ROV44" s="101"/>
      <c r="ROW44" s="101"/>
      <c r="ROX44" s="101"/>
      <c r="ROY44" s="101"/>
      <c r="ROZ44" s="101"/>
      <c r="RPA44" s="101"/>
      <c r="RPB44" s="101"/>
      <c r="RPC44" s="101"/>
      <c r="RPD44" s="101"/>
      <c r="RPE44" s="101"/>
      <c r="RPF44" s="101"/>
      <c r="RPG44" s="101"/>
      <c r="RPH44" s="101"/>
      <c r="RPI44" s="101"/>
      <c r="RPJ44" s="101"/>
      <c r="RPK44" s="101"/>
      <c r="RPL44" s="101"/>
      <c r="RPM44" s="101"/>
      <c r="RPN44" s="101"/>
      <c r="RPO44" s="101"/>
      <c r="RPP44" s="101"/>
      <c r="RPQ44" s="101"/>
      <c r="RPR44" s="101"/>
      <c r="RPS44" s="101"/>
      <c r="RPT44" s="101"/>
      <c r="RPU44" s="101"/>
      <c r="RPV44" s="101"/>
      <c r="RPW44" s="101"/>
      <c r="RPX44" s="101"/>
      <c r="RPY44" s="101"/>
      <c r="RPZ44" s="101"/>
      <c r="RQA44" s="101"/>
      <c r="RQB44" s="101"/>
      <c r="RQC44" s="101"/>
      <c r="RQD44" s="101"/>
      <c r="RQE44" s="101"/>
      <c r="RQF44" s="101"/>
      <c r="RQG44" s="101"/>
      <c r="RQH44" s="101"/>
      <c r="RQI44" s="101"/>
      <c r="RQJ44" s="101"/>
      <c r="RQK44" s="101"/>
      <c r="RQL44" s="101"/>
      <c r="RQM44" s="101"/>
      <c r="RQN44" s="101"/>
      <c r="RQO44" s="101"/>
      <c r="RQP44" s="101"/>
      <c r="RQQ44" s="101"/>
      <c r="RQR44" s="101"/>
      <c r="RQS44" s="101"/>
      <c r="RQT44" s="101"/>
      <c r="RQU44" s="101"/>
      <c r="RQV44" s="101"/>
      <c r="RQW44" s="101"/>
      <c r="RQX44" s="101"/>
      <c r="RQY44" s="101"/>
      <c r="RQZ44" s="101"/>
      <c r="RRA44" s="101"/>
      <c r="RRB44" s="101"/>
      <c r="RRC44" s="101"/>
      <c r="RRD44" s="101"/>
      <c r="RRE44" s="101"/>
      <c r="RRF44" s="101"/>
      <c r="RRG44" s="101"/>
      <c r="RRH44" s="101"/>
      <c r="RRI44" s="101"/>
      <c r="RRJ44" s="101"/>
      <c r="RRK44" s="101"/>
      <c r="RRL44" s="101"/>
      <c r="RRM44" s="101"/>
      <c r="RRN44" s="101"/>
      <c r="RRO44" s="101"/>
      <c r="RRP44" s="101"/>
      <c r="RRQ44" s="101"/>
      <c r="RRR44" s="101"/>
      <c r="RRS44" s="101"/>
      <c r="RRT44" s="101"/>
      <c r="RRU44" s="101"/>
      <c r="RRV44" s="101"/>
      <c r="RRW44" s="101"/>
      <c r="RRX44" s="101"/>
      <c r="RRY44" s="101"/>
      <c r="RRZ44" s="101"/>
      <c r="RSA44" s="101"/>
      <c r="RSB44" s="101"/>
      <c r="RSC44" s="101"/>
      <c r="RSD44" s="101"/>
      <c r="RSE44" s="101"/>
      <c r="RSF44" s="101"/>
      <c r="RSG44" s="101"/>
      <c r="RSH44" s="101"/>
      <c r="RSI44" s="101"/>
      <c r="RSJ44" s="101"/>
      <c r="RSK44" s="101"/>
      <c r="RSL44" s="101"/>
      <c r="RSM44" s="101"/>
      <c r="RSN44" s="101"/>
      <c r="RSO44" s="101"/>
      <c r="RSP44" s="101"/>
      <c r="RSQ44" s="101"/>
      <c r="RSR44" s="101"/>
      <c r="RSS44" s="101"/>
      <c r="RST44" s="101"/>
      <c r="RSU44" s="101"/>
      <c r="RSV44" s="101"/>
      <c r="RSW44" s="101"/>
      <c r="RSX44" s="101"/>
      <c r="RSY44" s="101"/>
      <c r="RSZ44" s="101"/>
      <c r="RTA44" s="101"/>
      <c r="RTB44" s="101"/>
      <c r="RTC44" s="101"/>
      <c r="RTD44" s="101"/>
      <c r="RTE44" s="101"/>
      <c r="RTF44" s="101"/>
      <c r="RTG44" s="101"/>
      <c r="RTH44" s="101"/>
      <c r="RTI44" s="101"/>
      <c r="RTJ44" s="101"/>
      <c r="RTK44" s="101"/>
      <c r="RTL44" s="101"/>
      <c r="RTM44" s="101"/>
      <c r="RTN44" s="101"/>
      <c r="RTO44" s="101"/>
      <c r="RTP44" s="101"/>
      <c r="RTQ44" s="101"/>
      <c r="RTR44" s="101"/>
      <c r="RTS44" s="101"/>
      <c r="RTT44" s="101"/>
      <c r="RTU44" s="101"/>
      <c r="RTV44" s="101"/>
      <c r="RTW44" s="101"/>
      <c r="RTX44" s="101"/>
      <c r="RTY44" s="101"/>
      <c r="RTZ44" s="101"/>
      <c r="RUA44" s="101"/>
      <c r="RUB44" s="101"/>
      <c r="RUC44" s="101"/>
      <c r="RUD44" s="101"/>
      <c r="RUE44" s="101"/>
      <c r="RUF44" s="101"/>
      <c r="RUG44" s="101"/>
      <c r="RUH44" s="101"/>
      <c r="RUI44" s="101"/>
      <c r="RUJ44" s="101"/>
      <c r="RUK44" s="101"/>
      <c r="RUL44" s="101"/>
      <c r="RUM44" s="101"/>
      <c r="RUN44" s="101"/>
      <c r="RUO44" s="101"/>
      <c r="RUP44" s="101"/>
      <c r="RUQ44" s="101"/>
      <c r="RUR44" s="101"/>
      <c r="RUS44" s="101"/>
      <c r="RUT44" s="101"/>
      <c r="RUU44" s="101"/>
      <c r="RUV44" s="101"/>
      <c r="RUW44" s="101"/>
      <c r="RUX44" s="101"/>
      <c r="RUY44" s="101"/>
      <c r="RUZ44" s="101"/>
      <c r="RVA44" s="101"/>
      <c r="RVB44" s="101"/>
      <c r="RVC44" s="101"/>
      <c r="RVD44" s="101"/>
      <c r="RVE44" s="101"/>
      <c r="RVF44" s="101"/>
      <c r="RVG44" s="101"/>
      <c r="RVH44" s="101"/>
      <c r="RVI44" s="101"/>
      <c r="RVJ44" s="101"/>
      <c r="RVK44" s="101"/>
      <c r="RVL44" s="101"/>
      <c r="RVM44" s="101"/>
      <c r="RVN44" s="101"/>
      <c r="RVO44" s="101"/>
      <c r="RVP44" s="101"/>
      <c r="RVQ44" s="101"/>
      <c r="RVR44" s="101"/>
      <c r="RVS44" s="101"/>
      <c r="RVT44" s="101"/>
      <c r="RVU44" s="101"/>
      <c r="RVV44" s="101"/>
      <c r="RVW44" s="101"/>
      <c r="RVX44" s="101"/>
      <c r="RVY44" s="101"/>
      <c r="RVZ44" s="101"/>
      <c r="RWA44" s="101"/>
      <c r="RWB44" s="101"/>
      <c r="RWC44" s="101"/>
      <c r="RWD44" s="101"/>
      <c r="RWE44" s="101"/>
      <c r="RWF44" s="101"/>
      <c r="RWG44" s="101"/>
      <c r="RWH44" s="101"/>
      <c r="RWI44" s="101"/>
      <c r="RWJ44" s="101"/>
      <c r="RWK44" s="101"/>
      <c r="RWL44" s="101"/>
      <c r="RWM44" s="101"/>
      <c r="RWN44" s="101"/>
      <c r="RWO44" s="101"/>
      <c r="RWP44" s="101"/>
      <c r="RWQ44" s="101"/>
      <c r="RWR44" s="101"/>
      <c r="RWS44" s="101"/>
      <c r="RWT44" s="101"/>
      <c r="RWU44" s="101"/>
      <c r="RWV44" s="101"/>
      <c r="RWW44" s="101"/>
      <c r="RWX44" s="101"/>
      <c r="RWY44" s="101"/>
      <c r="RWZ44" s="101"/>
      <c r="RXA44" s="101"/>
      <c r="RXB44" s="101"/>
      <c r="RXC44" s="101"/>
      <c r="RXD44" s="101"/>
      <c r="RXE44" s="101"/>
      <c r="RXF44" s="101"/>
      <c r="RXG44" s="101"/>
      <c r="RXH44" s="101"/>
      <c r="RXI44" s="101"/>
      <c r="RXJ44" s="101"/>
      <c r="RXK44" s="101"/>
      <c r="RXL44" s="101"/>
      <c r="RXM44" s="101"/>
      <c r="RXN44" s="101"/>
      <c r="RXO44" s="101"/>
      <c r="RXP44" s="101"/>
      <c r="RXQ44" s="101"/>
      <c r="RXR44" s="101"/>
      <c r="RXS44" s="101"/>
      <c r="RXT44" s="101"/>
      <c r="RXU44" s="101"/>
      <c r="RXV44" s="101"/>
      <c r="RXW44" s="101"/>
      <c r="RXX44" s="101"/>
      <c r="RXY44" s="101"/>
      <c r="RXZ44" s="101"/>
      <c r="RYA44" s="101"/>
      <c r="RYB44" s="101"/>
      <c r="RYC44" s="101"/>
      <c r="RYD44" s="101"/>
      <c r="RYE44" s="101"/>
      <c r="RYF44" s="101"/>
      <c r="RYG44" s="101"/>
      <c r="RYH44" s="101"/>
      <c r="RYI44" s="101"/>
      <c r="RYJ44" s="101"/>
      <c r="RYK44" s="101"/>
      <c r="RYL44" s="101"/>
      <c r="RYM44" s="101"/>
      <c r="RYN44" s="101"/>
      <c r="RYO44" s="101"/>
      <c r="RYP44" s="101"/>
      <c r="RYQ44" s="101"/>
      <c r="RYR44" s="101"/>
      <c r="RYS44" s="101"/>
      <c r="RYT44" s="101"/>
      <c r="RYU44" s="101"/>
      <c r="RYV44" s="101"/>
      <c r="RYW44" s="101"/>
      <c r="RYX44" s="101"/>
      <c r="RYY44" s="101"/>
      <c r="RYZ44" s="101"/>
      <c r="RZA44" s="101"/>
      <c r="RZB44" s="101"/>
      <c r="RZC44" s="101"/>
      <c r="RZD44" s="101"/>
      <c r="RZE44" s="101"/>
      <c r="RZF44" s="101"/>
      <c r="RZG44" s="101"/>
      <c r="RZH44" s="101"/>
      <c r="RZI44" s="101"/>
      <c r="RZJ44" s="101"/>
      <c r="RZK44" s="101"/>
      <c r="RZL44" s="101"/>
      <c r="RZM44" s="101"/>
      <c r="RZN44" s="101"/>
      <c r="RZO44" s="101"/>
      <c r="RZP44" s="101"/>
      <c r="RZQ44" s="101"/>
      <c r="RZR44" s="101"/>
      <c r="RZS44" s="101"/>
      <c r="RZT44" s="101"/>
      <c r="RZU44" s="101"/>
      <c r="RZV44" s="101"/>
      <c r="RZW44" s="101"/>
      <c r="RZX44" s="101"/>
      <c r="RZY44" s="101"/>
      <c r="RZZ44" s="101"/>
      <c r="SAA44" s="101"/>
      <c r="SAB44" s="101"/>
      <c r="SAC44" s="101"/>
      <c r="SAD44" s="101"/>
      <c r="SAE44" s="101"/>
      <c r="SAF44" s="101"/>
      <c r="SAG44" s="101"/>
      <c r="SAH44" s="101"/>
      <c r="SAI44" s="101"/>
      <c r="SAJ44" s="101"/>
      <c r="SAK44" s="101"/>
      <c r="SAL44" s="101"/>
      <c r="SAM44" s="101"/>
      <c r="SAN44" s="101"/>
      <c r="SAO44" s="101"/>
      <c r="SAP44" s="101"/>
      <c r="SAQ44" s="101"/>
      <c r="SAR44" s="101"/>
      <c r="SAS44" s="101"/>
      <c r="SAT44" s="101"/>
      <c r="SAU44" s="101"/>
      <c r="SAV44" s="101"/>
      <c r="SAW44" s="101"/>
      <c r="SAX44" s="101"/>
      <c r="SAY44" s="101"/>
      <c r="SAZ44" s="101"/>
      <c r="SBA44" s="101"/>
      <c r="SBB44" s="101"/>
      <c r="SBC44" s="101"/>
      <c r="SBD44" s="101"/>
      <c r="SBE44" s="101"/>
      <c r="SBF44" s="101"/>
      <c r="SBG44" s="101"/>
      <c r="SBH44" s="101"/>
      <c r="SBI44" s="101"/>
      <c r="SBJ44" s="101"/>
      <c r="SBK44" s="101"/>
      <c r="SBL44" s="101"/>
      <c r="SBM44" s="101"/>
      <c r="SBN44" s="101"/>
      <c r="SBO44" s="101"/>
      <c r="SBP44" s="101"/>
      <c r="SBQ44" s="101"/>
      <c r="SBR44" s="101"/>
      <c r="SBS44" s="101"/>
      <c r="SBT44" s="101"/>
      <c r="SBU44" s="101"/>
      <c r="SBV44" s="101"/>
      <c r="SBW44" s="101"/>
      <c r="SBX44" s="101"/>
      <c r="SBY44" s="101"/>
      <c r="SBZ44" s="101"/>
      <c r="SCA44" s="101"/>
      <c r="SCB44" s="101"/>
      <c r="SCC44" s="101"/>
      <c r="SCD44" s="101"/>
      <c r="SCE44" s="101"/>
      <c r="SCF44" s="101"/>
      <c r="SCG44" s="101"/>
      <c r="SCH44" s="101"/>
      <c r="SCI44" s="101"/>
      <c r="SCJ44" s="101"/>
      <c r="SCK44" s="101"/>
      <c r="SCL44" s="101"/>
      <c r="SCM44" s="101"/>
      <c r="SCN44" s="101"/>
      <c r="SCO44" s="101"/>
      <c r="SCP44" s="101"/>
      <c r="SCQ44" s="101"/>
      <c r="SCR44" s="101"/>
      <c r="SCS44" s="101"/>
      <c r="SCT44" s="101"/>
      <c r="SCU44" s="101"/>
      <c r="SCV44" s="101"/>
      <c r="SCW44" s="101"/>
      <c r="SCX44" s="101"/>
      <c r="SCY44" s="101"/>
      <c r="SCZ44" s="101"/>
      <c r="SDA44" s="101"/>
      <c r="SDB44" s="101"/>
      <c r="SDC44" s="101"/>
      <c r="SDD44" s="101"/>
      <c r="SDE44" s="101"/>
      <c r="SDF44" s="101"/>
      <c r="SDG44" s="101"/>
      <c r="SDH44" s="101"/>
      <c r="SDI44" s="101"/>
      <c r="SDJ44" s="101"/>
      <c r="SDK44" s="101"/>
      <c r="SDL44" s="101"/>
      <c r="SDM44" s="101"/>
      <c r="SDN44" s="101"/>
      <c r="SDO44" s="101"/>
      <c r="SDP44" s="101"/>
      <c r="SDQ44" s="101"/>
      <c r="SDR44" s="101"/>
      <c r="SDS44" s="101"/>
      <c r="SDT44" s="101"/>
      <c r="SDU44" s="101"/>
      <c r="SDV44" s="101"/>
      <c r="SDW44" s="101"/>
      <c r="SDX44" s="101"/>
      <c r="SDY44" s="101"/>
      <c r="SDZ44" s="101"/>
      <c r="SEA44" s="101"/>
      <c r="SEB44" s="101"/>
      <c r="SEC44" s="101"/>
      <c r="SED44" s="101"/>
      <c r="SEE44" s="101"/>
      <c r="SEF44" s="101"/>
      <c r="SEG44" s="101"/>
      <c r="SEH44" s="101"/>
      <c r="SEI44" s="101"/>
      <c r="SEJ44" s="101"/>
      <c r="SEK44" s="101"/>
      <c r="SEL44" s="101"/>
      <c r="SEM44" s="101"/>
      <c r="SEN44" s="101"/>
      <c r="SEO44" s="101"/>
      <c r="SEP44" s="101"/>
      <c r="SEQ44" s="101"/>
      <c r="SER44" s="101"/>
      <c r="SES44" s="101"/>
      <c r="SET44" s="101"/>
      <c r="SEU44" s="101"/>
      <c r="SEV44" s="101"/>
      <c r="SEW44" s="101"/>
      <c r="SEX44" s="101"/>
      <c r="SEY44" s="101"/>
      <c r="SEZ44" s="101"/>
      <c r="SFA44" s="101"/>
      <c r="SFB44" s="101"/>
      <c r="SFC44" s="101"/>
      <c r="SFD44" s="101"/>
      <c r="SFE44" s="101"/>
      <c r="SFF44" s="101"/>
      <c r="SFG44" s="101"/>
      <c r="SFH44" s="101"/>
      <c r="SFI44" s="101"/>
      <c r="SFJ44" s="101"/>
      <c r="SFK44" s="101"/>
      <c r="SFL44" s="101"/>
      <c r="SFM44" s="101"/>
      <c r="SFN44" s="101"/>
      <c r="SFO44" s="101"/>
      <c r="SFP44" s="101"/>
      <c r="SFQ44" s="101"/>
      <c r="SFR44" s="101"/>
      <c r="SFS44" s="101"/>
      <c r="SFT44" s="101"/>
      <c r="SFU44" s="101"/>
      <c r="SFV44" s="101"/>
      <c r="SFW44" s="101"/>
      <c r="SFX44" s="101"/>
      <c r="SFY44" s="101"/>
      <c r="SFZ44" s="101"/>
      <c r="SGA44" s="101"/>
      <c r="SGB44" s="101"/>
      <c r="SGC44" s="101"/>
      <c r="SGD44" s="101"/>
      <c r="SGE44" s="101"/>
      <c r="SGF44" s="101"/>
      <c r="SGG44" s="101"/>
      <c r="SGH44" s="101"/>
      <c r="SGI44" s="101"/>
      <c r="SGJ44" s="101"/>
      <c r="SGK44" s="101"/>
      <c r="SGL44" s="101"/>
      <c r="SGM44" s="101"/>
      <c r="SGN44" s="101"/>
      <c r="SGO44" s="101"/>
      <c r="SGP44" s="101"/>
      <c r="SGQ44" s="101"/>
      <c r="SGR44" s="101"/>
      <c r="SGS44" s="101"/>
      <c r="SGT44" s="101"/>
      <c r="SGU44" s="101"/>
      <c r="SGV44" s="101"/>
      <c r="SGW44" s="101"/>
      <c r="SGX44" s="101"/>
      <c r="SGY44" s="101"/>
      <c r="SGZ44" s="101"/>
      <c r="SHA44" s="101"/>
      <c r="SHB44" s="101"/>
      <c r="SHC44" s="101"/>
      <c r="SHD44" s="101"/>
      <c r="SHE44" s="101"/>
      <c r="SHF44" s="101"/>
      <c r="SHG44" s="101"/>
      <c r="SHH44" s="101"/>
      <c r="SHI44" s="101"/>
      <c r="SHJ44" s="101"/>
      <c r="SHK44" s="101"/>
      <c r="SHL44" s="101"/>
      <c r="SHM44" s="101"/>
      <c r="SHN44" s="101"/>
      <c r="SHO44" s="101"/>
      <c r="SHP44" s="101"/>
      <c r="SHQ44" s="101"/>
      <c r="SHR44" s="101"/>
      <c r="SHS44" s="101"/>
      <c r="SHT44" s="101"/>
      <c r="SHU44" s="101"/>
      <c r="SHV44" s="101"/>
      <c r="SHW44" s="101"/>
      <c r="SHX44" s="101"/>
      <c r="SHY44" s="101"/>
      <c r="SHZ44" s="101"/>
      <c r="SIA44" s="101"/>
      <c r="SIB44" s="101"/>
      <c r="SIC44" s="101"/>
      <c r="SID44" s="101"/>
      <c r="SIE44" s="101"/>
      <c r="SIF44" s="101"/>
      <c r="SIG44" s="101"/>
      <c r="SIH44" s="101"/>
      <c r="SII44" s="101"/>
      <c r="SIJ44" s="101"/>
      <c r="SIK44" s="101"/>
      <c r="SIL44" s="101"/>
      <c r="SIM44" s="101"/>
      <c r="SIN44" s="101"/>
      <c r="SIO44" s="101"/>
      <c r="SIP44" s="101"/>
      <c r="SIQ44" s="101"/>
      <c r="SIR44" s="101"/>
      <c r="SIS44" s="101"/>
      <c r="SIT44" s="101"/>
      <c r="SIU44" s="101"/>
      <c r="SIV44" s="101"/>
      <c r="SIW44" s="101"/>
      <c r="SIX44" s="101"/>
      <c r="SIY44" s="101"/>
      <c r="SIZ44" s="101"/>
      <c r="SJA44" s="101"/>
      <c r="SJB44" s="101"/>
      <c r="SJC44" s="101"/>
      <c r="SJD44" s="101"/>
      <c r="SJE44" s="101"/>
      <c r="SJF44" s="101"/>
      <c r="SJG44" s="101"/>
      <c r="SJH44" s="101"/>
      <c r="SJI44" s="101"/>
      <c r="SJJ44" s="101"/>
      <c r="SJK44" s="101"/>
      <c r="SJL44" s="101"/>
      <c r="SJM44" s="101"/>
      <c r="SJN44" s="101"/>
      <c r="SJO44" s="101"/>
      <c r="SJP44" s="101"/>
      <c r="SJQ44" s="101"/>
      <c r="SJR44" s="101"/>
      <c r="SJS44" s="101"/>
      <c r="SJT44" s="101"/>
      <c r="SJU44" s="101"/>
      <c r="SJV44" s="101"/>
      <c r="SJW44" s="101"/>
      <c r="SJX44" s="101"/>
      <c r="SJY44" s="101"/>
      <c r="SJZ44" s="101"/>
      <c r="SKA44" s="101"/>
      <c r="SKB44" s="101"/>
      <c r="SKC44" s="101"/>
      <c r="SKD44" s="101"/>
      <c r="SKE44" s="101"/>
      <c r="SKF44" s="101"/>
      <c r="SKG44" s="101"/>
      <c r="SKH44" s="101"/>
      <c r="SKI44" s="101"/>
      <c r="SKJ44" s="101"/>
      <c r="SKK44" s="101"/>
      <c r="SKL44" s="101"/>
      <c r="SKM44" s="101"/>
      <c r="SKN44" s="101"/>
      <c r="SKO44" s="101"/>
      <c r="SKP44" s="101"/>
      <c r="SKQ44" s="101"/>
      <c r="SKR44" s="101"/>
      <c r="SKS44" s="101"/>
      <c r="SKT44" s="101"/>
      <c r="SKU44" s="101"/>
      <c r="SKV44" s="101"/>
      <c r="SKW44" s="101"/>
      <c r="SKX44" s="101"/>
      <c r="SKY44" s="101"/>
      <c r="SKZ44" s="101"/>
      <c r="SLA44" s="101"/>
      <c r="SLB44" s="101"/>
      <c r="SLC44" s="101"/>
      <c r="SLD44" s="101"/>
      <c r="SLE44" s="101"/>
      <c r="SLF44" s="101"/>
      <c r="SLG44" s="101"/>
      <c r="SLH44" s="101"/>
      <c r="SLI44" s="101"/>
      <c r="SLJ44" s="101"/>
      <c r="SLK44" s="101"/>
      <c r="SLL44" s="101"/>
      <c r="SLM44" s="101"/>
      <c r="SLN44" s="101"/>
      <c r="SLO44" s="101"/>
      <c r="SLP44" s="101"/>
      <c r="SLQ44" s="101"/>
      <c r="SLR44" s="101"/>
      <c r="SLS44" s="101"/>
      <c r="SLT44" s="101"/>
      <c r="SLU44" s="101"/>
      <c r="SLV44" s="101"/>
      <c r="SLW44" s="101"/>
      <c r="SLX44" s="101"/>
      <c r="SLY44" s="101"/>
      <c r="SLZ44" s="101"/>
      <c r="SMA44" s="101"/>
      <c r="SMB44" s="101"/>
      <c r="SMC44" s="101"/>
      <c r="SMD44" s="101"/>
      <c r="SME44" s="101"/>
      <c r="SMF44" s="101"/>
      <c r="SMG44" s="101"/>
      <c r="SMH44" s="101"/>
      <c r="SMI44" s="101"/>
      <c r="SMJ44" s="101"/>
      <c r="SMK44" s="101"/>
      <c r="SML44" s="101"/>
      <c r="SMM44" s="101"/>
      <c r="SMN44" s="101"/>
      <c r="SMO44" s="101"/>
      <c r="SMP44" s="101"/>
      <c r="SMQ44" s="101"/>
      <c r="SMR44" s="101"/>
      <c r="SMS44" s="101"/>
      <c r="SMT44" s="101"/>
      <c r="SMU44" s="101"/>
      <c r="SMV44" s="101"/>
      <c r="SMW44" s="101"/>
      <c r="SMX44" s="101"/>
      <c r="SMY44" s="101"/>
      <c r="SMZ44" s="101"/>
      <c r="SNA44" s="101"/>
      <c r="SNB44" s="101"/>
      <c r="SNC44" s="101"/>
      <c r="SND44" s="101"/>
      <c r="SNE44" s="101"/>
      <c r="SNF44" s="101"/>
      <c r="SNG44" s="101"/>
      <c r="SNH44" s="101"/>
      <c r="SNI44" s="101"/>
      <c r="SNJ44" s="101"/>
      <c r="SNK44" s="101"/>
      <c r="SNL44" s="101"/>
      <c r="SNM44" s="101"/>
      <c r="SNN44" s="101"/>
      <c r="SNO44" s="101"/>
      <c r="SNP44" s="101"/>
      <c r="SNQ44" s="101"/>
      <c r="SNR44" s="101"/>
      <c r="SNS44" s="101"/>
      <c r="SNT44" s="101"/>
      <c r="SNU44" s="101"/>
      <c r="SNV44" s="101"/>
      <c r="SNW44" s="101"/>
      <c r="SNX44" s="101"/>
      <c r="SNY44" s="101"/>
      <c r="SNZ44" s="101"/>
      <c r="SOA44" s="101"/>
      <c r="SOB44" s="101"/>
      <c r="SOC44" s="101"/>
      <c r="SOD44" s="101"/>
      <c r="SOE44" s="101"/>
      <c r="SOF44" s="101"/>
      <c r="SOG44" s="101"/>
      <c r="SOH44" s="101"/>
      <c r="SOI44" s="101"/>
      <c r="SOJ44" s="101"/>
      <c r="SOK44" s="101"/>
      <c r="SOL44" s="101"/>
      <c r="SOM44" s="101"/>
      <c r="SON44" s="101"/>
      <c r="SOO44" s="101"/>
      <c r="SOP44" s="101"/>
      <c r="SOQ44" s="101"/>
      <c r="SOR44" s="101"/>
      <c r="SOS44" s="101"/>
      <c r="SOT44" s="101"/>
      <c r="SOU44" s="101"/>
      <c r="SOV44" s="101"/>
      <c r="SOW44" s="101"/>
      <c r="SOX44" s="101"/>
      <c r="SOY44" s="101"/>
      <c r="SOZ44" s="101"/>
      <c r="SPA44" s="101"/>
      <c r="SPB44" s="101"/>
      <c r="SPC44" s="101"/>
      <c r="SPD44" s="101"/>
      <c r="SPE44" s="101"/>
      <c r="SPF44" s="101"/>
      <c r="SPG44" s="101"/>
      <c r="SPH44" s="101"/>
      <c r="SPI44" s="101"/>
      <c r="SPJ44" s="101"/>
      <c r="SPK44" s="101"/>
      <c r="SPL44" s="101"/>
      <c r="SPM44" s="101"/>
      <c r="SPN44" s="101"/>
      <c r="SPO44" s="101"/>
      <c r="SPP44" s="101"/>
      <c r="SPQ44" s="101"/>
      <c r="SPR44" s="101"/>
      <c r="SPS44" s="101"/>
      <c r="SPT44" s="101"/>
      <c r="SPU44" s="101"/>
      <c r="SPV44" s="101"/>
      <c r="SPW44" s="101"/>
      <c r="SPX44" s="101"/>
      <c r="SPY44" s="101"/>
      <c r="SPZ44" s="101"/>
      <c r="SQA44" s="101"/>
      <c r="SQB44" s="101"/>
      <c r="SQC44" s="101"/>
      <c r="SQD44" s="101"/>
      <c r="SQE44" s="101"/>
      <c r="SQF44" s="101"/>
      <c r="SQG44" s="101"/>
      <c r="SQH44" s="101"/>
      <c r="SQI44" s="101"/>
      <c r="SQJ44" s="101"/>
      <c r="SQK44" s="101"/>
      <c r="SQL44" s="101"/>
      <c r="SQM44" s="101"/>
      <c r="SQN44" s="101"/>
      <c r="SQO44" s="101"/>
      <c r="SQP44" s="101"/>
      <c r="SQQ44" s="101"/>
      <c r="SQR44" s="101"/>
      <c r="SQS44" s="101"/>
      <c r="SQT44" s="101"/>
      <c r="SQU44" s="101"/>
      <c r="SQV44" s="101"/>
      <c r="SQW44" s="101"/>
      <c r="SQX44" s="101"/>
      <c r="SQY44" s="101"/>
      <c r="SQZ44" s="101"/>
      <c r="SRA44" s="101"/>
      <c r="SRB44" s="101"/>
      <c r="SRC44" s="101"/>
      <c r="SRD44" s="101"/>
      <c r="SRE44" s="101"/>
      <c r="SRF44" s="101"/>
      <c r="SRG44" s="101"/>
      <c r="SRH44" s="101"/>
      <c r="SRI44" s="101"/>
      <c r="SRJ44" s="101"/>
      <c r="SRK44" s="101"/>
      <c r="SRL44" s="101"/>
      <c r="SRM44" s="101"/>
      <c r="SRN44" s="101"/>
      <c r="SRO44" s="101"/>
      <c r="SRP44" s="101"/>
      <c r="SRQ44" s="101"/>
      <c r="SRR44" s="101"/>
      <c r="SRS44" s="101"/>
      <c r="SRT44" s="101"/>
      <c r="SRU44" s="101"/>
      <c r="SRV44" s="101"/>
      <c r="SRW44" s="101"/>
      <c r="SRX44" s="101"/>
      <c r="SRY44" s="101"/>
      <c r="SRZ44" s="101"/>
      <c r="SSA44" s="101"/>
      <c r="SSB44" s="101"/>
      <c r="SSC44" s="101"/>
      <c r="SSD44" s="101"/>
      <c r="SSE44" s="101"/>
      <c r="SSF44" s="101"/>
      <c r="SSG44" s="101"/>
      <c r="SSH44" s="101"/>
      <c r="SSI44" s="101"/>
      <c r="SSJ44" s="101"/>
      <c r="SSK44" s="101"/>
      <c r="SSL44" s="101"/>
      <c r="SSM44" s="101"/>
      <c r="SSN44" s="101"/>
      <c r="SSO44" s="101"/>
      <c r="SSP44" s="101"/>
      <c r="SSQ44" s="101"/>
      <c r="SSR44" s="101"/>
      <c r="SSS44" s="101"/>
      <c r="SST44" s="101"/>
      <c r="SSU44" s="101"/>
      <c r="SSV44" s="101"/>
      <c r="SSW44" s="101"/>
      <c r="SSX44" s="101"/>
      <c r="SSY44" s="101"/>
      <c r="SSZ44" s="101"/>
      <c r="STA44" s="101"/>
      <c r="STB44" s="101"/>
      <c r="STC44" s="101"/>
      <c r="STD44" s="101"/>
      <c r="STE44" s="101"/>
      <c r="STF44" s="101"/>
      <c r="STG44" s="101"/>
      <c r="STH44" s="101"/>
      <c r="STI44" s="101"/>
      <c r="STJ44" s="101"/>
      <c r="STK44" s="101"/>
      <c r="STL44" s="101"/>
      <c r="STM44" s="101"/>
      <c r="STN44" s="101"/>
      <c r="STO44" s="101"/>
      <c r="STP44" s="101"/>
      <c r="STQ44" s="101"/>
      <c r="STR44" s="101"/>
      <c r="STS44" s="101"/>
      <c r="STT44" s="101"/>
      <c r="STU44" s="101"/>
      <c r="STV44" s="101"/>
      <c r="STW44" s="101"/>
      <c r="STX44" s="101"/>
      <c r="STY44" s="101"/>
      <c r="STZ44" s="101"/>
      <c r="SUA44" s="101"/>
      <c r="SUB44" s="101"/>
      <c r="SUC44" s="101"/>
      <c r="SUD44" s="101"/>
      <c r="SUE44" s="101"/>
      <c r="SUF44" s="101"/>
      <c r="SUG44" s="101"/>
      <c r="SUH44" s="101"/>
      <c r="SUI44" s="101"/>
      <c r="SUJ44" s="101"/>
      <c r="SUK44" s="101"/>
      <c r="SUL44" s="101"/>
      <c r="SUM44" s="101"/>
      <c r="SUN44" s="101"/>
      <c r="SUO44" s="101"/>
      <c r="SUP44" s="101"/>
      <c r="SUQ44" s="101"/>
      <c r="SUR44" s="101"/>
      <c r="SUS44" s="101"/>
      <c r="SUT44" s="101"/>
      <c r="SUU44" s="101"/>
      <c r="SUV44" s="101"/>
      <c r="SUW44" s="101"/>
      <c r="SUX44" s="101"/>
      <c r="SUY44" s="101"/>
      <c r="SUZ44" s="101"/>
      <c r="SVA44" s="101"/>
      <c r="SVB44" s="101"/>
      <c r="SVC44" s="101"/>
      <c r="SVD44" s="101"/>
      <c r="SVE44" s="101"/>
      <c r="SVF44" s="101"/>
      <c r="SVG44" s="101"/>
      <c r="SVH44" s="101"/>
      <c r="SVI44" s="101"/>
      <c r="SVJ44" s="101"/>
      <c r="SVK44" s="101"/>
      <c r="SVL44" s="101"/>
      <c r="SVM44" s="101"/>
      <c r="SVN44" s="101"/>
      <c r="SVO44" s="101"/>
      <c r="SVP44" s="101"/>
      <c r="SVQ44" s="101"/>
      <c r="SVR44" s="101"/>
      <c r="SVS44" s="101"/>
      <c r="SVT44" s="101"/>
      <c r="SVU44" s="101"/>
      <c r="SVV44" s="101"/>
      <c r="SVW44" s="101"/>
      <c r="SVX44" s="101"/>
      <c r="SVY44" s="101"/>
      <c r="SVZ44" s="101"/>
      <c r="SWA44" s="101"/>
      <c r="SWB44" s="101"/>
      <c r="SWC44" s="101"/>
      <c r="SWD44" s="101"/>
      <c r="SWE44" s="101"/>
      <c r="SWF44" s="101"/>
      <c r="SWG44" s="101"/>
      <c r="SWH44" s="101"/>
      <c r="SWI44" s="101"/>
      <c r="SWJ44" s="101"/>
      <c r="SWK44" s="101"/>
      <c r="SWL44" s="101"/>
      <c r="SWM44" s="101"/>
      <c r="SWN44" s="101"/>
      <c r="SWO44" s="101"/>
      <c r="SWP44" s="101"/>
      <c r="SWQ44" s="101"/>
      <c r="SWR44" s="101"/>
      <c r="SWS44" s="101"/>
      <c r="SWT44" s="101"/>
      <c r="SWU44" s="101"/>
      <c r="SWV44" s="101"/>
      <c r="SWW44" s="101"/>
      <c r="SWX44" s="101"/>
      <c r="SWY44" s="101"/>
      <c r="SWZ44" s="101"/>
      <c r="SXA44" s="101"/>
      <c r="SXB44" s="101"/>
      <c r="SXC44" s="101"/>
      <c r="SXD44" s="101"/>
      <c r="SXE44" s="101"/>
      <c r="SXF44" s="101"/>
      <c r="SXG44" s="101"/>
      <c r="SXH44" s="101"/>
      <c r="SXI44" s="101"/>
      <c r="SXJ44" s="101"/>
      <c r="SXK44" s="101"/>
      <c r="SXL44" s="101"/>
      <c r="SXM44" s="101"/>
      <c r="SXN44" s="101"/>
      <c r="SXO44" s="101"/>
      <c r="SXP44" s="101"/>
      <c r="SXQ44" s="101"/>
      <c r="SXR44" s="101"/>
      <c r="SXS44" s="101"/>
      <c r="SXT44" s="101"/>
      <c r="SXU44" s="101"/>
      <c r="SXV44" s="101"/>
      <c r="SXW44" s="101"/>
      <c r="SXX44" s="101"/>
      <c r="SXY44" s="101"/>
      <c r="SXZ44" s="101"/>
      <c r="SYA44" s="101"/>
      <c r="SYB44" s="101"/>
      <c r="SYC44" s="101"/>
      <c r="SYD44" s="101"/>
      <c r="SYE44" s="101"/>
      <c r="SYF44" s="101"/>
      <c r="SYG44" s="101"/>
      <c r="SYH44" s="101"/>
      <c r="SYI44" s="101"/>
      <c r="SYJ44" s="101"/>
      <c r="SYK44" s="101"/>
      <c r="SYL44" s="101"/>
      <c r="SYM44" s="101"/>
      <c r="SYN44" s="101"/>
      <c r="SYO44" s="101"/>
      <c r="SYP44" s="101"/>
      <c r="SYQ44" s="101"/>
      <c r="SYR44" s="101"/>
      <c r="SYS44" s="101"/>
      <c r="SYT44" s="101"/>
      <c r="SYU44" s="101"/>
      <c r="SYV44" s="101"/>
      <c r="SYW44" s="101"/>
      <c r="SYX44" s="101"/>
      <c r="SYY44" s="101"/>
      <c r="SYZ44" s="101"/>
      <c r="SZA44" s="101"/>
      <c r="SZB44" s="101"/>
      <c r="SZC44" s="101"/>
      <c r="SZD44" s="101"/>
      <c r="SZE44" s="101"/>
      <c r="SZF44" s="101"/>
      <c r="SZG44" s="101"/>
      <c r="SZH44" s="101"/>
      <c r="SZI44" s="101"/>
      <c r="SZJ44" s="101"/>
      <c r="SZK44" s="101"/>
      <c r="SZL44" s="101"/>
      <c r="SZM44" s="101"/>
      <c r="SZN44" s="101"/>
      <c r="SZO44" s="101"/>
      <c r="SZP44" s="101"/>
      <c r="SZQ44" s="101"/>
      <c r="SZR44" s="101"/>
      <c r="SZS44" s="101"/>
      <c r="SZT44" s="101"/>
      <c r="SZU44" s="101"/>
      <c r="SZV44" s="101"/>
      <c r="SZW44" s="101"/>
      <c r="SZX44" s="101"/>
      <c r="SZY44" s="101"/>
      <c r="SZZ44" s="101"/>
      <c r="TAA44" s="101"/>
      <c r="TAB44" s="101"/>
      <c r="TAC44" s="101"/>
      <c r="TAD44" s="101"/>
      <c r="TAE44" s="101"/>
      <c r="TAF44" s="101"/>
      <c r="TAG44" s="101"/>
      <c r="TAH44" s="101"/>
      <c r="TAI44" s="101"/>
      <c r="TAJ44" s="101"/>
      <c r="TAK44" s="101"/>
      <c r="TAL44" s="101"/>
      <c r="TAM44" s="101"/>
      <c r="TAN44" s="101"/>
      <c r="TAO44" s="101"/>
      <c r="TAP44" s="101"/>
      <c r="TAQ44" s="101"/>
      <c r="TAR44" s="101"/>
      <c r="TAS44" s="101"/>
      <c r="TAT44" s="101"/>
      <c r="TAU44" s="101"/>
      <c r="TAV44" s="101"/>
      <c r="TAW44" s="101"/>
      <c r="TAX44" s="101"/>
      <c r="TAY44" s="101"/>
      <c r="TAZ44" s="101"/>
      <c r="TBA44" s="101"/>
      <c r="TBB44" s="101"/>
      <c r="TBC44" s="101"/>
      <c r="TBD44" s="101"/>
      <c r="TBE44" s="101"/>
      <c r="TBF44" s="101"/>
      <c r="TBG44" s="101"/>
      <c r="TBH44" s="101"/>
      <c r="TBI44" s="101"/>
      <c r="TBJ44" s="101"/>
      <c r="TBK44" s="101"/>
      <c r="TBL44" s="101"/>
      <c r="TBM44" s="101"/>
      <c r="TBN44" s="101"/>
      <c r="TBO44" s="101"/>
      <c r="TBP44" s="101"/>
      <c r="TBQ44" s="101"/>
      <c r="TBR44" s="101"/>
      <c r="TBS44" s="101"/>
      <c r="TBT44" s="101"/>
      <c r="TBU44" s="101"/>
      <c r="TBV44" s="101"/>
      <c r="TBW44" s="101"/>
      <c r="TBX44" s="101"/>
      <c r="TBY44" s="101"/>
      <c r="TBZ44" s="101"/>
      <c r="TCA44" s="101"/>
      <c r="TCB44" s="101"/>
      <c r="TCC44" s="101"/>
      <c r="TCD44" s="101"/>
      <c r="TCE44" s="101"/>
      <c r="TCF44" s="101"/>
      <c r="TCG44" s="101"/>
      <c r="TCH44" s="101"/>
      <c r="TCI44" s="101"/>
      <c r="TCJ44" s="101"/>
      <c r="TCK44" s="101"/>
      <c r="TCL44" s="101"/>
      <c r="TCM44" s="101"/>
      <c r="TCN44" s="101"/>
      <c r="TCO44" s="101"/>
      <c r="TCP44" s="101"/>
      <c r="TCQ44" s="101"/>
      <c r="TCR44" s="101"/>
      <c r="TCS44" s="101"/>
      <c r="TCT44" s="101"/>
      <c r="TCU44" s="101"/>
      <c r="TCV44" s="101"/>
      <c r="TCW44" s="101"/>
      <c r="TCX44" s="101"/>
      <c r="TCY44" s="101"/>
      <c r="TCZ44" s="101"/>
      <c r="TDA44" s="101"/>
      <c r="TDB44" s="101"/>
      <c r="TDC44" s="101"/>
      <c r="TDD44" s="101"/>
      <c r="TDE44" s="101"/>
      <c r="TDF44" s="101"/>
      <c r="TDG44" s="101"/>
      <c r="TDH44" s="101"/>
      <c r="TDI44" s="101"/>
      <c r="TDJ44" s="101"/>
      <c r="TDK44" s="101"/>
      <c r="TDL44" s="101"/>
      <c r="TDM44" s="101"/>
      <c r="TDN44" s="101"/>
      <c r="TDO44" s="101"/>
      <c r="TDP44" s="101"/>
      <c r="TDQ44" s="101"/>
      <c r="TDR44" s="101"/>
      <c r="TDS44" s="101"/>
      <c r="TDT44" s="101"/>
      <c r="TDU44" s="101"/>
      <c r="TDV44" s="101"/>
      <c r="TDW44" s="101"/>
      <c r="TDX44" s="101"/>
      <c r="TDY44" s="101"/>
      <c r="TDZ44" s="101"/>
      <c r="TEA44" s="101"/>
      <c r="TEB44" s="101"/>
      <c r="TEC44" s="101"/>
      <c r="TED44" s="101"/>
      <c r="TEE44" s="101"/>
      <c r="TEF44" s="101"/>
      <c r="TEG44" s="101"/>
      <c r="TEH44" s="101"/>
      <c r="TEI44" s="101"/>
      <c r="TEJ44" s="101"/>
      <c r="TEK44" s="101"/>
      <c r="TEL44" s="101"/>
      <c r="TEM44" s="101"/>
      <c r="TEN44" s="101"/>
      <c r="TEO44" s="101"/>
      <c r="TEP44" s="101"/>
      <c r="TEQ44" s="101"/>
      <c r="TER44" s="101"/>
      <c r="TES44" s="101"/>
      <c r="TET44" s="101"/>
      <c r="TEU44" s="101"/>
      <c r="TEV44" s="101"/>
      <c r="TEW44" s="101"/>
      <c r="TEX44" s="101"/>
      <c r="TEY44" s="101"/>
      <c r="TEZ44" s="101"/>
      <c r="TFA44" s="101"/>
      <c r="TFB44" s="101"/>
      <c r="TFC44" s="101"/>
      <c r="TFD44" s="101"/>
      <c r="TFE44" s="101"/>
      <c r="TFF44" s="101"/>
      <c r="TFG44" s="101"/>
      <c r="TFH44" s="101"/>
      <c r="TFI44" s="101"/>
      <c r="TFJ44" s="101"/>
      <c r="TFK44" s="101"/>
      <c r="TFL44" s="101"/>
      <c r="TFM44" s="101"/>
      <c r="TFN44" s="101"/>
      <c r="TFO44" s="101"/>
      <c r="TFP44" s="101"/>
      <c r="TFQ44" s="101"/>
      <c r="TFR44" s="101"/>
      <c r="TFS44" s="101"/>
      <c r="TFT44" s="101"/>
      <c r="TFU44" s="101"/>
      <c r="TFV44" s="101"/>
      <c r="TFW44" s="101"/>
      <c r="TFX44" s="101"/>
      <c r="TFY44" s="101"/>
      <c r="TFZ44" s="101"/>
      <c r="TGA44" s="101"/>
      <c r="TGB44" s="101"/>
      <c r="TGC44" s="101"/>
      <c r="TGD44" s="101"/>
      <c r="TGE44" s="101"/>
      <c r="TGF44" s="101"/>
      <c r="TGG44" s="101"/>
      <c r="TGH44" s="101"/>
      <c r="TGI44" s="101"/>
      <c r="TGJ44" s="101"/>
      <c r="TGK44" s="101"/>
      <c r="TGL44" s="101"/>
      <c r="TGM44" s="101"/>
      <c r="TGN44" s="101"/>
      <c r="TGO44" s="101"/>
      <c r="TGP44" s="101"/>
      <c r="TGQ44" s="101"/>
      <c r="TGR44" s="101"/>
      <c r="TGS44" s="101"/>
      <c r="TGT44" s="101"/>
      <c r="TGU44" s="101"/>
      <c r="TGV44" s="101"/>
      <c r="TGW44" s="101"/>
      <c r="TGX44" s="101"/>
      <c r="TGY44" s="101"/>
      <c r="TGZ44" s="101"/>
      <c r="THA44" s="101"/>
      <c r="THB44" s="101"/>
      <c r="THC44" s="101"/>
      <c r="THD44" s="101"/>
      <c r="THE44" s="101"/>
      <c r="THF44" s="101"/>
      <c r="THG44" s="101"/>
      <c r="THH44" s="101"/>
      <c r="THI44" s="101"/>
      <c r="THJ44" s="101"/>
      <c r="THK44" s="101"/>
      <c r="THL44" s="101"/>
      <c r="THM44" s="101"/>
      <c r="THN44" s="101"/>
      <c r="THO44" s="101"/>
      <c r="THP44" s="101"/>
      <c r="THQ44" s="101"/>
      <c r="THR44" s="101"/>
      <c r="THS44" s="101"/>
      <c r="THT44" s="101"/>
      <c r="THU44" s="101"/>
      <c r="THV44" s="101"/>
      <c r="THW44" s="101"/>
      <c r="THX44" s="101"/>
      <c r="THY44" s="101"/>
      <c r="THZ44" s="101"/>
      <c r="TIA44" s="101"/>
      <c r="TIB44" s="101"/>
      <c r="TIC44" s="101"/>
      <c r="TID44" s="101"/>
      <c r="TIE44" s="101"/>
      <c r="TIF44" s="101"/>
      <c r="TIG44" s="101"/>
      <c r="TIH44" s="101"/>
      <c r="TII44" s="101"/>
      <c r="TIJ44" s="101"/>
      <c r="TIK44" s="101"/>
      <c r="TIL44" s="101"/>
      <c r="TIM44" s="101"/>
      <c r="TIN44" s="101"/>
      <c r="TIO44" s="101"/>
      <c r="TIP44" s="101"/>
      <c r="TIQ44" s="101"/>
      <c r="TIR44" s="101"/>
      <c r="TIS44" s="101"/>
      <c r="TIT44" s="101"/>
      <c r="TIU44" s="101"/>
      <c r="TIV44" s="101"/>
      <c r="TIW44" s="101"/>
      <c r="TIX44" s="101"/>
      <c r="TIY44" s="101"/>
      <c r="TIZ44" s="101"/>
      <c r="TJA44" s="101"/>
      <c r="TJB44" s="101"/>
      <c r="TJC44" s="101"/>
      <c r="TJD44" s="101"/>
      <c r="TJE44" s="101"/>
      <c r="TJF44" s="101"/>
      <c r="TJG44" s="101"/>
      <c r="TJH44" s="101"/>
      <c r="TJI44" s="101"/>
      <c r="TJJ44" s="101"/>
      <c r="TJK44" s="101"/>
      <c r="TJL44" s="101"/>
      <c r="TJM44" s="101"/>
      <c r="TJN44" s="101"/>
      <c r="TJO44" s="101"/>
      <c r="TJP44" s="101"/>
      <c r="TJQ44" s="101"/>
      <c r="TJR44" s="101"/>
      <c r="TJS44" s="101"/>
      <c r="TJT44" s="101"/>
      <c r="TJU44" s="101"/>
      <c r="TJV44" s="101"/>
      <c r="TJW44" s="101"/>
      <c r="TJX44" s="101"/>
      <c r="TJY44" s="101"/>
      <c r="TJZ44" s="101"/>
      <c r="TKA44" s="101"/>
      <c r="TKB44" s="101"/>
      <c r="TKC44" s="101"/>
      <c r="TKD44" s="101"/>
      <c r="TKE44" s="101"/>
      <c r="TKF44" s="101"/>
      <c r="TKG44" s="101"/>
      <c r="TKH44" s="101"/>
      <c r="TKI44" s="101"/>
      <c r="TKJ44" s="101"/>
      <c r="TKK44" s="101"/>
      <c r="TKL44" s="101"/>
      <c r="TKM44" s="101"/>
      <c r="TKN44" s="101"/>
      <c r="TKO44" s="101"/>
      <c r="TKP44" s="101"/>
      <c r="TKQ44" s="101"/>
      <c r="TKR44" s="101"/>
      <c r="TKS44" s="101"/>
      <c r="TKT44" s="101"/>
      <c r="TKU44" s="101"/>
      <c r="TKV44" s="101"/>
      <c r="TKW44" s="101"/>
      <c r="TKX44" s="101"/>
      <c r="TKY44" s="101"/>
      <c r="TKZ44" s="101"/>
      <c r="TLA44" s="101"/>
      <c r="TLB44" s="101"/>
      <c r="TLC44" s="101"/>
      <c r="TLD44" s="101"/>
      <c r="TLE44" s="101"/>
      <c r="TLF44" s="101"/>
      <c r="TLG44" s="101"/>
      <c r="TLH44" s="101"/>
      <c r="TLI44" s="101"/>
      <c r="TLJ44" s="101"/>
      <c r="TLK44" s="101"/>
      <c r="TLL44" s="101"/>
      <c r="TLM44" s="101"/>
      <c r="TLN44" s="101"/>
      <c r="TLO44" s="101"/>
      <c r="TLP44" s="101"/>
      <c r="TLQ44" s="101"/>
      <c r="TLR44" s="101"/>
      <c r="TLS44" s="101"/>
      <c r="TLT44" s="101"/>
      <c r="TLU44" s="101"/>
      <c r="TLV44" s="101"/>
      <c r="TLW44" s="101"/>
      <c r="TLX44" s="101"/>
      <c r="TLY44" s="101"/>
      <c r="TLZ44" s="101"/>
      <c r="TMA44" s="101"/>
      <c r="TMB44" s="101"/>
      <c r="TMC44" s="101"/>
      <c r="TMD44" s="101"/>
      <c r="TME44" s="101"/>
      <c r="TMF44" s="101"/>
      <c r="TMG44" s="101"/>
      <c r="TMH44" s="101"/>
      <c r="TMI44" s="101"/>
      <c r="TMJ44" s="101"/>
      <c r="TMK44" s="101"/>
      <c r="TML44" s="101"/>
      <c r="TMM44" s="101"/>
      <c r="TMN44" s="101"/>
      <c r="TMO44" s="101"/>
      <c r="TMP44" s="101"/>
      <c r="TMQ44" s="101"/>
      <c r="TMR44" s="101"/>
      <c r="TMS44" s="101"/>
      <c r="TMT44" s="101"/>
      <c r="TMU44" s="101"/>
      <c r="TMV44" s="101"/>
      <c r="TMW44" s="101"/>
      <c r="TMX44" s="101"/>
      <c r="TMY44" s="101"/>
      <c r="TMZ44" s="101"/>
      <c r="TNA44" s="101"/>
      <c r="TNB44" s="101"/>
      <c r="TNC44" s="101"/>
      <c r="TND44" s="101"/>
      <c r="TNE44" s="101"/>
      <c r="TNF44" s="101"/>
      <c r="TNG44" s="101"/>
      <c r="TNH44" s="101"/>
      <c r="TNI44" s="101"/>
      <c r="TNJ44" s="101"/>
      <c r="TNK44" s="101"/>
      <c r="TNL44" s="101"/>
      <c r="TNM44" s="101"/>
      <c r="TNN44" s="101"/>
      <c r="TNO44" s="101"/>
      <c r="TNP44" s="101"/>
      <c r="TNQ44" s="101"/>
      <c r="TNR44" s="101"/>
      <c r="TNS44" s="101"/>
      <c r="TNT44" s="101"/>
      <c r="TNU44" s="101"/>
      <c r="TNV44" s="101"/>
      <c r="TNW44" s="101"/>
      <c r="TNX44" s="101"/>
      <c r="TNY44" s="101"/>
      <c r="TNZ44" s="101"/>
      <c r="TOA44" s="101"/>
      <c r="TOB44" s="101"/>
      <c r="TOC44" s="101"/>
      <c r="TOD44" s="101"/>
      <c r="TOE44" s="101"/>
      <c r="TOF44" s="101"/>
      <c r="TOG44" s="101"/>
      <c r="TOH44" s="101"/>
      <c r="TOI44" s="101"/>
      <c r="TOJ44" s="101"/>
      <c r="TOK44" s="101"/>
      <c r="TOL44" s="101"/>
      <c r="TOM44" s="101"/>
      <c r="TON44" s="101"/>
      <c r="TOO44" s="101"/>
      <c r="TOP44" s="101"/>
      <c r="TOQ44" s="101"/>
      <c r="TOR44" s="101"/>
      <c r="TOS44" s="101"/>
      <c r="TOT44" s="101"/>
      <c r="TOU44" s="101"/>
      <c r="TOV44" s="101"/>
      <c r="TOW44" s="101"/>
      <c r="TOX44" s="101"/>
      <c r="TOY44" s="101"/>
      <c r="TOZ44" s="101"/>
      <c r="TPA44" s="101"/>
      <c r="TPB44" s="101"/>
      <c r="TPC44" s="101"/>
      <c r="TPD44" s="101"/>
      <c r="TPE44" s="101"/>
      <c r="TPF44" s="101"/>
      <c r="TPG44" s="101"/>
      <c r="TPH44" s="101"/>
      <c r="TPI44" s="101"/>
      <c r="TPJ44" s="101"/>
      <c r="TPK44" s="101"/>
      <c r="TPL44" s="101"/>
      <c r="TPM44" s="101"/>
      <c r="TPN44" s="101"/>
      <c r="TPO44" s="101"/>
      <c r="TPP44" s="101"/>
      <c r="TPQ44" s="101"/>
      <c r="TPR44" s="101"/>
      <c r="TPS44" s="101"/>
      <c r="TPT44" s="101"/>
      <c r="TPU44" s="101"/>
      <c r="TPV44" s="101"/>
      <c r="TPW44" s="101"/>
      <c r="TPX44" s="101"/>
      <c r="TPY44" s="101"/>
      <c r="TPZ44" s="101"/>
      <c r="TQA44" s="101"/>
      <c r="TQB44" s="101"/>
      <c r="TQC44" s="101"/>
      <c r="TQD44" s="101"/>
      <c r="TQE44" s="101"/>
      <c r="TQF44" s="101"/>
      <c r="TQG44" s="101"/>
      <c r="TQH44" s="101"/>
      <c r="TQI44" s="101"/>
      <c r="TQJ44" s="101"/>
      <c r="TQK44" s="101"/>
      <c r="TQL44" s="101"/>
      <c r="TQM44" s="101"/>
      <c r="TQN44" s="101"/>
      <c r="TQO44" s="101"/>
      <c r="TQP44" s="101"/>
      <c r="TQQ44" s="101"/>
      <c r="TQR44" s="101"/>
      <c r="TQS44" s="101"/>
      <c r="TQT44" s="101"/>
      <c r="TQU44" s="101"/>
      <c r="TQV44" s="101"/>
      <c r="TQW44" s="101"/>
      <c r="TQX44" s="101"/>
      <c r="TQY44" s="101"/>
      <c r="TQZ44" s="101"/>
      <c r="TRA44" s="101"/>
      <c r="TRB44" s="101"/>
      <c r="TRC44" s="101"/>
      <c r="TRD44" s="101"/>
      <c r="TRE44" s="101"/>
      <c r="TRF44" s="101"/>
      <c r="TRG44" s="101"/>
      <c r="TRH44" s="101"/>
      <c r="TRI44" s="101"/>
      <c r="TRJ44" s="101"/>
      <c r="TRK44" s="101"/>
      <c r="TRL44" s="101"/>
      <c r="TRM44" s="101"/>
      <c r="TRN44" s="101"/>
      <c r="TRO44" s="101"/>
      <c r="TRP44" s="101"/>
      <c r="TRQ44" s="101"/>
      <c r="TRR44" s="101"/>
      <c r="TRS44" s="101"/>
      <c r="TRT44" s="101"/>
      <c r="TRU44" s="101"/>
      <c r="TRV44" s="101"/>
      <c r="TRW44" s="101"/>
      <c r="TRX44" s="101"/>
      <c r="TRY44" s="101"/>
      <c r="TRZ44" s="101"/>
      <c r="TSA44" s="101"/>
      <c r="TSB44" s="101"/>
      <c r="TSC44" s="101"/>
      <c r="TSD44" s="101"/>
      <c r="TSE44" s="101"/>
      <c r="TSF44" s="101"/>
      <c r="TSG44" s="101"/>
      <c r="TSH44" s="101"/>
      <c r="TSI44" s="101"/>
      <c r="TSJ44" s="101"/>
      <c r="TSK44" s="101"/>
      <c r="TSL44" s="101"/>
      <c r="TSM44" s="101"/>
      <c r="TSN44" s="101"/>
      <c r="TSO44" s="101"/>
      <c r="TSP44" s="101"/>
      <c r="TSQ44" s="101"/>
      <c r="TSR44" s="101"/>
      <c r="TSS44" s="101"/>
      <c r="TST44" s="101"/>
      <c r="TSU44" s="101"/>
      <c r="TSV44" s="101"/>
      <c r="TSW44" s="101"/>
      <c r="TSX44" s="101"/>
      <c r="TSY44" s="101"/>
      <c r="TSZ44" s="101"/>
      <c r="TTA44" s="101"/>
      <c r="TTB44" s="101"/>
      <c r="TTC44" s="101"/>
      <c r="TTD44" s="101"/>
      <c r="TTE44" s="101"/>
      <c r="TTF44" s="101"/>
      <c r="TTG44" s="101"/>
      <c r="TTH44" s="101"/>
      <c r="TTI44" s="101"/>
      <c r="TTJ44" s="101"/>
      <c r="TTK44" s="101"/>
      <c r="TTL44" s="101"/>
      <c r="TTM44" s="101"/>
      <c r="TTN44" s="101"/>
      <c r="TTO44" s="101"/>
      <c r="TTP44" s="101"/>
      <c r="TTQ44" s="101"/>
      <c r="TTR44" s="101"/>
      <c r="TTS44" s="101"/>
      <c r="TTT44" s="101"/>
      <c r="TTU44" s="101"/>
      <c r="TTV44" s="101"/>
      <c r="TTW44" s="101"/>
      <c r="TTX44" s="101"/>
      <c r="TTY44" s="101"/>
      <c r="TTZ44" s="101"/>
      <c r="TUA44" s="101"/>
      <c r="TUB44" s="101"/>
      <c r="TUC44" s="101"/>
      <c r="TUD44" s="101"/>
      <c r="TUE44" s="101"/>
      <c r="TUF44" s="101"/>
      <c r="TUG44" s="101"/>
      <c r="TUH44" s="101"/>
      <c r="TUI44" s="101"/>
      <c r="TUJ44" s="101"/>
      <c r="TUK44" s="101"/>
      <c r="TUL44" s="101"/>
      <c r="TUM44" s="101"/>
      <c r="TUN44" s="101"/>
      <c r="TUO44" s="101"/>
      <c r="TUP44" s="101"/>
      <c r="TUQ44" s="101"/>
      <c r="TUR44" s="101"/>
      <c r="TUS44" s="101"/>
      <c r="TUT44" s="101"/>
      <c r="TUU44" s="101"/>
      <c r="TUV44" s="101"/>
      <c r="TUW44" s="101"/>
      <c r="TUX44" s="101"/>
      <c r="TUY44" s="101"/>
      <c r="TUZ44" s="101"/>
      <c r="TVA44" s="101"/>
      <c r="TVB44" s="101"/>
      <c r="TVC44" s="101"/>
      <c r="TVD44" s="101"/>
      <c r="TVE44" s="101"/>
      <c r="TVF44" s="101"/>
      <c r="TVG44" s="101"/>
      <c r="TVH44" s="101"/>
      <c r="TVI44" s="101"/>
      <c r="TVJ44" s="101"/>
      <c r="TVK44" s="101"/>
      <c r="TVL44" s="101"/>
      <c r="TVM44" s="101"/>
      <c r="TVN44" s="101"/>
      <c r="TVO44" s="101"/>
      <c r="TVP44" s="101"/>
      <c r="TVQ44" s="101"/>
      <c r="TVR44" s="101"/>
      <c r="TVS44" s="101"/>
      <c r="TVT44" s="101"/>
      <c r="TVU44" s="101"/>
      <c r="TVV44" s="101"/>
      <c r="TVW44" s="101"/>
      <c r="TVX44" s="101"/>
      <c r="TVY44" s="101"/>
      <c r="TVZ44" s="101"/>
      <c r="TWA44" s="101"/>
      <c r="TWB44" s="101"/>
      <c r="TWC44" s="101"/>
      <c r="TWD44" s="101"/>
      <c r="TWE44" s="101"/>
      <c r="TWF44" s="101"/>
      <c r="TWG44" s="101"/>
      <c r="TWH44" s="101"/>
      <c r="TWI44" s="101"/>
      <c r="TWJ44" s="101"/>
      <c r="TWK44" s="101"/>
      <c r="TWL44" s="101"/>
      <c r="TWM44" s="101"/>
      <c r="TWN44" s="101"/>
      <c r="TWO44" s="101"/>
      <c r="TWP44" s="101"/>
      <c r="TWQ44" s="101"/>
      <c r="TWR44" s="101"/>
      <c r="TWS44" s="101"/>
      <c r="TWT44" s="101"/>
      <c r="TWU44" s="101"/>
      <c r="TWV44" s="101"/>
      <c r="TWW44" s="101"/>
      <c r="TWX44" s="101"/>
      <c r="TWY44" s="101"/>
      <c r="TWZ44" s="101"/>
      <c r="TXA44" s="101"/>
      <c r="TXB44" s="101"/>
      <c r="TXC44" s="101"/>
      <c r="TXD44" s="101"/>
      <c r="TXE44" s="101"/>
      <c r="TXF44" s="101"/>
      <c r="TXG44" s="101"/>
      <c r="TXH44" s="101"/>
      <c r="TXI44" s="101"/>
      <c r="TXJ44" s="101"/>
      <c r="TXK44" s="101"/>
      <c r="TXL44" s="101"/>
      <c r="TXM44" s="101"/>
      <c r="TXN44" s="101"/>
      <c r="TXO44" s="101"/>
      <c r="TXP44" s="101"/>
      <c r="TXQ44" s="101"/>
      <c r="TXR44" s="101"/>
      <c r="TXS44" s="101"/>
      <c r="TXT44" s="101"/>
      <c r="TXU44" s="101"/>
      <c r="TXV44" s="101"/>
      <c r="TXW44" s="101"/>
      <c r="TXX44" s="101"/>
      <c r="TXY44" s="101"/>
      <c r="TXZ44" s="101"/>
      <c r="TYA44" s="101"/>
      <c r="TYB44" s="101"/>
      <c r="TYC44" s="101"/>
      <c r="TYD44" s="101"/>
      <c r="TYE44" s="101"/>
      <c r="TYF44" s="101"/>
      <c r="TYG44" s="101"/>
      <c r="TYH44" s="101"/>
      <c r="TYI44" s="101"/>
      <c r="TYJ44" s="101"/>
      <c r="TYK44" s="101"/>
      <c r="TYL44" s="101"/>
      <c r="TYM44" s="101"/>
      <c r="TYN44" s="101"/>
      <c r="TYO44" s="101"/>
      <c r="TYP44" s="101"/>
      <c r="TYQ44" s="101"/>
      <c r="TYR44" s="101"/>
      <c r="TYS44" s="101"/>
      <c r="TYT44" s="101"/>
      <c r="TYU44" s="101"/>
      <c r="TYV44" s="101"/>
      <c r="TYW44" s="101"/>
      <c r="TYX44" s="101"/>
      <c r="TYY44" s="101"/>
      <c r="TYZ44" s="101"/>
      <c r="TZA44" s="101"/>
      <c r="TZB44" s="101"/>
      <c r="TZC44" s="101"/>
      <c r="TZD44" s="101"/>
      <c r="TZE44" s="101"/>
      <c r="TZF44" s="101"/>
      <c r="TZG44" s="101"/>
      <c r="TZH44" s="101"/>
      <c r="TZI44" s="101"/>
      <c r="TZJ44" s="101"/>
      <c r="TZK44" s="101"/>
      <c r="TZL44" s="101"/>
      <c r="TZM44" s="101"/>
      <c r="TZN44" s="101"/>
      <c r="TZO44" s="101"/>
      <c r="TZP44" s="101"/>
      <c r="TZQ44" s="101"/>
      <c r="TZR44" s="101"/>
      <c r="TZS44" s="101"/>
      <c r="TZT44" s="101"/>
      <c r="TZU44" s="101"/>
      <c r="TZV44" s="101"/>
      <c r="TZW44" s="101"/>
      <c r="TZX44" s="101"/>
      <c r="TZY44" s="101"/>
      <c r="TZZ44" s="101"/>
      <c r="UAA44" s="101"/>
      <c r="UAB44" s="101"/>
      <c r="UAC44" s="101"/>
      <c r="UAD44" s="101"/>
      <c r="UAE44" s="101"/>
      <c r="UAF44" s="101"/>
      <c r="UAG44" s="101"/>
      <c r="UAH44" s="101"/>
      <c r="UAI44" s="101"/>
      <c r="UAJ44" s="101"/>
      <c r="UAK44" s="101"/>
      <c r="UAL44" s="101"/>
      <c r="UAM44" s="101"/>
      <c r="UAN44" s="101"/>
      <c r="UAO44" s="101"/>
      <c r="UAP44" s="101"/>
      <c r="UAQ44" s="101"/>
      <c r="UAR44" s="101"/>
      <c r="UAS44" s="101"/>
      <c r="UAT44" s="101"/>
      <c r="UAU44" s="101"/>
      <c r="UAV44" s="101"/>
      <c r="UAW44" s="101"/>
      <c r="UAX44" s="101"/>
      <c r="UAY44" s="101"/>
      <c r="UAZ44" s="101"/>
      <c r="UBA44" s="101"/>
      <c r="UBB44" s="101"/>
      <c r="UBC44" s="101"/>
      <c r="UBD44" s="101"/>
      <c r="UBE44" s="101"/>
      <c r="UBF44" s="101"/>
      <c r="UBG44" s="101"/>
      <c r="UBH44" s="101"/>
      <c r="UBI44" s="101"/>
      <c r="UBJ44" s="101"/>
      <c r="UBK44" s="101"/>
      <c r="UBL44" s="101"/>
      <c r="UBM44" s="101"/>
      <c r="UBN44" s="101"/>
      <c r="UBO44" s="101"/>
      <c r="UBP44" s="101"/>
      <c r="UBQ44" s="101"/>
      <c r="UBR44" s="101"/>
      <c r="UBS44" s="101"/>
      <c r="UBT44" s="101"/>
      <c r="UBU44" s="101"/>
      <c r="UBV44" s="101"/>
      <c r="UBW44" s="101"/>
      <c r="UBX44" s="101"/>
      <c r="UBY44" s="101"/>
      <c r="UBZ44" s="101"/>
      <c r="UCA44" s="101"/>
      <c r="UCB44" s="101"/>
      <c r="UCC44" s="101"/>
      <c r="UCD44" s="101"/>
      <c r="UCE44" s="101"/>
      <c r="UCF44" s="101"/>
      <c r="UCG44" s="101"/>
      <c r="UCH44" s="101"/>
      <c r="UCI44" s="101"/>
      <c r="UCJ44" s="101"/>
      <c r="UCK44" s="101"/>
      <c r="UCL44" s="101"/>
      <c r="UCM44" s="101"/>
      <c r="UCN44" s="101"/>
      <c r="UCO44" s="101"/>
      <c r="UCP44" s="101"/>
      <c r="UCQ44" s="101"/>
      <c r="UCR44" s="101"/>
      <c r="UCS44" s="101"/>
      <c r="UCT44" s="101"/>
      <c r="UCU44" s="101"/>
      <c r="UCV44" s="101"/>
      <c r="UCW44" s="101"/>
      <c r="UCX44" s="101"/>
      <c r="UCY44" s="101"/>
      <c r="UCZ44" s="101"/>
      <c r="UDA44" s="101"/>
      <c r="UDB44" s="101"/>
      <c r="UDC44" s="101"/>
      <c r="UDD44" s="101"/>
      <c r="UDE44" s="101"/>
      <c r="UDF44" s="101"/>
      <c r="UDG44" s="101"/>
      <c r="UDH44" s="101"/>
      <c r="UDI44" s="101"/>
      <c r="UDJ44" s="101"/>
      <c r="UDK44" s="101"/>
      <c r="UDL44" s="101"/>
      <c r="UDM44" s="101"/>
      <c r="UDN44" s="101"/>
      <c r="UDO44" s="101"/>
      <c r="UDP44" s="101"/>
      <c r="UDQ44" s="101"/>
      <c r="UDR44" s="101"/>
      <c r="UDS44" s="101"/>
      <c r="UDT44" s="101"/>
      <c r="UDU44" s="101"/>
      <c r="UDV44" s="101"/>
      <c r="UDW44" s="101"/>
      <c r="UDX44" s="101"/>
      <c r="UDY44" s="101"/>
      <c r="UDZ44" s="101"/>
      <c r="UEA44" s="101"/>
      <c r="UEB44" s="101"/>
      <c r="UEC44" s="101"/>
      <c r="UED44" s="101"/>
      <c r="UEE44" s="101"/>
      <c r="UEF44" s="101"/>
      <c r="UEG44" s="101"/>
      <c r="UEH44" s="101"/>
      <c r="UEI44" s="101"/>
      <c r="UEJ44" s="101"/>
      <c r="UEK44" s="101"/>
      <c r="UEL44" s="101"/>
      <c r="UEM44" s="101"/>
      <c r="UEN44" s="101"/>
      <c r="UEO44" s="101"/>
      <c r="UEP44" s="101"/>
      <c r="UEQ44" s="101"/>
      <c r="UER44" s="101"/>
      <c r="UES44" s="101"/>
      <c r="UET44" s="101"/>
      <c r="UEU44" s="101"/>
      <c r="UEV44" s="101"/>
      <c r="UEW44" s="101"/>
      <c r="UEX44" s="101"/>
      <c r="UEY44" s="101"/>
      <c r="UEZ44" s="101"/>
      <c r="UFA44" s="101"/>
      <c r="UFB44" s="101"/>
      <c r="UFC44" s="101"/>
      <c r="UFD44" s="101"/>
      <c r="UFE44" s="101"/>
      <c r="UFF44" s="101"/>
      <c r="UFG44" s="101"/>
      <c r="UFH44" s="101"/>
      <c r="UFI44" s="101"/>
      <c r="UFJ44" s="101"/>
      <c r="UFK44" s="101"/>
      <c r="UFL44" s="101"/>
      <c r="UFM44" s="101"/>
      <c r="UFN44" s="101"/>
      <c r="UFO44" s="101"/>
      <c r="UFP44" s="101"/>
      <c r="UFQ44" s="101"/>
      <c r="UFR44" s="101"/>
      <c r="UFS44" s="101"/>
      <c r="UFT44" s="101"/>
      <c r="UFU44" s="101"/>
      <c r="UFV44" s="101"/>
      <c r="UFW44" s="101"/>
      <c r="UFX44" s="101"/>
      <c r="UFY44" s="101"/>
      <c r="UFZ44" s="101"/>
      <c r="UGA44" s="101"/>
      <c r="UGB44" s="101"/>
      <c r="UGC44" s="101"/>
      <c r="UGD44" s="101"/>
      <c r="UGE44" s="101"/>
      <c r="UGF44" s="101"/>
      <c r="UGG44" s="101"/>
      <c r="UGH44" s="101"/>
      <c r="UGI44" s="101"/>
      <c r="UGJ44" s="101"/>
      <c r="UGK44" s="101"/>
      <c r="UGL44" s="101"/>
      <c r="UGM44" s="101"/>
      <c r="UGN44" s="101"/>
      <c r="UGO44" s="101"/>
      <c r="UGP44" s="101"/>
      <c r="UGQ44" s="101"/>
      <c r="UGR44" s="101"/>
      <c r="UGS44" s="101"/>
      <c r="UGT44" s="101"/>
      <c r="UGU44" s="101"/>
      <c r="UGV44" s="101"/>
      <c r="UGW44" s="101"/>
      <c r="UGX44" s="101"/>
      <c r="UGY44" s="101"/>
      <c r="UGZ44" s="101"/>
      <c r="UHA44" s="101"/>
      <c r="UHB44" s="101"/>
      <c r="UHC44" s="101"/>
      <c r="UHD44" s="101"/>
      <c r="UHE44" s="101"/>
      <c r="UHF44" s="101"/>
      <c r="UHG44" s="101"/>
      <c r="UHH44" s="101"/>
      <c r="UHI44" s="101"/>
      <c r="UHJ44" s="101"/>
      <c r="UHK44" s="101"/>
      <c r="UHL44" s="101"/>
      <c r="UHM44" s="101"/>
      <c r="UHN44" s="101"/>
      <c r="UHO44" s="101"/>
      <c r="UHP44" s="101"/>
      <c r="UHQ44" s="101"/>
      <c r="UHR44" s="101"/>
      <c r="UHS44" s="101"/>
      <c r="UHT44" s="101"/>
      <c r="UHU44" s="101"/>
      <c r="UHV44" s="101"/>
      <c r="UHW44" s="101"/>
      <c r="UHX44" s="101"/>
      <c r="UHY44" s="101"/>
      <c r="UHZ44" s="101"/>
      <c r="UIA44" s="101"/>
      <c r="UIB44" s="101"/>
      <c r="UIC44" s="101"/>
      <c r="UID44" s="101"/>
      <c r="UIE44" s="101"/>
      <c r="UIF44" s="101"/>
      <c r="UIG44" s="101"/>
      <c r="UIH44" s="101"/>
      <c r="UII44" s="101"/>
      <c r="UIJ44" s="101"/>
      <c r="UIK44" s="101"/>
      <c r="UIL44" s="101"/>
      <c r="UIM44" s="101"/>
      <c r="UIN44" s="101"/>
      <c r="UIO44" s="101"/>
      <c r="UIP44" s="101"/>
      <c r="UIQ44" s="101"/>
      <c r="UIR44" s="101"/>
      <c r="UIS44" s="101"/>
      <c r="UIT44" s="101"/>
      <c r="UIU44" s="101"/>
      <c r="UIV44" s="101"/>
      <c r="UIW44" s="101"/>
      <c r="UIX44" s="101"/>
      <c r="UIY44" s="101"/>
      <c r="UIZ44" s="101"/>
      <c r="UJA44" s="101"/>
      <c r="UJB44" s="101"/>
      <c r="UJC44" s="101"/>
      <c r="UJD44" s="101"/>
      <c r="UJE44" s="101"/>
      <c r="UJF44" s="101"/>
      <c r="UJG44" s="101"/>
      <c r="UJH44" s="101"/>
      <c r="UJI44" s="101"/>
      <c r="UJJ44" s="101"/>
      <c r="UJK44" s="101"/>
      <c r="UJL44" s="101"/>
      <c r="UJM44" s="101"/>
      <c r="UJN44" s="101"/>
      <c r="UJO44" s="101"/>
      <c r="UJP44" s="101"/>
      <c r="UJQ44" s="101"/>
      <c r="UJR44" s="101"/>
      <c r="UJS44" s="101"/>
      <c r="UJT44" s="101"/>
      <c r="UJU44" s="101"/>
      <c r="UJV44" s="101"/>
      <c r="UJW44" s="101"/>
      <c r="UJX44" s="101"/>
      <c r="UJY44" s="101"/>
      <c r="UJZ44" s="101"/>
      <c r="UKA44" s="101"/>
      <c r="UKB44" s="101"/>
      <c r="UKC44" s="101"/>
      <c r="UKD44" s="101"/>
      <c r="UKE44" s="101"/>
      <c r="UKF44" s="101"/>
      <c r="UKG44" s="101"/>
      <c r="UKH44" s="101"/>
      <c r="UKI44" s="101"/>
      <c r="UKJ44" s="101"/>
      <c r="UKK44" s="101"/>
      <c r="UKL44" s="101"/>
      <c r="UKM44" s="101"/>
      <c r="UKN44" s="101"/>
      <c r="UKO44" s="101"/>
      <c r="UKP44" s="101"/>
      <c r="UKQ44" s="101"/>
      <c r="UKR44" s="101"/>
      <c r="UKS44" s="101"/>
      <c r="UKT44" s="101"/>
      <c r="UKU44" s="101"/>
      <c r="UKV44" s="101"/>
      <c r="UKW44" s="101"/>
      <c r="UKX44" s="101"/>
      <c r="UKY44" s="101"/>
      <c r="UKZ44" s="101"/>
      <c r="ULA44" s="101"/>
      <c r="ULB44" s="101"/>
      <c r="ULC44" s="101"/>
      <c r="ULD44" s="101"/>
      <c r="ULE44" s="101"/>
      <c r="ULF44" s="101"/>
      <c r="ULG44" s="101"/>
      <c r="ULH44" s="101"/>
      <c r="ULI44" s="101"/>
      <c r="ULJ44" s="101"/>
      <c r="ULK44" s="101"/>
      <c r="ULL44" s="101"/>
      <c r="ULM44" s="101"/>
      <c r="ULN44" s="101"/>
      <c r="ULO44" s="101"/>
      <c r="ULP44" s="101"/>
      <c r="ULQ44" s="101"/>
      <c r="ULR44" s="101"/>
      <c r="ULS44" s="101"/>
      <c r="ULT44" s="101"/>
      <c r="ULU44" s="101"/>
      <c r="ULV44" s="101"/>
      <c r="ULW44" s="101"/>
      <c r="ULX44" s="101"/>
      <c r="ULY44" s="101"/>
      <c r="ULZ44" s="101"/>
      <c r="UMA44" s="101"/>
      <c r="UMB44" s="101"/>
      <c r="UMC44" s="101"/>
      <c r="UMD44" s="101"/>
      <c r="UME44" s="101"/>
      <c r="UMF44" s="101"/>
      <c r="UMG44" s="101"/>
      <c r="UMH44" s="101"/>
      <c r="UMI44" s="101"/>
      <c r="UMJ44" s="101"/>
      <c r="UMK44" s="101"/>
      <c r="UML44" s="101"/>
      <c r="UMM44" s="101"/>
      <c r="UMN44" s="101"/>
      <c r="UMO44" s="101"/>
      <c r="UMP44" s="101"/>
      <c r="UMQ44" s="101"/>
      <c r="UMR44" s="101"/>
      <c r="UMS44" s="101"/>
      <c r="UMT44" s="101"/>
      <c r="UMU44" s="101"/>
      <c r="UMV44" s="101"/>
      <c r="UMW44" s="101"/>
      <c r="UMX44" s="101"/>
      <c r="UMY44" s="101"/>
      <c r="UMZ44" s="101"/>
      <c r="UNA44" s="101"/>
      <c r="UNB44" s="101"/>
      <c r="UNC44" s="101"/>
      <c r="UND44" s="101"/>
      <c r="UNE44" s="101"/>
      <c r="UNF44" s="101"/>
      <c r="UNG44" s="101"/>
      <c r="UNH44" s="101"/>
      <c r="UNI44" s="101"/>
      <c r="UNJ44" s="101"/>
      <c r="UNK44" s="101"/>
      <c r="UNL44" s="101"/>
      <c r="UNM44" s="101"/>
      <c r="UNN44" s="101"/>
      <c r="UNO44" s="101"/>
      <c r="UNP44" s="101"/>
      <c r="UNQ44" s="101"/>
      <c r="UNR44" s="101"/>
      <c r="UNS44" s="101"/>
      <c r="UNT44" s="101"/>
      <c r="UNU44" s="101"/>
      <c r="UNV44" s="101"/>
      <c r="UNW44" s="101"/>
      <c r="UNX44" s="101"/>
      <c r="UNY44" s="101"/>
      <c r="UNZ44" s="101"/>
      <c r="UOA44" s="101"/>
      <c r="UOB44" s="101"/>
      <c r="UOC44" s="101"/>
      <c r="UOD44" s="101"/>
      <c r="UOE44" s="101"/>
      <c r="UOF44" s="101"/>
      <c r="UOG44" s="101"/>
      <c r="UOH44" s="101"/>
      <c r="UOI44" s="101"/>
      <c r="UOJ44" s="101"/>
      <c r="UOK44" s="101"/>
      <c r="UOL44" s="101"/>
      <c r="UOM44" s="101"/>
      <c r="UON44" s="101"/>
      <c r="UOO44" s="101"/>
      <c r="UOP44" s="101"/>
      <c r="UOQ44" s="101"/>
      <c r="UOR44" s="101"/>
      <c r="UOS44" s="101"/>
      <c r="UOT44" s="101"/>
      <c r="UOU44" s="101"/>
      <c r="UOV44" s="101"/>
      <c r="UOW44" s="101"/>
      <c r="UOX44" s="101"/>
      <c r="UOY44" s="101"/>
      <c r="UOZ44" s="101"/>
      <c r="UPA44" s="101"/>
      <c r="UPB44" s="101"/>
      <c r="UPC44" s="101"/>
      <c r="UPD44" s="101"/>
      <c r="UPE44" s="101"/>
      <c r="UPF44" s="101"/>
      <c r="UPG44" s="101"/>
      <c r="UPH44" s="101"/>
      <c r="UPI44" s="101"/>
      <c r="UPJ44" s="101"/>
      <c r="UPK44" s="101"/>
      <c r="UPL44" s="101"/>
      <c r="UPM44" s="101"/>
      <c r="UPN44" s="101"/>
      <c r="UPO44" s="101"/>
      <c r="UPP44" s="101"/>
      <c r="UPQ44" s="101"/>
      <c r="UPR44" s="101"/>
      <c r="UPS44" s="101"/>
      <c r="UPT44" s="101"/>
      <c r="UPU44" s="101"/>
      <c r="UPV44" s="101"/>
      <c r="UPW44" s="101"/>
      <c r="UPX44" s="101"/>
      <c r="UPY44" s="101"/>
      <c r="UPZ44" s="101"/>
      <c r="UQA44" s="101"/>
      <c r="UQB44" s="101"/>
      <c r="UQC44" s="101"/>
      <c r="UQD44" s="101"/>
      <c r="UQE44" s="101"/>
      <c r="UQF44" s="101"/>
      <c r="UQG44" s="101"/>
      <c r="UQH44" s="101"/>
      <c r="UQI44" s="101"/>
      <c r="UQJ44" s="101"/>
      <c r="UQK44" s="101"/>
      <c r="UQL44" s="101"/>
      <c r="UQM44" s="101"/>
      <c r="UQN44" s="101"/>
      <c r="UQO44" s="101"/>
      <c r="UQP44" s="101"/>
      <c r="UQQ44" s="101"/>
      <c r="UQR44" s="101"/>
      <c r="UQS44" s="101"/>
      <c r="UQT44" s="101"/>
      <c r="UQU44" s="101"/>
      <c r="UQV44" s="101"/>
      <c r="UQW44" s="101"/>
      <c r="UQX44" s="101"/>
      <c r="UQY44" s="101"/>
      <c r="UQZ44" s="101"/>
      <c r="URA44" s="101"/>
      <c r="URB44" s="101"/>
      <c r="URC44" s="101"/>
      <c r="URD44" s="101"/>
      <c r="URE44" s="101"/>
      <c r="URF44" s="101"/>
      <c r="URG44" s="101"/>
      <c r="URH44" s="101"/>
      <c r="URI44" s="101"/>
      <c r="URJ44" s="101"/>
      <c r="URK44" s="101"/>
      <c r="URL44" s="101"/>
      <c r="URM44" s="101"/>
      <c r="URN44" s="101"/>
      <c r="URO44" s="101"/>
      <c r="URP44" s="101"/>
      <c r="URQ44" s="101"/>
      <c r="URR44" s="101"/>
      <c r="URS44" s="101"/>
      <c r="URT44" s="101"/>
      <c r="URU44" s="101"/>
      <c r="URV44" s="101"/>
      <c r="URW44" s="101"/>
      <c r="URX44" s="101"/>
      <c r="URY44" s="101"/>
      <c r="URZ44" s="101"/>
      <c r="USA44" s="101"/>
      <c r="USB44" s="101"/>
      <c r="USC44" s="101"/>
      <c r="USD44" s="101"/>
      <c r="USE44" s="101"/>
      <c r="USF44" s="101"/>
      <c r="USG44" s="101"/>
      <c r="USH44" s="101"/>
      <c r="USI44" s="101"/>
      <c r="USJ44" s="101"/>
      <c r="USK44" s="101"/>
      <c r="USL44" s="101"/>
      <c r="USM44" s="101"/>
      <c r="USN44" s="101"/>
      <c r="USO44" s="101"/>
      <c r="USP44" s="101"/>
      <c r="USQ44" s="101"/>
      <c r="USR44" s="101"/>
      <c r="USS44" s="101"/>
      <c r="UST44" s="101"/>
      <c r="USU44" s="101"/>
      <c r="USV44" s="101"/>
      <c r="USW44" s="101"/>
      <c r="USX44" s="101"/>
      <c r="USY44" s="101"/>
      <c r="USZ44" s="101"/>
      <c r="UTA44" s="101"/>
      <c r="UTB44" s="101"/>
      <c r="UTC44" s="101"/>
      <c r="UTD44" s="101"/>
      <c r="UTE44" s="101"/>
      <c r="UTF44" s="101"/>
      <c r="UTG44" s="101"/>
      <c r="UTH44" s="101"/>
      <c r="UTI44" s="101"/>
      <c r="UTJ44" s="101"/>
      <c r="UTK44" s="101"/>
      <c r="UTL44" s="101"/>
      <c r="UTM44" s="101"/>
      <c r="UTN44" s="101"/>
      <c r="UTO44" s="101"/>
      <c r="UTP44" s="101"/>
      <c r="UTQ44" s="101"/>
      <c r="UTR44" s="101"/>
      <c r="UTS44" s="101"/>
      <c r="UTT44" s="101"/>
      <c r="UTU44" s="101"/>
      <c r="UTV44" s="101"/>
      <c r="UTW44" s="101"/>
      <c r="UTX44" s="101"/>
      <c r="UTY44" s="101"/>
      <c r="UTZ44" s="101"/>
      <c r="UUA44" s="101"/>
      <c r="UUB44" s="101"/>
      <c r="UUC44" s="101"/>
      <c r="UUD44" s="101"/>
      <c r="UUE44" s="101"/>
      <c r="UUF44" s="101"/>
      <c r="UUG44" s="101"/>
      <c r="UUH44" s="101"/>
      <c r="UUI44" s="101"/>
      <c r="UUJ44" s="101"/>
      <c r="UUK44" s="101"/>
      <c r="UUL44" s="101"/>
      <c r="UUM44" s="101"/>
      <c r="UUN44" s="101"/>
      <c r="UUO44" s="101"/>
      <c r="UUP44" s="101"/>
      <c r="UUQ44" s="101"/>
      <c r="UUR44" s="101"/>
      <c r="UUS44" s="101"/>
      <c r="UUT44" s="101"/>
      <c r="UUU44" s="101"/>
      <c r="UUV44" s="101"/>
      <c r="UUW44" s="101"/>
      <c r="UUX44" s="101"/>
      <c r="UUY44" s="101"/>
      <c r="UUZ44" s="101"/>
      <c r="UVA44" s="101"/>
      <c r="UVB44" s="101"/>
      <c r="UVC44" s="101"/>
      <c r="UVD44" s="101"/>
      <c r="UVE44" s="101"/>
      <c r="UVF44" s="101"/>
      <c r="UVG44" s="101"/>
      <c r="UVH44" s="101"/>
      <c r="UVI44" s="101"/>
      <c r="UVJ44" s="101"/>
      <c r="UVK44" s="101"/>
      <c r="UVL44" s="101"/>
      <c r="UVM44" s="101"/>
      <c r="UVN44" s="101"/>
      <c r="UVO44" s="101"/>
      <c r="UVP44" s="101"/>
      <c r="UVQ44" s="101"/>
      <c r="UVR44" s="101"/>
      <c r="UVS44" s="101"/>
      <c r="UVT44" s="101"/>
      <c r="UVU44" s="101"/>
      <c r="UVV44" s="101"/>
      <c r="UVW44" s="101"/>
      <c r="UVX44" s="101"/>
      <c r="UVY44" s="101"/>
      <c r="UVZ44" s="101"/>
      <c r="UWA44" s="101"/>
      <c r="UWB44" s="101"/>
      <c r="UWC44" s="101"/>
      <c r="UWD44" s="101"/>
      <c r="UWE44" s="101"/>
      <c r="UWF44" s="101"/>
      <c r="UWG44" s="101"/>
      <c r="UWH44" s="101"/>
      <c r="UWI44" s="101"/>
      <c r="UWJ44" s="101"/>
      <c r="UWK44" s="101"/>
      <c r="UWL44" s="101"/>
      <c r="UWM44" s="101"/>
      <c r="UWN44" s="101"/>
      <c r="UWO44" s="101"/>
      <c r="UWP44" s="101"/>
      <c r="UWQ44" s="101"/>
      <c r="UWR44" s="101"/>
      <c r="UWS44" s="101"/>
      <c r="UWT44" s="101"/>
      <c r="UWU44" s="101"/>
      <c r="UWV44" s="101"/>
      <c r="UWW44" s="101"/>
      <c r="UWX44" s="101"/>
      <c r="UWY44" s="101"/>
      <c r="UWZ44" s="101"/>
      <c r="UXA44" s="101"/>
      <c r="UXB44" s="101"/>
      <c r="UXC44" s="101"/>
      <c r="UXD44" s="101"/>
      <c r="UXE44" s="101"/>
      <c r="UXF44" s="101"/>
      <c r="UXG44" s="101"/>
      <c r="UXH44" s="101"/>
      <c r="UXI44" s="101"/>
      <c r="UXJ44" s="101"/>
      <c r="UXK44" s="101"/>
      <c r="UXL44" s="101"/>
      <c r="UXM44" s="101"/>
      <c r="UXN44" s="101"/>
      <c r="UXO44" s="101"/>
      <c r="UXP44" s="101"/>
      <c r="UXQ44" s="101"/>
      <c r="UXR44" s="101"/>
      <c r="UXS44" s="101"/>
      <c r="UXT44" s="101"/>
      <c r="UXU44" s="101"/>
      <c r="UXV44" s="101"/>
      <c r="UXW44" s="101"/>
      <c r="UXX44" s="101"/>
      <c r="UXY44" s="101"/>
      <c r="UXZ44" s="101"/>
      <c r="UYA44" s="101"/>
      <c r="UYB44" s="101"/>
      <c r="UYC44" s="101"/>
      <c r="UYD44" s="101"/>
      <c r="UYE44" s="101"/>
      <c r="UYF44" s="101"/>
      <c r="UYG44" s="101"/>
      <c r="UYH44" s="101"/>
      <c r="UYI44" s="101"/>
      <c r="UYJ44" s="101"/>
      <c r="UYK44" s="101"/>
      <c r="UYL44" s="101"/>
      <c r="UYM44" s="101"/>
      <c r="UYN44" s="101"/>
      <c r="UYO44" s="101"/>
      <c r="UYP44" s="101"/>
      <c r="UYQ44" s="101"/>
      <c r="UYR44" s="101"/>
      <c r="UYS44" s="101"/>
      <c r="UYT44" s="101"/>
      <c r="UYU44" s="101"/>
      <c r="UYV44" s="101"/>
      <c r="UYW44" s="101"/>
      <c r="UYX44" s="101"/>
      <c r="UYY44" s="101"/>
      <c r="UYZ44" s="101"/>
      <c r="UZA44" s="101"/>
      <c r="UZB44" s="101"/>
      <c r="UZC44" s="101"/>
      <c r="UZD44" s="101"/>
      <c r="UZE44" s="101"/>
      <c r="UZF44" s="101"/>
      <c r="UZG44" s="101"/>
      <c r="UZH44" s="101"/>
      <c r="UZI44" s="101"/>
      <c r="UZJ44" s="101"/>
      <c r="UZK44" s="101"/>
      <c r="UZL44" s="101"/>
      <c r="UZM44" s="101"/>
      <c r="UZN44" s="101"/>
      <c r="UZO44" s="101"/>
      <c r="UZP44" s="101"/>
      <c r="UZQ44" s="101"/>
      <c r="UZR44" s="101"/>
      <c r="UZS44" s="101"/>
      <c r="UZT44" s="101"/>
      <c r="UZU44" s="101"/>
      <c r="UZV44" s="101"/>
      <c r="UZW44" s="101"/>
      <c r="UZX44" s="101"/>
      <c r="UZY44" s="101"/>
      <c r="UZZ44" s="101"/>
      <c r="VAA44" s="101"/>
      <c r="VAB44" s="101"/>
      <c r="VAC44" s="101"/>
      <c r="VAD44" s="101"/>
      <c r="VAE44" s="101"/>
      <c r="VAF44" s="101"/>
      <c r="VAG44" s="101"/>
      <c r="VAH44" s="101"/>
      <c r="VAI44" s="101"/>
      <c r="VAJ44" s="101"/>
      <c r="VAK44" s="101"/>
      <c r="VAL44" s="101"/>
      <c r="VAM44" s="101"/>
      <c r="VAN44" s="101"/>
      <c r="VAO44" s="101"/>
      <c r="VAP44" s="101"/>
      <c r="VAQ44" s="101"/>
      <c r="VAR44" s="101"/>
      <c r="VAS44" s="101"/>
      <c r="VAT44" s="101"/>
      <c r="VAU44" s="101"/>
      <c r="VAV44" s="101"/>
      <c r="VAW44" s="101"/>
      <c r="VAX44" s="101"/>
      <c r="VAY44" s="101"/>
      <c r="VAZ44" s="101"/>
      <c r="VBA44" s="101"/>
      <c r="VBB44" s="101"/>
      <c r="VBC44" s="101"/>
      <c r="VBD44" s="101"/>
      <c r="VBE44" s="101"/>
      <c r="VBF44" s="101"/>
      <c r="VBG44" s="101"/>
      <c r="VBH44" s="101"/>
      <c r="VBI44" s="101"/>
      <c r="VBJ44" s="101"/>
      <c r="VBK44" s="101"/>
      <c r="VBL44" s="101"/>
      <c r="VBM44" s="101"/>
      <c r="VBN44" s="101"/>
      <c r="VBO44" s="101"/>
      <c r="VBP44" s="101"/>
      <c r="VBQ44" s="101"/>
      <c r="VBR44" s="101"/>
      <c r="VBS44" s="101"/>
      <c r="VBT44" s="101"/>
      <c r="VBU44" s="101"/>
      <c r="VBV44" s="101"/>
      <c r="VBW44" s="101"/>
      <c r="VBX44" s="101"/>
      <c r="VBY44" s="101"/>
      <c r="VBZ44" s="101"/>
      <c r="VCA44" s="101"/>
      <c r="VCB44" s="101"/>
      <c r="VCC44" s="101"/>
      <c r="VCD44" s="101"/>
      <c r="VCE44" s="101"/>
      <c r="VCF44" s="101"/>
      <c r="VCG44" s="101"/>
      <c r="VCH44" s="101"/>
      <c r="VCI44" s="101"/>
      <c r="VCJ44" s="101"/>
      <c r="VCK44" s="101"/>
      <c r="VCL44" s="101"/>
      <c r="VCM44" s="101"/>
      <c r="VCN44" s="101"/>
      <c r="VCO44" s="101"/>
      <c r="VCP44" s="101"/>
      <c r="VCQ44" s="101"/>
      <c r="VCR44" s="101"/>
      <c r="VCS44" s="101"/>
      <c r="VCT44" s="101"/>
      <c r="VCU44" s="101"/>
      <c r="VCV44" s="101"/>
      <c r="VCW44" s="101"/>
      <c r="VCX44" s="101"/>
      <c r="VCY44" s="101"/>
      <c r="VCZ44" s="101"/>
      <c r="VDA44" s="101"/>
      <c r="VDB44" s="101"/>
      <c r="VDC44" s="101"/>
      <c r="VDD44" s="101"/>
      <c r="VDE44" s="101"/>
      <c r="VDF44" s="101"/>
      <c r="VDG44" s="101"/>
      <c r="VDH44" s="101"/>
      <c r="VDI44" s="101"/>
      <c r="VDJ44" s="101"/>
      <c r="VDK44" s="101"/>
      <c r="VDL44" s="101"/>
      <c r="VDM44" s="101"/>
      <c r="VDN44" s="101"/>
      <c r="VDO44" s="101"/>
      <c r="VDP44" s="101"/>
      <c r="VDQ44" s="101"/>
      <c r="VDR44" s="101"/>
      <c r="VDS44" s="101"/>
      <c r="VDT44" s="101"/>
      <c r="VDU44" s="101"/>
      <c r="VDV44" s="101"/>
      <c r="VDW44" s="101"/>
      <c r="VDX44" s="101"/>
      <c r="VDY44" s="101"/>
      <c r="VDZ44" s="101"/>
      <c r="VEA44" s="101"/>
      <c r="VEB44" s="101"/>
      <c r="VEC44" s="101"/>
      <c r="VED44" s="101"/>
      <c r="VEE44" s="101"/>
      <c r="VEF44" s="101"/>
      <c r="VEG44" s="101"/>
      <c r="VEH44" s="101"/>
      <c r="VEI44" s="101"/>
      <c r="VEJ44" s="101"/>
      <c r="VEK44" s="101"/>
      <c r="VEL44" s="101"/>
      <c r="VEM44" s="101"/>
      <c r="VEN44" s="101"/>
      <c r="VEO44" s="101"/>
      <c r="VEP44" s="101"/>
      <c r="VEQ44" s="101"/>
      <c r="VER44" s="101"/>
      <c r="VES44" s="101"/>
      <c r="VET44" s="101"/>
      <c r="VEU44" s="101"/>
      <c r="VEV44" s="101"/>
      <c r="VEW44" s="101"/>
      <c r="VEX44" s="101"/>
      <c r="VEY44" s="101"/>
      <c r="VEZ44" s="101"/>
      <c r="VFA44" s="101"/>
      <c r="VFB44" s="101"/>
      <c r="VFC44" s="101"/>
      <c r="VFD44" s="101"/>
      <c r="VFE44" s="101"/>
      <c r="VFF44" s="101"/>
      <c r="VFG44" s="101"/>
      <c r="VFH44" s="101"/>
      <c r="VFI44" s="101"/>
      <c r="VFJ44" s="101"/>
      <c r="VFK44" s="101"/>
      <c r="VFL44" s="101"/>
      <c r="VFM44" s="101"/>
      <c r="VFN44" s="101"/>
      <c r="VFO44" s="101"/>
      <c r="VFP44" s="101"/>
      <c r="VFQ44" s="101"/>
      <c r="VFR44" s="101"/>
      <c r="VFS44" s="101"/>
      <c r="VFT44" s="101"/>
      <c r="VFU44" s="101"/>
      <c r="VFV44" s="101"/>
      <c r="VFW44" s="101"/>
      <c r="VFX44" s="101"/>
      <c r="VFY44" s="101"/>
      <c r="VFZ44" s="101"/>
      <c r="VGA44" s="101"/>
      <c r="VGB44" s="101"/>
      <c r="VGC44" s="101"/>
      <c r="VGD44" s="101"/>
      <c r="VGE44" s="101"/>
      <c r="VGF44" s="101"/>
      <c r="VGG44" s="101"/>
      <c r="VGH44" s="101"/>
      <c r="VGI44" s="101"/>
      <c r="VGJ44" s="101"/>
      <c r="VGK44" s="101"/>
      <c r="VGL44" s="101"/>
      <c r="VGM44" s="101"/>
      <c r="VGN44" s="101"/>
      <c r="VGO44" s="101"/>
      <c r="VGP44" s="101"/>
      <c r="VGQ44" s="101"/>
      <c r="VGR44" s="101"/>
      <c r="VGS44" s="101"/>
      <c r="VGT44" s="101"/>
      <c r="VGU44" s="101"/>
      <c r="VGV44" s="101"/>
      <c r="VGW44" s="101"/>
      <c r="VGX44" s="101"/>
      <c r="VGY44" s="101"/>
      <c r="VGZ44" s="101"/>
      <c r="VHA44" s="101"/>
      <c r="VHB44" s="101"/>
      <c r="VHC44" s="101"/>
      <c r="VHD44" s="101"/>
      <c r="VHE44" s="101"/>
      <c r="VHF44" s="101"/>
      <c r="VHG44" s="101"/>
      <c r="VHH44" s="101"/>
      <c r="VHI44" s="101"/>
      <c r="VHJ44" s="101"/>
      <c r="VHK44" s="101"/>
      <c r="VHL44" s="101"/>
      <c r="VHM44" s="101"/>
      <c r="VHN44" s="101"/>
      <c r="VHO44" s="101"/>
      <c r="VHP44" s="101"/>
      <c r="VHQ44" s="101"/>
      <c r="VHR44" s="101"/>
      <c r="VHS44" s="101"/>
      <c r="VHT44" s="101"/>
      <c r="VHU44" s="101"/>
      <c r="VHV44" s="101"/>
      <c r="VHW44" s="101"/>
      <c r="VHX44" s="101"/>
      <c r="VHY44" s="101"/>
      <c r="VHZ44" s="101"/>
      <c r="VIA44" s="101"/>
      <c r="VIB44" s="101"/>
      <c r="VIC44" s="101"/>
      <c r="VID44" s="101"/>
      <c r="VIE44" s="101"/>
      <c r="VIF44" s="101"/>
      <c r="VIG44" s="101"/>
      <c r="VIH44" s="101"/>
      <c r="VII44" s="101"/>
      <c r="VIJ44" s="101"/>
      <c r="VIK44" s="101"/>
      <c r="VIL44" s="101"/>
      <c r="VIM44" s="101"/>
      <c r="VIN44" s="101"/>
      <c r="VIO44" s="101"/>
      <c r="VIP44" s="101"/>
      <c r="VIQ44" s="101"/>
      <c r="VIR44" s="101"/>
      <c r="VIS44" s="101"/>
      <c r="VIT44" s="101"/>
      <c r="VIU44" s="101"/>
      <c r="VIV44" s="101"/>
      <c r="VIW44" s="101"/>
      <c r="VIX44" s="101"/>
      <c r="VIY44" s="101"/>
      <c r="VIZ44" s="101"/>
      <c r="VJA44" s="101"/>
      <c r="VJB44" s="101"/>
      <c r="VJC44" s="101"/>
      <c r="VJD44" s="101"/>
      <c r="VJE44" s="101"/>
      <c r="VJF44" s="101"/>
      <c r="VJG44" s="101"/>
      <c r="VJH44" s="101"/>
      <c r="VJI44" s="101"/>
      <c r="VJJ44" s="101"/>
      <c r="VJK44" s="101"/>
      <c r="VJL44" s="101"/>
      <c r="VJM44" s="101"/>
      <c r="VJN44" s="101"/>
      <c r="VJO44" s="101"/>
      <c r="VJP44" s="101"/>
      <c r="VJQ44" s="101"/>
      <c r="VJR44" s="101"/>
      <c r="VJS44" s="101"/>
      <c r="VJT44" s="101"/>
      <c r="VJU44" s="101"/>
      <c r="VJV44" s="101"/>
      <c r="VJW44" s="101"/>
      <c r="VJX44" s="101"/>
      <c r="VJY44" s="101"/>
      <c r="VJZ44" s="101"/>
      <c r="VKA44" s="101"/>
      <c r="VKB44" s="101"/>
      <c r="VKC44" s="101"/>
      <c r="VKD44" s="101"/>
      <c r="VKE44" s="101"/>
      <c r="VKF44" s="101"/>
      <c r="VKG44" s="101"/>
      <c r="VKH44" s="101"/>
      <c r="VKI44" s="101"/>
      <c r="VKJ44" s="101"/>
      <c r="VKK44" s="101"/>
      <c r="VKL44" s="101"/>
      <c r="VKM44" s="101"/>
      <c r="VKN44" s="101"/>
      <c r="VKO44" s="101"/>
      <c r="VKP44" s="101"/>
      <c r="VKQ44" s="101"/>
      <c r="VKR44" s="101"/>
      <c r="VKS44" s="101"/>
      <c r="VKT44" s="101"/>
      <c r="VKU44" s="101"/>
      <c r="VKV44" s="101"/>
      <c r="VKW44" s="101"/>
      <c r="VKX44" s="101"/>
      <c r="VKY44" s="101"/>
      <c r="VKZ44" s="101"/>
      <c r="VLA44" s="101"/>
      <c r="VLB44" s="101"/>
      <c r="VLC44" s="101"/>
      <c r="VLD44" s="101"/>
      <c r="VLE44" s="101"/>
      <c r="VLF44" s="101"/>
      <c r="VLG44" s="101"/>
      <c r="VLH44" s="101"/>
      <c r="VLI44" s="101"/>
      <c r="VLJ44" s="101"/>
      <c r="VLK44" s="101"/>
      <c r="VLL44" s="101"/>
      <c r="VLM44" s="101"/>
      <c r="VLN44" s="101"/>
      <c r="VLO44" s="101"/>
      <c r="VLP44" s="101"/>
      <c r="VLQ44" s="101"/>
      <c r="VLR44" s="101"/>
      <c r="VLS44" s="101"/>
      <c r="VLT44" s="101"/>
      <c r="VLU44" s="101"/>
      <c r="VLV44" s="101"/>
      <c r="VLW44" s="101"/>
      <c r="VLX44" s="101"/>
      <c r="VLY44" s="101"/>
      <c r="VLZ44" s="101"/>
      <c r="VMA44" s="101"/>
      <c r="VMB44" s="101"/>
      <c r="VMC44" s="101"/>
      <c r="VMD44" s="101"/>
      <c r="VME44" s="101"/>
      <c r="VMF44" s="101"/>
      <c r="VMG44" s="101"/>
      <c r="VMH44" s="101"/>
      <c r="VMI44" s="101"/>
      <c r="VMJ44" s="101"/>
      <c r="VMK44" s="101"/>
      <c r="VML44" s="101"/>
      <c r="VMM44" s="101"/>
      <c r="VMN44" s="101"/>
      <c r="VMO44" s="101"/>
      <c r="VMP44" s="101"/>
      <c r="VMQ44" s="101"/>
      <c r="VMR44" s="101"/>
      <c r="VMS44" s="101"/>
      <c r="VMT44" s="101"/>
      <c r="VMU44" s="101"/>
      <c r="VMV44" s="101"/>
      <c r="VMW44" s="101"/>
      <c r="VMX44" s="101"/>
      <c r="VMY44" s="101"/>
      <c r="VMZ44" s="101"/>
      <c r="VNA44" s="101"/>
      <c r="VNB44" s="101"/>
      <c r="VNC44" s="101"/>
      <c r="VND44" s="101"/>
      <c r="VNE44" s="101"/>
      <c r="VNF44" s="101"/>
      <c r="VNG44" s="101"/>
      <c r="VNH44" s="101"/>
      <c r="VNI44" s="101"/>
      <c r="VNJ44" s="101"/>
      <c r="VNK44" s="101"/>
      <c r="VNL44" s="101"/>
      <c r="VNM44" s="101"/>
      <c r="VNN44" s="101"/>
      <c r="VNO44" s="101"/>
      <c r="VNP44" s="101"/>
      <c r="VNQ44" s="101"/>
      <c r="VNR44" s="101"/>
      <c r="VNS44" s="101"/>
      <c r="VNT44" s="101"/>
      <c r="VNU44" s="101"/>
      <c r="VNV44" s="101"/>
      <c r="VNW44" s="101"/>
      <c r="VNX44" s="101"/>
      <c r="VNY44" s="101"/>
      <c r="VNZ44" s="101"/>
      <c r="VOA44" s="101"/>
      <c r="VOB44" s="101"/>
      <c r="VOC44" s="101"/>
      <c r="VOD44" s="101"/>
      <c r="VOE44" s="101"/>
      <c r="VOF44" s="101"/>
      <c r="VOG44" s="101"/>
      <c r="VOH44" s="101"/>
      <c r="VOI44" s="101"/>
      <c r="VOJ44" s="101"/>
      <c r="VOK44" s="101"/>
      <c r="VOL44" s="101"/>
      <c r="VOM44" s="101"/>
      <c r="VON44" s="101"/>
      <c r="VOO44" s="101"/>
      <c r="VOP44" s="101"/>
      <c r="VOQ44" s="101"/>
      <c r="VOR44" s="101"/>
      <c r="VOS44" s="101"/>
      <c r="VOT44" s="101"/>
      <c r="VOU44" s="101"/>
      <c r="VOV44" s="101"/>
      <c r="VOW44" s="101"/>
      <c r="VOX44" s="101"/>
      <c r="VOY44" s="101"/>
      <c r="VOZ44" s="101"/>
      <c r="VPA44" s="101"/>
      <c r="VPB44" s="101"/>
      <c r="VPC44" s="101"/>
      <c r="VPD44" s="101"/>
      <c r="VPE44" s="101"/>
      <c r="VPF44" s="101"/>
      <c r="VPG44" s="101"/>
      <c r="VPH44" s="101"/>
      <c r="VPI44" s="101"/>
      <c r="VPJ44" s="101"/>
      <c r="VPK44" s="101"/>
      <c r="VPL44" s="101"/>
      <c r="VPM44" s="101"/>
      <c r="VPN44" s="101"/>
      <c r="VPO44" s="101"/>
      <c r="VPP44" s="101"/>
      <c r="VPQ44" s="101"/>
      <c r="VPR44" s="101"/>
      <c r="VPS44" s="101"/>
      <c r="VPT44" s="101"/>
      <c r="VPU44" s="101"/>
      <c r="VPV44" s="101"/>
      <c r="VPW44" s="101"/>
      <c r="VPX44" s="101"/>
      <c r="VPY44" s="101"/>
      <c r="VPZ44" s="101"/>
      <c r="VQA44" s="101"/>
      <c r="VQB44" s="101"/>
      <c r="VQC44" s="101"/>
      <c r="VQD44" s="101"/>
      <c r="VQE44" s="101"/>
      <c r="VQF44" s="101"/>
      <c r="VQG44" s="101"/>
      <c r="VQH44" s="101"/>
      <c r="VQI44" s="101"/>
      <c r="VQJ44" s="101"/>
      <c r="VQK44" s="101"/>
      <c r="VQL44" s="101"/>
      <c r="VQM44" s="101"/>
      <c r="VQN44" s="101"/>
      <c r="VQO44" s="101"/>
      <c r="VQP44" s="101"/>
      <c r="VQQ44" s="101"/>
      <c r="VQR44" s="101"/>
      <c r="VQS44" s="101"/>
      <c r="VQT44" s="101"/>
      <c r="VQU44" s="101"/>
      <c r="VQV44" s="101"/>
      <c r="VQW44" s="101"/>
      <c r="VQX44" s="101"/>
      <c r="VQY44" s="101"/>
      <c r="VQZ44" s="101"/>
      <c r="VRA44" s="101"/>
      <c r="VRB44" s="101"/>
      <c r="VRC44" s="101"/>
      <c r="VRD44" s="101"/>
      <c r="VRE44" s="101"/>
      <c r="VRF44" s="101"/>
      <c r="VRG44" s="101"/>
      <c r="VRH44" s="101"/>
      <c r="VRI44" s="101"/>
      <c r="VRJ44" s="101"/>
      <c r="VRK44" s="101"/>
      <c r="VRL44" s="101"/>
      <c r="VRM44" s="101"/>
      <c r="VRN44" s="101"/>
      <c r="VRO44" s="101"/>
      <c r="VRP44" s="101"/>
      <c r="VRQ44" s="101"/>
      <c r="VRR44" s="101"/>
      <c r="VRS44" s="101"/>
      <c r="VRT44" s="101"/>
      <c r="VRU44" s="101"/>
      <c r="VRV44" s="101"/>
      <c r="VRW44" s="101"/>
      <c r="VRX44" s="101"/>
      <c r="VRY44" s="101"/>
      <c r="VRZ44" s="101"/>
      <c r="VSA44" s="101"/>
      <c r="VSB44" s="101"/>
      <c r="VSC44" s="101"/>
      <c r="VSD44" s="101"/>
      <c r="VSE44" s="101"/>
      <c r="VSF44" s="101"/>
      <c r="VSG44" s="101"/>
      <c r="VSH44" s="101"/>
      <c r="VSI44" s="101"/>
      <c r="VSJ44" s="101"/>
      <c r="VSK44" s="101"/>
      <c r="VSL44" s="101"/>
      <c r="VSM44" s="101"/>
      <c r="VSN44" s="101"/>
      <c r="VSO44" s="101"/>
      <c r="VSP44" s="101"/>
      <c r="VSQ44" s="101"/>
      <c r="VSR44" s="101"/>
      <c r="VSS44" s="101"/>
      <c r="VST44" s="101"/>
      <c r="VSU44" s="101"/>
      <c r="VSV44" s="101"/>
      <c r="VSW44" s="101"/>
      <c r="VSX44" s="101"/>
      <c r="VSY44" s="101"/>
      <c r="VSZ44" s="101"/>
      <c r="VTA44" s="101"/>
      <c r="VTB44" s="101"/>
      <c r="VTC44" s="101"/>
      <c r="VTD44" s="101"/>
      <c r="VTE44" s="101"/>
      <c r="VTF44" s="101"/>
      <c r="VTG44" s="101"/>
      <c r="VTH44" s="101"/>
      <c r="VTI44" s="101"/>
      <c r="VTJ44" s="101"/>
      <c r="VTK44" s="101"/>
      <c r="VTL44" s="101"/>
      <c r="VTM44" s="101"/>
      <c r="VTN44" s="101"/>
      <c r="VTO44" s="101"/>
      <c r="VTP44" s="101"/>
      <c r="VTQ44" s="101"/>
      <c r="VTR44" s="101"/>
      <c r="VTS44" s="101"/>
      <c r="VTT44" s="101"/>
      <c r="VTU44" s="101"/>
      <c r="VTV44" s="101"/>
      <c r="VTW44" s="101"/>
      <c r="VTX44" s="101"/>
      <c r="VTY44" s="101"/>
      <c r="VTZ44" s="101"/>
      <c r="VUA44" s="101"/>
      <c r="VUB44" s="101"/>
      <c r="VUC44" s="101"/>
      <c r="VUD44" s="101"/>
      <c r="VUE44" s="101"/>
      <c r="VUF44" s="101"/>
      <c r="VUG44" s="101"/>
      <c r="VUH44" s="101"/>
      <c r="VUI44" s="101"/>
      <c r="VUJ44" s="101"/>
      <c r="VUK44" s="101"/>
      <c r="VUL44" s="101"/>
      <c r="VUM44" s="101"/>
      <c r="VUN44" s="101"/>
      <c r="VUO44" s="101"/>
      <c r="VUP44" s="101"/>
      <c r="VUQ44" s="101"/>
      <c r="VUR44" s="101"/>
      <c r="VUS44" s="101"/>
      <c r="VUT44" s="101"/>
      <c r="VUU44" s="101"/>
      <c r="VUV44" s="101"/>
      <c r="VUW44" s="101"/>
      <c r="VUX44" s="101"/>
      <c r="VUY44" s="101"/>
      <c r="VUZ44" s="101"/>
      <c r="VVA44" s="101"/>
      <c r="VVB44" s="101"/>
      <c r="VVC44" s="101"/>
      <c r="VVD44" s="101"/>
      <c r="VVE44" s="101"/>
      <c r="VVF44" s="101"/>
      <c r="VVG44" s="101"/>
      <c r="VVH44" s="101"/>
      <c r="VVI44" s="101"/>
      <c r="VVJ44" s="101"/>
      <c r="VVK44" s="101"/>
      <c r="VVL44" s="101"/>
      <c r="VVM44" s="101"/>
      <c r="VVN44" s="101"/>
      <c r="VVO44" s="101"/>
      <c r="VVP44" s="101"/>
      <c r="VVQ44" s="101"/>
      <c r="VVR44" s="101"/>
      <c r="VVS44" s="101"/>
      <c r="VVT44" s="101"/>
      <c r="VVU44" s="101"/>
      <c r="VVV44" s="101"/>
      <c r="VVW44" s="101"/>
      <c r="VVX44" s="101"/>
      <c r="VVY44" s="101"/>
      <c r="VVZ44" s="101"/>
      <c r="VWA44" s="101"/>
      <c r="VWB44" s="101"/>
      <c r="VWC44" s="101"/>
      <c r="VWD44" s="101"/>
      <c r="VWE44" s="101"/>
      <c r="VWF44" s="101"/>
      <c r="VWG44" s="101"/>
      <c r="VWH44" s="101"/>
      <c r="VWI44" s="101"/>
      <c r="VWJ44" s="101"/>
      <c r="VWK44" s="101"/>
      <c r="VWL44" s="101"/>
      <c r="VWM44" s="101"/>
      <c r="VWN44" s="101"/>
      <c r="VWO44" s="101"/>
      <c r="VWP44" s="101"/>
      <c r="VWQ44" s="101"/>
      <c r="VWR44" s="101"/>
      <c r="VWS44" s="101"/>
      <c r="VWT44" s="101"/>
      <c r="VWU44" s="101"/>
      <c r="VWV44" s="101"/>
      <c r="VWW44" s="101"/>
      <c r="VWX44" s="101"/>
      <c r="VWY44" s="101"/>
      <c r="VWZ44" s="101"/>
      <c r="VXA44" s="101"/>
      <c r="VXB44" s="101"/>
      <c r="VXC44" s="101"/>
      <c r="VXD44" s="101"/>
      <c r="VXE44" s="101"/>
      <c r="VXF44" s="101"/>
      <c r="VXG44" s="101"/>
      <c r="VXH44" s="101"/>
      <c r="VXI44" s="101"/>
      <c r="VXJ44" s="101"/>
      <c r="VXK44" s="101"/>
      <c r="VXL44" s="101"/>
      <c r="VXM44" s="101"/>
      <c r="VXN44" s="101"/>
      <c r="VXO44" s="101"/>
      <c r="VXP44" s="101"/>
      <c r="VXQ44" s="101"/>
      <c r="VXR44" s="101"/>
      <c r="VXS44" s="101"/>
      <c r="VXT44" s="101"/>
      <c r="VXU44" s="101"/>
      <c r="VXV44" s="101"/>
      <c r="VXW44" s="101"/>
      <c r="VXX44" s="101"/>
      <c r="VXY44" s="101"/>
      <c r="VXZ44" s="101"/>
      <c r="VYA44" s="101"/>
      <c r="VYB44" s="101"/>
      <c r="VYC44" s="101"/>
      <c r="VYD44" s="101"/>
      <c r="VYE44" s="101"/>
      <c r="VYF44" s="101"/>
      <c r="VYG44" s="101"/>
      <c r="VYH44" s="101"/>
      <c r="VYI44" s="101"/>
      <c r="VYJ44" s="101"/>
      <c r="VYK44" s="101"/>
      <c r="VYL44" s="101"/>
      <c r="VYM44" s="101"/>
      <c r="VYN44" s="101"/>
      <c r="VYO44" s="101"/>
      <c r="VYP44" s="101"/>
      <c r="VYQ44" s="101"/>
      <c r="VYR44" s="101"/>
      <c r="VYS44" s="101"/>
      <c r="VYT44" s="101"/>
      <c r="VYU44" s="101"/>
      <c r="VYV44" s="101"/>
      <c r="VYW44" s="101"/>
      <c r="VYX44" s="101"/>
      <c r="VYY44" s="101"/>
      <c r="VYZ44" s="101"/>
      <c r="VZA44" s="101"/>
      <c r="VZB44" s="101"/>
      <c r="VZC44" s="101"/>
      <c r="VZD44" s="101"/>
      <c r="VZE44" s="101"/>
      <c r="VZF44" s="101"/>
      <c r="VZG44" s="101"/>
      <c r="VZH44" s="101"/>
      <c r="VZI44" s="101"/>
      <c r="VZJ44" s="101"/>
      <c r="VZK44" s="101"/>
      <c r="VZL44" s="101"/>
      <c r="VZM44" s="101"/>
      <c r="VZN44" s="101"/>
      <c r="VZO44" s="101"/>
      <c r="VZP44" s="101"/>
      <c r="VZQ44" s="101"/>
      <c r="VZR44" s="101"/>
      <c r="VZS44" s="101"/>
      <c r="VZT44" s="101"/>
      <c r="VZU44" s="101"/>
      <c r="VZV44" s="101"/>
      <c r="VZW44" s="101"/>
      <c r="VZX44" s="101"/>
      <c r="VZY44" s="101"/>
      <c r="VZZ44" s="101"/>
      <c r="WAA44" s="101"/>
      <c r="WAB44" s="101"/>
      <c r="WAC44" s="101"/>
      <c r="WAD44" s="101"/>
      <c r="WAE44" s="101"/>
      <c r="WAF44" s="101"/>
      <c r="WAG44" s="101"/>
      <c r="WAH44" s="101"/>
      <c r="WAI44" s="101"/>
      <c r="WAJ44" s="101"/>
      <c r="WAK44" s="101"/>
      <c r="WAL44" s="101"/>
      <c r="WAM44" s="101"/>
      <c r="WAN44" s="101"/>
      <c r="WAO44" s="101"/>
      <c r="WAP44" s="101"/>
      <c r="WAQ44" s="101"/>
      <c r="WAR44" s="101"/>
      <c r="WAS44" s="101"/>
      <c r="WAT44" s="101"/>
      <c r="WAU44" s="101"/>
      <c r="WAV44" s="101"/>
      <c r="WAW44" s="101"/>
      <c r="WAX44" s="101"/>
      <c r="WAY44" s="101"/>
      <c r="WAZ44" s="101"/>
      <c r="WBA44" s="101"/>
      <c r="WBB44" s="101"/>
      <c r="WBC44" s="101"/>
      <c r="WBD44" s="101"/>
      <c r="WBE44" s="101"/>
      <c r="WBF44" s="101"/>
      <c r="WBG44" s="101"/>
      <c r="WBH44" s="101"/>
      <c r="WBI44" s="101"/>
      <c r="WBJ44" s="101"/>
      <c r="WBK44" s="101"/>
      <c r="WBL44" s="101"/>
      <c r="WBM44" s="101"/>
      <c r="WBN44" s="101"/>
      <c r="WBO44" s="101"/>
      <c r="WBP44" s="101"/>
      <c r="WBQ44" s="101"/>
      <c r="WBR44" s="101"/>
      <c r="WBS44" s="101"/>
      <c r="WBT44" s="101"/>
      <c r="WBU44" s="101"/>
      <c r="WBV44" s="101"/>
      <c r="WBW44" s="101"/>
      <c r="WBX44" s="101"/>
      <c r="WBY44" s="101"/>
      <c r="WBZ44" s="101"/>
      <c r="WCA44" s="101"/>
      <c r="WCB44" s="101"/>
      <c r="WCC44" s="101"/>
      <c r="WCD44" s="101"/>
      <c r="WCE44" s="101"/>
      <c r="WCF44" s="101"/>
      <c r="WCG44" s="101"/>
      <c r="WCH44" s="101"/>
      <c r="WCI44" s="101"/>
      <c r="WCJ44" s="101"/>
      <c r="WCK44" s="101"/>
      <c r="WCL44" s="101"/>
      <c r="WCM44" s="101"/>
      <c r="WCN44" s="101"/>
      <c r="WCO44" s="101"/>
      <c r="WCP44" s="101"/>
      <c r="WCQ44" s="101"/>
      <c r="WCR44" s="101"/>
      <c r="WCS44" s="101"/>
      <c r="WCT44" s="101"/>
      <c r="WCU44" s="101"/>
      <c r="WCV44" s="101"/>
      <c r="WCW44" s="101"/>
      <c r="WCX44" s="101"/>
      <c r="WCY44" s="101"/>
      <c r="WCZ44" s="101"/>
      <c r="WDA44" s="101"/>
      <c r="WDB44" s="101"/>
      <c r="WDC44" s="101"/>
      <c r="WDD44" s="101"/>
      <c r="WDE44" s="101"/>
      <c r="WDF44" s="101"/>
      <c r="WDG44" s="101"/>
      <c r="WDH44" s="101"/>
      <c r="WDI44" s="101"/>
      <c r="WDJ44" s="101"/>
      <c r="WDK44" s="101"/>
      <c r="WDL44" s="101"/>
      <c r="WDM44" s="101"/>
      <c r="WDN44" s="101"/>
      <c r="WDO44" s="101"/>
      <c r="WDP44" s="101"/>
      <c r="WDQ44" s="101"/>
      <c r="WDR44" s="101"/>
      <c r="WDS44" s="101"/>
      <c r="WDT44" s="101"/>
      <c r="WDU44" s="101"/>
      <c r="WDV44" s="101"/>
      <c r="WDW44" s="101"/>
      <c r="WDX44" s="101"/>
      <c r="WDY44" s="101"/>
      <c r="WDZ44" s="101"/>
      <c r="WEA44" s="101"/>
      <c r="WEB44" s="101"/>
      <c r="WEC44" s="101"/>
      <c r="WED44" s="101"/>
      <c r="WEE44" s="101"/>
      <c r="WEF44" s="101"/>
      <c r="WEG44" s="101"/>
      <c r="WEH44" s="101"/>
      <c r="WEI44" s="101"/>
      <c r="WEJ44" s="101"/>
      <c r="WEK44" s="101"/>
      <c r="WEL44" s="101"/>
      <c r="WEM44" s="101"/>
      <c r="WEN44" s="101"/>
      <c r="WEO44" s="101"/>
      <c r="WEP44" s="101"/>
      <c r="WEQ44" s="101"/>
      <c r="WER44" s="101"/>
      <c r="WES44" s="101"/>
      <c r="WET44" s="101"/>
      <c r="WEU44" s="101"/>
      <c r="WEV44" s="101"/>
      <c r="WEW44" s="101"/>
      <c r="WEX44" s="101"/>
      <c r="WEY44" s="101"/>
      <c r="WEZ44" s="101"/>
      <c r="WFA44" s="101"/>
      <c r="WFB44" s="101"/>
      <c r="WFC44" s="101"/>
      <c r="WFD44" s="101"/>
      <c r="WFE44" s="101"/>
      <c r="WFF44" s="101"/>
      <c r="WFG44" s="101"/>
      <c r="WFH44" s="101"/>
      <c r="WFI44" s="101"/>
      <c r="WFJ44" s="101"/>
      <c r="WFK44" s="101"/>
      <c r="WFL44" s="101"/>
      <c r="WFM44" s="101"/>
      <c r="WFN44" s="101"/>
      <c r="WFO44" s="101"/>
      <c r="WFP44" s="101"/>
      <c r="WFQ44" s="101"/>
      <c r="WFR44" s="101"/>
      <c r="WFS44" s="101"/>
      <c r="WFT44" s="101"/>
      <c r="WFU44" s="101"/>
      <c r="WFV44" s="101"/>
      <c r="WFW44" s="101"/>
      <c r="WFX44" s="101"/>
      <c r="WFY44" s="101"/>
      <c r="WFZ44" s="101"/>
      <c r="WGA44" s="101"/>
      <c r="WGB44" s="101"/>
      <c r="WGC44" s="101"/>
      <c r="WGD44" s="101"/>
      <c r="WGE44" s="101"/>
      <c r="WGF44" s="101"/>
      <c r="WGG44" s="101"/>
      <c r="WGH44" s="101"/>
      <c r="WGI44" s="101"/>
      <c r="WGJ44" s="101"/>
      <c r="WGK44" s="101"/>
      <c r="WGL44" s="101"/>
      <c r="WGM44" s="101"/>
      <c r="WGN44" s="101"/>
      <c r="WGO44" s="101"/>
      <c r="WGP44" s="101"/>
      <c r="WGQ44" s="101"/>
      <c r="WGR44" s="101"/>
      <c r="WGS44" s="101"/>
      <c r="WGT44" s="101"/>
      <c r="WGU44" s="101"/>
      <c r="WGV44" s="101"/>
      <c r="WGW44" s="101"/>
      <c r="WGX44" s="101"/>
      <c r="WGY44" s="101"/>
      <c r="WGZ44" s="101"/>
      <c r="WHA44" s="101"/>
      <c r="WHB44" s="101"/>
      <c r="WHC44" s="101"/>
      <c r="WHD44" s="101"/>
      <c r="WHE44" s="101"/>
      <c r="WHF44" s="101"/>
      <c r="WHG44" s="101"/>
      <c r="WHH44" s="101"/>
      <c r="WHI44" s="101"/>
      <c r="WHJ44" s="101"/>
      <c r="WHK44" s="101"/>
      <c r="WHL44" s="101"/>
      <c r="WHM44" s="101"/>
      <c r="WHN44" s="101"/>
      <c r="WHO44" s="101"/>
      <c r="WHP44" s="101"/>
      <c r="WHQ44" s="101"/>
      <c r="WHR44" s="101"/>
      <c r="WHS44" s="101"/>
      <c r="WHT44" s="101"/>
      <c r="WHU44" s="101"/>
      <c r="WHV44" s="101"/>
      <c r="WHW44" s="101"/>
      <c r="WHX44" s="101"/>
      <c r="WHY44" s="101"/>
      <c r="WHZ44" s="101"/>
      <c r="WIA44" s="101"/>
      <c r="WIB44" s="101"/>
      <c r="WIC44" s="101"/>
      <c r="WID44" s="101"/>
      <c r="WIE44" s="101"/>
      <c r="WIF44" s="101"/>
      <c r="WIG44" s="101"/>
      <c r="WIH44" s="101"/>
      <c r="WII44" s="101"/>
      <c r="WIJ44" s="101"/>
      <c r="WIK44" s="101"/>
      <c r="WIL44" s="101"/>
      <c r="WIM44" s="101"/>
      <c r="WIN44" s="101"/>
      <c r="WIO44" s="101"/>
      <c r="WIP44" s="101"/>
      <c r="WIQ44" s="101"/>
      <c r="WIR44" s="101"/>
      <c r="WIS44" s="101"/>
      <c r="WIT44" s="101"/>
      <c r="WIU44" s="101"/>
      <c r="WIV44" s="101"/>
      <c r="WIW44" s="101"/>
      <c r="WIX44" s="101"/>
      <c r="WIY44" s="101"/>
      <c r="WIZ44" s="101"/>
      <c r="WJA44" s="101"/>
      <c r="WJB44" s="101"/>
      <c r="WJC44" s="101"/>
      <c r="WJD44" s="101"/>
      <c r="WJE44" s="101"/>
      <c r="WJF44" s="101"/>
      <c r="WJG44" s="101"/>
      <c r="WJH44" s="101"/>
      <c r="WJI44" s="101"/>
      <c r="WJJ44" s="101"/>
      <c r="WJK44" s="101"/>
      <c r="WJL44" s="101"/>
      <c r="WJM44" s="101"/>
      <c r="WJN44" s="101"/>
      <c r="WJO44" s="101"/>
      <c r="WJP44" s="101"/>
      <c r="WJQ44" s="101"/>
      <c r="WJR44" s="101"/>
      <c r="WJS44" s="101"/>
      <c r="WJT44" s="101"/>
      <c r="WJU44" s="101"/>
      <c r="WJV44" s="101"/>
      <c r="WJW44" s="101"/>
      <c r="WJX44" s="101"/>
      <c r="WJY44" s="101"/>
      <c r="WJZ44" s="101"/>
      <c r="WKA44" s="101"/>
      <c r="WKB44" s="101"/>
      <c r="WKC44" s="101"/>
      <c r="WKD44" s="101"/>
      <c r="WKE44" s="101"/>
      <c r="WKF44" s="101"/>
      <c r="WKG44" s="101"/>
      <c r="WKH44" s="101"/>
      <c r="WKI44" s="101"/>
      <c r="WKJ44" s="101"/>
      <c r="WKK44" s="101"/>
      <c r="WKL44" s="101"/>
      <c r="WKM44" s="101"/>
      <c r="WKN44" s="101"/>
      <c r="WKO44" s="101"/>
      <c r="WKP44" s="101"/>
      <c r="WKQ44" s="101"/>
      <c r="WKR44" s="101"/>
      <c r="WKS44" s="101"/>
      <c r="WKT44" s="101"/>
      <c r="WKU44" s="101"/>
      <c r="WKV44" s="101"/>
      <c r="WKW44" s="101"/>
      <c r="WKX44" s="101"/>
      <c r="WKY44" s="101"/>
      <c r="WKZ44" s="101"/>
      <c r="WLA44" s="101"/>
      <c r="WLB44" s="101"/>
      <c r="WLC44" s="101"/>
      <c r="WLD44" s="101"/>
      <c r="WLE44" s="101"/>
      <c r="WLF44" s="101"/>
      <c r="WLG44" s="101"/>
      <c r="WLH44" s="101"/>
      <c r="WLI44" s="101"/>
      <c r="WLJ44" s="101"/>
      <c r="WLK44" s="101"/>
      <c r="WLL44" s="101"/>
      <c r="WLM44" s="101"/>
      <c r="WLN44" s="101"/>
      <c r="WLO44" s="101"/>
      <c r="WLP44" s="101"/>
      <c r="WLQ44" s="101"/>
      <c r="WLR44" s="101"/>
      <c r="WLS44" s="101"/>
      <c r="WLT44" s="101"/>
      <c r="WLU44" s="101"/>
      <c r="WLV44" s="101"/>
      <c r="WLW44" s="101"/>
      <c r="WLX44" s="101"/>
      <c r="WLY44" s="101"/>
      <c r="WLZ44" s="101"/>
      <c r="WMA44" s="101"/>
      <c r="WMB44" s="101"/>
      <c r="WMC44" s="101"/>
      <c r="WMD44" s="101"/>
      <c r="WME44" s="101"/>
      <c r="WMF44" s="101"/>
      <c r="WMG44" s="101"/>
      <c r="WMH44" s="101"/>
      <c r="WMI44" s="101"/>
      <c r="WMJ44" s="101"/>
      <c r="WMK44" s="101"/>
      <c r="WML44" s="101"/>
      <c r="WMM44" s="101"/>
      <c r="WMN44" s="101"/>
      <c r="WMO44" s="101"/>
      <c r="WMP44" s="101"/>
      <c r="WMQ44" s="101"/>
      <c r="WMR44" s="101"/>
      <c r="WMS44" s="101"/>
      <c r="WMT44" s="101"/>
      <c r="WMU44" s="101"/>
      <c r="WMV44" s="101"/>
      <c r="WMW44" s="101"/>
      <c r="WMX44" s="101"/>
      <c r="WMY44" s="101"/>
      <c r="WMZ44" s="101"/>
      <c r="WNA44" s="101"/>
      <c r="WNB44" s="101"/>
      <c r="WNC44" s="101"/>
      <c r="WND44" s="101"/>
      <c r="WNE44" s="101"/>
      <c r="WNF44" s="101"/>
      <c r="WNG44" s="101"/>
      <c r="WNH44" s="101"/>
      <c r="WNI44" s="101"/>
      <c r="WNJ44" s="101"/>
      <c r="WNK44" s="101"/>
      <c r="WNL44" s="101"/>
      <c r="WNM44" s="101"/>
      <c r="WNN44" s="101"/>
      <c r="WNO44" s="101"/>
      <c r="WNP44" s="101"/>
      <c r="WNQ44" s="101"/>
      <c r="WNR44" s="101"/>
      <c r="WNS44" s="101"/>
      <c r="WNT44" s="101"/>
      <c r="WNU44" s="101"/>
      <c r="WNV44" s="101"/>
      <c r="WNW44" s="101"/>
      <c r="WNX44" s="101"/>
      <c r="WNY44" s="101"/>
      <c r="WNZ44" s="101"/>
      <c r="WOA44" s="101"/>
      <c r="WOB44" s="101"/>
      <c r="WOC44" s="101"/>
      <c r="WOD44" s="101"/>
      <c r="WOE44" s="101"/>
      <c r="WOF44" s="101"/>
      <c r="WOG44" s="101"/>
      <c r="WOH44" s="101"/>
      <c r="WOI44" s="101"/>
      <c r="WOJ44" s="101"/>
      <c r="WOK44" s="101"/>
      <c r="WOL44" s="101"/>
      <c r="WOM44" s="101"/>
      <c r="WON44" s="101"/>
      <c r="WOO44" s="101"/>
      <c r="WOP44" s="101"/>
      <c r="WOQ44" s="101"/>
      <c r="WOR44" s="101"/>
      <c r="WOS44" s="101"/>
      <c r="WOT44" s="101"/>
      <c r="WOU44" s="101"/>
      <c r="WOV44" s="101"/>
      <c r="WOW44" s="101"/>
      <c r="WOX44" s="101"/>
      <c r="WOY44" s="101"/>
      <c r="WOZ44" s="101"/>
      <c r="WPA44" s="101"/>
      <c r="WPB44" s="101"/>
      <c r="WPC44" s="101"/>
      <c r="WPD44" s="101"/>
      <c r="WPE44" s="101"/>
      <c r="WPF44" s="101"/>
      <c r="WPG44" s="101"/>
      <c r="WPH44" s="101"/>
      <c r="WPI44" s="101"/>
      <c r="WPJ44" s="101"/>
      <c r="WPK44" s="101"/>
      <c r="WPL44" s="101"/>
      <c r="WPM44" s="101"/>
      <c r="WPN44" s="101"/>
      <c r="WPO44" s="101"/>
      <c r="WPP44" s="101"/>
      <c r="WPQ44" s="101"/>
      <c r="WPR44" s="101"/>
      <c r="WPS44" s="101"/>
      <c r="WPT44" s="101"/>
      <c r="WPU44" s="101"/>
      <c r="WPV44" s="101"/>
      <c r="WPW44" s="101"/>
      <c r="WPX44" s="101"/>
      <c r="WPY44" s="101"/>
      <c r="WPZ44" s="101"/>
      <c r="WQA44" s="101"/>
      <c r="WQB44" s="101"/>
      <c r="WQC44" s="101"/>
      <c r="WQD44" s="101"/>
      <c r="WQE44" s="101"/>
      <c r="WQF44" s="101"/>
      <c r="WQG44" s="101"/>
      <c r="WQH44" s="101"/>
      <c r="WQI44" s="101"/>
      <c r="WQJ44" s="101"/>
      <c r="WQK44" s="101"/>
      <c r="WQL44" s="101"/>
      <c r="WQM44" s="101"/>
      <c r="WQN44" s="101"/>
      <c r="WQO44" s="101"/>
      <c r="WQP44" s="101"/>
      <c r="WQQ44" s="101"/>
      <c r="WQR44" s="101"/>
      <c r="WQS44" s="101"/>
      <c r="WQT44" s="101"/>
      <c r="WQU44" s="101"/>
      <c r="WQV44" s="101"/>
      <c r="WQW44" s="101"/>
      <c r="WQX44" s="101"/>
      <c r="WQY44" s="101"/>
      <c r="WQZ44" s="101"/>
      <c r="WRA44" s="101"/>
      <c r="WRB44" s="101"/>
      <c r="WRC44" s="101"/>
      <c r="WRD44" s="101"/>
      <c r="WRE44" s="101"/>
      <c r="WRF44" s="101"/>
      <c r="WRG44" s="101"/>
      <c r="WRH44" s="101"/>
      <c r="WRI44" s="101"/>
      <c r="WRJ44" s="101"/>
      <c r="WRK44" s="101"/>
      <c r="WRL44" s="101"/>
      <c r="WRM44" s="101"/>
      <c r="WRN44" s="101"/>
      <c r="WRO44" s="101"/>
      <c r="WRP44" s="101"/>
      <c r="WRQ44" s="101"/>
      <c r="WRR44" s="101"/>
      <c r="WRS44" s="101"/>
      <c r="WRT44" s="101"/>
      <c r="WRU44" s="101"/>
      <c r="WRV44" s="101"/>
      <c r="WRW44" s="101"/>
      <c r="WRX44" s="101"/>
      <c r="WRY44" s="101"/>
      <c r="WRZ44" s="101"/>
      <c r="WSA44" s="101"/>
      <c r="WSB44" s="101"/>
      <c r="WSC44" s="101"/>
      <c r="WSD44" s="101"/>
      <c r="WSE44" s="101"/>
      <c r="WSF44" s="101"/>
      <c r="WSG44" s="101"/>
      <c r="WSH44" s="101"/>
      <c r="WSI44" s="101"/>
      <c r="WSJ44" s="101"/>
      <c r="WSK44" s="101"/>
      <c r="WSL44" s="101"/>
      <c r="WSM44" s="101"/>
      <c r="WSN44" s="101"/>
      <c r="WSO44" s="101"/>
      <c r="WSP44" s="101"/>
      <c r="WSQ44" s="101"/>
      <c r="WSR44" s="101"/>
      <c r="WSS44" s="101"/>
      <c r="WST44" s="101"/>
      <c r="WSU44" s="101"/>
      <c r="WSV44" s="101"/>
      <c r="WSW44" s="101"/>
      <c r="WSX44" s="101"/>
      <c r="WSY44" s="101"/>
      <c r="WSZ44" s="101"/>
      <c r="WTA44" s="101"/>
      <c r="WTB44" s="101"/>
      <c r="WTC44" s="101"/>
      <c r="WTD44" s="101"/>
      <c r="WTE44" s="101"/>
      <c r="WTF44" s="101"/>
      <c r="WTG44" s="101"/>
      <c r="WTH44" s="101"/>
      <c r="WTI44" s="101"/>
      <c r="WTJ44" s="101"/>
      <c r="WTK44" s="101"/>
      <c r="WTL44" s="101"/>
      <c r="WTM44" s="101"/>
      <c r="WTN44" s="101"/>
      <c r="WTO44" s="101"/>
      <c r="WTP44" s="101"/>
      <c r="WTQ44" s="101"/>
      <c r="WTR44" s="101"/>
      <c r="WTS44" s="101"/>
      <c r="WTT44" s="101"/>
      <c r="WTU44" s="101"/>
      <c r="WTV44" s="101"/>
      <c r="WTW44" s="101"/>
      <c r="WTX44" s="101"/>
      <c r="WTY44" s="101"/>
      <c r="WTZ44" s="101"/>
      <c r="WUA44" s="101"/>
      <c r="WUB44" s="101"/>
      <c r="WUC44" s="101"/>
      <c r="WUD44" s="101"/>
      <c r="WUE44" s="101"/>
      <c r="WUF44" s="101"/>
      <c r="WUG44" s="101"/>
      <c r="WUH44" s="101"/>
      <c r="WUI44" s="101"/>
      <c r="WUJ44" s="101"/>
      <c r="WUK44" s="101"/>
      <c r="WUL44" s="101"/>
      <c r="WUM44" s="101"/>
      <c r="WUN44" s="101"/>
      <c r="WUO44" s="101"/>
      <c r="WUP44" s="101"/>
      <c r="WUQ44" s="101"/>
      <c r="WUR44" s="101"/>
      <c r="WUS44" s="101"/>
      <c r="WUT44" s="101"/>
      <c r="WUU44" s="101"/>
      <c r="WUV44" s="101"/>
      <c r="WUW44" s="101"/>
      <c r="WUX44" s="101"/>
      <c r="WUY44" s="101"/>
      <c r="WUZ44" s="101"/>
      <c r="WVA44" s="101"/>
      <c r="WVB44" s="101"/>
      <c r="WVC44" s="101"/>
      <c r="WVD44" s="101"/>
      <c r="WVE44" s="101"/>
      <c r="WVF44" s="101"/>
      <c r="WVG44" s="101"/>
      <c r="WVH44" s="101"/>
      <c r="WVI44" s="101"/>
      <c r="WVJ44" s="101"/>
      <c r="WVK44" s="101"/>
      <c r="WVL44" s="101"/>
      <c r="WVM44" s="101"/>
      <c r="WVN44" s="101"/>
      <c r="WVO44" s="101"/>
      <c r="WVP44" s="101"/>
      <c r="WVQ44" s="101"/>
      <c r="WVR44" s="101"/>
      <c r="WVS44" s="101"/>
      <c r="WVT44" s="101"/>
      <c r="WVU44" s="101"/>
      <c r="WVV44" s="101"/>
      <c r="WVW44" s="101"/>
      <c r="WVX44" s="101"/>
      <c r="WVY44" s="101"/>
      <c r="WVZ44" s="101"/>
      <c r="WWA44" s="101"/>
      <c r="WWB44" s="101"/>
      <c r="WWC44" s="101"/>
      <c r="WWD44" s="101"/>
      <c r="WWE44" s="101"/>
      <c r="WWF44" s="101"/>
      <c r="WWG44" s="101"/>
      <c r="WWH44" s="101"/>
      <c r="WWI44" s="101"/>
      <c r="WWJ44" s="101"/>
      <c r="WWK44" s="101"/>
      <c r="WWL44" s="101"/>
      <c r="WWM44" s="101"/>
      <c r="WWN44" s="101"/>
      <c r="WWO44" s="101"/>
      <c r="WWP44" s="101"/>
      <c r="WWQ44" s="101"/>
      <c r="WWR44" s="101"/>
      <c r="WWS44" s="101"/>
      <c r="WWT44" s="101"/>
      <c r="WWU44" s="101"/>
      <c r="WWV44" s="101"/>
      <c r="WWW44" s="101"/>
      <c r="WWX44" s="101"/>
      <c r="WWY44" s="101"/>
      <c r="WWZ44" s="101"/>
      <c r="WXA44" s="101"/>
      <c r="WXB44" s="101"/>
      <c r="WXC44" s="101"/>
      <c r="WXD44" s="101"/>
      <c r="WXE44" s="101"/>
      <c r="WXF44" s="101"/>
      <c r="WXG44" s="101"/>
      <c r="WXH44" s="101"/>
      <c r="WXI44" s="101"/>
      <c r="WXJ44" s="101"/>
      <c r="WXK44" s="101"/>
      <c r="WXL44" s="101"/>
      <c r="WXM44" s="101"/>
      <c r="WXN44" s="101"/>
      <c r="WXO44" s="101"/>
      <c r="WXP44" s="101"/>
      <c r="WXQ44" s="101"/>
      <c r="WXR44" s="101"/>
      <c r="WXS44" s="101"/>
      <c r="WXT44" s="101"/>
      <c r="WXU44" s="101"/>
      <c r="WXV44" s="101"/>
      <c r="WXW44" s="101"/>
      <c r="WXX44" s="101"/>
      <c r="WXY44" s="101"/>
      <c r="WXZ44" s="101"/>
      <c r="WYA44" s="101"/>
      <c r="WYB44" s="101"/>
      <c r="WYC44" s="101"/>
      <c r="WYD44" s="101"/>
      <c r="WYE44" s="101"/>
      <c r="WYF44" s="101"/>
      <c r="WYG44" s="101"/>
      <c r="WYH44" s="101"/>
      <c r="WYI44" s="101"/>
      <c r="WYJ44" s="101"/>
      <c r="WYK44" s="101"/>
      <c r="WYL44" s="101"/>
      <c r="WYM44" s="101"/>
      <c r="WYN44" s="101"/>
      <c r="WYO44" s="101"/>
      <c r="WYP44" s="101"/>
      <c r="WYQ44" s="101"/>
      <c r="WYR44" s="101"/>
      <c r="WYS44" s="101"/>
      <c r="WYT44" s="101"/>
      <c r="WYU44" s="101"/>
      <c r="WYV44" s="101"/>
      <c r="WYW44" s="101"/>
      <c r="WYX44" s="101"/>
      <c r="WYY44" s="101"/>
      <c r="WYZ44" s="101"/>
      <c r="WZA44" s="101"/>
      <c r="WZB44" s="101"/>
      <c r="WZC44" s="101"/>
      <c r="WZD44" s="101"/>
      <c r="WZE44" s="101"/>
      <c r="WZF44" s="101"/>
      <c r="WZG44" s="101"/>
      <c r="WZH44" s="101"/>
      <c r="WZI44" s="101"/>
      <c r="WZJ44" s="101"/>
      <c r="WZK44" s="101"/>
      <c r="WZL44" s="101"/>
      <c r="WZM44" s="101"/>
      <c r="WZN44" s="101"/>
      <c r="WZO44" s="101"/>
      <c r="WZP44" s="101"/>
      <c r="WZQ44" s="101"/>
      <c r="WZR44" s="101"/>
      <c r="WZS44" s="101"/>
      <c r="WZT44" s="101"/>
      <c r="WZU44" s="101"/>
      <c r="WZV44" s="101"/>
      <c r="WZW44" s="101"/>
      <c r="WZX44" s="101"/>
      <c r="WZY44" s="101"/>
      <c r="WZZ44" s="101"/>
      <c r="XAA44" s="101"/>
      <c r="XAB44" s="101"/>
      <c r="XAC44" s="101"/>
      <c r="XAD44" s="101"/>
      <c r="XAE44" s="101"/>
      <c r="XAF44" s="101"/>
      <c r="XAG44" s="101"/>
      <c r="XAH44" s="101"/>
      <c r="XAI44" s="101"/>
      <c r="XAJ44" s="101"/>
      <c r="XAK44" s="101"/>
      <c r="XAL44" s="101"/>
      <c r="XAM44" s="101"/>
      <c r="XAN44" s="101"/>
      <c r="XAO44" s="101"/>
      <c r="XAP44" s="101"/>
      <c r="XAQ44" s="101"/>
      <c r="XAR44" s="101"/>
      <c r="XAS44" s="101"/>
      <c r="XAT44" s="101"/>
      <c r="XAU44" s="101"/>
      <c r="XAV44" s="101"/>
      <c r="XAW44" s="101"/>
      <c r="XAX44" s="101"/>
      <c r="XAY44" s="101"/>
      <c r="XAZ44" s="101"/>
      <c r="XBA44" s="101"/>
      <c r="XBB44" s="101"/>
      <c r="XBC44" s="101"/>
      <c r="XBD44" s="101"/>
      <c r="XBE44" s="101"/>
      <c r="XBF44" s="101"/>
      <c r="XBG44" s="101"/>
      <c r="XBH44" s="101"/>
      <c r="XBI44" s="101"/>
      <c r="XBJ44" s="101"/>
      <c r="XBK44" s="101"/>
      <c r="XBL44" s="101"/>
      <c r="XBM44" s="101"/>
      <c r="XBN44" s="101"/>
      <c r="XBO44" s="101"/>
      <c r="XBP44" s="101"/>
      <c r="XBQ44" s="101"/>
      <c r="XBR44" s="101"/>
      <c r="XBS44" s="101"/>
      <c r="XBT44" s="101"/>
      <c r="XBU44" s="101"/>
      <c r="XBV44" s="101"/>
      <c r="XBW44" s="101"/>
      <c r="XBX44" s="101"/>
      <c r="XBY44" s="101"/>
      <c r="XBZ44" s="101"/>
      <c r="XCA44" s="101"/>
      <c r="XCB44" s="101"/>
      <c r="XCC44" s="101"/>
      <c r="XCD44" s="101"/>
      <c r="XCE44" s="101"/>
      <c r="XCF44" s="101"/>
      <c r="XCG44" s="101"/>
      <c r="XCH44" s="101"/>
      <c r="XCI44" s="101"/>
      <c r="XCJ44" s="101"/>
      <c r="XCK44" s="101"/>
      <c r="XCL44" s="101"/>
      <c r="XCM44" s="101"/>
      <c r="XCN44" s="101"/>
      <c r="XCO44" s="101"/>
      <c r="XCP44" s="101"/>
      <c r="XCQ44" s="101"/>
      <c r="XCR44" s="101"/>
      <c r="XCS44" s="101"/>
      <c r="XCT44" s="101"/>
      <c r="XCU44" s="101"/>
      <c r="XCV44" s="101"/>
      <c r="XCW44" s="101"/>
      <c r="XCX44" s="101"/>
      <c r="XCY44" s="101"/>
      <c r="XCZ44" s="101"/>
      <c r="XDA44" s="101"/>
      <c r="XDB44" s="101"/>
      <c r="XDC44" s="101"/>
      <c r="XDD44" s="101"/>
      <c r="XDE44" s="101"/>
      <c r="XDF44" s="101"/>
      <c r="XDG44" s="101"/>
      <c r="XDH44" s="101"/>
      <c r="XDI44" s="101"/>
      <c r="XDJ44" s="101"/>
      <c r="XDK44" s="101"/>
      <c r="XDL44" s="101"/>
      <c r="XDM44" s="101"/>
      <c r="XDN44" s="101"/>
      <c r="XDO44" s="101"/>
      <c r="XDP44" s="101"/>
      <c r="XDQ44" s="101"/>
      <c r="XDR44" s="101"/>
      <c r="XDS44" s="101"/>
      <c r="XDT44" s="101"/>
      <c r="XDU44" s="101"/>
      <c r="XDV44" s="101"/>
      <c r="XDW44" s="101"/>
      <c r="XDX44" s="101"/>
      <c r="XDY44" s="101"/>
      <c r="XDZ44" s="101"/>
      <c r="XEA44" s="101"/>
      <c r="XEB44" s="101"/>
      <c r="XEC44" s="101"/>
      <c r="XED44" s="101"/>
      <c r="XEE44" s="101"/>
      <c r="XEF44" s="101"/>
      <c r="XEG44" s="101"/>
      <c r="XEH44" s="101"/>
      <c r="XEI44" s="101"/>
      <c r="XEJ44" s="101"/>
      <c r="XEK44" s="101"/>
      <c r="XEL44" s="101"/>
      <c r="XEM44" s="101"/>
      <c r="XEN44" s="101"/>
      <c r="XEO44" s="101"/>
      <c r="XEP44" s="101"/>
      <c r="XEQ44" s="101"/>
      <c r="XER44" s="101"/>
    </row>
    <row r="45" spans="1:16372" s="160" customFormat="1" ht="15.75" customHeight="1">
      <c r="A45" s="180"/>
      <c r="B45" s="1269" t="s">
        <v>2517</v>
      </c>
      <c r="C45" s="1274">
        <v>13348000</v>
      </c>
      <c r="D45" s="1275"/>
      <c r="E45" s="1272" t="s">
        <v>3053</v>
      </c>
      <c r="F45" s="1273" t="s">
        <v>3054</v>
      </c>
      <c r="G45" s="101"/>
      <c r="H45" s="101"/>
      <c r="I45" s="101"/>
      <c r="J45" s="101"/>
      <c r="K45" s="101"/>
      <c r="L45" s="101"/>
      <c r="M45" s="101"/>
      <c r="N45" s="101"/>
      <c r="O45" s="101"/>
      <c r="P45" s="101"/>
      <c r="Q45" s="101"/>
      <c r="R45" s="101"/>
      <c r="S45" s="101"/>
      <c r="T45" s="101"/>
      <c r="U45" s="101"/>
      <c r="V45" s="101"/>
      <c r="W45" s="101"/>
      <c r="X45" s="101"/>
      <c r="Y45" s="101"/>
      <c r="Z45" s="101"/>
      <c r="AA45" s="101"/>
      <c r="AB45" s="101"/>
      <c r="AC45" s="101"/>
      <c r="AD45" s="101"/>
      <c r="AE45" s="101"/>
      <c r="AF45" s="101"/>
      <c r="AG45" s="101"/>
      <c r="AH45" s="101"/>
      <c r="AI45" s="101"/>
      <c r="AJ45" s="101"/>
      <c r="AK45" s="101"/>
      <c r="AL45" s="101"/>
      <c r="AM45" s="101"/>
      <c r="AN45" s="101"/>
      <c r="AO45" s="101"/>
      <c r="AP45" s="101"/>
      <c r="AQ45" s="101"/>
      <c r="AR45" s="101"/>
      <c r="AS45" s="101"/>
      <c r="AT45" s="101"/>
      <c r="AU45" s="101"/>
      <c r="AV45" s="101"/>
      <c r="AW45" s="101"/>
      <c r="AX45" s="101"/>
      <c r="AY45" s="101"/>
      <c r="AZ45" s="101"/>
      <c r="BA45" s="101"/>
      <c r="BB45" s="101"/>
      <c r="BC45" s="101"/>
      <c r="BD45" s="101"/>
      <c r="BE45" s="101"/>
      <c r="BF45" s="101"/>
      <c r="BG45" s="101"/>
      <c r="BH45" s="101"/>
      <c r="BI45" s="101"/>
      <c r="BJ45" s="101"/>
      <c r="BK45" s="101"/>
      <c r="BL45" s="101"/>
      <c r="BM45" s="101"/>
      <c r="BN45" s="101"/>
      <c r="BO45" s="101"/>
      <c r="BP45" s="101"/>
      <c r="BQ45" s="101"/>
      <c r="BR45" s="101"/>
      <c r="BS45" s="101"/>
      <c r="BT45" s="101"/>
      <c r="BU45" s="101"/>
      <c r="BV45" s="101"/>
      <c r="BW45" s="101"/>
      <c r="BX45" s="101"/>
      <c r="BY45" s="101"/>
      <c r="BZ45" s="101"/>
      <c r="CA45" s="101"/>
      <c r="CB45" s="101"/>
      <c r="CC45" s="101"/>
      <c r="CD45" s="101"/>
      <c r="CE45" s="101"/>
      <c r="CF45" s="101"/>
      <c r="CG45" s="101"/>
      <c r="CH45" s="101"/>
      <c r="CI45" s="101"/>
      <c r="CJ45" s="101"/>
      <c r="CK45" s="101"/>
      <c r="CL45" s="101"/>
      <c r="CM45" s="101"/>
      <c r="CN45" s="101"/>
      <c r="CO45" s="101"/>
      <c r="CP45" s="101"/>
      <c r="CQ45" s="101"/>
      <c r="CR45" s="101"/>
      <c r="CS45" s="101"/>
      <c r="CT45" s="101"/>
      <c r="CU45" s="101"/>
      <c r="CV45" s="101"/>
      <c r="CW45" s="101"/>
      <c r="CX45" s="101"/>
      <c r="CY45" s="101"/>
      <c r="CZ45" s="101"/>
      <c r="DA45" s="101"/>
      <c r="DB45" s="101"/>
      <c r="DC45" s="101"/>
      <c r="DD45" s="101"/>
      <c r="DE45" s="101"/>
      <c r="DF45" s="101"/>
      <c r="DG45" s="101"/>
      <c r="DH45" s="101"/>
      <c r="DI45" s="101"/>
      <c r="DJ45" s="101"/>
      <c r="DK45" s="101"/>
      <c r="DL45" s="101"/>
      <c r="DM45" s="101"/>
      <c r="DN45" s="101"/>
      <c r="DO45" s="101"/>
      <c r="DP45" s="101"/>
      <c r="DQ45" s="101"/>
      <c r="DR45" s="101"/>
      <c r="DS45" s="101"/>
      <c r="DT45" s="101"/>
      <c r="DU45" s="101"/>
      <c r="DV45" s="101"/>
      <c r="DW45" s="101"/>
      <c r="DX45" s="101"/>
      <c r="DY45" s="101"/>
      <c r="DZ45" s="101"/>
      <c r="EA45" s="101"/>
      <c r="EB45" s="101"/>
      <c r="EC45" s="101"/>
      <c r="ED45" s="101"/>
      <c r="EE45" s="101"/>
      <c r="EF45" s="101"/>
      <c r="EG45" s="101"/>
      <c r="EH45" s="101"/>
      <c r="EI45" s="101"/>
      <c r="EJ45" s="101"/>
      <c r="EK45" s="101"/>
      <c r="EL45" s="101"/>
      <c r="EM45" s="101"/>
      <c r="EN45" s="101"/>
      <c r="EO45" s="101"/>
      <c r="EP45" s="101"/>
      <c r="EQ45" s="101"/>
      <c r="ER45" s="101"/>
      <c r="ES45" s="101"/>
      <c r="ET45" s="101"/>
      <c r="EU45" s="101"/>
      <c r="EV45" s="101"/>
      <c r="EW45" s="101"/>
      <c r="EX45" s="101"/>
      <c r="EY45" s="101"/>
      <c r="EZ45" s="101"/>
      <c r="FA45" s="101"/>
      <c r="FB45" s="101"/>
      <c r="FC45" s="101"/>
      <c r="FD45" s="101"/>
      <c r="FE45" s="101"/>
      <c r="FF45" s="101"/>
      <c r="FG45" s="101"/>
      <c r="FH45" s="101"/>
      <c r="FI45" s="101"/>
      <c r="FJ45" s="101"/>
      <c r="FK45" s="101"/>
      <c r="FL45" s="101"/>
      <c r="FM45" s="101"/>
      <c r="FN45" s="101"/>
      <c r="FO45" s="101"/>
      <c r="FP45" s="101"/>
      <c r="FQ45" s="101"/>
      <c r="FR45" s="101"/>
      <c r="FS45" s="101"/>
      <c r="FT45" s="101"/>
      <c r="FU45" s="101"/>
      <c r="FV45" s="101"/>
      <c r="FW45" s="101"/>
      <c r="FX45" s="101"/>
      <c r="FY45" s="101"/>
      <c r="FZ45" s="101"/>
      <c r="GA45" s="101"/>
      <c r="GB45" s="101"/>
      <c r="GC45" s="101"/>
      <c r="GD45" s="101"/>
      <c r="GE45" s="101"/>
      <c r="GF45" s="101"/>
      <c r="GG45" s="101"/>
      <c r="GH45" s="101"/>
      <c r="GI45" s="101"/>
      <c r="GJ45" s="101"/>
      <c r="GK45" s="101"/>
      <c r="GL45" s="101"/>
      <c r="GM45" s="101"/>
      <c r="GN45" s="101"/>
      <c r="GO45" s="101"/>
      <c r="GP45" s="101"/>
      <c r="GQ45" s="101"/>
      <c r="GR45" s="101"/>
      <c r="GS45" s="101"/>
      <c r="GT45" s="101"/>
      <c r="GU45" s="101"/>
      <c r="GV45" s="101"/>
      <c r="GW45" s="101"/>
      <c r="GX45" s="101"/>
      <c r="GY45" s="101"/>
      <c r="GZ45" s="101"/>
      <c r="HA45" s="101"/>
      <c r="HB45" s="101"/>
      <c r="HC45" s="101"/>
      <c r="HD45" s="101"/>
      <c r="HE45" s="101"/>
      <c r="HF45" s="101"/>
      <c r="HG45" s="101"/>
      <c r="HH45" s="101"/>
      <c r="HI45" s="101"/>
      <c r="HJ45" s="101"/>
      <c r="HK45" s="101"/>
      <c r="HL45" s="101"/>
      <c r="HM45" s="101"/>
      <c r="HN45" s="101"/>
      <c r="HO45" s="101"/>
      <c r="HP45" s="101"/>
      <c r="HQ45" s="101"/>
      <c r="HR45" s="101"/>
      <c r="HS45" s="101"/>
      <c r="HT45" s="101"/>
      <c r="HU45" s="101"/>
      <c r="HV45" s="101"/>
      <c r="HW45" s="101"/>
      <c r="HX45" s="101"/>
      <c r="HY45" s="101"/>
      <c r="HZ45" s="101"/>
      <c r="IA45" s="101"/>
      <c r="IB45" s="101"/>
      <c r="IC45" s="101"/>
      <c r="ID45" s="101"/>
      <c r="IE45" s="101"/>
      <c r="IF45" s="101"/>
      <c r="IG45" s="101"/>
      <c r="IH45" s="101"/>
      <c r="II45" s="101"/>
      <c r="IJ45" s="101"/>
      <c r="IK45" s="101"/>
      <c r="IL45" s="101"/>
      <c r="IM45" s="101"/>
      <c r="IN45" s="101"/>
      <c r="IO45" s="101"/>
      <c r="IP45" s="101"/>
      <c r="IQ45" s="101"/>
      <c r="IR45" s="101"/>
      <c r="IS45" s="101"/>
      <c r="IT45" s="101"/>
      <c r="IU45" s="101"/>
      <c r="IV45" s="101"/>
      <c r="IW45" s="101"/>
      <c r="IX45" s="101"/>
      <c r="IY45" s="101"/>
      <c r="IZ45" s="101"/>
      <c r="JA45" s="101"/>
      <c r="JB45" s="101"/>
      <c r="JC45" s="101"/>
      <c r="JD45" s="101"/>
      <c r="JE45" s="101"/>
      <c r="JF45" s="101"/>
      <c r="JG45" s="101"/>
      <c r="JH45" s="101"/>
      <c r="JI45" s="101"/>
      <c r="JJ45" s="101"/>
      <c r="JK45" s="101"/>
      <c r="JL45" s="101"/>
      <c r="JM45" s="101"/>
      <c r="JN45" s="101"/>
      <c r="JO45" s="101"/>
      <c r="JP45" s="101"/>
      <c r="JQ45" s="101"/>
      <c r="JR45" s="101"/>
      <c r="JS45" s="101"/>
      <c r="JT45" s="101"/>
      <c r="JU45" s="101"/>
      <c r="JV45" s="101"/>
      <c r="JW45" s="101"/>
      <c r="JX45" s="101"/>
      <c r="JY45" s="101"/>
      <c r="JZ45" s="101"/>
      <c r="KA45" s="101"/>
      <c r="KB45" s="101"/>
      <c r="KC45" s="101"/>
      <c r="KD45" s="101"/>
      <c r="KE45" s="101"/>
      <c r="KF45" s="101"/>
      <c r="KG45" s="101"/>
      <c r="KH45" s="101"/>
      <c r="KI45" s="101"/>
      <c r="KJ45" s="101"/>
      <c r="KK45" s="101"/>
      <c r="KL45" s="101"/>
      <c r="KM45" s="101"/>
      <c r="KN45" s="101"/>
      <c r="KO45" s="101"/>
      <c r="KP45" s="101"/>
      <c r="KQ45" s="101"/>
      <c r="KR45" s="101"/>
      <c r="KS45" s="101"/>
      <c r="KT45" s="101"/>
      <c r="KU45" s="101"/>
      <c r="KV45" s="101"/>
      <c r="KW45" s="101"/>
      <c r="KX45" s="101"/>
      <c r="KY45" s="101"/>
      <c r="KZ45" s="101"/>
      <c r="LA45" s="101"/>
      <c r="LB45" s="101"/>
      <c r="LC45" s="101"/>
      <c r="LD45" s="101"/>
      <c r="LE45" s="101"/>
      <c r="LF45" s="101"/>
      <c r="LG45" s="101"/>
      <c r="LH45" s="101"/>
      <c r="LI45" s="101"/>
      <c r="LJ45" s="101"/>
      <c r="LK45" s="101"/>
      <c r="LL45" s="101"/>
      <c r="LM45" s="101"/>
      <c r="LN45" s="101"/>
      <c r="LO45" s="101"/>
      <c r="LP45" s="101"/>
      <c r="LQ45" s="101"/>
      <c r="LR45" s="101"/>
      <c r="LS45" s="101"/>
      <c r="LT45" s="101"/>
      <c r="LU45" s="101"/>
      <c r="LV45" s="101"/>
      <c r="LW45" s="101"/>
      <c r="LX45" s="101"/>
      <c r="LY45" s="101"/>
      <c r="LZ45" s="101"/>
      <c r="MA45" s="101"/>
      <c r="MB45" s="101"/>
      <c r="MC45" s="101"/>
      <c r="MD45" s="101"/>
      <c r="ME45" s="101"/>
      <c r="MF45" s="101"/>
      <c r="MG45" s="101"/>
      <c r="MH45" s="101"/>
      <c r="MI45" s="101"/>
      <c r="MJ45" s="101"/>
      <c r="MK45" s="101"/>
      <c r="ML45" s="101"/>
      <c r="MM45" s="101"/>
      <c r="MN45" s="101"/>
      <c r="MO45" s="101"/>
      <c r="MP45" s="101"/>
      <c r="MQ45" s="101"/>
      <c r="MR45" s="101"/>
      <c r="MS45" s="101"/>
      <c r="MT45" s="101"/>
      <c r="MU45" s="101"/>
      <c r="MV45" s="101"/>
      <c r="MW45" s="101"/>
      <c r="MX45" s="101"/>
      <c r="MY45" s="101"/>
      <c r="MZ45" s="101"/>
      <c r="NA45" s="101"/>
      <c r="NB45" s="101"/>
      <c r="NC45" s="101"/>
      <c r="ND45" s="101"/>
      <c r="NE45" s="101"/>
      <c r="NF45" s="101"/>
      <c r="NG45" s="101"/>
      <c r="NH45" s="101"/>
      <c r="NI45" s="101"/>
      <c r="NJ45" s="101"/>
      <c r="NK45" s="101"/>
      <c r="NL45" s="101"/>
      <c r="NM45" s="101"/>
      <c r="NN45" s="101"/>
      <c r="NO45" s="101"/>
      <c r="NP45" s="101"/>
      <c r="NQ45" s="101"/>
      <c r="NR45" s="101"/>
      <c r="NS45" s="101"/>
      <c r="NT45" s="101"/>
      <c r="NU45" s="101"/>
      <c r="NV45" s="101"/>
      <c r="NW45" s="101"/>
      <c r="NX45" s="101"/>
      <c r="NY45" s="101"/>
      <c r="NZ45" s="101"/>
      <c r="OA45" s="101"/>
      <c r="OB45" s="101"/>
      <c r="OC45" s="101"/>
      <c r="OD45" s="101"/>
      <c r="OE45" s="101"/>
      <c r="OF45" s="101"/>
      <c r="OG45" s="101"/>
      <c r="OH45" s="101"/>
      <c r="OI45" s="101"/>
      <c r="OJ45" s="101"/>
      <c r="OK45" s="101"/>
      <c r="OL45" s="101"/>
      <c r="OM45" s="101"/>
      <c r="ON45" s="101"/>
      <c r="OO45" s="101"/>
      <c r="OP45" s="101"/>
      <c r="OQ45" s="101"/>
      <c r="OR45" s="101"/>
      <c r="OS45" s="101"/>
      <c r="OT45" s="101"/>
      <c r="OU45" s="101"/>
      <c r="OV45" s="101"/>
      <c r="OW45" s="101"/>
      <c r="OX45" s="101"/>
      <c r="OY45" s="101"/>
      <c r="OZ45" s="101"/>
      <c r="PA45" s="101"/>
      <c r="PB45" s="101"/>
      <c r="PC45" s="101"/>
      <c r="PD45" s="101"/>
      <c r="PE45" s="101"/>
      <c r="PF45" s="101"/>
      <c r="PG45" s="101"/>
      <c r="PH45" s="101"/>
      <c r="PI45" s="101"/>
      <c r="PJ45" s="101"/>
      <c r="PK45" s="101"/>
      <c r="PL45" s="101"/>
      <c r="PM45" s="101"/>
      <c r="PN45" s="101"/>
      <c r="PO45" s="101"/>
      <c r="PP45" s="101"/>
      <c r="PQ45" s="101"/>
      <c r="PR45" s="101"/>
      <c r="PS45" s="101"/>
      <c r="PT45" s="101"/>
      <c r="PU45" s="101"/>
      <c r="PV45" s="101"/>
      <c r="PW45" s="101"/>
      <c r="PX45" s="101"/>
      <c r="PY45" s="101"/>
      <c r="PZ45" s="101"/>
      <c r="QA45" s="101"/>
      <c r="QB45" s="101"/>
      <c r="QC45" s="101"/>
      <c r="QD45" s="101"/>
      <c r="QE45" s="101"/>
      <c r="QF45" s="101"/>
      <c r="QG45" s="101"/>
      <c r="QH45" s="101"/>
      <c r="QI45" s="101"/>
      <c r="QJ45" s="101"/>
      <c r="QK45" s="101"/>
      <c r="QL45" s="101"/>
      <c r="QM45" s="101"/>
      <c r="QN45" s="101"/>
      <c r="QO45" s="101"/>
      <c r="QP45" s="101"/>
      <c r="QQ45" s="101"/>
      <c r="QR45" s="101"/>
      <c r="QS45" s="101"/>
      <c r="QT45" s="101"/>
      <c r="QU45" s="101"/>
      <c r="QV45" s="101"/>
      <c r="QW45" s="101"/>
      <c r="QX45" s="101"/>
      <c r="QY45" s="101"/>
      <c r="QZ45" s="101"/>
      <c r="RA45" s="101"/>
      <c r="RB45" s="101"/>
      <c r="RC45" s="101"/>
      <c r="RD45" s="101"/>
      <c r="RE45" s="101"/>
      <c r="RF45" s="101"/>
      <c r="RG45" s="101"/>
      <c r="RH45" s="101"/>
      <c r="RI45" s="101"/>
      <c r="RJ45" s="101"/>
      <c r="RK45" s="101"/>
      <c r="RL45" s="101"/>
      <c r="RM45" s="101"/>
      <c r="RN45" s="101"/>
      <c r="RO45" s="101"/>
      <c r="RP45" s="101"/>
      <c r="RQ45" s="101"/>
      <c r="RR45" s="101"/>
      <c r="RS45" s="101"/>
      <c r="RT45" s="101"/>
      <c r="RU45" s="101"/>
      <c r="RV45" s="101"/>
      <c r="RW45" s="101"/>
      <c r="RX45" s="101"/>
      <c r="RY45" s="101"/>
      <c r="RZ45" s="101"/>
      <c r="SA45" s="101"/>
      <c r="SB45" s="101"/>
      <c r="SC45" s="101"/>
      <c r="SD45" s="101"/>
      <c r="SE45" s="101"/>
      <c r="SF45" s="101"/>
      <c r="SG45" s="101"/>
      <c r="SH45" s="101"/>
      <c r="SI45" s="101"/>
      <c r="SJ45" s="101"/>
      <c r="SK45" s="101"/>
      <c r="SL45" s="101"/>
      <c r="SM45" s="101"/>
      <c r="SN45" s="101"/>
      <c r="SO45" s="101"/>
      <c r="SP45" s="101"/>
      <c r="SQ45" s="101"/>
      <c r="SR45" s="101"/>
      <c r="SS45" s="101"/>
      <c r="ST45" s="101"/>
      <c r="SU45" s="101"/>
      <c r="SV45" s="101"/>
      <c r="SW45" s="101"/>
      <c r="SX45" s="101"/>
      <c r="SY45" s="101"/>
      <c r="SZ45" s="101"/>
      <c r="TA45" s="101"/>
      <c r="TB45" s="101"/>
      <c r="TC45" s="101"/>
      <c r="TD45" s="101"/>
      <c r="TE45" s="101"/>
      <c r="TF45" s="101"/>
      <c r="TG45" s="101"/>
      <c r="TH45" s="101"/>
      <c r="TI45" s="101"/>
      <c r="TJ45" s="101"/>
      <c r="TK45" s="101"/>
      <c r="TL45" s="101"/>
      <c r="TM45" s="101"/>
      <c r="TN45" s="101"/>
      <c r="TO45" s="101"/>
      <c r="TP45" s="101"/>
      <c r="TQ45" s="101"/>
      <c r="TR45" s="101"/>
      <c r="TS45" s="101"/>
      <c r="TT45" s="101"/>
      <c r="TU45" s="101"/>
      <c r="TV45" s="101"/>
      <c r="TW45" s="101"/>
      <c r="TX45" s="101"/>
      <c r="TY45" s="101"/>
      <c r="TZ45" s="101"/>
      <c r="UA45" s="101"/>
      <c r="UB45" s="101"/>
      <c r="UC45" s="101"/>
      <c r="UD45" s="101"/>
      <c r="UE45" s="101"/>
      <c r="UF45" s="101"/>
      <c r="UG45" s="101"/>
      <c r="UH45" s="101"/>
      <c r="UI45" s="101"/>
      <c r="UJ45" s="101"/>
      <c r="UK45" s="101"/>
      <c r="UL45" s="101"/>
      <c r="UM45" s="101"/>
      <c r="UN45" s="101"/>
      <c r="UO45" s="101"/>
      <c r="UP45" s="101"/>
      <c r="UQ45" s="101"/>
      <c r="UR45" s="101"/>
      <c r="US45" s="101"/>
      <c r="UT45" s="101"/>
      <c r="UU45" s="101"/>
      <c r="UV45" s="101"/>
      <c r="UW45" s="101"/>
      <c r="UX45" s="101"/>
      <c r="UY45" s="101"/>
      <c r="UZ45" s="101"/>
      <c r="VA45" s="101"/>
      <c r="VB45" s="101"/>
      <c r="VC45" s="101"/>
      <c r="VD45" s="101"/>
      <c r="VE45" s="101"/>
      <c r="VF45" s="101"/>
      <c r="VG45" s="101"/>
      <c r="VH45" s="101"/>
      <c r="VI45" s="101"/>
      <c r="VJ45" s="101"/>
      <c r="VK45" s="101"/>
      <c r="VL45" s="101"/>
      <c r="VM45" s="101"/>
      <c r="VN45" s="101"/>
      <c r="VO45" s="101"/>
      <c r="VP45" s="101"/>
      <c r="VQ45" s="101"/>
      <c r="VR45" s="101"/>
      <c r="VS45" s="101"/>
      <c r="VT45" s="101"/>
      <c r="VU45" s="101"/>
      <c r="VV45" s="101"/>
      <c r="VW45" s="101"/>
      <c r="VX45" s="101"/>
      <c r="VY45" s="101"/>
      <c r="VZ45" s="101"/>
      <c r="WA45" s="101"/>
      <c r="WB45" s="101"/>
      <c r="WC45" s="101"/>
      <c r="WD45" s="101"/>
      <c r="WE45" s="101"/>
      <c r="WF45" s="101"/>
      <c r="WG45" s="101"/>
      <c r="WH45" s="101"/>
      <c r="WI45" s="101"/>
      <c r="WJ45" s="101"/>
      <c r="WK45" s="101"/>
      <c r="WL45" s="101"/>
      <c r="WM45" s="101"/>
      <c r="WN45" s="101"/>
      <c r="WO45" s="101"/>
      <c r="WP45" s="101"/>
      <c r="WQ45" s="101"/>
      <c r="WR45" s="101"/>
      <c r="WS45" s="101"/>
      <c r="WT45" s="101"/>
      <c r="WU45" s="101"/>
      <c r="WV45" s="101"/>
      <c r="WW45" s="101"/>
      <c r="WX45" s="101"/>
      <c r="WY45" s="101"/>
      <c r="WZ45" s="101"/>
      <c r="XA45" s="101"/>
      <c r="XB45" s="101"/>
      <c r="XC45" s="101"/>
      <c r="XD45" s="101"/>
      <c r="XE45" s="101"/>
      <c r="XF45" s="101"/>
      <c r="XG45" s="101"/>
      <c r="XH45" s="101"/>
      <c r="XI45" s="101"/>
      <c r="XJ45" s="101"/>
      <c r="XK45" s="101"/>
      <c r="XL45" s="101"/>
      <c r="XM45" s="101"/>
      <c r="XN45" s="101"/>
      <c r="XO45" s="101"/>
      <c r="XP45" s="101"/>
      <c r="XQ45" s="101"/>
      <c r="XR45" s="101"/>
      <c r="XS45" s="101"/>
      <c r="XT45" s="101"/>
      <c r="XU45" s="101"/>
      <c r="XV45" s="101"/>
      <c r="XW45" s="101"/>
      <c r="XX45" s="101"/>
      <c r="XY45" s="101"/>
      <c r="XZ45" s="101"/>
      <c r="YA45" s="101"/>
      <c r="YB45" s="101"/>
      <c r="YC45" s="101"/>
      <c r="YD45" s="101"/>
      <c r="YE45" s="101"/>
      <c r="YF45" s="101"/>
      <c r="YG45" s="101"/>
      <c r="YH45" s="101"/>
      <c r="YI45" s="101"/>
      <c r="YJ45" s="101"/>
      <c r="YK45" s="101"/>
      <c r="YL45" s="101"/>
      <c r="YM45" s="101"/>
      <c r="YN45" s="101"/>
      <c r="YO45" s="101"/>
      <c r="YP45" s="101"/>
      <c r="YQ45" s="101"/>
      <c r="YR45" s="101"/>
      <c r="YS45" s="101"/>
      <c r="YT45" s="101"/>
      <c r="YU45" s="101"/>
      <c r="YV45" s="101"/>
      <c r="YW45" s="101"/>
      <c r="YX45" s="101"/>
      <c r="YY45" s="101"/>
      <c r="YZ45" s="101"/>
      <c r="ZA45" s="101"/>
      <c r="ZB45" s="101"/>
      <c r="ZC45" s="101"/>
      <c r="ZD45" s="101"/>
      <c r="ZE45" s="101"/>
      <c r="ZF45" s="101"/>
      <c r="ZG45" s="101"/>
      <c r="ZH45" s="101"/>
      <c r="ZI45" s="101"/>
      <c r="ZJ45" s="101"/>
      <c r="ZK45" s="101"/>
      <c r="ZL45" s="101"/>
      <c r="ZM45" s="101"/>
      <c r="ZN45" s="101"/>
      <c r="ZO45" s="101"/>
      <c r="ZP45" s="101"/>
      <c r="ZQ45" s="101"/>
      <c r="ZR45" s="101"/>
      <c r="ZS45" s="101"/>
      <c r="ZT45" s="101"/>
      <c r="ZU45" s="101"/>
      <c r="ZV45" s="101"/>
      <c r="ZW45" s="101"/>
      <c r="ZX45" s="101"/>
      <c r="ZY45" s="101"/>
      <c r="ZZ45" s="101"/>
      <c r="AAA45" s="101"/>
      <c r="AAB45" s="101"/>
      <c r="AAC45" s="101"/>
      <c r="AAD45" s="101"/>
      <c r="AAE45" s="101"/>
      <c r="AAF45" s="101"/>
      <c r="AAG45" s="101"/>
      <c r="AAH45" s="101"/>
      <c r="AAI45" s="101"/>
      <c r="AAJ45" s="101"/>
      <c r="AAK45" s="101"/>
      <c r="AAL45" s="101"/>
      <c r="AAM45" s="101"/>
      <c r="AAN45" s="101"/>
      <c r="AAO45" s="101"/>
      <c r="AAP45" s="101"/>
      <c r="AAQ45" s="101"/>
      <c r="AAR45" s="101"/>
      <c r="AAS45" s="101"/>
      <c r="AAT45" s="101"/>
      <c r="AAU45" s="101"/>
      <c r="AAV45" s="101"/>
      <c r="AAW45" s="101"/>
      <c r="AAX45" s="101"/>
      <c r="AAY45" s="101"/>
      <c r="AAZ45" s="101"/>
      <c r="ABA45" s="101"/>
      <c r="ABB45" s="101"/>
      <c r="ABC45" s="101"/>
      <c r="ABD45" s="101"/>
      <c r="ABE45" s="101"/>
      <c r="ABF45" s="101"/>
      <c r="ABG45" s="101"/>
      <c r="ABH45" s="101"/>
      <c r="ABI45" s="101"/>
      <c r="ABJ45" s="101"/>
      <c r="ABK45" s="101"/>
      <c r="ABL45" s="101"/>
      <c r="ABM45" s="101"/>
      <c r="ABN45" s="101"/>
      <c r="ABO45" s="101"/>
      <c r="ABP45" s="101"/>
      <c r="ABQ45" s="101"/>
      <c r="ABR45" s="101"/>
      <c r="ABS45" s="101"/>
      <c r="ABT45" s="101"/>
      <c r="ABU45" s="101"/>
      <c r="ABV45" s="101"/>
      <c r="ABW45" s="101"/>
      <c r="ABX45" s="101"/>
      <c r="ABY45" s="101"/>
      <c r="ABZ45" s="101"/>
      <c r="ACA45" s="101"/>
      <c r="ACB45" s="101"/>
      <c r="ACC45" s="101"/>
      <c r="ACD45" s="101"/>
      <c r="ACE45" s="101"/>
      <c r="ACF45" s="101"/>
      <c r="ACG45" s="101"/>
      <c r="ACH45" s="101"/>
      <c r="ACI45" s="101"/>
      <c r="ACJ45" s="101"/>
      <c r="ACK45" s="101"/>
      <c r="ACL45" s="101"/>
      <c r="ACM45" s="101"/>
      <c r="ACN45" s="101"/>
      <c r="ACO45" s="101"/>
      <c r="ACP45" s="101"/>
      <c r="ACQ45" s="101"/>
      <c r="ACR45" s="101"/>
      <c r="ACS45" s="101"/>
      <c r="ACT45" s="101"/>
      <c r="ACU45" s="101"/>
      <c r="ACV45" s="101"/>
      <c r="ACW45" s="101"/>
      <c r="ACX45" s="101"/>
      <c r="ACY45" s="101"/>
      <c r="ACZ45" s="101"/>
      <c r="ADA45" s="101"/>
      <c r="ADB45" s="101"/>
      <c r="ADC45" s="101"/>
      <c r="ADD45" s="101"/>
      <c r="ADE45" s="101"/>
      <c r="ADF45" s="101"/>
      <c r="ADG45" s="101"/>
      <c r="ADH45" s="101"/>
      <c r="ADI45" s="101"/>
      <c r="ADJ45" s="101"/>
      <c r="ADK45" s="101"/>
      <c r="ADL45" s="101"/>
      <c r="ADM45" s="101"/>
      <c r="ADN45" s="101"/>
      <c r="ADO45" s="101"/>
      <c r="ADP45" s="101"/>
      <c r="ADQ45" s="101"/>
      <c r="ADR45" s="101"/>
      <c r="ADS45" s="101"/>
      <c r="ADT45" s="101"/>
      <c r="ADU45" s="101"/>
      <c r="ADV45" s="101"/>
      <c r="ADW45" s="101"/>
      <c r="ADX45" s="101"/>
      <c r="ADY45" s="101"/>
      <c r="ADZ45" s="101"/>
      <c r="AEA45" s="101"/>
      <c r="AEB45" s="101"/>
      <c r="AEC45" s="101"/>
      <c r="AED45" s="101"/>
      <c r="AEE45" s="101"/>
      <c r="AEF45" s="101"/>
      <c r="AEG45" s="101"/>
      <c r="AEH45" s="101"/>
      <c r="AEI45" s="101"/>
      <c r="AEJ45" s="101"/>
      <c r="AEK45" s="101"/>
      <c r="AEL45" s="101"/>
      <c r="AEM45" s="101"/>
      <c r="AEN45" s="101"/>
      <c r="AEO45" s="101"/>
      <c r="AEP45" s="101"/>
      <c r="AEQ45" s="101"/>
      <c r="AER45" s="101"/>
      <c r="AES45" s="101"/>
      <c r="AET45" s="101"/>
      <c r="AEU45" s="101"/>
      <c r="AEV45" s="101"/>
      <c r="AEW45" s="101"/>
      <c r="AEX45" s="101"/>
      <c r="AEY45" s="101"/>
      <c r="AEZ45" s="101"/>
      <c r="AFA45" s="101"/>
      <c r="AFB45" s="101"/>
      <c r="AFC45" s="101"/>
      <c r="AFD45" s="101"/>
      <c r="AFE45" s="101"/>
      <c r="AFF45" s="101"/>
      <c r="AFG45" s="101"/>
      <c r="AFH45" s="101"/>
      <c r="AFI45" s="101"/>
      <c r="AFJ45" s="101"/>
      <c r="AFK45" s="101"/>
      <c r="AFL45" s="101"/>
      <c r="AFM45" s="101"/>
      <c r="AFN45" s="101"/>
      <c r="AFO45" s="101"/>
      <c r="AFP45" s="101"/>
      <c r="AFQ45" s="101"/>
      <c r="AFR45" s="101"/>
      <c r="AFS45" s="101"/>
      <c r="AFT45" s="101"/>
      <c r="AFU45" s="101"/>
      <c r="AFV45" s="101"/>
      <c r="AFW45" s="101"/>
      <c r="AFX45" s="101"/>
      <c r="AFY45" s="101"/>
      <c r="AFZ45" s="101"/>
      <c r="AGA45" s="101"/>
      <c r="AGB45" s="101"/>
      <c r="AGC45" s="101"/>
      <c r="AGD45" s="101"/>
      <c r="AGE45" s="101"/>
      <c r="AGF45" s="101"/>
      <c r="AGG45" s="101"/>
      <c r="AGH45" s="101"/>
      <c r="AGI45" s="101"/>
      <c r="AGJ45" s="101"/>
      <c r="AGK45" s="101"/>
      <c r="AGL45" s="101"/>
      <c r="AGM45" s="101"/>
      <c r="AGN45" s="101"/>
      <c r="AGO45" s="101"/>
      <c r="AGP45" s="101"/>
      <c r="AGQ45" s="101"/>
      <c r="AGR45" s="101"/>
      <c r="AGS45" s="101"/>
      <c r="AGT45" s="101"/>
      <c r="AGU45" s="101"/>
      <c r="AGV45" s="101"/>
      <c r="AGW45" s="101"/>
      <c r="AGX45" s="101"/>
      <c r="AGY45" s="101"/>
      <c r="AGZ45" s="101"/>
      <c r="AHA45" s="101"/>
      <c r="AHB45" s="101"/>
      <c r="AHC45" s="101"/>
      <c r="AHD45" s="101"/>
      <c r="AHE45" s="101"/>
      <c r="AHF45" s="101"/>
      <c r="AHG45" s="101"/>
      <c r="AHH45" s="101"/>
      <c r="AHI45" s="101"/>
      <c r="AHJ45" s="101"/>
      <c r="AHK45" s="101"/>
      <c r="AHL45" s="101"/>
      <c r="AHM45" s="101"/>
      <c r="AHN45" s="101"/>
      <c r="AHO45" s="101"/>
      <c r="AHP45" s="101"/>
      <c r="AHQ45" s="101"/>
      <c r="AHR45" s="101"/>
      <c r="AHS45" s="101"/>
      <c r="AHT45" s="101"/>
      <c r="AHU45" s="101"/>
      <c r="AHV45" s="101"/>
      <c r="AHW45" s="101"/>
      <c r="AHX45" s="101"/>
      <c r="AHY45" s="101"/>
      <c r="AHZ45" s="101"/>
      <c r="AIA45" s="101"/>
      <c r="AIB45" s="101"/>
      <c r="AIC45" s="101"/>
      <c r="AID45" s="101"/>
      <c r="AIE45" s="101"/>
      <c r="AIF45" s="101"/>
      <c r="AIG45" s="101"/>
      <c r="AIH45" s="101"/>
      <c r="AII45" s="101"/>
      <c r="AIJ45" s="101"/>
      <c r="AIK45" s="101"/>
      <c r="AIL45" s="101"/>
      <c r="AIM45" s="101"/>
      <c r="AIN45" s="101"/>
      <c r="AIO45" s="101"/>
      <c r="AIP45" s="101"/>
      <c r="AIQ45" s="101"/>
      <c r="AIR45" s="101"/>
      <c r="AIS45" s="101"/>
      <c r="AIT45" s="101"/>
      <c r="AIU45" s="101"/>
      <c r="AIV45" s="101"/>
      <c r="AIW45" s="101"/>
      <c r="AIX45" s="101"/>
      <c r="AIY45" s="101"/>
      <c r="AIZ45" s="101"/>
      <c r="AJA45" s="101"/>
      <c r="AJB45" s="101"/>
      <c r="AJC45" s="101"/>
      <c r="AJD45" s="101"/>
      <c r="AJE45" s="101"/>
      <c r="AJF45" s="101"/>
      <c r="AJG45" s="101"/>
      <c r="AJH45" s="101"/>
      <c r="AJI45" s="101"/>
      <c r="AJJ45" s="101"/>
      <c r="AJK45" s="101"/>
      <c r="AJL45" s="101"/>
      <c r="AJM45" s="101"/>
      <c r="AJN45" s="101"/>
      <c r="AJO45" s="101"/>
      <c r="AJP45" s="101"/>
      <c r="AJQ45" s="101"/>
      <c r="AJR45" s="101"/>
      <c r="AJS45" s="101"/>
      <c r="AJT45" s="101"/>
      <c r="AJU45" s="101"/>
      <c r="AJV45" s="101"/>
      <c r="AJW45" s="101"/>
      <c r="AJX45" s="101"/>
      <c r="AJY45" s="101"/>
      <c r="AJZ45" s="101"/>
      <c r="AKA45" s="101"/>
      <c r="AKB45" s="101"/>
      <c r="AKC45" s="101"/>
      <c r="AKD45" s="101"/>
      <c r="AKE45" s="101"/>
      <c r="AKF45" s="101"/>
      <c r="AKG45" s="101"/>
      <c r="AKH45" s="101"/>
      <c r="AKI45" s="101"/>
      <c r="AKJ45" s="101"/>
      <c r="AKK45" s="101"/>
      <c r="AKL45" s="101"/>
      <c r="AKM45" s="101"/>
      <c r="AKN45" s="101"/>
      <c r="AKO45" s="101"/>
      <c r="AKP45" s="101"/>
      <c r="AKQ45" s="101"/>
      <c r="AKR45" s="101"/>
      <c r="AKS45" s="101"/>
      <c r="AKT45" s="101"/>
      <c r="AKU45" s="101"/>
      <c r="AKV45" s="101"/>
      <c r="AKW45" s="101"/>
      <c r="AKX45" s="101"/>
      <c r="AKY45" s="101"/>
      <c r="AKZ45" s="101"/>
      <c r="ALA45" s="101"/>
      <c r="ALB45" s="101"/>
      <c r="ALC45" s="101"/>
      <c r="ALD45" s="101"/>
      <c r="ALE45" s="101"/>
      <c r="ALF45" s="101"/>
      <c r="ALG45" s="101"/>
      <c r="ALH45" s="101"/>
      <c r="ALI45" s="101"/>
      <c r="ALJ45" s="101"/>
      <c r="ALK45" s="101"/>
      <c r="ALL45" s="101"/>
      <c r="ALM45" s="101"/>
      <c r="ALN45" s="101"/>
      <c r="ALO45" s="101"/>
      <c r="ALP45" s="101"/>
      <c r="ALQ45" s="101"/>
      <c r="ALR45" s="101"/>
      <c r="ALS45" s="101"/>
      <c r="ALT45" s="101"/>
      <c r="ALU45" s="101"/>
      <c r="ALV45" s="101"/>
      <c r="ALW45" s="101"/>
      <c r="ALX45" s="101"/>
      <c r="ALY45" s="101"/>
      <c r="ALZ45" s="101"/>
      <c r="AMA45" s="101"/>
      <c r="AMB45" s="101"/>
      <c r="AMC45" s="101"/>
      <c r="AMD45" s="101"/>
      <c r="AME45" s="101"/>
      <c r="AMF45" s="101"/>
      <c r="AMG45" s="101"/>
      <c r="AMH45" s="101"/>
      <c r="AMI45" s="101"/>
      <c r="AMJ45" s="101"/>
      <c r="AMK45" s="101"/>
      <c r="AML45" s="101"/>
      <c r="AMM45" s="101"/>
      <c r="AMN45" s="101"/>
      <c r="AMO45" s="101"/>
      <c r="AMP45" s="101"/>
      <c r="AMQ45" s="101"/>
      <c r="AMR45" s="101"/>
      <c r="AMS45" s="101"/>
      <c r="AMT45" s="101"/>
      <c r="AMU45" s="101"/>
      <c r="AMV45" s="101"/>
      <c r="AMW45" s="101"/>
      <c r="AMX45" s="101"/>
      <c r="AMY45" s="101"/>
      <c r="AMZ45" s="101"/>
      <c r="ANA45" s="101"/>
      <c r="ANB45" s="101"/>
      <c r="ANC45" s="101"/>
      <c r="AND45" s="101"/>
      <c r="ANE45" s="101"/>
      <c r="ANF45" s="101"/>
      <c r="ANG45" s="101"/>
      <c r="ANH45" s="101"/>
      <c r="ANI45" s="101"/>
      <c r="ANJ45" s="101"/>
      <c r="ANK45" s="101"/>
      <c r="ANL45" s="101"/>
      <c r="ANM45" s="101"/>
      <c r="ANN45" s="101"/>
      <c r="ANO45" s="101"/>
      <c r="ANP45" s="101"/>
      <c r="ANQ45" s="101"/>
      <c r="ANR45" s="101"/>
      <c r="ANS45" s="101"/>
      <c r="ANT45" s="101"/>
      <c r="ANU45" s="101"/>
      <c r="ANV45" s="101"/>
      <c r="ANW45" s="101"/>
      <c r="ANX45" s="101"/>
      <c r="ANY45" s="101"/>
      <c r="ANZ45" s="101"/>
      <c r="AOA45" s="101"/>
      <c r="AOB45" s="101"/>
      <c r="AOC45" s="101"/>
      <c r="AOD45" s="101"/>
      <c r="AOE45" s="101"/>
      <c r="AOF45" s="101"/>
      <c r="AOG45" s="101"/>
      <c r="AOH45" s="101"/>
      <c r="AOI45" s="101"/>
      <c r="AOJ45" s="101"/>
      <c r="AOK45" s="101"/>
      <c r="AOL45" s="101"/>
      <c r="AOM45" s="101"/>
      <c r="AON45" s="101"/>
      <c r="AOO45" s="101"/>
      <c r="AOP45" s="101"/>
      <c r="AOQ45" s="101"/>
      <c r="AOR45" s="101"/>
      <c r="AOS45" s="101"/>
      <c r="AOT45" s="101"/>
      <c r="AOU45" s="101"/>
      <c r="AOV45" s="101"/>
      <c r="AOW45" s="101"/>
      <c r="AOX45" s="101"/>
      <c r="AOY45" s="101"/>
      <c r="AOZ45" s="101"/>
      <c r="APA45" s="101"/>
      <c r="APB45" s="101"/>
      <c r="APC45" s="101"/>
      <c r="APD45" s="101"/>
      <c r="APE45" s="101"/>
      <c r="APF45" s="101"/>
      <c r="APG45" s="101"/>
      <c r="APH45" s="101"/>
      <c r="API45" s="101"/>
      <c r="APJ45" s="101"/>
      <c r="APK45" s="101"/>
      <c r="APL45" s="101"/>
      <c r="APM45" s="101"/>
      <c r="APN45" s="101"/>
      <c r="APO45" s="101"/>
      <c r="APP45" s="101"/>
      <c r="APQ45" s="101"/>
      <c r="APR45" s="101"/>
      <c r="APS45" s="101"/>
      <c r="APT45" s="101"/>
      <c r="APU45" s="101"/>
      <c r="APV45" s="101"/>
      <c r="APW45" s="101"/>
      <c r="APX45" s="101"/>
      <c r="APY45" s="101"/>
      <c r="APZ45" s="101"/>
      <c r="AQA45" s="101"/>
      <c r="AQB45" s="101"/>
      <c r="AQC45" s="101"/>
      <c r="AQD45" s="101"/>
      <c r="AQE45" s="101"/>
      <c r="AQF45" s="101"/>
      <c r="AQG45" s="101"/>
      <c r="AQH45" s="101"/>
      <c r="AQI45" s="101"/>
      <c r="AQJ45" s="101"/>
      <c r="AQK45" s="101"/>
      <c r="AQL45" s="101"/>
      <c r="AQM45" s="101"/>
      <c r="AQN45" s="101"/>
      <c r="AQO45" s="101"/>
      <c r="AQP45" s="101"/>
      <c r="AQQ45" s="101"/>
      <c r="AQR45" s="101"/>
      <c r="AQS45" s="101"/>
      <c r="AQT45" s="101"/>
      <c r="AQU45" s="101"/>
      <c r="AQV45" s="101"/>
      <c r="AQW45" s="101"/>
      <c r="AQX45" s="101"/>
      <c r="AQY45" s="101"/>
      <c r="AQZ45" s="101"/>
      <c r="ARA45" s="101"/>
      <c r="ARB45" s="101"/>
      <c r="ARC45" s="101"/>
      <c r="ARD45" s="101"/>
      <c r="ARE45" s="101"/>
      <c r="ARF45" s="101"/>
      <c r="ARG45" s="101"/>
      <c r="ARH45" s="101"/>
      <c r="ARI45" s="101"/>
      <c r="ARJ45" s="101"/>
      <c r="ARK45" s="101"/>
      <c r="ARL45" s="101"/>
      <c r="ARM45" s="101"/>
      <c r="ARN45" s="101"/>
      <c r="ARO45" s="101"/>
      <c r="ARP45" s="101"/>
      <c r="ARQ45" s="101"/>
      <c r="ARR45" s="101"/>
      <c r="ARS45" s="101"/>
      <c r="ART45" s="101"/>
      <c r="ARU45" s="101"/>
      <c r="ARV45" s="101"/>
      <c r="ARW45" s="101"/>
      <c r="ARX45" s="101"/>
      <c r="ARY45" s="101"/>
      <c r="ARZ45" s="101"/>
      <c r="ASA45" s="101"/>
      <c r="ASB45" s="101"/>
      <c r="ASC45" s="101"/>
      <c r="ASD45" s="101"/>
      <c r="ASE45" s="101"/>
      <c r="ASF45" s="101"/>
      <c r="ASG45" s="101"/>
      <c r="ASH45" s="101"/>
      <c r="ASI45" s="101"/>
      <c r="ASJ45" s="101"/>
      <c r="ASK45" s="101"/>
      <c r="ASL45" s="101"/>
      <c r="ASM45" s="101"/>
      <c r="ASN45" s="101"/>
      <c r="ASO45" s="101"/>
      <c r="ASP45" s="101"/>
      <c r="ASQ45" s="101"/>
      <c r="ASR45" s="101"/>
      <c r="ASS45" s="101"/>
      <c r="AST45" s="101"/>
      <c r="ASU45" s="101"/>
      <c r="ASV45" s="101"/>
      <c r="ASW45" s="101"/>
      <c r="ASX45" s="101"/>
      <c r="ASY45" s="101"/>
      <c r="ASZ45" s="101"/>
      <c r="ATA45" s="101"/>
      <c r="ATB45" s="101"/>
      <c r="ATC45" s="101"/>
      <c r="ATD45" s="101"/>
      <c r="ATE45" s="101"/>
      <c r="ATF45" s="101"/>
      <c r="ATG45" s="101"/>
      <c r="ATH45" s="101"/>
      <c r="ATI45" s="101"/>
      <c r="ATJ45" s="101"/>
      <c r="ATK45" s="101"/>
      <c r="ATL45" s="101"/>
      <c r="ATM45" s="101"/>
      <c r="ATN45" s="101"/>
      <c r="ATO45" s="101"/>
      <c r="ATP45" s="101"/>
      <c r="ATQ45" s="101"/>
      <c r="ATR45" s="101"/>
      <c r="ATS45" s="101"/>
      <c r="ATT45" s="101"/>
      <c r="ATU45" s="101"/>
      <c r="ATV45" s="101"/>
      <c r="ATW45" s="101"/>
      <c r="ATX45" s="101"/>
      <c r="ATY45" s="101"/>
      <c r="ATZ45" s="101"/>
      <c r="AUA45" s="101"/>
      <c r="AUB45" s="101"/>
      <c r="AUC45" s="101"/>
      <c r="AUD45" s="101"/>
      <c r="AUE45" s="101"/>
      <c r="AUF45" s="101"/>
      <c r="AUG45" s="101"/>
      <c r="AUH45" s="101"/>
      <c r="AUI45" s="101"/>
      <c r="AUJ45" s="101"/>
      <c r="AUK45" s="101"/>
      <c r="AUL45" s="101"/>
      <c r="AUM45" s="101"/>
      <c r="AUN45" s="101"/>
      <c r="AUO45" s="101"/>
      <c r="AUP45" s="101"/>
      <c r="AUQ45" s="101"/>
      <c r="AUR45" s="101"/>
      <c r="AUS45" s="101"/>
      <c r="AUT45" s="101"/>
      <c r="AUU45" s="101"/>
      <c r="AUV45" s="101"/>
      <c r="AUW45" s="101"/>
      <c r="AUX45" s="101"/>
      <c r="AUY45" s="101"/>
      <c r="AUZ45" s="101"/>
      <c r="AVA45" s="101"/>
      <c r="AVB45" s="101"/>
      <c r="AVC45" s="101"/>
      <c r="AVD45" s="101"/>
      <c r="AVE45" s="101"/>
      <c r="AVF45" s="101"/>
      <c r="AVG45" s="101"/>
      <c r="AVH45" s="101"/>
      <c r="AVI45" s="101"/>
      <c r="AVJ45" s="101"/>
      <c r="AVK45" s="101"/>
      <c r="AVL45" s="101"/>
      <c r="AVM45" s="101"/>
      <c r="AVN45" s="101"/>
      <c r="AVO45" s="101"/>
      <c r="AVP45" s="101"/>
      <c r="AVQ45" s="101"/>
      <c r="AVR45" s="101"/>
      <c r="AVS45" s="101"/>
      <c r="AVT45" s="101"/>
      <c r="AVU45" s="101"/>
      <c r="AVV45" s="101"/>
      <c r="AVW45" s="101"/>
      <c r="AVX45" s="101"/>
      <c r="AVY45" s="101"/>
      <c r="AVZ45" s="101"/>
      <c r="AWA45" s="101"/>
      <c r="AWB45" s="101"/>
      <c r="AWC45" s="101"/>
      <c r="AWD45" s="101"/>
      <c r="AWE45" s="101"/>
      <c r="AWF45" s="101"/>
      <c r="AWG45" s="101"/>
      <c r="AWH45" s="101"/>
      <c r="AWI45" s="101"/>
      <c r="AWJ45" s="101"/>
      <c r="AWK45" s="101"/>
      <c r="AWL45" s="101"/>
      <c r="AWM45" s="101"/>
      <c r="AWN45" s="101"/>
      <c r="AWO45" s="101"/>
      <c r="AWP45" s="101"/>
      <c r="AWQ45" s="101"/>
      <c r="AWR45" s="101"/>
      <c r="AWS45" s="101"/>
      <c r="AWT45" s="101"/>
      <c r="AWU45" s="101"/>
      <c r="AWV45" s="101"/>
      <c r="AWW45" s="101"/>
      <c r="AWX45" s="101"/>
      <c r="AWY45" s="101"/>
      <c r="AWZ45" s="101"/>
      <c r="AXA45" s="101"/>
      <c r="AXB45" s="101"/>
      <c r="AXC45" s="101"/>
      <c r="AXD45" s="101"/>
      <c r="AXE45" s="101"/>
      <c r="AXF45" s="101"/>
      <c r="AXG45" s="101"/>
      <c r="AXH45" s="101"/>
      <c r="AXI45" s="101"/>
      <c r="AXJ45" s="101"/>
      <c r="AXK45" s="101"/>
      <c r="AXL45" s="101"/>
      <c r="AXM45" s="101"/>
      <c r="AXN45" s="101"/>
      <c r="AXO45" s="101"/>
      <c r="AXP45" s="101"/>
      <c r="AXQ45" s="101"/>
      <c r="AXR45" s="101"/>
      <c r="AXS45" s="101"/>
      <c r="AXT45" s="101"/>
      <c r="AXU45" s="101"/>
      <c r="AXV45" s="101"/>
      <c r="AXW45" s="101"/>
      <c r="AXX45" s="101"/>
      <c r="AXY45" s="101"/>
      <c r="AXZ45" s="101"/>
      <c r="AYA45" s="101"/>
      <c r="AYB45" s="101"/>
      <c r="AYC45" s="101"/>
      <c r="AYD45" s="101"/>
      <c r="AYE45" s="101"/>
      <c r="AYF45" s="101"/>
      <c r="AYG45" s="101"/>
      <c r="AYH45" s="101"/>
      <c r="AYI45" s="101"/>
      <c r="AYJ45" s="101"/>
      <c r="AYK45" s="101"/>
      <c r="AYL45" s="101"/>
      <c r="AYM45" s="101"/>
      <c r="AYN45" s="101"/>
      <c r="AYO45" s="101"/>
      <c r="AYP45" s="101"/>
      <c r="AYQ45" s="101"/>
      <c r="AYR45" s="101"/>
      <c r="AYS45" s="101"/>
      <c r="AYT45" s="101"/>
      <c r="AYU45" s="101"/>
      <c r="AYV45" s="101"/>
      <c r="AYW45" s="101"/>
      <c r="AYX45" s="101"/>
      <c r="AYY45" s="101"/>
      <c r="AYZ45" s="101"/>
      <c r="AZA45" s="101"/>
      <c r="AZB45" s="101"/>
      <c r="AZC45" s="101"/>
      <c r="AZD45" s="101"/>
      <c r="AZE45" s="101"/>
      <c r="AZF45" s="101"/>
      <c r="AZG45" s="101"/>
      <c r="AZH45" s="101"/>
      <c r="AZI45" s="101"/>
      <c r="AZJ45" s="101"/>
      <c r="AZK45" s="101"/>
      <c r="AZL45" s="101"/>
      <c r="AZM45" s="101"/>
      <c r="AZN45" s="101"/>
      <c r="AZO45" s="101"/>
      <c r="AZP45" s="101"/>
      <c r="AZQ45" s="101"/>
      <c r="AZR45" s="101"/>
      <c r="AZS45" s="101"/>
      <c r="AZT45" s="101"/>
      <c r="AZU45" s="101"/>
      <c r="AZV45" s="101"/>
      <c r="AZW45" s="101"/>
      <c r="AZX45" s="101"/>
      <c r="AZY45" s="101"/>
      <c r="AZZ45" s="101"/>
      <c r="BAA45" s="101"/>
      <c r="BAB45" s="101"/>
      <c r="BAC45" s="101"/>
      <c r="BAD45" s="101"/>
      <c r="BAE45" s="101"/>
      <c r="BAF45" s="101"/>
      <c r="BAG45" s="101"/>
      <c r="BAH45" s="101"/>
      <c r="BAI45" s="101"/>
      <c r="BAJ45" s="101"/>
      <c r="BAK45" s="101"/>
      <c r="BAL45" s="101"/>
      <c r="BAM45" s="101"/>
      <c r="BAN45" s="101"/>
      <c r="BAO45" s="101"/>
      <c r="BAP45" s="101"/>
      <c r="BAQ45" s="101"/>
      <c r="BAR45" s="101"/>
      <c r="BAS45" s="101"/>
      <c r="BAT45" s="101"/>
      <c r="BAU45" s="101"/>
      <c r="BAV45" s="101"/>
      <c r="BAW45" s="101"/>
      <c r="BAX45" s="101"/>
      <c r="BAY45" s="101"/>
      <c r="BAZ45" s="101"/>
      <c r="BBA45" s="101"/>
      <c r="BBB45" s="101"/>
      <c r="BBC45" s="101"/>
      <c r="BBD45" s="101"/>
      <c r="BBE45" s="101"/>
      <c r="BBF45" s="101"/>
      <c r="BBG45" s="101"/>
      <c r="BBH45" s="101"/>
      <c r="BBI45" s="101"/>
      <c r="BBJ45" s="101"/>
      <c r="BBK45" s="101"/>
      <c r="BBL45" s="101"/>
      <c r="BBM45" s="101"/>
      <c r="BBN45" s="101"/>
      <c r="BBO45" s="101"/>
      <c r="BBP45" s="101"/>
      <c r="BBQ45" s="101"/>
      <c r="BBR45" s="101"/>
      <c r="BBS45" s="101"/>
      <c r="BBT45" s="101"/>
      <c r="BBU45" s="101"/>
      <c r="BBV45" s="101"/>
      <c r="BBW45" s="101"/>
      <c r="BBX45" s="101"/>
      <c r="BBY45" s="101"/>
      <c r="BBZ45" s="101"/>
      <c r="BCA45" s="101"/>
      <c r="BCB45" s="101"/>
      <c r="BCC45" s="101"/>
      <c r="BCD45" s="101"/>
      <c r="BCE45" s="101"/>
      <c r="BCF45" s="101"/>
      <c r="BCG45" s="101"/>
      <c r="BCH45" s="101"/>
      <c r="BCI45" s="101"/>
      <c r="BCJ45" s="101"/>
      <c r="BCK45" s="101"/>
      <c r="BCL45" s="101"/>
      <c r="BCM45" s="101"/>
      <c r="BCN45" s="101"/>
      <c r="BCO45" s="101"/>
      <c r="BCP45" s="101"/>
      <c r="BCQ45" s="101"/>
      <c r="BCR45" s="101"/>
      <c r="BCS45" s="101"/>
      <c r="BCT45" s="101"/>
      <c r="BCU45" s="101"/>
      <c r="BCV45" s="101"/>
      <c r="BCW45" s="101"/>
      <c r="BCX45" s="101"/>
      <c r="BCY45" s="101"/>
      <c r="BCZ45" s="101"/>
      <c r="BDA45" s="101"/>
      <c r="BDB45" s="101"/>
      <c r="BDC45" s="101"/>
      <c r="BDD45" s="101"/>
      <c r="BDE45" s="101"/>
      <c r="BDF45" s="101"/>
      <c r="BDG45" s="101"/>
      <c r="BDH45" s="101"/>
      <c r="BDI45" s="101"/>
      <c r="BDJ45" s="101"/>
      <c r="BDK45" s="101"/>
      <c r="BDL45" s="101"/>
      <c r="BDM45" s="101"/>
      <c r="BDN45" s="101"/>
      <c r="BDO45" s="101"/>
      <c r="BDP45" s="101"/>
      <c r="BDQ45" s="101"/>
      <c r="BDR45" s="101"/>
      <c r="BDS45" s="101"/>
      <c r="BDT45" s="101"/>
      <c r="BDU45" s="101"/>
      <c r="BDV45" s="101"/>
      <c r="BDW45" s="101"/>
      <c r="BDX45" s="101"/>
      <c r="BDY45" s="101"/>
      <c r="BDZ45" s="101"/>
      <c r="BEA45" s="101"/>
      <c r="BEB45" s="101"/>
      <c r="BEC45" s="101"/>
      <c r="BED45" s="101"/>
      <c r="BEE45" s="101"/>
      <c r="BEF45" s="101"/>
      <c r="BEG45" s="101"/>
      <c r="BEH45" s="101"/>
      <c r="BEI45" s="101"/>
      <c r="BEJ45" s="101"/>
      <c r="BEK45" s="101"/>
      <c r="BEL45" s="101"/>
      <c r="BEM45" s="101"/>
      <c r="BEN45" s="101"/>
      <c r="BEO45" s="101"/>
      <c r="BEP45" s="101"/>
      <c r="BEQ45" s="101"/>
      <c r="BER45" s="101"/>
      <c r="BES45" s="101"/>
      <c r="BET45" s="101"/>
      <c r="BEU45" s="101"/>
      <c r="BEV45" s="101"/>
      <c r="BEW45" s="101"/>
      <c r="BEX45" s="101"/>
      <c r="BEY45" s="101"/>
      <c r="BEZ45" s="101"/>
      <c r="BFA45" s="101"/>
      <c r="BFB45" s="101"/>
      <c r="BFC45" s="101"/>
      <c r="BFD45" s="101"/>
      <c r="BFE45" s="101"/>
      <c r="BFF45" s="101"/>
      <c r="BFG45" s="101"/>
      <c r="BFH45" s="101"/>
      <c r="BFI45" s="101"/>
      <c r="BFJ45" s="101"/>
      <c r="BFK45" s="101"/>
      <c r="BFL45" s="101"/>
      <c r="BFM45" s="101"/>
      <c r="BFN45" s="101"/>
      <c r="BFO45" s="101"/>
      <c r="BFP45" s="101"/>
      <c r="BFQ45" s="101"/>
      <c r="BFR45" s="101"/>
      <c r="BFS45" s="101"/>
      <c r="BFT45" s="101"/>
      <c r="BFU45" s="101"/>
      <c r="BFV45" s="101"/>
      <c r="BFW45" s="101"/>
      <c r="BFX45" s="101"/>
      <c r="BFY45" s="101"/>
      <c r="BFZ45" s="101"/>
      <c r="BGA45" s="101"/>
      <c r="BGB45" s="101"/>
      <c r="BGC45" s="101"/>
      <c r="BGD45" s="101"/>
      <c r="BGE45" s="101"/>
      <c r="BGF45" s="101"/>
      <c r="BGG45" s="101"/>
      <c r="BGH45" s="101"/>
      <c r="BGI45" s="101"/>
      <c r="BGJ45" s="101"/>
      <c r="BGK45" s="101"/>
      <c r="BGL45" s="101"/>
      <c r="BGM45" s="101"/>
      <c r="BGN45" s="101"/>
      <c r="BGO45" s="101"/>
      <c r="BGP45" s="101"/>
      <c r="BGQ45" s="101"/>
      <c r="BGR45" s="101"/>
      <c r="BGS45" s="101"/>
      <c r="BGT45" s="101"/>
      <c r="BGU45" s="101"/>
      <c r="BGV45" s="101"/>
      <c r="BGW45" s="101"/>
      <c r="BGX45" s="101"/>
      <c r="BGY45" s="101"/>
      <c r="BGZ45" s="101"/>
      <c r="BHA45" s="101"/>
      <c r="BHB45" s="101"/>
      <c r="BHC45" s="101"/>
      <c r="BHD45" s="101"/>
      <c r="BHE45" s="101"/>
      <c r="BHF45" s="101"/>
      <c r="BHG45" s="101"/>
      <c r="BHH45" s="101"/>
      <c r="BHI45" s="101"/>
      <c r="BHJ45" s="101"/>
      <c r="BHK45" s="101"/>
      <c r="BHL45" s="101"/>
      <c r="BHM45" s="101"/>
      <c r="BHN45" s="101"/>
      <c r="BHO45" s="101"/>
      <c r="BHP45" s="101"/>
      <c r="BHQ45" s="101"/>
      <c r="BHR45" s="101"/>
      <c r="BHS45" s="101"/>
      <c r="BHT45" s="101"/>
      <c r="BHU45" s="101"/>
      <c r="BHV45" s="101"/>
      <c r="BHW45" s="101"/>
      <c r="BHX45" s="101"/>
      <c r="BHY45" s="101"/>
      <c r="BHZ45" s="101"/>
      <c r="BIA45" s="101"/>
      <c r="BIB45" s="101"/>
      <c r="BIC45" s="101"/>
      <c r="BID45" s="101"/>
      <c r="BIE45" s="101"/>
      <c r="BIF45" s="101"/>
      <c r="BIG45" s="101"/>
      <c r="BIH45" s="101"/>
      <c r="BII45" s="101"/>
      <c r="BIJ45" s="101"/>
      <c r="BIK45" s="101"/>
      <c r="BIL45" s="101"/>
      <c r="BIM45" s="101"/>
      <c r="BIN45" s="101"/>
      <c r="BIO45" s="101"/>
      <c r="BIP45" s="101"/>
      <c r="BIQ45" s="101"/>
      <c r="BIR45" s="101"/>
      <c r="BIS45" s="101"/>
      <c r="BIT45" s="101"/>
      <c r="BIU45" s="101"/>
      <c r="BIV45" s="101"/>
      <c r="BIW45" s="101"/>
      <c r="BIX45" s="101"/>
      <c r="BIY45" s="101"/>
      <c r="BIZ45" s="101"/>
      <c r="BJA45" s="101"/>
      <c r="BJB45" s="101"/>
      <c r="BJC45" s="101"/>
      <c r="BJD45" s="101"/>
      <c r="BJE45" s="101"/>
      <c r="BJF45" s="101"/>
      <c r="BJG45" s="101"/>
      <c r="BJH45" s="101"/>
      <c r="BJI45" s="101"/>
      <c r="BJJ45" s="101"/>
      <c r="BJK45" s="101"/>
      <c r="BJL45" s="101"/>
      <c r="BJM45" s="101"/>
      <c r="BJN45" s="101"/>
      <c r="BJO45" s="101"/>
      <c r="BJP45" s="101"/>
      <c r="BJQ45" s="101"/>
      <c r="BJR45" s="101"/>
      <c r="BJS45" s="101"/>
      <c r="BJT45" s="101"/>
      <c r="BJU45" s="101"/>
      <c r="BJV45" s="101"/>
      <c r="BJW45" s="101"/>
      <c r="BJX45" s="101"/>
      <c r="BJY45" s="101"/>
      <c r="BJZ45" s="101"/>
      <c r="BKA45" s="101"/>
      <c r="BKB45" s="101"/>
      <c r="BKC45" s="101"/>
      <c r="BKD45" s="101"/>
      <c r="BKE45" s="101"/>
      <c r="BKF45" s="101"/>
      <c r="BKG45" s="101"/>
      <c r="BKH45" s="101"/>
      <c r="BKI45" s="101"/>
      <c r="BKJ45" s="101"/>
      <c r="BKK45" s="101"/>
      <c r="BKL45" s="101"/>
      <c r="BKM45" s="101"/>
      <c r="BKN45" s="101"/>
      <c r="BKO45" s="101"/>
      <c r="BKP45" s="101"/>
      <c r="BKQ45" s="101"/>
      <c r="BKR45" s="101"/>
      <c r="BKS45" s="101"/>
      <c r="BKT45" s="101"/>
      <c r="BKU45" s="101"/>
      <c r="BKV45" s="101"/>
      <c r="BKW45" s="101"/>
      <c r="BKX45" s="101"/>
      <c r="BKY45" s="101"/>
      <c r="BKZ45" s="101"/>
      <c r="BLA45" s="101"/>
      <c r="BLB45" s="101"/>
      <c r="BLC45" s="101"/>
      <c r="BLD45" s="101"/>
      <c r="BLE45" s="101"/>
      <c r="BLF45" s="101"/>
      <c r="BLG45" s="101"/>
      <c r="BLH45" s="101"/>
      <c r="BLI45" s="101"/>
      <c r="BLJ45" s="101"/>
      <c r="BLK45" s="101"/>
      <c r="BLL45" s="101"/>
      <c r="BLM45" s="101"/>
      <c r="BLN45" s="101"/>
      <c r="BLO45" s="101"/>
      <c r="BLP45" s="101"/>
      <c r="BLQ45" s="101"/>
      <c r="BLR45" s="101"/>
      <c r="BLS45" s="101"/>
      <c r="BLT45" s="101"/>
      <c r="BLU45" s="101"/>
      <c r="BLV45" s="101"/>
      <c r="BLW45" s="101"/>
      <c r="BLX45" s="101"/>
      <c r="BLY45" s="101"/>
      <c r="BLZ45" s="101"/>
      <c r="BMA45" s="101"/>
      <c r="BMB45" s="101"/>
      <c r="BMC45" s="101"/>
      <c r="BMD45" s="101"/>
      <c r="BME45" s="101"/>
      <c r="BMF45" s="101"/>
      <c r="BMG45" s="101"/>
      <c r="BMH45" s="101"/>
      <c r="BMI45" s="101"/>
      <c r="BMJ45" s="101"/>
      <c r="BMK45" s="101"/>
      <c r="BML45" s="101"/>
      <c r="BMM45" s="101"/>
      <c r="BMN45" s="101"/>
      <c r="BMO45" s="101"/>
      <c r="BMP45" s="101"/>
      <c r="BMQ45" s="101"/>
      <c r="BMR45" s="101"/>
      <c r="BMS45" s="101"/>
      <c r="BMT45" s="101"/>
      <c r="BMU45" s="101"/>
      <c r="BMV45" s="101"/>
      <c r="BMW45" s="101"/>
      <c r="BMX45" s="101"/>
      <c r="BMY45" s="101"/>
      <c r="BMZ45" s="101"/>
      <c r="BNA45" s="101"/>
      <c r="BNB45" s="101"/>
      <c r="BNC45" s="101"/>
      <c r="BND45" s="101"/>
      <c r="BNE45" s="101"/>
      <c r="BNF45" s="101"/>
      <c r="BNG45" s="101"/>
      <c r="BNH45" s="101"/>
      <c r="BNI45" s="101"/>
      <c r="BNJ45" s="101"/>
      <c r="BNK45" s="101"/>
      <c r="BNL45" s="101"/>
      <c r="BNM45" s="101"/>
      <c r="BNN45" s="101"/>
      <c r="BNO45" s="101"/>
      <c r="BNP45" s="101"/>
      <c r="BNQ45" s="101"/>
      <c r="BNR45" s="101"/>
      <c r="BNS45" s="101"/>
      <c r="BNT45" s="101"/>
      <c r="BNU45" s="101"/>
      <c r="BNV45" s="101"/>
      <c r="BNW45" s="101"/>
      <c r="BNX45" s="101"/>
      <c r="BNY45" s="101"/>
      <c r="BNZ45" s="101"/>
      <c r="BOA45" s="101"/>
      <c r="BOB45" s="101"/>
      <c r="BOC45" s="101"/>
      <c r="BOD45" s="101"/>
      <c r="BOE45" s="101"/>
      <c r="BOF45" s="101"/>
      <c r="BOG45" s="101"/>
      <c r="BOH45" s="101"/>
      <c r="BOI45" s="101"/>
      <c r="BOJ45" s="101"/>
      <c r="BOK45" s="101"/>
      <c r="BOL45" s="101"/>
      <c r="BOM45" s="101"/>
      <c r="BON45" s="101"/>
      <c r="BOO45" s="101"/>
      <c r="BOP45" s="101"/>
      <c r="BOQ45" s="101"/>
      <c r="BOR45" s="101"/>
      <c r="BOS45" s="101"/>
      <c r="BOT45" s="101"/>
      <c r="BOU45" s="101"/>
      <c r="BOV45" s="101"/>
      <c r="BOW45" s="101"/>
      <c r="BOX45" s="101"/>
      <c r="BOY45" s="101"/>
      <c r="BOZ45" s="101"/>
      <c r="BPA45" s="101"/>
      <c r="BPB45" s="101"/>
      <c r="BPC45" s="101"/>
      <c r="BPD45" s="101"/>
      <c r="BPE45" s="101"/>
      <c r="BPF45" s="101"/>
      <c r="BPG45" s="101"/>
      <c r="BPH45" s="101"/>
      <c r="BPI45" s="101"/>
      <c r="BPJ45" s="101"/>
      <c r="BPK45" s="101"/>
      <c r="BPL45" s="101"/>
      <c r="BPM45" s="101"/>
      <c r="BPN45" s="101"/>
      <c r="BPO45" s="101"/>
      <c r="BPP45" s="101"/>
      <c r="BPQ45" s="101"/>
      <c r="BPR45" s="101"/>
      <c r="BPS45" s="101"/>
      <c r="BPT45" s="101"/>
      <c r="BPU45" s="101"/>
      <c r="BPV45" s="101"/>
      <c r="BPW45" s="101"/>
      <c r="BPX45" s="101"/>
      <c r="BPY45" s="101"/>
      <c r="BPZ45" s="101"/>
      <c r="BQA45" s="101"/>
      <c r="BQB45" s="101"/>
      <c r="BQC45" s="101"/>
      <c r="BQD45" s="101"/>
      <c r="BQE45" s="101"/>
      <c r="BQF45" s="101"/>
      <c r="BQG45" s="101"/>
      <c r="BQH45" s="101"/>
      <c r="BQI45" s="101"/>
      <c r="BQJ45" s="101"/>
      <c r="BQK45" s="101"/>
      <c r="BQL45" s="101"/>
      <c r="BQM45" s="101"/>
      <c r="BQN45" s="101"/>
      <c r="BQO45" s="101"/>
      <c r="BQP45" s="101"/>
      <c r="BQQ45" s="101"/>
      <c r="BQR45" s="101"/>
      <c r="BQS45" s="101"/>
      <c r="BQT45" s="101"/>
      <c r="BQU45" s="101"/>
      <c r="BQV45" s="101"/>
      <c r="BQW45" s="101"/>
      <c r="BQX45" s="101"/>
      <c r="BQY45" s="101"/>
      <c r="BQZ45" s="101"/>
      <c r="BRA45" s="101"/>
      <c r="BRB45" s="101"/>
      <c r="BRC45" s="101"/>
      <c r="BRD45" s="101"/>
      <c r="BRE45" s="101"/>
      <c r="BRF45" s="101"/>
      <c r="BRG45" s="101"/>
      <c r="BRH45" s="101"/>
      <c r="BRI45" s="101"/>
      <c r="BRJ45" s="101"/>
      <c r="BRK45" s="101"/>
      <c r="BRL45" s="101"/>
      <c r="BRM45" s="101"/>
      <c r="BRN45" s="101"/>
      <c r="BRO45" s="101"/>
      <c r="BRP45" s="101"/>
      <c r="BRQ45" s="101"/>
      <c r="BRR45" s="101"/>
      <c r="BRS45" s="101"/>
      <c r="BRT45" s="101"/>
      <c r="BRU45" s="101"/>
      <c r="BRV45" s="101"/>
      <c r="BRW45" s="101"/>
      <c r="BRX45" s="101"/>
      <c r="BRY45" s="101"/>
      <c r="BRZ45" s="101"/>
      <c r="BSA45" s="101"/>
      <c r="BSB45" s="101"/>
      <c r="BSC45" s="101"/>
      <c r="BSD45" s="101"/>
      <c r="BSE45" s="101"/>
      <c r="BSF45" s="101"/>
      <c r="BSG45" s="101"/>
      <c r="BSH45" s="101"/>
      <c r="BSI45" s="101"/>
      <c r="BSJ45" s="101"/>
      <c r="BSK45" s="101"/>
      <c r="BSL45" s="101"/>
      <c r="BSM45" s="101"/>
      <c r="BSN45" s="101"/>
      <c r="BSO45" s="101"/>
      <c r="BSP45" s="101"/>
      <c r="BSQ45" s="101"/>
      <c r="BSR45" s="101"/>
      <c r="BSS45" s="101"/>
      <c r="BST45" s="101"/>
      <c r="BSU45" s="101"/>
      <c r="BSV45" s="101"/>
      <c r="BSW45" s="101"/>
      <c r="BSX45" s="101"/>
      <c r="BSY45" s="101"/>
      <c r="BSZ45" s="101"/>
      <c r="BTA45" s="101"/>
      <c r="BTB45" s="101"/>
      <c r="BTC45" s="101"/>
      <c r="BTD45" s="101"/>
      <c r="BTE45" s="101"/>
      <c r="BTF45" s="101"/>
      <c r="BTG45" s="101"/>
      <c r="BTH45" s="101"/>
      <c r="BTI45" s="101"/>
      <c r="BTJ45" s="101"/>
      <c r="BTK45" s="101"/>
      <c r="BTL45" s="101"/>
      <c r="BTM45" s="101"/>
      <c r="BTN45" s="101"/>
      <c r="BTO45" s="101"/>
      <c r="BTP45" s="101"/>
      <c r="BTQ45" s="101"/>
      <c r="BTR45" s="101"/>
      <c r="BTS45" s="101"/>
      <c r="BTT45" s="101"/>
      <c r="BTU45" s="101"/>
      <c r="BTV45" s="101"/>
      <c r="BTW45" s="101"/>
      <c r="BTX45" s="101"/>
      <c r="BTY45" s="101"/>
      <c r="BTZ45" s="101"/>
      <c r="BUA45" s="101"/>
      <c r="BUB45" s="101"/>
      <c r="BUC45" s="101"/>
      <c r="BUD45" s="101"/>
      <c r="BUE45" s="101"/>
      <c r="BUF45" s="101"/>
      <c r="BUG45" s="101"/>
      <c r="BUH45" s="101"/>
      <c r="BUI45" s="101"/>
      <c r="BUJ45" s="101"/>
      <c r="BUK45" s="101"/>
      <c r="BUL45" s="101"/>
      <c r="BUM45" s="101"/>
      <c r="BUN45" s="101"/>
      <c r="BUO45" s="101"/>
      <c r="BUP45" s="101"/>
      <c r="BUQ45" s="101"/>
      <c r="BUR45" s="101"/>
      <c r="BUS45" s="101"/>
      <c r="BUT45" s="101"/>
      <c r="BUU45" s="101"/>
      <c r="BUV45" s="101"/>
      <c r="BUW45" s="101"/>
      <c r="BUX45" s="101"/>
      <c r="BUY45" s="101"/>
      <c r="BUZ45" s="101"/>
      <c r="BVA45" s="101"/>
      <c r="BVB45" s="101"/>
      <c r="BVC45" s="101"/>
      <c r="BVD45" s="101"/>
      <c r="BVE45" s="101"/>
      <c r="BVF45" s="101"/>
      <c r="BVG45" s="101"/>
      <c r="BVH45" s="101"/>
      <c r="BVI45" s="101"/>
      <c r="BVJ45" s="101"/>
      <c r="BVK45" s="101"/>
      <c r="BVL45" s="101"/>
      <c r="BVM45" s="101"/>
      <c r="BVN45" s="101"/>
      <c r="BVO45" s="101"/>
      <c r="BVP45" s="101"/>
      <c r="BVQ45" s="101"/>
      <c r="BVR45" s="101"/>
      <c r="BVS45" s="101"/>
      <c r="BVT45" s="101"/>
      <c r="BVU45" s="101"/>
      <c r="BVV45" s="101"/>
      <c r="BVW45" s="101"/>
      <c r="BVX45" s="101"/>
      <c r="BVY45" s="101"/>
      <c r="BVZ45" s="101"/>
      <c r="BWA45" s="101"/>
      <c r="BWB45" s="101"/>
      <c r="BWC45" s="101"/>
      <c r="BWD45" s="101"/>
      <c r="BWE45" s="101"/>
      <c r="BWF45" s="101"/>
      <c r="BWG45" s="101"/>
      <c r="BWH45" s="101"/>
      <c r="BWI45" s="101"/>
      <c r="BWJ45" s="101"/>
      <c r="BWK45" s="101"/>
      <c r="BWL45" s="101"/>
      <c r="BWM45" s="101"/>
      <c r="BWN45" s="101"/>
      <c r="BWO45" s="101"/>
      <c r="BWP45" s="101"/>
      <c r="BWQ45" s="101"/>
      <c r="BWR45" s="101"/>
      <c r="BWS45" s="101"/>
      <c r="BWT45" s="101"/>
      <c r="BWU45" s="101"/>
      <c r="BWV45" s="101"/>
      <c r="BWW45" s="101"/>
      <c r="BWX45" s="101"/>
      <c r="BWY45" s="101"/>
      <c r="BWZ45" s="101"/>
      <c r="BXA45" s="101"/>
      <c r="BXB45" s="101"/>
      <c r="BXC45" s="101"/>
      <c r="BXD45" s="101"/>
      <c r="BXE45" s="101"/>
      <c r="BXF45" s="101"/>
      <c r="BXG45" s="101"/>
      <c r="BXH45" s="101"/>
      <c r="BXI45" s="101"/>
      <c r="BXJ45" s="101"/>
      <c r="BXK45" s="101"/>
      <c r="BXL45" s="101"/>
      <c r="BXM45" s="101"/>
      <c r="BXN45" s="101"/>
      <c r="BXO45" s="101"/>
      <c r="BXP45" s="101"/>
      <c r="BXQ45" s="101"/>
      <c r="BXR45" s="101"/>
      <c r="BXS45" s="101"/>
      <c r="BXT45" s="101"/>
      <c r="BXU45" s="101"/>
      <c r="BXV45" s="101"/>
      <c r="BXW45" s="101"/>
      <c r="BXX45" s="101"/>
      <c r="BXY45" s="101"/>
      <c r="BXZ45" s="101"/>
      <c r="BYA45" s="101"/>
      <c r="BYB45" s="101"/>
      <c r="BYC45" s="101"/>
      <c r="BYD45" s="101"/>
      <c r="BYE45" s="101"/>
      <c r="BYF45" s="101"/>
      <c r="BYG45" s="101"/>
      <c r="BYH45" s="101"/>
      <c r="BYI45" s="101"/>
      <c r="BYJ45" s="101"/>
      <c r="BYK45" s="101"/>
      <c r="BYL45" s="101"/>
      <c r="BYM45" s="101"/>
      <c r="BYN45" s="101"/>
      <c r="BYO45" s="101"/>
      <c r="BYP45" s="101"/>
      <c r="BYQ45" s="101"/>
      <c r="BYR45" s="101"/>
      <c r="BYS45" s="101"/>
      <c r="BYT45" s="101"/>
      <c r="BYU45" s="101"/>
      <c r="BYV45" s="101"/>
      <c r="BYW45" s="101"/>
      <c r="BYX45" s="101"/>
      <c r="BYY45" s="101"/>
      <c r="BYZ45" s="101"/>
      <c r="BZA45" s="101"/>
      <c r="BZB45" s="101"/>
      <c r="BZC45" s="101"/>
      <c r="BZD45" s="101"/>
      <c r="BZE45" s="101"/>
      <c r="BZF45" s="101"/>
      <c r="BZG45" s="101"/>
      <c r="BZH45" s="101"/>
      <c r="BZI45" s="101"/>
      <c r="BZJ45" s="101"/>
      <c r="BZK45" s="101"/>
      <c r="BZL45" s="101"/>
      <c r="BZM45" s="101"/>
      <c r="BZN45" s="101"/>
      <c r="BZO45" s="101"/>
      <c r="BZP45" s="101"/>
      <c r="BZQ45" s="101"/>
      <c r="BZR45" s="101"/>
      <c r="BZS45" s="101"/>
      <c r="BZT45" s="101"/>
      <c r="BZU45" s="101"/>
      <c r="BZV45" s="101"/>
      <c r="BZW45" s="101"/>
      <c r="BZX45" s="101"/>
      <c r="BZY45" s="101"/>
      <c r="BZZ45" s="101"/>
      <c r="CAA45" s="101"/>
      <c r="CAB45" s="101"/>
      <c r="CAC45" s="101"/>
      <c r="CAD45" s="101"/>
      <c r="CAE45" s="101"/>
      <c r="CAF45" s="101"/>
      <c r="CAG45" s="101"/>
      <c r="CAH45" s="101"/>
      <c r="CAI45" s="101"/>
      <c r="CAJ45" s="101"/>
      <c r="CAK45" s="101"/>
      <c r="CAL45" s="101"/>
      <c r="CAM45" s="101"/>
      <c r="CAN45" s="101"/>
      <c r="CAO45" s="101"/>
      <c r="CAP45" s="101"/>
      <c r="CAQ45" s="101"/>
      <c r="CAR45" s="101"/>
      <c r="CAS45" s="101"/>
      <c r="CAT45" s="101"/>
      <c r="CAU45" s="101"/>
      <c r="CAV45" s="101"/>
      <c r="CAW45" s="101"/>
      <c r="CAX45" s="101"/>
      <c r="CAY45" s="101"/>
      <c r="CAZ45" s="101"/>
      <c r="CBA45" s="101"/>
      <c r="CBB45" s="101"/>
      <c r="CBC45" s="101"/>
      <c r="CBD45" s="101"/>
      <c r="CBE45" s="101"/>
      <c r="CBF45" s="101"/>
      <c r="CBG45" s="101"/>
      <c r="CBH45" s="101"/>
      <c r="CBI45" s="101"/>
      <c r="CBJ45" s="101"/>
      <c r="CBK45" s="101"/>
      <c r="CBL45" s="101"/>
      <c r="CBM45" s="101"/>
      <c r="CBN45" s="101"/>
      <c r="CBO45" s="101"/>
      <c r="CBP45" s="101"/>
      <c r="CBQ45" s="101"/>
      <c r="CBR45" s="101"/>
      <c r="CBS45" s="101"/>
      <c r="CBT45" s="101"/>
      <c r="CBU45" s="101"/>
      <c r="CBV45" s="101"/>
      <c r="CBW45" s="101"/>
      <c r="CBX45" s="101"/>
      <c r="CBY45" s="101"/>
      <c r="CBZ45" s="101"/>
      <c r="CCA45" s="101"/>
      <c r="CCB45" s="101"/>
      <c r="CCC45" s="101"/>
      <c r="CCD45" s="101"/>
      <c r="CCE45" s="101"/>
      <c r="CCF45" s="101"/>
      <c r="CCG45" s="101"/>
      <c r="CCH45" s="101"/>
      <c r="CCI45" s="101"/>
      <c r="CCJ45" s="101"/>
      <c r="CCK45" s="101"/>
      <c r="CCL45" s="101"/>
      <c r="CCM45" s="101"/>
      <c r="CCN45" s="101"/>
      <c r="CCO45" s="101"/>
      <c r="CCP45" s="101"/>
      <c r="CCQ45" s="101"/>
      <c r="CCR45" s="101"/>
      <c r="CCS45" s="101"/>
      <c r="CCT45" s="101"/>
      <c r="CCU45" s="101"/>
      <c r="CCV45" s="101"/>
      <c r="CCW45" s="101"/>
      <c r="CCX45" s="101"/>
      <c r="CCY45" s="101"/>
      <c r="CCZ45" s="101"/>
      <c r="CDA45" s="101"/>
      <c r="CDB45" s="101"/>
      <c r="CDC45" s="101"/>
      <c r="CDD45" s="101"/>
      <c r="CDE45" s="101"/>
      <c r="CDF45" s="101"/>
      <c r="CDG45" s="101"/>
      <c r="CDH45" s="101"/>
      <c r="CDI45" s="101"/>
      <c r="CDJ45" s="101"/>
      <c r="CDK45" s="101"/>
      <c r="CDL45" s="101"/>
      <c r="CDM45" s="101"/>
      <c r="CDN45" s="101"/>
      <c r="CDO45" s="101"/>
      <c r="CDP45" s="101"/>
      <c r="CDQ45" s="101"/>
      <c r="CDR45" s="101"/>
      <c r="CDS45" s="101"/>
      <c r="CDT45" s="101"/>
      <c r="CDU45" s="101"/>
      <c r="CDV45" s="101"/>
      <c r="CDW45" s="101"/>
      <c r="CDX45" s="101"/>
      <c r="CDY45" s="101"/>
      <c r="CDZ45" s="101"/>
      <c r="CEA45" s="101"/>
      <c r="CEB45" s="101"/>
      <c r="CEC45" s="101"/>
      <c r="CED45" s="101"/>
      <c r="CEE45" s="101"/>
      <c r="CEF45" s="101"/>
      <c r="CEG45" s="101"/>
      <c r="CEH45" s="101"/>
      <c r="CEI45" s="101"/>
      <c r="CEJ45" s="101"/>
      <c r="CEK45" s="101"/>
      <c r="CEL45" s="101"/>
      <c r="CEM45" s="101"/>
      <c r="CEN45" s="101"/>
      <c r="CEO45" s="101"/>
      <c r="CEP45" s="101"/>
      <c r="CEQ45" s="101"/>
      <c r="CER45" s="101"/>
      <c r="CES45" s="101"/>
      <c r="CET45" s="101"/>
      <c r="CEU45" s="101"/>
      <c r="CEV45" s="101"/>
      <c r="CEW45" s="101"/>
      <c r="CEX45" s="101"/>
      <c r="CEY45" s="101"/>
      <c r="CEZ45" s="101"/>
      <c r="CFA45" s="101"/>
      <c r="CFB45" s="101"/>
      <c r="CFC45" s="101"/>
      <c r="CFD45" s="101"/>
      <c r="CFE45" s="101"/>
      <c r="CFF45" s="101"/>
      <c r="CFG45" s="101"/>
      <c r="CFH45" s="101"/>
      <c r="CFI45" s="101"/>
      <c r="CFJ45" s="101"/>
      <c r="CFK45" s="101"/>
      <c r="CFL45" s="101"/>
      <c r="CFM45" s="101"/>
      <c r="CFN45" s="101"/>
      <c r="CFO45" s="101"/>
      <c r="CFP45" s="101"/>
      <c r="CFQ45" s="101"/>
      <c r="CFR45" s="101"/>
      <c r="CFS45" s="101"/>
      <c r="CFT45" s="101"/>
      <c r="CFU45" s="101"/>
      <c r="CFV45" s="101"/>
      <c r="CFW45" s="101"/>
      <c r="CFX45" s="101"/>
      <c r="CFY45" s="101"/>
      <c r="CFZ45" s="101"/>
      <c r="CGA45" s="101"/>
      <c r="CGB45" s="101"/>
      <c r="CGC45" s="101"/>
      <c r="CGD45" s="101"/>
      <c r="CGE45" s="101"/>
      <c r="CGF45" s="101"/>
      <c r="CGG45" s="101"/>
      <c r="CGH45" s="101"/>
      <c r="CGI45" s="101"/>
      <c r="CGJ45" s="101"/>
      <c r="CGK45" s="101"/>
      <c r="CGL45" s="101"/>
      <c r="CGM45" s="101"/>
      <c r="CGN45" s="101"/>
      <c r="CGO45" s="101"/>
      <c r="CGP45" s="101"/>
      <c r="CGQ45" s="101"/>
      <c r="CGR45" s="101"/>
      <c r="CGS45" s="101"/>
      <c r="CGT45" s="101"/>
      <c r="CGU45" s="101"/>
      <c r="CGV45" s="101"/>
      <c r="CGW45" s="101"/>
      <c r="CGX45" s="101"/>
      <c r="CGY45" s="101"/>
      <c r="CGZ45" s="101"/>
      <c r="CHA45" s="101"/>
      <c r="CHB45" s="101"/>
      <c r="CHC45" s="101"/>
      <c r="CHD45" s="101"/>
      <c r="CHE45" s="101"/>
      <c r="CHF45" s="101"/>
      <c r="CHG45" s="101"/>
      <c r="CHH45" s="101"/>
      <c r="CHI45" s="101"/>
      <c r="CHJ45" s="101"/>
      <c r="CHK45" s="101"/>
      <c r="CHL45" s="101"/>
      <c r="CHM45" s="101"/>
      <c r="CHN45" s="101"/>
      <c r="CHO45" s="101"/>
      <c r="CHP45" s="101"/>
      <c r="CHQ45" s="101"/>
      <c r="CHR45" s="101"/>
      <c r="CHS45" s="101"/>
      <c r="CHT45" s="101"/>
      <c r="CHU45" s="101"/>
      <c r="CHV45" s="101"/>
      <c r="CHW45" s="101"/>
      <c r="CHX45" s="101"/>
      <c r="CHY45" s="101"/>
      <c r="CHZ45" s="101"/>
      <c r="CIA45" s="101"/>
      <c r="CIB45" s="101"/>
      <c r="CIC45" s="101"/>
      <c r="CID45" s="101"/>
      <c r="CIE45" s="101"/>
      <c r="CIF45" s="101"/>
      <c r="CIG45" s="101"/>
      <c r="CIH45" s="101"/>
      <c r="CII45" s="101"/>
      <c r="CIJ45" s="101"/>
      <c r="CIK45" s="101"/>
      <c r="CIL45" s="101"/>
      <c r="CIM45" s="101"/>
      <c r="CIN45" s="101"/>
      <c r="CIO45" s="101"/>
      <c r="CIP45" s="101"/>
      <c r="CIQ45" s="101"/>
      <c r="CIR45" s="101"/>
      <c r="CIS45" s="101"/>
      <c r="CIT45" s="101"/>
      <c r="CIU45" s="101"/>
      <c r="CIV45" s="101"/>
      <c r="CIW45" s="101"/>
      <c r="CIX45" s="101"/>
      <c r="CIY45" s="101"/>
      <c r="CIZ45" s="101"/>
      <c r="CJA45" s="101"/>
      <c r="CJB45" s="101"/>
      <c r="CJC45" s="101"/>
      <c r="CJD45" s="101"/>
      <c r="CJE45" s="101"/>
      <c r="CJF45" s="101"/>
      <c r="CJG45" s="101"/>
      <c r="CJH45" s="101"/>
      <c r="CJI45" s="101"/>
      <c r="CJJ45" s="101"/>
      <c r="CJK45" s="101"/>
      <c r="CJL45" s="101"/>
      <c r="CJM45" s="101"/>
      <c r="CJN45" s="101"/>
      <c r="CJO45" s="101"/>
      <c r="CJP45" s="101"/>
      <c r="CJQ45" s="101"/>
      <c r="CJR45" s="101"/>
      <c r="CJS45" s="101"/>
      <c r="CJT45" s="101"/>
      <c r="CJU45" s="101"/>
      <c r="CJV45" s="101"/>
      <c r="CJW45" s="101"/>
      <c r="CJX45" s="101"/>
      <c r="CJY45" s="101"/>
      <c r="CJZ45" s="101"/>
      <c r="CKA45" s="101"/>
      <c r="CKB45" s="101"/>
      <c r="CKC45" s="101"/>
      <c r="CKD45" s="101"/>
      <c r="CKE45" s="101"/>
      <c r="CKF45" s="101"/>
      <c r="CKG45" s="101"/>
      <c r="CKH45" s="101"/>
      <c r="CKI45" s="101"/>
      <c r="CKJ45" s="101"/>
      <c r="CKK45" s="101"/>
      <c r="CKL45" s="101"/>
      <c r="CKM45" s="101"/>
      <c r="CKN45" s="101"/>
      <c r="CKO45" s="101"/>
      <c r="CKP45" s="101"/>
      <c r="CKQ45" s="101"/>
      <c r="CKR45" s="101"/>
      <c r="CKS45" s="101"/>
      <c r="CKT45" s="101"/>
      <c r="CKU45" s="101"/>
      <c r="CKV45" s="101"/>
      <c r="CKW45" s="101"/>
      <c r="CKX45" s="101"/>
      <c r="CKY45" s="101"/>
      <c r="CKZ45" s="101"/>
      <c r="CLA45" s="101"/>
      <c r="CLB45" s="101"/>
      <c r="CLC45" s="101"/>
      <c r="CLD45" s="101"/>
      <c r="CLE45" s="101"/>
      <c r="CLF45" s="101"/>
      <c r="CLG45" s="101"/>
      <c r="CLH45" s="101"/>
      <c r="CLI45" s="101"/>
      <c r="CLJ45" s="101"/>
      <c r="CLK45" s="101"/>
      <c r="CLL45" s="101"/>
      <c r="CLM45" s="101"/>
      <c r="CLN45" s="101"/>
      <c r="CLO45" s="101"/>
      <c r="CLP45" s="101"/>
      <c r="CLQ45" s="101"/>
      <c r="CLR45" s="101"/>
      <c r="CLS45" s="101"/>
      <c r="CLT45" s="101"/>
      <c r="CLU45" s="101"/>
      <c r="CLV45" s="101"/>
      <c r="CLW45" s="101"/>
      <c r="CLX45" s="101"/>
      <c r="CLY45" s="101"/>
      <c r="CLZ45" s="101"/>
      <c r="CMA45" s="101"/>
      <c r="CMB45" s="101"/>
      <c r="CMC45" s="101"/>
      <c r="CMD45" s="101"/>
      <c r="CME45" s="101"/>
      <c r="CMF45" s="101"/>
      <c r="CMG45" s="101"/>
      <c r="CMH45" s="101"/>
      <c r="CMI45" s="101"/>
      <c r="CMJ45" s="101"/>
      <c r="CMK45" s="101"/>
      <c r="CML45" s="101"/>
      <c r="CMM45" s="101"/>
      <c r="CMN45" s="101"/>
      <c r="CMO45" s="101"/>
      <c r="CMP45" s="101"/>
      <c r="CMQ45" s="101"/>
      <c r="CMR45" s="101"/>
      <c r="CMS45" s="101"/>
      <c r="CMT45" s="101"/>
      <c r="CMU45" s="101"/>
      <c r="CMV45" s="101"/>
      <c r="CMW45" s="101"/>
      <c r="CMX45" s="101"/>
      <c r="CMY45" s="101"/>
      <c r="CMZ45" s="101"/>
      <c r="CNA45" s="101"/>
      <c r="CNB45" s="101"/>
      <c r="CNC45" s="101"/>
      <c r="CND45" s="101"/>
      <c r="CNE45" s="101"/>
      <c r="CNF45" s="101"/>
      <c r="CNG45" s="101"/>
      <c r="CNH45" s="101"/>
      <c r="CNI45" s="101"/>
      <c r="CNJ45" s="101"/>
      <c r="CNK45" s="101"/>
      <c r="CNL45" s="101"/>
      <c r="CNM45" s="101"/>
      <c r="CNN45" s="101"/>
      <c r="CNO45" s="101"/>
      <c r="CNP45" s="101"/>
      <c r="CNQ45" s="101"/>
      <c r="CNR45" s="101"/>
      <c r="CNS45" s="101"/>
      <c r="CNT45" s="101"/>
      <c r="CNU45" s="101"/>
      <c r="CNV45" s="101"/>
      <c r="CNW45" s="101"/>
      <c r="CNX45" s="101"/>
      <c r="CNY45" s="101"/>
      <c r="CNZ45" s="101"/>
      <c r="COA45" s="101"/>
      <c r="COB45" s="101"/>
      <c r="COC45" s="101"/>
      <c r="COD45" s="101"/>
      <c r="COE45" s="101"/>
      <c r="COF45" s="101"/>
      <c r="COG45" s="101"/>
      <c r="COH45" s="101"/>
      <c r="COI45" s="101"/>
      <c r="COJ45" s="101"/>
      <c r="COK45" s="101"/>
      <c r="COL45" s="101"/>
      <c r="COM45" s="101"/>
      <c r="CON45" s="101"/>
      <c r="COO45" s="101"/>
      <c r="COP45" s="101"/>
      <c r="COQ45" s="101"/>
      <c r="COR45" s="101"/>
      <c r="COS45" s="101"/>
      <c r="COT45" s="101"/>
      <c r="COU45" s="101"/>
      <c r="COV45" s="101"/>
      <c r="COW45" s="101"/>
      <c r="COX45" s="101"/>
      <c r="COY45" s="101"/>
      <c r="COZ45" s="101"/>
      <c r="CPA45" s="101"/>
      <c r="CPB45" s="101"/>
      <c r="CPC45" s="101"/>
      <c r="CPD45" s="101"/>
      <c r="CPE45" s="101"/>
      <c r="CPF45" s="101"/>
      <c r="CPG45" s="101"/>
      <c r="CPH45" s="101"/>
      <c r="CPI45" s="101"/>
      <c r="CPJ45" s="101"/>
      <c r="CPK45" s="101"/>
      <c r="CPL45" s="101"/>
      <c r="CPM45" s="101"/>
      <c r="CPN45" s="101"/>
      <c r="CPO45" s="101"/>
      <c r="CPP45" s="101"/>
      <c r="CPQ45" s="101"/>
      <c r="CPR45" s="101"/>
      <c r="CPS45" s="101"/>
      <c r="CPT45" s="101"/>
      <c r="CPU45" s="101"/>
      <c r="CPV45" s="101"/>
      <c r="CPW45" s="101"/>
      <c r="CPX45" s="101"/>
      <c r="CPY45" s="101"/>
      <c r="CPZ45" s="101"/>
      <c r="CQA45" s="101"/>
      <c r="CQB45" s="101"/>
      <c r="CQC45" s="101"/>
      <c r="CQD45" s="101"/>
      <c r="CQE45" s="101"/>
      <c r="CQF45" s="101"/>
      <c r="CQG45" s="101"/>
      <c r="CQH45" s="101"/>
      <c r="CQI45" s="101"/>
      <c r="CQJ45" s="101"/>
      <c r="CQK45" s="101"/>
      <c r="CQL45" s="101"/>
      <c r="CQM45" s="101"/>
      <c r="CQN45" s="101"/>
      <c r="CQO45" s="101"/>
      <c r="CQP45" s="101"/>
      <c r="CQQ45" s="101"/>
      <c r="CQR45" s="101"/>
      <c r="CQS45" s="101"/>
      <c r="CQT45" s="101"/>
      <c r="CQU45" s="101"/>
      <c r="CQV45" s="101"/>
      <c r="CQW45" s="101"/>
      <c r="CQX45" s="101"/>
      <c r="CQY45" s="101"/>
      <c r="CQZ45" s="101"/>
      <c r="CRA45" s="101"/>
      <c r="CRB45" s="101"/>
      <c r="CRC45" s="101"/>
      <c r="CRD45" s="101"/>
      <c r="CRE45" s="101"/>
      <c r="CRF45" s="101"/>
      <c r="CRG45" s="101"/>
      <c r="CRH45" s="101"/>
      <c r="CRI45" s="101"/>
      <c r="CRJ45" s="101"/>
      <c r="CRK45" s="101"/>
      <c r="CRL45" s="101"/>
      <c r="CRM45" s="101"/>
      <c r="CRN45" s="101"/>
      <c r="CRO45" s="101"/>
      <c r="CRP45" s="101"/>
      <c r="CRQ45" s="101"/>
      <c r="CRR45" s="101"/>
      <c r="CRS45" s="101"/>
      <c r="CRT45" s="101"/>
      <c r="CRU45" s="101"/>
      <c r="CRV45" s="101"/>
      <c r="CRW45" s="101"/>
      <c r="CRX45" s="101"/>
      <c r="CRY45" s="101"/>
      <c r="CRZ45" s="101"/>
      <c r="CSA45" s="101"/>
      <c r="CSB45" s="101"/>
      <c r="CSC45" s="101"/>
      <c r="CSD45" s="101"/>
      <c r="CSE45" s="101"/>
      <c r="CSF45" s="101"/>
      <c r="CSG45" s="101"/>
      <c r="CSH45" s="101"/>
      <c r="CSI45" s="101"/>
      <c r="CSJ45" s="101"/>
      <c r="CSK45" s="101"/>
      <c r="CSL45" s="101"/>
      <c r="CSM45" s="101"/>
      <c r="CSN45" s="101"/>
      <c r="CSO45" s="101"/>
      <c r="CSP45" s="101"/>
      <c r="CSQ45" s="101"/>
      <c r="CSR45" s="101"/>
      <c r="CSS45" s="101"/>
      <c r="CST45" s="101"/>
      <c r="CSU45" s="101"/>
      <c r="CSV45" s="101"/>
      <c r="CSW45" s="101"/>
      <c r="CSX45" s="101"/>
      <c r="CSY45" s="101"/>
      <c r="CSZ45" s="101"/>
      <c r="CTA45" s="101"/>
      <c r="CTB45" s="101"/>
      <c r="CTC45" s="101"/>
      <c r="CTD45" s="101"/>
      <c r="CTE45" s="101"/>
      <c r="CTF45" s="101"/>
      <c r="CTG45" s="101"/>
      <c r="CTH45" s="101"/>
      <c r="CTI45" s="101"/>
      <c r="CTJ45" s="101"/>
      <c r="CTK45" s="101"/>
      <c r="CTL45" s="101"/>
      <c r="CTM45" s="101"/>
      <c r="CTN45" s="101"/>
      <c r="CTO45" s="101"/>
      <c r="CTP45" s="101"/>
      <c r="CTQ45" s="101"/>
      <c r="CTR45" s="101"/>
      <c r="CTS45" s="101"/>
      <c r="CTT45" s="101"/>
      <c r="CTU45" s="101"/>
      <c r="CTV45" s="101"/>
      <c r="CTW45" s="101"/>
      <c r="CTX45" s="101"/>
      <c r="CTY45" s="101"/>
      <c r="CTZ45" s="101"/>
      <c r="CUA45" s="101"/>
      <c r="CUB45" s="101"/>
      <c r="CUC45" s="101"/>
      <c r="CUD45" s="101"/>
      <c r="CUE45" s="101"/>
      <c r="CUF45" s="101"/>
      <c r="CUG45" s="101"/>
      <c r="CUH45" s="101"/>
      <c r="CUI45" s="101"/>
      <c r="CUJ45" s="101"/>
      <c r="CUK45" s="101"/>
      <c r="CUL45" s="101"/>
      <c r="CUM45" s="101"/>
      <c r="CUN45" s="101"/>
      <c r="CUO45" s="101"/>
      <c r="CUP45" s="101"/>
      <c r="CUQ45" s="101"/>
      <c r="CUR45" s="101"/>
      <c r="CUS45" s="101"/>
      <c r="CUT45" s="101"/>
      <c r="CUU45" s="101"/>
      <c r="CUV45" s="101"/>
      <c r="CUW45" s="101"/>
      <c r="CUX45" s="101"/>
      <c r="CUY45" s="101"/>
      <c r="CUZ45" s="101"/>
      <c r="CVA45" s="101"/>
      <c r="CVB45" s="101"/>
      <c r="CVC45" s="101"/>
      <c r="CVD45" s="101"/>
      <c r="CVE45" s="101"/>
      <c r="CVF45" s="101"/>
      <c r="CVG45" s="101"/>
      <c r="CVH45" s="101"/>
      <c r="CVI45" s="101"/>
      <c r="CVJ45" s="101"/>
      <c r="CVK45" s="101"/>
      <c r="CVL45" s="101"/>
      <c r="CVM45" s="101"/>
      <c r="CVN45" s="101"/>
      <c r="CVO45" s="101"/>
      <c r="CVP45" s="101"/>
      <c r="CVQ45" s="101"/>
      <c r="CVR45" s="101"/>
      <c r="CVS45" s="101"/>
      <c r="CVT45" s="101"/>
      <c r="CVU45" s="101"/>
      <c r="CVV45" s="101"/>
      <c r="CVW45" s="101"/>
      <c r="CVX45" s="101"/>
      <c r="CVY45" s="101"/>
      <c r="CVZ45" s="101"/>
      <c r="CWA45" s="101"/>
      <c r="CWB45" s="101"/>
      <c r="CWC45" s="101"/>
      <c r="CWD45" s="101"/>
      <c r="CWE45" s="101"/>
      <c r="CWF45" s="101"/>
      <c r="CWG45" s="101"/>
      <c r="CWH45" s="101"/>
      <c r="CWI45" s="101"/>
      <c r="CWJ45" s="101"/>
      <c r="CWK45" s="101"/>
      <c r="CWL45" s="101"/>
      <c r="CWM45" s="101"/>
      <c r="CWN45" s="101"/>
      <c r="CWO45" s="101"/>
      <c r="CWP45" s="101"/>
      <c r="CWQ45" s="101"/>
      <c r="CWR45" s="101"/>
      <c r="CWS45" s="101"/>
      <c r="CWT45" s="101"/>
      <c r="CWU45" s="101"/>
      <c r="CWV45" s="101"/>
      <c r="CWW45" s="101"/>
      <c r="CWX45" s="101"/>
      <c r="CWY45" s="101"/>
      <c r="CWZ45" s="101"/>
      <c r="CXA45" s="101"/>
      <c r="CXB45" s="101"/>
      <c r="CXC45" s="101"/>
      <c r="CXD45" s="101"/>
      <c r="CXE45" s="101"/>
      <c r="CXF45" s="101"/>
      <c r="CXG45" s="101"/>
      <c r="CXH45" s="101"/>
      <c r="CXI45" s="101"/>
      <c r="CXJ45" s="101"/>
      <c r="CXK45" s="101"/>
      <c r="CXL45" s="101"/>
      <c r="CXM45" s="101"/>
      <c r="CXN45" s="101"/>
      <c r="CXO45" s="101"/>
      <c r="CXP45" s="101"/>
      <c r="CXQ45" s="101"/>
      <c r="CXR45" s="101"/>
      <c r="CXS45" s="101"/>
      <c r="CXT45" s="101"/>
      <c r="CXU45" s="101"/>
      <c r="CXV45" s="101"/>
      <c r="CXW45" s="101"/>
      <c r="CXX45" s="101"/>
      <c r="CXY45" s="101"/>
      <c r="CXZ45" s="101"/>
      <c r="CYA45" s="101"/>
      <c r="CYB45" s="101"/>
      <c r="CYC45" s="101"/>
      <c r="CYD45" s="101"/>
      <c r="CYE45" s="101"/>
      <c r="CYF45" s="101"/>
      <c r="CYG45" s="101"/>
      <c r="CYH45" s="101"/>
      <c r="CYI45" s="101"/>
      <c r="CYJ45" s="101"/>
      <c r="CYK45" s="101"/>
      <c r="CYL45" s="101"/>
      <c r="CYM45" s="101"/>
      <c r="CYN45" s="101"/>
      <c r="CYO45" s="101"/>
      <c r="CYP45" s="101"/>
      <c r="CYQ45" s="101"/>
      <c r="CYR45" s="101"/>
      <c r="CYS45" s="101"/>
      <c r="CYT45" s="101"/>
      <c r="CYU45" s="101"/>
      <c r="CYV45" s="101"/>
      <c r="CYW45" s="101"/>
      <c r="CYX45" s="101"/>
      <c r="CYY45" s="101"/>
      <c r="CYZ45" s="101"/>
      <c r="CZA45" s="101"/>
      <c r="CZB45" s="101"/>
      <c r="CZC45" s="101"/>
      <c r="CZD45" s="101"/>
      <c r="CZE45" s="101"/>
      <c r="CZF45" s="101"/>
      <c r="CZG45" s="101"/>
      <c r="CZH45" s="101"/>
      <c r="CZI45" s="101"/>
      <c r="CZJ45" s="101"/>
      <c r="CZK45" s="101"/>
      <c r="CZL45" s="101"/>
      <c r="CZM45" s="101"/>
      <c r="CZN45" s="101"/>
      <c r="CZO45" s="101"/>
      <c r="CZP45" s="101"/>
      <c r="CZQ45" s="101"/>
      <c r="CZR45" s="101"/>
      <c r="CZS45" s="101"/>
      <c r="CZT45" s="101"/>
      <c r="CZU45" s="101"/>
      <c r="CZV45" s="101"/>
      <c r="CZW45" s="101"/>
      <c r="CZX45" s="101"/>
      <c r="CZY45" s="101"/>
      <c r="CZZ45" s="101"/>
      <c r="DAA45" s="101"/>
      <c r="DAB45" s="101"/>
      <c r="DAC45" s="101"/>
      <c r="DAD45" s="101"/>
      <c r="DAE45" s="101"/>
      <c r="DAF45" s="101"/>
      <c r="DAG45" s="101"/>
      <c r="DAH45" s="101"/>
      <c r="DAI45" s="101"/>
      <c r="DAJ45" s="101"/>
      <c r="DAK45" s="101"/>
      <c r="DAL45" s="101"/>
      <c r="DAM45" s="101"/>
      <c r="DAN45" s="101"/>
      <c r="DAO45" s="101"/>
      <c r="DAP45" s="101"/>
      <c r="DAQ45" s="101"/>
      <c r="DAR45" s="101"/>
      <c r="DAS45" s="101"/>
      <c r="DAT45" s="101"/>
      <c r="DAU45" s="101"/>
      <c r="DAV45" s="101"/>
      <c r="DAW45" s="101"/>
      <c r="DAX45" s="101"/>
      <c r="DAY45" s="101"/>
      <c r="DAZ45" s="101"/>
      <c r="DBA45" s="101"/>
      <c r="DBB45" s="101"/>
      <c r="DBC45" s="101"/>
      <c r="DBD45" s="101"/>
      <c r="DBE45" s="101"/>
      <c r="DBF45" s="101"/>
      <c r="DBG45" s="101"/>
      <c r="DBH45" s="101"/>
      <c r="DBI45" s="101"/>
      <c r="DBJ45" s="101"/>
      <c r="DBK45" s="101"/>
      <c r="DBL45" s="101"/>
      <c r="DBM45" s="101"/>
      <c r="DBN45" s="101"/>
      <c r="DBO45" s="101"/>
      <c r="DBP45" s="101"/>
      <c r="DBQ45" s="101"/>
      <c r="DBR45" s="101"/>
      <c r="DBS45" s="101"/>
      <c r="DBT45" s="101"/>
      <c r="DBU45" s="101"/>
      <c r="DBV45" s="101"/>
      <c r="DBW45" s="101"/>
      <c r="DBX45" s="101"/>
      <c r="DBY45" s="101"/>
      <c r="DBZ45" s="101"/>
      <c r="DCA45" s="101"/>
      <c r="DCB45" s="101"/>
      <c r="DCC45" s="101"/>
      <c r="DCD45" s="101"/>
      <c r="DCE45" s="101"/>
      <c r="DCF45" s="101"/>
      <c r="DCG45" s="101"/>
      <c r="DCH45" s="101"/>
      <c r="DCI45" s="101"/>
      <c r="DCJ45" s="101"/>
      <c r="DCK45" s="101"/>
      <c r="DCL45" s="101"/>
      <c r="DCM45" s="101"/>
      <c r="DCN45" s="101"/>
      <c r="DCO45" s="101"/>
      <c r="DCP45" s="101"/>
      <c r="DCQ45" s="101"/>
      <c r="DCR45" s="101"/>
      <c r="DCS45" s="101"/>
      <c r="DCT45" s="101"/>
      <c r="DCU45" s="101"/>
      <c r="DCV45" s="101"/>
      <c r="DCW45" s="101"/>
      <c r="DCX45" s="101"/>
      <c r="DCY45" s="101"/>
      <c r="DCZ45" s="101"/>
      <c r="DDA45" s="101"/>
      <c r="DDB45" s="101"/>
      <c r="DDC45" s="101"/>
      <c r="DDD45" s="101"/>
      <c r="DDE45" s="101"/>
      <c r="DDF45" s="101"/>
      <c r="DDG45" s="101"/>
      <c r="DDH45" s="101"/>
      <c r="DDI45" s="101"/>
      <c r="DDJ45" s="101"/>
      <c r="DDK45" s="101"/>
      <c r="DDL45" s="101"/>
      <c r="DDM45" s="101"/>
      <c r="DDN45" s="101"/>
      <c r="DDO45" s="101"/>
      <c r="DDP45" s="101"/>
      <c r="DDQ45" s="101"/>
      <c r="DDR45" s="101"/>
      <c r="DDS45" s="101"/>
      <c r="DDT45" s="101"/>
      <c r="DDU45" s="101"/>
      <c r="DDV45" s="101"/>
      <c r="DDW45" s="101"/>
      <c r="DDX45" s="101"/>
      <c r="DDY45" s="101"/>
      <c r="DDZ45" s="101"/>
      <c r="DEA45" s="101"/>
      <c r="DEB45" s="101"/>
      <c r="DEC45" s="101"/>
      <c r="DED45" s="101"/>
      <c r="DEE45" s="101"/>
      <c r="DEF45" s="101"/>
      <c r="DEG45" s="101"/>
      <c r="DEH45" s="101"/>
      <c r="DEI45" s="101"/>
      <c r="DEJ45" s="101"/>
      <c r="DEK45" s="101"/>
      <c r="DEL45" s="101"/>
      <c r="DEM45" s="101"/>
      <c r="DEN45" s="101"/>
      <c r="DEO45" s="101"/>
      <c r="DEP45" s="101"/>
      <c r="DEQ45" s="101"/>
      <c r="DER45" s="101"/>
      <c r="DES45" s="101"/>
      <c r="DET45" s="101"/>
      <c r="DEU45" s="101"/>
      <c r="DEV45" s="101"/>
      <c r="DEW45" s="101"/>
      <c r="DEX45" s="101"/>
      <c r="DEY45" s="101"/>
      <c r="DEZ45" s="101"/>
      <c r="DFA45" s="101"/>
      <c r="DFB45" s="101"/>
      <c r="DFC45" s="101"/>
      <c r="DFD45" s="101"/>
      <c r="DFE45" s="101"/>
      <c r="DFF45" s="101"/>
      <c r="DFG45" s="101"/>
      <c r="DFH45" s="101"/>
      <c r="DFI45" s="101"/>
      <c r="DFJ45" s="101"/>
      <c r="DFK45" s="101"/>
      <c r="DFL45" s="101"/>
      <c r="DFM45" s="101"/>
      <c r="DFN45" s="101"/>
      <c r="DFO45" s="101"/>
      <c r="DFP45" s="101"/>
      <c r="DFQ45" s="101"/>
      <c r="DFR45" s="101"/>
      <c r="DFS45" s="101"/>
      <c r="DFT45" s="101"/>
      <c r="DFU45" s="101"/>
      <c r="DFV45" s="101"/>
      <c r="DFW45" s="101"/>
      <c r="DFX45" s="101"/>
      <c r="DFY45" s="101"/>
      <c r="DFZ45" s="101"/>
      <c r="DGA45" s="101"/>
      <c r="DGB45" s="101"/>
      <c r="DGC45" s="101"/>
      <c r="DGD45" s="101"/>
      <c r="DGE45" s="101"/>
      <c r="DGF45" s="101"/>
      <c r="DGG45" s="101"/>
      <c r="DGH45" s="101"/>
      <c r="DGI45" s="101"/>
      <c r="DGJ45" s="101"/>
      <c r="DGK45" s="101"/>
      <c r="DGL45" s="101"/>
      <c r="DGM45" s="101"/>
      <c r="DGN45" s="101"/>
      <c r="DGO45" s="101"/>
      <c r="DGP45" s="101"/>
      <c r="DGQ45" s="101"/>
      <c r="DGR45" s="101"/>
      <c r="DGS45" s="101"/>
      <c r="DGT45" s="101"/>
      <c r="DGU45" s="101"/>
      <c r="DGV45" s="101"/>
      <c r="DGW45" s="101"/>
      <c r="DGX45" s="101"/>
      <c r="DGY45" s="101"/>
      <c r="DGZ45" s="101"/>
      <c r="DHA45" s="101"/>
      <c r="DHB45" s="101"/>
      <c r="DHC45" s="101"/>
      <c r="DHD45" s="101"/>
      <c r="DHE45" s="101"/>
      <c r="DHF45" s="101"/>
      <c r="DHG45" s="101"/>
      <c r="DHH45" s="101"/>
      <c r="DHI45" s="101"/>
      <c r="DHJ45" s="101"/>
      <c r="DHK45" s="101"/>
      <c r="DHL45" s="101"/>
      <c r="DHM45" s="101"/>
      <c r="DHN45" s="101"/>
      <c r="DHO45" s="101"/>
      <c r="DHP45" s="101"/>
      <c r="DHQ45" s="101"/>
      <c r="DHR45" s="101"/>
      <c r="DHS45" s="101"/>
      <c r="DHT45" s="101"/>
      <c r="DHU45" s="101"/>
      <c r="DHV45" s="101"/>
      <c r="DHW45" s="101"/>
      <c r="DHX45" s="101"/>
      <c r="DHY45" s="101"/>
      <c r="DHZ45" s="101"/>
      <c r="DIA45" s="101"/>
      <c r="DIB45" s="101"/>
      <c r="DIC45" s="101"/>
      <c r="DID45" s="101"/>
      <c r="DIE45" s="101"/>
      <c r="DIF45" s="101"/>
      <c r="DIG45" s="101"/>
      <c r="DIH45" s="101"/>
      <c r="DII45" s="101"/>
      <c r="DIJ45" s="101"/>
      <c r="DIK45" s="101"/>
      <c r="DIL45" s="101"/>
      <c r="DIM45" s="101"/>
      <c r="DIN45" s="101"/>
      <c r="DIO45" s="101"/>
      <c r="DIP45" s="101"/>
      <c r="DIQ45" s="101"/>
      <c r="DIR45" s="101"/>
      <c r="DIS45" s="101"/>
      <c r="DIT45" s="101"/>
      <c r="DIU45" s="101"/>
      <c r="DIV45" s="101"/>
      <c r="DIW45" s="101"/>
      <c r="DIX45" s="101"/>
      <c r="DIY45" s="101"/>
      <c r="DIZ45" s="101"/>
      <c r="DJA45" s="101"/>
      <c r="DJB45" s="101"/>
      <c r="DJC45" s="101"/>
      <c r="DJD45" s="101"/>
      <c r="DJE45" s="101"/>
      <c r="DJF45" s="101"/>
      <c r="DJG45" s="101"/>
      <c r="DJH45" s="101"/>
      <c r="DJI45" s="101"/>
      <c r="DJJ45" s="101"/>
      <c r="DJK45" s="101"/>
      <c r="DJL45" s="101"/>
      <c r="DJM45" s="101"/>
      <c r="DJN45" s="101"/>
      <c r="DJO45" s="101"/>
      <c r="DJP45" s="101"/>
      <c r="DJQ45" s="101"/>
      <c r="DJR45" s="101"/>
      <c r="DJS45" s="101"/>
      <c r="DJT45" s="101"/>
      <c r="DJU45" s="101"/>
      <c r="DJV45" s="101"/>
      <c r="DJW45" s="101"/>
      <c r="DJX45" s="101"/>
      <c r="DJY45" s="101"/>
      <c r="DJZ45" s="101"/>
      <c r="DKA45" s="101"/>
      <c r="DKB45" s="101"/>
      <c r="DKC45" s="101"/>
      <c r="DKD45" s="101"/>
      <c r="DKE45" s="101"/>
      <c r="DKF45" s="101"/>
      <c r="DKG45" s="101"/>
      <c r="DKH45" s="101"/>
      <c r="DKI45" s="101"/>
      <c r="DKJ45" s="101"/>
      <c r="DKK45" s="101"/>
      <c r="DKL45" s="101"/>
      <c r="DKM45" s="101"/>
      <c r="DKN45" s="101"/>
      <c r="DKO45" s="101"/>
      <c r="DKP45" s="101"/>
      <c r="DKQ45" s="101"/>
      <c r="DKR45" s="101"/>
      <c r="DKS45" s="101"/>
      <c r="DKT45" s="101"/>
      <c r="DKU45" s="101"/>
      <c r="DKV45" s="101"/>
      <c r="DKW45" s="101"/>
      <c r="DKX45" s="101"/>
      <c r="DKY45" s="101"/>
      <c r="DKZ45" s="101"/>
      <c r="DLA45" s="101"/>
      <c r="DLB45" s="101"/>
      <c r="DLC45" s="101"/>
      <c r="DLD45" s="101"/>
      <c r="DLE45" s="101"/>
      <c r="DLF45" s="101"/>
      <c r="DLG45" s="101"/>
      <c r="DLH45" s="101"/>
      <c r="DLI45" s="101"/>
      <c r="DLJ45" s="101"/>
      <c r="DLK45" s="101"/>
      <c r="DLL45" s="101"/>
      <c r="DLM45" s="101"/>
      <c r="DLN45" s="101"/>
      <c r="DLO45" s="101"/>
      <c r="DLP45" s="101"/>
      <c r="DLQ45" s="101"/>
      <c r="DLR45" s="101"/>
      <c r="DLS45" s="101"/>
      <c r="DLT45" s="101"/>
      <c r="DLU45" s="101"/>
      <c r="DLV45" s="101"/>
      <c r="DLW45" s="101"/>
      <c r="DLX45" s="101"/>
      <c r="DLY45" s="101"/>
      <c r="DLZ45" s="101"/>
      <c r="DMA45" s="101"/>
      <c r="DMB45" s="101"/>
      <c r="DMC45" s="101"/>
      <c r="DMD45" s="101"/>
      <c r="DME45" s="101"/>
      <c r="DMF45" s="101"/>
      <c r="DMG45" s="101"/>
      <c r="DMH45" s="101"/>
      <c r="DMI45" s="101"/>
      <c r="DMJ45" s="101"/>
      <c r="DMK45" s="101"/>
      <c r="DML45" s="101"/>
      <c r="DMM45" s="101"/>
      <c r="DMN45" s="101"/>
      <c r="DMO45" s="101"/>
      <c r="DMP45" s="101"/>
      <c r="DMQ45" s="101"/>
      <c r="DMR45" s="101"/>
      <c r="DMS45" s="101"/>
      <c r="DMT45" s="101"/>
      <c r="DMU45" s="101"/>
      <c r="DMV45" s="101"/>
      <c r="DMW45" s="101"/>
      <c r="DMX45" s="101"/>
      <c r="DMY45" s="101"/>
      <c r="DMZ45" s="101"/>
      <c r="DNA45" s="101"/>
      <c r="DNB45" s="101"/>
      <c r="DNC45" s="101"/>
      <c r="DND45" s="101"/>
      <c r="DNE45" s="101"/>
      <c r="DNF45" s="101"/>
      <c r="DNG45" s="101"/>
      <c r="DNH45" s="101"/>
      <c r="DNI45" s="101"/>
      <c r="DNJ45" s="101"/>
      <c r="DNK45" s="101"/>
      <c r="DNL45" s="101"/>
      <c r="DNM45" s="101"/>
      <c r="DNN45" s="101"/>
      <c r="DNO45" s="101"/>
      <c r="DNP45" s="101"/>
      <c r="DNQ45" s="101"/>
      <c r="DNR45" s="101"/>
      <c r="DNS45" s="101"/>
      <c r="DNT45" s="101"/>
      <c r="DNU45" s="101"/>
      <c r="DNV45" s="101"/>
      <c r="DNW45" s="101"/>
      <c r="DNX45" s="101"/>
      <c r="DNY45" s="101"/>
      <c r="DNZ45" s="101"/>
      <c r="DOA45" s="101"/>
      <c r="DOB45" s="101"/>
      <c r="DOC45" s="101"/>
      <c r="DOD45" s="101"/>
      <c r="DOE45" s="101"/>
      <c r="DOF45" s="101"/>
      <c r="DOG45" s="101"/>
      <c r="DOH45" s="101"/>
      <c r="DOI45" s="101"/>
      <c r="DOJ45" s="101"/>
      <c r="DOK45" s="101"/>
      <c r="DOL45" s="101"/>
      <c r="DOM45" s="101"/>
      <c r="DON45" s="101"/>
      <c r="DOO45" s="101"/>
      <c r="DOP45" s="101"/>
      <c r="DOQ45" s="101"/>
      <c r="DOR45" s="101"/>
      <c r="DOS45" s="101"/>
      <c r="DOT45" s="101"/>
      <c r="DOU45" s="101"/>
      <c r="DOV45" s="101"/>
      <c r="DOW45" s="101"/>
      <c r="DOX45" s="101"/>
      <c r="DOY45" s="101"/>
      <c r="DOZ45" s="101"/>
      <c r="DPA45" s="101"/>
      <c r="DPB45" s="101"/>
      <c r="DPC45" s="101"/>
      <c r="DPD45" s="101"/>
      <c r="DPE45" s="101"/>
      <c r="DPF45" s="101"/>
      <c r="DPG45" s="101"/>
      <c r="DPH45" s="101"/>
      <c r="DPI45" s="101"/>
      <c r="DPJ45" s="101"/>
      <c r="DPK45" s="101"/>
      <c r="DPL45" s="101"/>
      <c r="DPM45" s="101"/>
      <c r="DPN45" s="101"/>
      <c r="DPO45" s="101"/>
      <c r="DPP45" s="101"/>
      <c r="DPQ45" s="101"/>
      <c r="DPR45" s="101"/>
      <c r="DPS45" s="101"/>
      <c r="DPT45" s="101"/>
      <c r="DPU45" s="101"/>
      <c r="DPV45" s="101"/>
      <c r="DPW45" s="101"/>
      <c r="DPX45" s="101"/>
      <c r="DPY45" s="101"/>
      <c r="DPZ45" s="101"/>
      <c r="DQA45" s="101"/>
      <c r="DQB45" s="101"/>
      <c r="DQC45" s="101"/>
      <c r="DQD45" s="101"/>
      <c r="DQE45" s="101"/>
      <c r="DQF45" s="101"/>
      <c r="DQG45" s="101"/>
      <c r="DQH45" s="101"/>
      <c r="DQI45" s="101"/>
      <c r="DQJ45" s="101"/>
      <c r="DQK45" s="101"/>
      <c r="DQL45" s="101"/>
      <c r="DQM45" s="101"/>
      <c r="DQN45" s="101"/>
      <c r="DQO45" s="101"/>
      <c r="DQP45" s="101"/>
      <c r="DQQ45" s="101"/>
      <c r="DQR45" s="101"/>
      <c r="DQS45" s="101"/>
      <c r="DQT45" s="101"/>
      <c r="DQU45" s="101"/>
      <c r="DQV45" s="101"/>
      <c r="DQW45" s="101"/>
      <c r="DQX45" s="101"/>
      <c r="DQY45" s="101"/>
      <c r="DQZ45" s="101"/>
      <c r="DRA45" s="101"/>
      <c r="DRB45" s="101"/>
      <c r="DRC45" s="101"/>
      <c r="DRD45" s="101"/>
      <c r="DRE45" s="101"/>
      <c r="DRF45" s="101"/>
      <c r="DRG45" s="101"/>
      <c r="DRH45" s="101"/>
      <c r="DRI45" s="101"/>
      <c r="DRJ45" s="101"/>
      <c r="DRK45" s="101"/>
      <c r="DRL45" s="101"/>
      <c r="DRM45" s="101"/>
      <c r="DRN45" s="101"/>
      <c r="DRO45" s="101"/>
      <c r="DRP45" s="101"/>
      <c r="DRQ45" s="101"/>
      <c r="DRR45" s="101"/>
      <c r="DRS45" s="101"/>
      <c r="DRT45" s="101"/>
      <c r="DRU45" s="101"/>
      <c r="DRV45" s="101"/>
      <c r="DRW45" s="101"/>
      <c r="DRX45" s="101"/>
      <c r="DRY45" s="101"/>
      <c r="DRZ45" s="101"/>
      <c r="DSA45" s="101"/>
      <c r="DSB45" s="101"/>
      <c r="DSC45" s="101"/>
      <c r="DSD45" s="101"/>
      <c r="DSE45" s="101"/>
      <c r="DSF45" s="101"/>
      <c r="DSG45" s="101"/>
      <c r="DSH45" s="101"/>
      <c r="DSI45" s="101"/>
      <c r="DSJ45" s="101"/>
      <c r="DSK45" s="101"/>
      <c r="DSL45" s="101"/>
      <c r="DSM45" s="101"/>
      <c r="DSN45" s="101"/>
      <c r="DSO45" s="101"/>
      <c r="DSP45" s="101"/>
      <c r="DSQ45" s="101"/>
      <c r="DSR45" s="101"/>
      <c r="DSS45" s="101"/>
      <c r="DST45" s="101"/>
      <c r="DSU45" s="101"/>
      <c r="DSV45" s="101"/>
      <c r="DSW45" s="101"/>
      <c r="DSX45" s="101"/>
      <c r="DSY45" s="101"/>
      <c r="DSZ45" s="101"/>
      <c r="DTA45" s="101"/>
      <c r="DTB45" s="101"/>
      <c r="DTC45" s="101"/>
      <c r="DTD45" s="101"/>
      <c r="DTE45" s="101"/>
      <c r="DTF45" s="101"/>
      <c r="DTG45" s="101"/>
      <c r="DTH45" s="101"/>
      <c r="DTI45" s="101"/>
      <c r="DTJ45" s="101"/>
      <c r="DTK45" s="101"/>
      <c r="DTL45" s="101"/>
      <c r="DTM45" s="101"/>
      <c r="DTN45" s="101"/>
      <c r="DTO45" s="101"/>
      <c r="DTP45" s="101"/>
      <c r="DTQ45" s="101"/>
      <c r="DTR45" s="101"/>
      <c r="DTS45" s="101"/>
      <c r="DTT45" s="101"/>
      <c r="DTU45" s="101"/>
      <c r="DTV45" s="101"/>
      <c r="DTW45" s="101"/>
      <c r="DTX45" s="101"/>
      <c r="DTY45" s="101"/>
      <c r="DTZ45" s="101"/>
      <c r="DUA45" s="101"/>
      <c r="DUB45" s="101"/>
      <c r="DUC45" s="101"/>
      <c r="DUD45" s="101"/>
      <c r="DUE45" s="101"/>
      <c r="DUF45" s="101"/>
      <c r="DUG45" s="101"/>
      <c r="DUH45" s="101"/>
      <c r="DUI45" s="101"/>
      <c r="DUJ45" s="101"/>
      <c r="DUK45" s="101"/>
      <c r="DUL45" s="101"/>
      <c r="DUM45" s="101"/>
      <c r="DUN45" s="101"/>
      <c r="DUO45" s="101"/>
      <c r="DUP45" s="101"/>
      <c r="DUQ45" s="101"/>
      <c r="DUR45" s="101"/>
      <c r="DUS45" s="101"/>
      <c r="DUT45" s="101"/>
      <c r="DUU45" s="101"/>
      <c r="DUV45" s="101"/>
      <c r="DUW45" s="101"/>
      <c r="DUX45" s="101"/>
      <c r="DUY45" s="101"/>
      <c r="DUZ45" s="101"/>
      <c r="DVA45" s="101"/>
      <c r="DVB45" s="101"/>
      <c r="DVC45" s="101"/>
      <c r="DVD45" s="101"/>
      <c r="DVE45" s="101"/>
      <c r="DVF45" s="101"/>
      <c r="DVG45" s="101"/>
      <c r="DVH45" s="101"/>
      <c r="DVI45" s="101"/>
      <c r="DVJ45" s="101"/>
      <c r="DVK45" s="101"/>
      <c r="DVL45" s="101"/>
      <c r="DVM45" s="101"/>
      <c r="DVN45" s="101"/>
      <c r="DVO45" s="101"/>
      <c r="DVP45" s="101"/>
      <c r="DVQ45" s="101"/>
      <c r="DVR45" s="101"/>
      <c r="DVS45" s="101"/>
      <c r="DVT45" s="101"/>
      <c r="DVU45" s="101"/>
      <c r="DVV45" s="101"/>
      <c r="DVW45" s="101"/>
      <c r="DVX45" s="101"/>
      <c r="DVY45" s="101"/>
      <c r="DVZ45" s="101"/>
      <c r="DWA45" s="101"/>
      <c r="DWB45" s="101"/>
      <c r="DWC45" s="101"/>
      <c r="DWD45" s="101"/>
      <c r="DWE45" s="101"/>
      <c r="DWF45" s="101"/>
      <c r="DWG45" s="101"/>
      <c r="DWH45" s="101"/>
      <c r="DWI45" s="101"/>
      <c r="DWJ45" s="101"/>
      <c r="DWK45" s="101"/>
      <c r="DWL45" s="101"/>
      <c r="DWM45" s="101"/>
      <c r="DWN45" s="101"/>
      <c r="DWO45" s="101"/>
      <c r="DWP45" s="101"/>
      <c r="DWQ45" s="101"/>
      <c r="DWR45" s="101"/>
      <c r="DWS45" s="101"/>
      <c r="DWT45" s="101"/>
      <c r="DWU45" s="101"/>
      <c r="DWV45" s="101"/>
      <c r="DWW45" s="101"/>
      <c r="DWX45" s="101"/>
      <c r="DWY45" s="101"/>
      <c r="DWZ45" s="101"/>
      <c r="DXA45" s="101"/>
      <c r="DXB45" s="101"/>
      <c r="DXC45" s="101"/>
      <c r="DXD45" s="101"/>
      <c r="DXE45" s="101"/>
      <c r="DXF45" s="101"/>
      <c r="DXG45" s="101"/>
      <c r="DXH45" s="101"/>
      <c r="DXI45" s="101"/>
      <c r="DXJ45" s="101"/>
      <c r="DXK45" s="101"/>
      <c r="DXL45" s="101"/>
      <c r="DXM45" s="101"/>
      <c r="DXN45" s="101"/>
      <c r="DXO45" s="101"/>
      <c r="DXP45" s="101"/>
      <c r="DXQ45" s="101"/>
      <c r="DXR45" s="101"/>
      <c r="DXS45" s="101"/>
      <c r="DXT45" s="101"/>
      <c r="DXU45" s="101"/>
      <c r="DXV45" s="101"/>
      <c r="DXW45" s="101"/>
      <c r="DXX45" s="101"/>
      <c r="DXY45" s="101"/>
      <c r="DXZ45" s="101"/>
      <c r="DYA45" s="101"/>
      <c r="DYB45" s="101"/>
      <c r="DYC45" s="101"/>
      <c r="DYD45" s="101"/>
      <c r="DYE45" s="101"/>
      <c r="DYF45" s="101"/>
      <c r="DYG45" s="101"/>
      <c r="DYH45" s="101"/>
      <c r="DYI45" s="101"/>
      <c r="DYJ45" s="101"/>
      <c r="DYK45" s="101"/>
      <c r="DYL45" s="101"/>
      <c r="DYM45" s="101"/>
      <c r="DYN45" s="101"/>
      <c r="DYO45" s="101"/>
      <c r="DYP45" s="101"/>
      <c r="DYQ45" s="101"/>
      <c r="DYR45" s="101"/>
      <c r="DYS45" s="101"/>
      <c r="DYT45" s="101"/>
      <c r="DYU45" s="101"/>
      <c r="DYV45" s="101"/>
      <c r="DYW45" s="101"/>
      <c r="DYX45" s="101"/>
      <c r="DYY45" s="101"/>
      <c r="DYZ45" s="101"/>
      <c r="DZA45" s="101"/>
      <c r="DZB45" s="101"/>
      <c r="DZC45" s="101"/>
      <c r="DZD45" s="101"/>
      <c r="DZE45" s="101"/>
      <c r="DZF45" s="101"/>
      <c r="DZG45" s="101"/>
      <c r="DZH45" s="101"/>
      <c r="DZI45" s="101"/>
      <c r="DZJ45" s="101"/>
      <c r="DZK45" s="101"/>
      <c r="DZL45" s="101"/>
      <c r="DZM45" s="101"/>
      <c r="DZN45" s="101"/>
      <c r="DZO45" s="101"/>
      <c r="DZP45" s="101"/>
      <c r="DZQ45" s="101"/>
      <c r="DZR45" s="101"/>
      <c r="DZS45" s="101"/>
      <c r="DZT45" s="101"/>
      <c r="DZU45" s="101"/>
      <c r="DZV45" s="101"/>
      <c r="DZW45" s="101"/>
      <c r="DZX45" s="101"/>
      <c r="DZY45" s="101"/>
      <c r="DZZ45" s="101"/>
      <c r="EAA45" s="101"/>
      <c r="EAB45" s="101"/>
      <c r="EAC45" s="101"/>
      <c r="EAD45" s="101"/>
      <c r="EAE45" s="101"/>
      <c r="EAF45" s="101"/>
      <c r="EAG45" s="101"/>
      <c r="EAH45" s="101"/>
      <c r="EAI45" s="101"/>
      <c r="EAJ45" s="101"/>
      <c r="EAK45" s="101"/>
      <c r="EAL45" s="101"/>
      <c r="EAM45" s="101"/>
      <c r="EAN45" s="101"/>
      <c r="EAO45" s="101"/>
      <c r="EAP45" s="101"/>
      <c r="EAQ45" s="101"/>
      <c r="EAR45" s="101"/>
      <c r="EAS45" s="101"/>
      <c r="EAT45" s="101"/>
      <c r="EAU45" s="101"/>
      <c r="EAV45" s="101"/>
      <c r="EAW45" s="101"/>
      <c r="EAX45" s="101"/>
      <c r="EAY45" s="101"/>
      <c r="EAZ45" s="101"/>
      <c r="EBA45" s="101"/>
      <c r="EBB45" s="101"/>
      <c r="EBC45" s="101"/>
      <c r="EBD45" s="101"/>
      <c r="EBE45" s="101"/>
      <c r="EBF45" s="101"/>
      <c r="EBG45" s="101"/>
      <c r="EBH45" s="101"/>
      <c r="EBI45" s="101"/>
      <c r="EBJ45" s="101"/>
      <c r="EBK45" s="101"/>
      <c r="EBL45" s="101"/>
      <c r="EBM45" s="101"/>
      <c r="EBN45" s="101"/>
      <c r="EBO45" s="101"/>
      <c r="EBP45" s="101"/>
      <c r="EBQ45" s="101"/>
      <c r="EBR45" s="101"/>
      <c r="EBS45" s="101"/>
      <c r="EBT45" s="101"/>
      <c r="EBU45" s="101"/>
      <c r="EBV45" s="101"/>
      <c r="EBW45" s="101"/>
      <c r="EBX45" s="101"/>
      <c r="EBY45" s="101"/>
      <c r="EBZ45" s="101"/>
      <c r="ECA45" s="101"/>
      <c r="ECB45" s="101"/>
      <c r="ECC45" s="101"/>
      <c r="ECD45" s="101"/>
      <c r="ECE45" s="101"/>
      <c r="ECF45" s="101"/>
      <c r="ECG45" s="101"/>
      <c r="ECH45" s="101"/>
      <c r="ECI45" s="101"/>
      <c r="ECJ45" s="101"/>
      <c r="ECK45" s="101"/>
      <c r="ECL45" s="101"/>
      <c r="ECM45" s="101"/>
      <c r="ECN45" s="101"/>
      <c r="ECO45" s="101"/>
      <c r="ECP45" s="101"/>
      <c r="ECQ45" s="101"/>
      <c r="ECR45" s="101"/>
      <c r="ECS45" s="101"/>
      <c r="ECT45" s="101"/>
      <c r="ECU45" s="101"/>
      <c r="ECV45" s="101"/>
      <c r="ECW45" s="101"/>
      <c r="ECX45" s="101"/>
      <c r="ECY45" s="101"/>
      <c r="ECZ45" s="101"/>
      <c r="EDA45" s="101"/>
      <c r="EDB45" s="101"/>
      <c r="EDC45" s="101"/>
      <c r="EDD45" s="101"/>
      <c r="EDE45" s="101"/>
      <c r="EDF45" s="101"/>
      <c r="EDG45" s="101"/>
      <c r="EDH45" s="101"/>
      <c r="EDI45" s="101"/>
      <c r="EDJ45" s="101"/>
      <c r="EDK45" s="101"/>
      <c r="EDL45" s="101"/>
      <c r="EDM45" s="101"/>
      <c r="EDN45" s="101"/>
      <c r="EDO45" s="101"/>
      <c r="EDP45" s="101"/>
      <c r="EDQ45" s="101"/>
      <c r="EDR45" s="101"/>
      <c r="EDS45" s="101"/>
      <c r="EDT45" s="101"/>
      <c r="EDU45" s="101"/>
      <c r="EDV45" s="101"/>
      <c r="EDW45" s="101"/>
      <c r="EDX45" s="101"/>
      <c r="EDY45" s="101"/>
      <c r="EDZ45" s="101"/>
      <c r="EEA45" s="101"/>
      <c r="EEB45" s="101"/>
      <c r="EEC45" s="101"/>
      <c r="EED45" s="101"/>
      <c r="EEE45" s="101"/>
      <c r="EEF45" s="101"/>
      <c r="EEG45" s="101"/>
      <c r="EEH45" s="101"/>
      <c r="EEI45" s="101"/>
      <c r="EEJ45" s="101"/>
      <c r="EEK45" s="101"/>
      <c r="EEL45" s="101"/>
      <c r="EEM45" s="101"/>
      <c r="EEN45" s="101"/>
      <c r="EEO45" s="101"/>
      <c r="EEP45" s="101"/>
      <c r="EEQ45" s="101"/>
      <c r="EER45" s="101"/>
      <c r="EES45" s="101"/>
      <c r="EET45" s="101"/>
      <c r="EEU45" s="101"/>
      <c r="EEV45" s="101"/>
      <c r="EEW45" s="101"/>
      <c r="EEX45" s="101"/>
      <c r="EEY45" s="101"/>
      <c r="EEZ45" s="101"/>
      <c r="EFA45" s="101"/>
      <c r="EFB45" s="101"/>
      <c r="EFC45" s="101"/>
      <c r="EFD45" s="101"/>
      <c r="EFE45" s="101"/>
      <c r="EFF45" s="101"/>
      <c r="EFG45" s="101"/>
      <c r="EFH45" s="101"/>
      <c r="EFI45" s="101"/>
      <c r="EFJ45" s="101"/>
      <c r="EFK45" s="101"/>
      <c r="EFL45" s="101"/>
      <c r="EFM45" s="101"/>
      <c r="EFN45" s="101"/>
      <c r="EFO45" s="101"/>
      <c r="EFP45" s="101"/>
      <c r="EFQ45" s="101"/>
      <c r="EFR45" s="101"/>
      <c r="EFS45" s="101"/>
      <c r="EFT45" s="101"/>
      <c r="EFU45" s="101"/>
      <c r="EFV45" s="101"/>
      <c r="EFW45" s="101"/>
      <c r="EFX45" s="101"/>
      <c r="EFY45" s="101"/>
      <c r="EFZ45" s="101"/>
      <c r="EGA45" s="101"/>
      <c r="EGB45" s="101"/>
      <c r="EGC45" s="101"/>
      <c r="EGD45" s="101"/>
      <c r="EGE45" s="101"/>
      <c r="EGF45" s="101"/>
      <c r="EGG45" s="101"/>
      <c r="EGH45" s="101"/>
      <c r="EGI45" s="101"/>
      <c r="EGJ45" s="101"/>
      <c r="EGK45" s="101"/>
      <c r="EGL45" s="101"/>
      <c r="EGM45" s="101"/>
      <c r="EGN45" s="101"/>
      <c r="EGO45" s="101"/>
      <c r="EGP45" s="101"/>
      <c r="EGQ45" s="101"/>
      <c r="EGR45" s="101"/>
      <c r="EGS45" s="101"/>
      <c r="EGT45" s="101"/>
      <c r="EGU45" s="101"/>
      <c r="EGV45" s="101"/>
      <c r="EGW45" s="101"/>
      <c r="EGX45" s="101"/>
      <c r="EGY45" s="101"/>
      <c r="EGZ45" s="101"/>
      <c r="EHA45" s="101"/>
      <c r="EHB45" s="101"/>
      <c r="EHC45" s="101"/>
      <c r="EHD45" s="101"/>
      <c r="EHE45" s="101"/>
      <c r="EHF45" s="101"/>
      <c r="EHG45" s="101"/>
      <c r="EHH45" s="101"/>
      <c r="EHI45" s="101"/>
      <c r="EHJ45" s="101"/>
      <c r="EHK45" s="101"/>
      <c r="EHL45" s="101"/>
      <c r="EHM45" s="101"/>
      <c r="EHN45" s="101"/>
      <c r="EHO45" s="101"/>
      <c r="EHP45" s="101"/>
      <c r="EHQ45" s="101"/>
      <c r="EHR45" s="101"/>
      <c r="EHS45" s="101"/>
      <c r="EHT45" s="101"/>
      <c r="EHU45" s="101"/>
      <c r="EHV45" s="101"/>
      <c r="EHW45" s="101"/>
      <c r="EHX45" s="101"/>
      <c r="EHY45" s="101"/>
      <c r="EHZ45" s="101"/>
      <c r="EIA45" s="101"/>
      <c r="EIB45" s="101"/>
      <c r="EIC45" s="101"/>
      <c r="EID45" s="101"/>
      <c r="EIE45" s="101"/>
      <c r="EIF45" s="101"/>
      <c r="EIG45" s="101"/>
      <c r="EIH45" s="101"/>
      <c r="EII45" s="101"/>
      <c r="EIJ45" s="101"/>
      <c r="EIK45" s="101"/>
      <c r="EIL45" s="101"/>
      <c r="EIM45" s="101"/>
      <c r="EIN45" s="101"/>
      <c r="EIO45" s="101"/>
      <c r="EIP45" s="101"/>
      <c r="EIQ45" s="101"/>
      <c r="EIR45" s="101"/>
      <c r="EIS45" s="101"/>
      <c r="EIT45" s="101"/>
      <c r="EIU45" s="101"/>
      <c r="EIV45" s="101"/>
      <c r="EIW45" s="101"/>
      <c r="EIX45" s="101"/>
      <c r="EIY45" s="101"/>
      <c r="EIZ45" s="101"/>
      <c r="EJA45" s="101"/>
      <c r="EJB45" s="101"/>
      <c r="EJC45" s="101"/>
      <c r="EJD45" s="101"/>
      <c r="EJE45" s="101"/>
      <c r="EJF45" s="101"/>
      <c r="EJG45" s="101"/>
      <c r="EJH45" s="101"/>
      <c r="EJI45" s="101"/>
      <c r="EJJ45" s="101"/>
      <c r="EJK45" s="101"/>
      <c r="EJL45" s="101"/>
      <c r="EJM45" s="101"/>
      <c r="EJN45" s="101"/>
      <c r="EJO45" s="101"/>
      <c r="EJP45" s="101"/>
      <c r="EJQ45" s="101"/>
      <c r="EJR45" s="101"/>
      <c r="EJS45" s="101"/>
      <c r="EJT45" s="101"/>
      <c r="EJU45" s="101"/>
      <c r="EJV45" s="101"/>
      <c r="EJW45" s="101"/>
      <c r="EJX45" s="101"/>
      <c r="EJY45" s="101"/>
      <c r="EJZ45" s="101"/>
      <c r="EKA45" s="101"/>
      <c r="EKB45" s="101"/>
      <c r="EKC45" s="101"/>
      <c r="EKD45" s="101"/>
      <c r="EKE45" s="101"/>
      <c r="EKF45" s="101"/>
      <c r="EKG45" s="101"/>
      <c r="EKH45" s="101"/>
      <c r="EKI45" s="101"/>
      <c r="EKJ45" s="101"/>
      <c r="EKK45" s="101"/>
      <c r="EKL45" s="101"/>
      <c r="EKM45" s="101"/>
      <c r="EKN45" s="101"/>
      <c r="EKO45" s="101"/>
      <c r="EKP45" s="101"/>
      <c r="EKQ45" s="101"/>
      <c r="EKR45" s="101"/>
      <c r="EKS45" s="101"/>
      <c r="EKT45" s="101"/>
      <c r="EKU45" s="101"/>
      <c r="EKV45" s="101"/>
      <c r="EKW45" s="101"/>
      <c r="EKX45" s="101"/>
      <c r="EKY45" s="101"/>
      <c r="EKZ45" s="101"/>
      <c r="ELA45" s="101"/>
      <c r="ELB45" s="101"/>
      <c r="ELC45" s="101"/>
      <c r="ELD45" s="101"/>
      <c r="ELE45" s="101"/>
      <c r="ELF45" s="101"/>
      <c r="ELG45" s="101"/>
      <c r="ELH45" s="101"/>
      <c r="ELI45" s="101"/>
      <c r="ELJ45" s="101"/>
      <c r="ELK45" s="101"/>
      <c r="ELL45" s="101"/>
      <c r="ELM45" s="101"/>
      <c r="ELN45" s="101"/>
      <c r="ELO45" s="101"/>
      <c r="ELP45" s="101"/>
      <c r="ELQ45" s="101"/>
      <c r="ELR45" s="101"/>
      <c r="ELS45" s="101"/>
      <c r="ELT45" s="101"/>
      <c r="ELU45" s="101"/>
      <c r="ELV45" s="101"/>
      <c r="ELW45" s="101"/>
      <c r="ELX45" s="101"/>
      <c r="ELY45" s="101"/>
      <c r="ELZ45" s="101"/>
      <c r="EMA45" s="101"/>
      <c r="EMB45" s="101"/>
      <c r="EMC45" s="101"/>
      <c r="EMD45" s="101"/>
      <c r="EME45" s="101"/>
      <c r="EMF45" s="101"/>
      <c r="EMG45" s="101"/>
      <c r="EMH45" s="101"/>
      <c r="EMI45" s="101"/>
      <c r="EMJ45" s="101"/>
      <c r="EMK45" s="101"/>
      <c r="EML45" s="101"/>
      <c r="EMM45" s="101"/>
      <c r="EMN45" s="101"/>
      <c r="EMO45" s="101"/>
      <c r="EMP45" s="101"/>
      <c r="EMQ45" s="101"/>
      <c r="EMR45" s="101"/>
      <c r="EMS45" s="101"/>
      <c r="EMT45" s="101"/>
      <c r="EMU45" s="101"/>
      <c r="EMV45" s="101"/>
      <c r="EMW45" s="101"/>
      <c r="EMX45" s="101"/>
      <c r="EMY45" s="101"/>
      <c r="EMZ45" s="101"/>
      <c r="ENA45" s="101"/>
      <c r="ENB45" s="101"/>
      <c r="ENC45" s="101"/>
      <c r="END45" s="101"/>
      <c r="ENE45" s="101"/>
      <c r="ENF45" s="101"/>
      <c r="ENG45" s="101"/>
      <c r="ENH45" s="101"/>
      <c r="ENI45" s="101"/>
      <c r="ENJ45" s="101"/>
      <c r="ENK45" s="101"/>
      <c r="ENL45" s="101"/>
      <c r="ENM45" s="101"/>
      <c r="ENN45" s="101"/>
      <c r="ENO45" s="101"/>
      <c r="ENP45" s="101"/>
      <c r="ENQ45" s="101"/>
      <c r="ENR45" s="101"/>
      <c r="ENS45" s="101"/>
      <c r="ENT45" s="101"/>
      <c r="ENU45" s="101"/>
      <c r="ENV45" s="101"/>
      <c r="ENW45" s="101"/>
      <c r="ENX45" s="101"/>
      <c r="ENY45" s="101"/>
      <c r="ENZ45" s="101"/>
      <c r="EOA45" s="101"/>
      <c r="EOB45" s="101"/>
      <c r="EOC45" s="101"/>
      <c r="EOD45" s="101"/>
      <c r="EOE45" s="101"/>
      <c r="EOF45" s="101"/>
      <c r="EOG45" s="101"/>
      <c r="EOH45" s="101"/>
      <c r="EOI45" s="101"/>
      <c r="EOJ45" s="101"/>
      <c r="EOK45" s="101"/>
      <c r="EOL45" s="101"/>
      <c r="EOM45" s="101"/>
      <c r="EON45" s="101"/>
      <c r="EOO45" s="101"/>
      <c r="EOP45" s="101"/>
      <c r="EOQ45" s="101"/>
      <c r="EOR45" s="101"/>
      <c r="EOS45" s="101"/>
      <c r="EOT45" s="101"/>
      <c r="EOU45" s="101"/>
      <c r="EOV45" s="101"/>
      <c r="EOW45" s="101"/>
      <c r="EOX45" s="101"/>
      <c r="EOY45" s="101"/>
      <c r="EOZ45" s="101"/>
      <c r="EPA45" s="101"/>
      <c r="EPB45" s="101"/>
      <c r="EPC45" s="101"/>
      <c r="EPD45" s="101"/>
      <c r="EPE45" s="101"/>
      <c r="EPF45" s="101"/>
      <c r="EPG45" s="101"/>
      <c r="EPH45" s="101"/>
      <c r="EPI45" s="101"/>
      <c r="EPJ45" s="101"/>
      <c r="EPK45" s="101"/>
      <c r="EPL45" s="101"/>
      <c r="EPM45" s="101"/>
      <c r="EPN45" s="101"/>
      <c r="EPO45" s="101"/>
      <c r="EPP45" s="101"/>
      <c r="EPQ45" s="101"/>
      <c r="EPR45" s="101"/>
      <c r="EPS45" s="101"/>
      <c r="EPT45" s="101"/>
      <c r="EPU45" s="101"/>
      <c r="EPV45" s="101"/>
      <c r="EPW45" s="101"/>
      <c r="EPX45" s="101"/>
      <c r="EPY45" s="101"/>
      <c r="EPZ45" s="101"/>
      <c r="EQA45" s="101"/>
      <c r="EQB45" s="101"/>
      <c r="EQC45" s="101"/>
      <c r="EQD45" s="101"/>
      <c r="EQE45" s="101"/>
      <c r="EQF45" s="101"/>
      <c r="EQG45" s="101"/>
      <c r="EQH45" s="101"/>
      <c r="EQI45" s="101"/>
      <c r="EQJ45" s="101"/>
      <c r="EQK45" s="101"/>
      <c r="EQL45" s="101"/>
      <c r="EQM45" s="101"/>
      <c r="EQN45" s="101"/>
      <c r="EQO45" s="101"/>
      <c r="EQP45" s="101"/>
      <c r="EQQ45" s="101"/>
      <c r="EQR45" s="101"/>
      <c r="EQS45" s="101"/>
      <c r="EQT45" s="101"/>
      <c r="EQU45" s="101"/>
      <c r="EQV45" s="101"/>
      <c r="EQW45" s="101"/>
      <c r="EQX45" s="101"/>
      <c r="EQY45" s="101"/>
      <c r="EQZ45" s="101"/>
      <c r="ERA45" s="101"/>
      <c r="ERB45" s="101"/>
      <c r="ERC45" s="101"/>
      <c r="ERD45" s="101"/>
      <c r="ERE45" s="101"/>
      <c r="ERF45" s="101"/>
      <c r="ERG45" s="101"/>
      <c r="ERH45" s="101"/>
      <c r="ERI45" s="101"/>
      <c r="ERJ45" s="101"/>
      <c r="ERK45" s="101"/>
      <c r="ERL45" s="101"/>
      <c r="ERM45" s="101"/>
      <c r="ERN45" s="101"/>
      <c r="ERO45" s="101"/>
      <c r="ERP45" s="101"/>
      <c r="ERQ45" s="101"/>
      <c r="ERR45" s="101"/>
      <c r="ERS45" s="101"/>
      <c r="ERT45" s="101"/>
      <c r="ERU45" s="101"/>
      <c r="ERV45" s="101"/>
      <c r="ERW45" s="101"/>
      <c r="ERX45" s="101"/>
      <c r="ERY45" s="101"/>
      <c r="ERZ45" s="101"/>
      <c r="ESA45" s="101"/>
      <c r="ESB45" s="101"/>
      <c r="ESC45" s="101"/>
      <c r="ESD45" s="101"/>
      <c r="ESE45" s="101"/>
      <c r="ESF45" s="101"/>
      <c r="ESG45" s="101"/>
      <c r="ESH45" s="101"/>
      <c r="ESI45" s="101"/>
      <c r="ESJ45" s="101"/>
      <c r="ESK45" s="101"/>
      <c r="ESL45" s="101"/>
      <c r="ESM45" s="101"/>
      <c r="ESN45" s="101"/>
      <c r="ESO45" s="101"/>
      <c r="ESP45" s="101"/>
      <c r="ESQ45" s="101"/>
      <c r="ESR45" s="101"/>
      <c r="ESS45" s="101"/>
      <c r="EST45" s="101"/>
      <c r="ESU45" s="101"/>
      <c r="ESV45" s="101"/>
      <c r="ESW45" s="101"/>
      <c r="ESX45" s="101"/>
      <c r="ESY45" s="101"/>
      <c r="ESZ45" s="101"/>
      <c r="ETA45" s="101"/>
      <c r="ETB45" s="101"/>
      <c r="ETC45" s="101"/>
      <c r="ETD45" s="101"/>
      <c r="ETE45" s="101"/>
      <c r="ETF45" s="101"/>
      <c r="ETG45" s="101"/>
      <c r="ETH45" s="101"/>
      <c r="ETI45" s="101"/>
      <c r="ETJ45" s="101"/>
      <c r="ETK45" s="101"/>
      <c r="ETL45" s="101"/>
      <c r="ETM45" s="101"/>
      <c r="ETN45" s="101"/>
      <c r="ETO45" s="101"/>
      <c r="ETP45" s="101"/>
      <c r="ETQ45" s="101"/>
      <c r="ETR45" s="101"/>
      <c r="ETS45" s="101"/>
      <c r="ETT45" s="101"/>
      <c r="ETU45" s="101"/>
      <c r="ETV45" s="101"/>
      <c r="ETW45" s="101"/>
      <c r="ETX45" s="101"/>
      <c r="ETY45" s="101"/>
      <c r="ETZ45" s="101"/>
      <c r="EUA45" s="101"/>
      <c r="EUB45" s="101"/>
      <c r="EUC45" s="101"/>
      <c r="EUD45" s="101"/>
      <c r="EUE45" s="101"/>
      <c r="EUF45" s="101"/>
      <c r="EUG45" s="101"/>
      <c r="EUH45" s="101"/>
      <c r="EUI45" s="101"/>
      <c r="EUJ45" s="101"/>
      <c r="EUK45" s="101"/>
      <c r="EUL45" s="101"/>
      <c r="EUM45" s="101"/>
      <c r="EUN45" s="101"/>
      <c r="EUO45" s="101"/>
      <c r="EUP45" s="101"/>
      <c r="EUQ45" s="101"/>
      <c r="EUR45" s="101"/>
      <c r="EUS45" s="101"/>
      <c r="EUT45" s="101"/>
      <c r="EUU45" s="101"/>
      <c r="EUV45" s="101"/>
      <c r="EUW45" s="101"/>
      <c r="EUX45" s="101"/>
      <c r="EUY45" s="101"/>
      <c r="EUZ45" s="101"/>
      <c r="EVA45" s="101"/>
      <c r="EVB45" s="101"/>
      <c r="EVC45" s="101"/>
      <c r="EVD45" s="101"/>
      <c r="EVE45" s="101"/>
      <c r="EVF45" s="101"/>
      <c r="EVG45" s="101"/>
      <c r="EVH45" s="101"/>
      <c r="EVI45" s="101"/>
      <c r="EVJ45" s="101"/>
      <c r="EVK45" s="101"/>
      <c r="EVL45" s="101"/>
      <c r="EVM45" s="101"/>
      <c r="EVN45" s="101"/>
      <c r="EVO45" s="101"/>
      <c r="EVP45" s="101"/>
      <c r="EVQ45" s="101"/>
      <c r="EVR45" s="101"/>
      <c r="EVS45" s="101"/>
      <c r="EVT45" s="101"/>
      <c r="EVU45" s="101"/>
      <c r="EVV45" s="101"/>
      <c r="EVW45" s="101"/>
      <c r="EVX45" s="101"/>
      <c r="EVY45" s="101"/>
      <c r="EVZ45" s="101"/>
      <c r="EWA45" s="101"/>
      <c r="EWB45" s="101"/>
      <c r="EWC45" s="101"/>
      <c r="EWD45" s="101"/>
      <c r="EWE45" s="101"/>
      <c r="EWF45" s="101"/>
      <c r="EWG45" s="101"/>
      <c r="EWH45" s="101"/>
      <c r="EWI45" s="101"/>
      <c r="EWJ45" s="101"/>
      <c r="EWK45" s="101"/>
      <c r="EWL45" s="101"/>
      <c r="EWM45" s="101"/>
      <c r="EWN45" s="101"/>
      <c r="EWO45" s="101"/>
      <c r="EWP45" s="101"/>
      <c r="EWQ45" s="101"/>
      <c r="EWR45" s="101"/>
      <c r="EWS45" s="101"/>
      <c r="EWT45" s="101"/>
      <c r="EWU45" s="101"/>
      <c r="EWV45" s="101"/>
      <c r="EWW45" s="101"/>
      <c r="EWX45" s="101"/>
      <c r="EWY45" s="101"/>
      <c r="EWZ45" s="101"/>
      <c r="EXA45" s="101"/>
      <c r="EXB45" s="101"/>
      <c r="EXC45" s="101"/>
      <c r="EXD45" s="101"/>
      <c r="EXE45" s="101"/>
      <c r="EXF45" s="101"/>
      <c r="EXG45" s="101"/>
      <c r="EXH45" s="101"/>
      <c r="EXI45" s="101"/>
      <c r="EXJ45" s="101"/>
      <c r="EXK45" s="101"/>
      <c r="EXL45" s="101"/>
      <c r="EXM45" s="101"/>
      <c r="EXN45" s="101"/>
      <c r="EXO45" s="101"/>
      <c r="EXP45" s="101"/>
      <c r="EXQ45" s="101"/>
      <c r="EXR45" s="101"/>
      <c r="EXS45" s="101"/>
      <c r="EXT45" s="101"/>
      <c r="EXU45" s="101"/>
      <c r="EXV45" s="101"/>
      <c r="EXW45" s="101"/>
      <c r="EXX45" s="101"/>
      <c r="EXY45" s="101"/>
      <c r="EXZ45" s="101"/>
      <c r="EYA45" s="101"/>
      <c r="EYB45" s="101"/>
      <c r="EYC45" s="101"/>
      <c r="EYD45" s="101"/>
      <c r="EYE45" s="101"/>
      <c r="EYF45" s="101"/>
      <c r="EYG45" s="101"/>
      <c r="EYH45" s="101"/>
      <c r="EYI45" s="101"/>
      <c r="EYJ45" s="101"/>
      <c r="EYK45" s="101"/>
      <c r="EYL45" s="101"/>
      <c r="EYM45" s="101"/>
      <c r="EYN45" s="101"/>
      <c r="EYO45" s="101"/>
      <c r="EYP45" s="101"/>
      <c r="EYQ45" s="101"/>
      <c r="EYR45" s="101"/>
      <c r="EYS45" s="101"/>
      <c r="EYT45" s="101"/>
      <c r="EYU45" s="101"/>
      <c r="EYV45" s="101"/>
      <c r="EYW45" s="101"/>
      <c r="EYX45" s="101"/>
      <c r="EYY45" s="101"/>
      <c r="EYZ45" s="101"/>
      <c r="EZA45" s="101"/>
      <c r="EZB45" s="101"/>
      <c r="EZC45" s="101"/>
      <c r="EZD45" s="101"/>
      <c r="EZE45" s="101"/>
      <c r="EZF45" s="101"/>
      <c r="EZG45" s="101"/>
      <c r="EZH45" s="101"/>
      <c r="EZI45" s="101"/>
      <c r="EZJ45" s="101"/>
      <c r="EZK45" s="101"/>
      <c r="EZL45" s="101"/>
      <c r="EZM45" s="101"/>
      <c r="EZN45" s="101"/>
      <c r="EZO45" s="101"/>
      <c r="EZP45" s="101"/>
      <c r="EZQ45" s="101"/>
      <c r="EZR45" s="101"/>
      <c r="EZS45" s="101"/>
      <c r="EZT45" s="101"/>
      <c r="EZU45" s="101"/>
      <c r="EZV45" s="101"/>
      <c r="EZW45" s="101"/>
      <c r="EZX45" s="101"/>
      <c r="EZY45" s="101"/>
      <c r="EZZ45" s="101"/>
      <c r="FAA45" s="101"/>
      <c r="FAB45" s="101"/>
      <c r="FAC45" s="101"/>
      <c r="FAD45" s="101"/>
      <c r="FAE45" s="101"/>
      <c r="FAF45" s="101"/>
      <c r="FAG45" s="101"/>
      <c r="FAH45" s="101"/>
      <c r="FAI45" s="101"/>
      <c r="FAJ45" s="101"/>
      <c r="FAK45" s="101"/>
      <c r="FAL45" s="101"/>
      <c r="FAM45" s="101"/>
      <c r="FAN45" s="101"/>
      <c r="FAO45" s="101"/>
      <c r="FAP45" s="101"/>
      <c r="FAQ45" s="101"/>
      <c r="FAR45" s="101"/>
      <c r="FAS45" s="101"/>
      <c r="FAT45" s="101"/>
      <c r="FAU45" s="101"/>
      <c r="FAV45" s="101"/>
      <c r="FAW45" s="101"/>
      <c r="FAX45" s="101"/>
      <c r="FAY45" s="101"/>
      <c r="FAZ45" s="101"/>
      <c r="FBA45" s="101"/>
      <c r="FBB45" s="101"/>
      <c r="FBC45" s="101"/>
      <c r="FBD45" s="101"/>
      <c r="FBE45" s="101"/>
      <c r="FBF45" s="101"/>
      <c r="FBG45" s="101"/>
      <c r="FBH45" s="101"/>
      <c r="FBI45" s="101"/>
      <c r="FBJ45" s="101"/>
      <c r="FBK45" s="101"/>
      <c r="FBL45" s="101"/>
      <c r="FBM45" s="101"/>
      <c r="FBN45" s="101"/>
      <c r="FBO45" s="101"/>
      <c r="FBP45" s="101"/>
      <c r="FBQ45" s="101"/>
      <c r="FBR45" s="101"/>
      <c r="FBS45" s="101"/>
      <c r="FBT45" s="101"/>
      <c r="FBU45" s="101"/>
      <c r="FBV45" s="101"/>
      <c r="FBW45" s="101"/>
      <c r="FBX45" s="101"/>
      <c r="FBY45" s="101"/>
      <c r="FBZ45" s="101"/>
      <c r="FCA45" s="101"/>
      <c r="FCB45" s="101"/>
      <c r="FCC45" s="101"/>
      <c r="FCD45" s="101"/>
      <c r="FCE45" s="101"/>
      <c r="FCF45" s="101"/>
      <c r="FCG45" s="101"/>
      <c r="FCH45" s="101"/>
      <c r="FCI45" s="101"/>
      <c r="FCJ45" s="101"/>
      <c r="FCK45" s="101"/>
      <c r="FCL45" s="101"/>
      <c r="FCM45" s="101"/>
      <c r="FCN45" s="101"/>
      <c r="FCO45" s="101"/>
      <c r="FCP45" s="101"/>
      <c r="FCQ45" s="101"/>
      <c r="FCR45" s="101"/>
      <c r="FCS45" s="101"/>
      <c r="FCT45" s="101"/>
      <c r="FCU45" s="101"/>
      <c r="FCV45" s="101"/>
      <c r="FCW45" s="101"/>
      <c r="FCX45" s="101"/>
      <c r="FCY45" s="101"/>
      <c r="FCZ45" s="101"/>
      <c r="FDA45" s="101"/>
      <c r="FDB45" s="101"/>
      <c r="FDC45" s="101"/>
      <c r="FDD45" s="101"/>
      <c r="FDE45" s="101"/>
      <c r="FDF45" s="101"/>
      <c r="FDG45" s="101"/>
      <c r="FDH45" s="101"/>
      <c r="FDI45" s="101"/>
      <c r="FDJ45" s="101"/>
      <c r="FDK45" s="101"/>
      <c r="FDL45" s="101"/>
      <c r="FDM45" s="101"/>
      <c r="FDN45" s="101"/>
      <c r="FDO45" s="101"/>
      <c r="FDP45" s="101"/>
      <c r="FDQ45" s="101"/>
      <c r="FDR45" s="101"/>
      <c r="FDS45" s="101"/>
      <c r="FDT45" s="101"/>
      <c r="FDU45" s="101"/>
      <c r="FDV45" s="101"/>
      <c r="FDW45" s="101"/>
      <c r="FDX45" s="101"/>
      <c r="FDY45" s="101"/>
      <c r="FDZ45" s="101"/>
      <c r="FEA45" s="101"/>
      <c r="FEB45" s="101"/>
      <c r="FEC45" s="101"/>
      <c r="FED45" s="101"/>
      <c r="FEE45" s="101"/>
      <c r="FEF45" s="101"/>
      <c r="FEG45" s="101"/>
      <c r="FEH45" s="101"/>
      <c r="FEI45" s="101"/>
      <c r="FEJ45" s="101"/>
      <c r="FEK45" s="101"/>
      <c r="FEL45" s="101"/>
      <c r="FEM45" s="101"/>
      <c r="FEN45" s="101"/>
      <c r="FEO45" s="101"/>
      <c r="FEP45" s="101"/>
      <c r="FEQ45" s="101"/>
      <c r="FER45" s="101"/>
      <c r="FES45" s="101"/>
      <c r="FET45" s="101"/>
      <c r="FEU45" s="101"/>
      <c r="FEV45" s="101"/>
      <c r="FEW45" s="101"/>
      <c r="FEX45" s="101"/>
      <c r="FEY45" s="101"/>
      <c r="FEZ45" s="101"/>
      <c r="FFA45" s="101"/>
      <c r="FFB45" s="101"/>
      <c r="FFC45" s="101"/>
      <c r="FFD45" s="101"/>
      <c r="FFE45" s="101"/>
      <c r="FFF45" s="101"/>
      <c r="FFG45" s="101"/>
      <c r="FFH45" s="101"/>
      <c r="FFI45" s="101"/>
      <c r="FFJ45" s="101"/>
      <c r="FFK45" s="101"/>
      <c r="FFL45" s="101"/>
      <c r="FFM45" s="101"/>
      <c r="FFN45" s="101"/>
      <c r="FFO45" s="101"/>
      <c r="FFP45" s="101"/>
      <c r="FFQ45" s="101"/>
      <c r="FFR45" s="101"/>
      <c r="FFS45" s="101"/>
      <c r="FFT45" s="101"/>
      <c r="FFU45" s="101"/>
      <c r="FFV45" s="101"/>
      <c r="FFW45" s="101"/>
      <c r="FFX45" s="101"/>
      <c r="FFY45" s="101"/>
      <c r="FFZ45" s="101"/>
      <c r="FGA45" s="101"/>
      <c r="FGB45" s="101"/>
      <c r="FGC45" s="101"/>
      <c r="FGD45" s="101"/>
      <c r="FGE45" s="101"/>
      <c r="FGF45" s="101"/>
      <c r="FGG45" s="101"/>
      <c r="FGH45" s="101"/>
      <c r="FGI45" s="101"/>
      <c r="FGJ45" s="101"/>
      <c r="FGK45" s="101"/>
      <c r="FGL45" s="101"/>
      <c r="FGM45" s="101"/>
      <c r="FGN45" s="101"/>
      <c r="FGO45" s="101"/>
      <c r="FGP45" s="101"/>
      <c r="FGQ45" s="101"/>
      <c r="FGR45" s="101"/>
      <c r="FGS45" s="101"/>
      <c r="FGT45" s="101"/>
      <c r="FGU45" s="101"/>
      <c r="FGV45" s="101"/>
      <c r="FGW45" s="101"/>
      <c r="FGX45" s="101"/>
      <c r="FGY45" s="101"/>
      <c r="FGZ45" s="101"/>
      <c r="FHA45" s="101"/>
      <c r="FHB45" s="101"/>
      <c r="FHC45" s="101"/>
      <c r="FHD45" s="101"/>
      <c r="FHE45" s="101"/>
      <c r="FHF45" s="101"/>
      <c r="FHG45" s="101"/>
      <c r="FHH45" s="101"/>
      <c r="FHI45" s="101"/>
      <c r="FHJ45" s="101"/>
      <c r="FHK45" s="101"/>
      <c r="FHL45" s="101"/>
      <c r="FHM45" s="101"/>
      <c r="FHN45" s="101"/>
      <c r="FHO45" s="101"/>
      <c r="FHP45" s="101"/>
      <c r="FHQ45" s="101"/>
      <c r="FHR45" s="101"/>
      <c r="FHS45" s="101"/>
      <c r="FHT45" s="101"/>
      <c r="FHU45" s="101"/>
      <c r="FHV45" s="101"/>
      <c r="FHW45" s="101"/>
      <c r="FHX45" s="101"/>
      <c r="FHY45" s="101"/>
      <c r="FHZ45" s="101"/>
      <c r="FIA45" s="101"/>
      <c r="FIB45" s="101"/>
      <c r="FIC45" s="101"/>
      <c r="FID45" s="101"/>
      <c r="FIE45" s="101"/>
      <c r="FIF45" s="101"/>
      <c r="FIG45" s="101"/>
      <c r="FIH45" s="101"/>
      <c r="FII45" s="101"/>
      <c r="FIJ45" s="101"/>
      <c r="FIK45" s="101"/>
      <c r="FIL45" s="101"/>
      <c r="FIM45" s="101"/>
      <c r="FIN45" s="101"/>
      <c r="FIO45" s="101"/>
      <c r="FIP45" s="101"/>
      <c r="FIQ45" s="101"/>
      <c r="FIR45" s="101"/>
      <c r="FIS45" s="101"/>
      <c r="FIT45" s="101"/>
      <c r="FIU45" s="101"/>
      <c r="FIV45" s="101"/>
      <c r="FIW45" s="101"/>
      <c r="FIX45" s="101"/>
      <c r="FIY45" s="101"/>
      <c r="FIZ45" s="101"/>
      <c r="FJA45" s="101"/>
      <c r="FJB45" s="101"/>
      <c r="FJC45" s="101"/>
      <c r="FJD45" s="101"/>
      <c r="FJE45" s="101"/>
      <c r="FJF45" s="101"/>
      <c r="FJG45" s="101"/>
      <c r="FJH45" s="101"/>
      <c r="FJI45" s="101"/>
      <c r="FJJ45" s="101"/>
      <c r="FJK45" s="101"/>
      <c r="FJL45" s="101"/>
      <c r="FJM45" s="101"/>
      <c r="FJN45" s="101"/>
      <c r="FJO45" s="101"/>
      <c r="FJP45" s="101"/>
      <c r="FJQ45" s="101"/>
      <c r="FJR45" s="101"/>
      <c r="FJS45" s="101"/>
      <c r="FJT45" s="101"/>
      <c r="FJU45" s="101"/>
      <c r="FJV45" s="101"/>
      <c r="FJW45" s="101"/>
      <c r="FJX45" s="101"/>
      <c r="FJY45" s="101"/>
      <c r="FJZ45" s="101"/>
      <c r="FKA45" s="101"/>
      <c r="FKB45" s="101"/>
      <c r="FKC45" s="101"/>
      <c r="FKD45" s="101"/>
      <c r="FKE45" s="101"/>
      <c r="FKF45" s="101"/>
      <c r="FKG45" s="101"/>
      <c r="FKH45" s="101"/>
      <c r="FKI45" s="101"/>
      <c r="FKJ45" s="101"/>
      <c r="FKK45" s="101"/>
      <c r="FKL45" s="101"/>
      <c r="FKM45" s="101"/>
      <c r="FKN45" s="101"/>
      <c r="FKO45" s="101"/>
      <c r="FKP45" s="101"/>
      <c r="FKQ45" s="101"/>
      <c r="FKR45" s="101"/>
      <c r="FKS45" s="101"/>
      <c r="FKT45" s="101"/>
      <c r="FKU45" s="101"/>
      <c r="FKV45" s="101"/>
      <c r="FKW45" s="101"/>
      <c r="FKX45" s="101"/>
      <c r="FKY45" s="101"/>
      <c r="FKZ45" s="101"/>
      <c r="FLA45" s="101"/>
      <c r="FLB45" s="101"/>
      <c r="FLC45" s="101"/>
      <c r="FLD45" s="101"/>
      <c r="FLE45" s="101"/>
      <c r="FLF45" s="101"/>
      <c r="FLG45" s="101"/>
      <c r="FLH45" s="101"/>
      <c r="FLI45" s="101"/>
      <c r="FLJ45" s="101"/>
      <c r="FLK45" s="101"/>
      <c r="FLL45" s="101"/>
      <c r="FLM45" s="101"/>
      <c r="FLN45" s="101"/>
      <c r="FLO45" s="101"/>
      <c r="FLP45" s="101"/>
      <c r="FLQ45" s="101"/>
      <c r="FLR45" s="101"/>
      <c r="FLS45" s="101"/>
      <c r="FLT45" s="101"/>
      <c r="FLU45" s="101"/>
      <c r="FLV45" s="101"/>
      <c r="FLW45" s="101"/>
      <c r="FLX45" s="101"/>
      <c r="FLY45" s="101"/>
      <c r="FLZ45" s="101"/>
      <c r="FMA45" s="101"/>
      <c r="FMB45" s="101"/>
      <c r="FMC45" s="101"/>
      <c r="FMD45" s="101"/>
      <c r="FME45" s="101"/>
      <c r="FMF45" s="101"/>
      <c r="FMG45" s="101"/>
      <c r="FMH45" s="101"/>
      <c r="FMI45" s="101"/>
      <c r="FMJ45" s="101"/>
      <c r="FMK45" s="101"/>
      <c r="FML45" s="101"/>
      <c r="FMM45" s="101"/>
      <c r="FMN45" s="101"/>
      <c r="FMO45" s="101"/>
      <c r="FMP45" s="101"/>
      <c r="FMQ45" s="101"/>
      <c r="FMR45" s="101"/>
      <c r="FMS45" s="101"/>
      <c r="FMT45" s="101"/>
      <c r="FMU45" s="101"/>
      <c r="FMV45" s="101"/>
      <c r="FMW45" s="101"/>
      <c r="FMX45" s="101"/>
      <c r="FMY45" s="101"/>
      <c r="FMZ45" s="101"/>
      <c r="FNA45" s="101"/>
      <c r="FNB45" s="101"/>
      <c r="FNC45" s="101"/>
      <c r="FND45" s="101"/>
      <c r="FNE45" s="101"/>
      <c r="FNF45" s="101"/>
      <c r="FNG45" s="101"/>
      <c r="FNH45" s="101"/>
      <c r="FNI45" s="101"/>
      <c r="FNJ45" s="101"/>
      <c r="FNK45" s="101"/>
      <c r="FNL45" s="101"/>
      <c r="FNM45" s="101"/>
      <c r="FNN45" s="101"/>
      <c r="FNO45" s="101"/>
      <c r="FNP45" s="101"/>
      <c r="FNQ45" s="101"/>
      <c r="FNR45" s="101"/>
      <c r="FNS45" s="101"/>
      <c r="FNT45" s="101"/>
      <c r="FNU45" s="101"/>
      <c r="FNV45" s="101"/>
      <c r="FNW45" s="101"/>
      <c r="FNX45" s="101"/>
      <c r="FNY45" s="101"/>
      <c r="FNZ45" s="101"/>
      <c r="FOA45" s="101"/>
      <c r="FOB45" s="101"/>
      <c r="FOC45" s="101"/>
      <c r="FOD45" s="101"/>
      <c r="FOE45" s="101"/>
      <c r="FOF45" s="101"/>
      <c r="FOG45" s="101"/>
      <c r="FOH45" s="101"/>
      <c r="FOI45" s="101"/>
      <c r="FOJ45" s="101"/>
      <c r="FOK45" s="101"/>
      <c r="FOL45" s="101"/>
      <c r="FOM45" s="101"/>
      <c r="FON45" s="101"/>
      <c r="FOO45" s="101"/>
      <c r="FOP45" s="101"/>
      <c r="FOQ45" s="101"/>
      <c r="FOR45" s="101"/>
      <c r="FOS45" s="101"/>
      <c r="FOT45" s="101"/>
      <c r="FOU45" s="101"/>
      <c r="FOV45" s="101"/>
      <c r="FOW45" s="101"/>
      <c r="FOX45" s="101"/>
      <c r="FOY45" s="101"/>
      <c r="FOZ45" s="101"/>
      <c r="FPA45" s="101"/>
      <c r="FPB45" s="101"/>
      <c r="FPC45" s="101"/>
      <c r="FPD45" s="101"/>
      <c r="FPE45" s="101"/>
      <c r="FPF45" s="101"/>
      <c r="FPG45" s="101"/>
      <c r="FPH45" s="101"/>
      <c r="FPI45" s="101"/>
      <c r="FPJ45" s="101"/>
      <c r="FPK45" s="101"/>
      <c r="FPL45" s="101"/>
      <c r="FPM45" s="101"/>
      <c r="FPN45" s="101"/>
      <c r="FPO45" s="101"/>
      <c r="FPP45" s="101"/>
      <c r="FPQ45" s="101"/>
      <c r="FPR45" s="101"/>
      <c r="FPS45" s="101"/>
      <c r="FPT45" s="101"/>
      <c r="FPU45" s="101"/>
      <c r="FPV45" s="101"/>
      <c r="FPW45" s="101"/>
      <c r="FPX45" s="101"/>
      <c r="FPY45" s="101"/>
      <c r="FPZ45" s="101"/>
      <c r="FQA45" s="101"/>
      <c r="FQB45" s="101"/>
      <c r="FQC45" s="101"/>
      <c r="FQD45" s="101"/>
      <c r="FQE45" s="101"/>
      <c r="FQF45" s="101"/>
      <c r="FQG45" s="101"/>
      <c r="FQH45" s="101"/>
      <c r="FQI45" s="101"/>
      <c r="FQJ45" s="101"/>
      <c r="FQK45" s="101"/>
      <c r="FQL45" s="101"/>
      <c r="FQM45" s="101"/>
      <c r="FQN45" s="101"/>
      <c r="FQO45" s="101"/>
      <c r="FQP45" s="101"/>
      <c r="FQQ45" s="101"/>
      <c r="FQR45" s="101"/>
      <c r="FQS45" s="101"/>
      <c r="FQT45" s="101"/>
      <c r="FQU45" s="101"/>
      <c r="FQV45" s="101"/>
      <c r="FQW45" s="101"/>
      <c r="FQX45" s="101"/>
      <c r="FQY45" s="101"/>
      <c r="FQZ45" s="101"/>
      <c r="FRA45" s="101"/>
      <c r="FRB45" s="101"/>
      <c r="FRC45" s="101"/>
      <c r="FRD45" s="101"/>
      <c r="FRE45" s="101"/>
      <c r="FRF45" s="101"/>
      <c r="FRG45" s="101"/>
      <c r="FRH45" s="101"/>
      <c r="FRI45" s="101"/>
      <c r="FRJ45" s="101"/>
      <c r="FRK45" s="101"/>
      <c r="FRL45" s="101"/>
      <c r="FRM45" s="101"/>
      <c r="FRN45" s="101"/>
      <c r="FRO45" s="101"/>
      <c r="FRP45" s="101"/>
      <c r="FRQ45" s="101"/>
      <c r="FRR45" s="101"/>
      <c r="FRS45" s="101"/>
      <c r="FRT45" s="101"/>
      <c r="FRU45" s="101"/>
      <c r="FRV45" s="101"/>
      <c r="FRW45" s="101"/>
      <c r="FRX45" s="101"/>
      <c r="FRY45" s="101"/>
      <c r="FRZ45" s="101"/>
      <c r="FSA45" s="101"/>
      <c r="FSB45" s="101"/>
      <c r="FSC45" s="101"/>
      <c r="FSD45" s="101"/>
      <c r="FSE45" s="101"/>
      <c r="FSF45" s="101"/>
      <c r="FSG45" s="101"/>
      <c r="FSH45" s="101"/>
      <c r="FSI45" s="101"/>
      <c r="FSJ45" s="101"/>
      <c r="FSK45" s="101"/>
      <c r="FSL45" s="101"/>
      <c r="FSM45" s="101"/>
      <c r="FSN45" s="101"/>
      <c r="FSO45" s="101"/>
      <c r="FSP45" s="101"/>
      <c r="FSQ45" s="101"/>
      <c r="FSR45" s="101"/>
      <c r="FSS45" s="101"/>
      <c r="FST45" s="101"/>
      <c r="FSU45" s="101"/>
      <c r="FSV45" s="101"/>
      <c r="FSW45" s="101"/>
      <c r="FSX45" s="101"/>
      <c r="FSY45" s="101"/>
      <c r="FSZ45" s="101"/>
      <c r="FTA45" s="101"/>
      <c r="FTB45" s="101"/>
      <c r="FTC45" s="101"/>
      <c r="FTD45" s="101"/>
      <c r="FTE45" s="101"/>
      <c r="FTF45" s="101"/>
      <c r="FTG45" s="101"/>
      <c r="FTH45" s="101"/>
      <c r="FTI45" s="101"/>
      <c r="FTJ45" s="101"/>
      <c r="FTK45" s="101"/>
      <c r="FTL45" s="101"/>
      <c r="FTM45" s="101"/>
      <c r="FTN45" s="101"/>
      <c r="FTO45" s="101"/>
      <c r="FTP45" s="101"/>
      <c r="FTQ45" s="101"/>
      <c r="FTR45" s="101"/>
      <c r="FTS45" s="101"/>
      <c r="FTT45" s="101"/>
      <c r="FTU45" s="101"/>
      <c r="FTV45" s="101"/>
      <c r="FTW45" s="101"/>
      <c r="FTX45" s="101"/>
      <c r="FTY45" s="101"/>
      <c r="FTZ45" s="101"/>
      <c r="FUA45" s="101"/>
      <c r="FUB45" s="101"/>
      <c r="FUC45" s="101"/>
      <c r="FUD45" s="101"/>
      <c r="FUE45" s="101"/>
      <c r="FUF45" s="101"/>
      <c r="FUG45" s="101"/>
      <c r="FUH45" s="101"/>
      <c r="FUI45" s="101"/>
      <c r="FUJ45" s="101"/>
      <c r="FUK45" s="101"/>
      <c r="FUL45" s="101"/>
      <c r="FUM45" s="101"/>
      <c r="FUN45" s="101"/>
      <c r="FUO45" s="101"/>
      <c r="FUP45" s="101"/>
      <c r="FUQ45" s="101"/>
      <c r="FUR45" s="101"/>
      <c r="FUS45" s="101"/>
      <c r="FUT45" s="101"/>
      <c r="FUU45" s="101"/>
      <c r="FUV45" s="101"/>
      <c r="FUW45" s="101"/>
      <c r="FUX45" s="101"/>
      <c r="FUY45" s="101"/>
      <c r="FUZ45" s="101"/>
      <c r="FVA45" s="101"/>
      <c r="FVB45" s="101"/>
      <c r="FVC45" s="101"/>
      <c r="FVD45" s="101"/>
      <c r="FVE45" s="101"/>
      <c r="FVF45" s="101"/>
      <c r="FVG45" s="101"/>
      <c r="FVH45" s="101"/>
      <c r="FVI45" s="101"/>
      <c r="FVJ45" s="101"/>
      <c r="FVK45" s="101"/>
      <c r="FVL45" s="101"/>
      <c r="FVM45" s="101"/>
      <c r="FVN45" s="101"/>
      <c r="FVO45" s="101"/>
      <c r="FVP45" s="101"/>
      <c r="FVQ45" s="101"/>
      <c r="FVR45" s="101"/>
      <c r="FVS45" s="101"/>
      <c r="FVT45" s="101"/>
      <c r="FVU45" s="101"/>
      <c r="FVV45" s="101"/>
      <c r="FVW45" s="101"/>
      <c r="FVX45" s="101"/>
      <c r="FVY45" s="101"/>
      <c r="FVZ45" s="101"/>
      <c r="FWA45" s="101"/>
      <c r="FWB45" s="101"/>
      <c r="FWC45" s="101"/>
      <c r="FWD45" s="101"/>
      <c r="FWE45" s="101"/>
      <c r="FWF45" s="101"/>
      <c r="FWG45" s="101"/>
      <c r="FWH45" s="101"/>
      <c r="FWI45" s="101"/>
      <c r="FWJ45" s="101"/>
      <c r="FWK45" s="101"/>
      <c r="FWL45" s="101"/>
      <c r="FWM45" s="101"/>
      <c r="FWN45" s="101"/>
      <c r="FWO45" s="101"/>
      <c r="FWP45" s="101"/>
      <c r="FWQ45" s="101"/>
      <c r="FWR45" s="101"/>
      <c r="FWS45" s="101"/>
      <c r="FWT45" s="101"/>
      <c r="FWU45" s="101"/>
      <c r="FWV45" s="101"/>
      <c r="FWW45" s="101"/>
      <c r="FWX45" s="101"/>
      <c r="FWY45" s="101"/>
      <c r="FWZ45" s="101"/>
      <c r="FXA45" s="101"/>
      <c r="FXB45" s="101"/>
      <c r="FXC45" s="101"/>
      <c r="FXD45" s="101"/>
      <c r="FXE45" s="101"/>
      <c r="FXF45" s="101"/>
      <c r="FXG45" s="101"/>
      <c r="FXH45" s="101"/>
      <c r="FXI45" s="101"/>
      <c r="FXJ45" s="101"/>
      <c r="FXK45" s="101"/>
      <c r="FXL45" s="101"/>
      <c r="FXM45" s="101"/>
      <c r="FXN45" s="101"/>
      <c r="FXO45" s="101"/>
      <c r="FXP45" s="101"/>
      <c r="FXQ45" s="101"/>
      <c r="FXR45" s="101"/>
      <c r="FXS45" s="101"/>
      <c r="FXT45" s="101"/>
      <c r="FXU45" s="101"/>
      <c r="FXV45" s="101"/>
      <c r="FXW45" s="101"/>
      <c r="FXX45" s="101"/>
      <c r="FXY45" s="101"/>
      <c r="FXZ45" s="101"/>
      <c r="FYA45" s="101"/>
      <c r="FYB45" s="101"/>
      <c r="FYC45" s="101"/>
      <c r="FYD45" s="101"/>
      <c r="FYE45" s="101"/>
      <c r="FYF45" s="101"/>
      <c r="FYG45" s="101"/>
      <c r="FYH45" s="101"/>
      <c r="FYI45" s="101"/>
      <c r="FYJ45" s="101"/>
      <c r="FYK45" s="101"/>
      <c r="FYL45" s="101"/>
      <c r="FYM45" s="101"/>
      <c r="FYN45" s="101"/>
      <c r="FYO45" s="101"/>
      <c r="FYP45" s="101"/>
      <c r="FYQ45" s="101"/>
      <c r="FYR45" s="101"/>
      <c r="FYS45" s="101"/>
      <c r="FYT45" s="101"/>
      <c r="FYU45" s="101"/>
      <c r="FYV45" s="101"/>
      <c r="FYW45" s="101"/>
      <c r="FYX45" s="101"/>
      <c r="FYY45" s="101"/>
      <c r="FYZ45" s="101"/>
      <c r="FZA45" s="101"/>
      <c r="FZB45" s="101"/>
      <c r="FZC45" s="101"/>
      <c r="FZD45" s="101"/>
      <c r="FZE45" s="101"/>
      <c r="FZF45" s="101"/>
      <c r="FZG45" s="101"/>
      <c r="FZH45" s="101"/>
      <c r="FZI45" s="101"/>
      <c r="FZJ45" s="101"/>
      <c r="FZK45" s="101"/>
      <c r="FZL45" s="101"/>
      <c r="FZM45" s="101"/>
      <c r="FZN45" s="101"/>
      <c r="FZO45" s="101"/>
      <c r="FZP45" s="101"/>
      <c r="FZQ45" s="101"/>
      <c r="FZR45" s="101"/>
      <c r="FZS45" s="101"/>
      <c r="FZT45" s="101"/>
      <c r="FZU45" s="101"/>
      <c r="FZV45" s="101"/>
      <c r="FZW45" s="101"/>
      <c r="FZX45" s="101"/>
      <c r="FZY45" s="101"/>
      <c r="FZZ45" s="101"/>
      <c r="GAA45" s="101"/>
      <c r="GAB45" s="101"/>
      <c r="GAC45" s="101"/>
      <c r="GAD45" s="101"/>
      <c r="GAE45" s="101"/>
      <c r="GAF45" s="101"/>
      <c r="GAG45" s="101"/>
      <c r="GAH45" s="101"/>
      <c r="GAI45" s="101"/>
      <c r="GAJ45" s="101"/>
      <c r="GAK45" s="101"/>
      <c r="GAL45" s="101"/>
      <c r="GAM45" s="101"/>
      <c r="GAN45" s="101"/>
      <c r="GAO45" s="101"/>
      <c r="GAP45" s="101"/>
      <c r="GAQ45" s="101"/>
      <c r="GAR45" s="101"/>
      <c r="GAS45" s="101"/>
      <c r="GAT45" s="101"/>
      <c r="GAU45" s="101"/>
      <c r="GAV45" s="101"/>
      <c r="GAW45" s="101"/>
      <c r="GAX45" s="101"/>
      <c r="GAY45" s="101"/>
      <c r="GAZ45" s="101"/>
      <c r="GBA45" s="101"/>
      <c r="GBB45" s="101"/>
      <c r="GBC45" s="101"/>
      <c r="GBD45" s="101"/>
      <c r="GBE45" s="101"/>
      <c r="GBF45" s="101"/>
      <c r="GBG45" s="101"/>
      <c r="GBH45" s="101"/>
      <c r="GBI45" s="101"/>
      <c r="GBJ45" s="101"/>
      <c r="GBK45" s="101"/>
      <c r="GBL45" s="101"/>
      <c r="GBM45" s="101"/>
      <c r="GBN45" s="101"/>
      <c r="GBO45" s="101"/>
      <c r="GBP45" s="101"/>
      <c r="GBQ45" s="101"/>
      <c r="GBR45" s="101"/>
      <c r="GBS45" s="101"/>
      <c r="GBT45" s="101"/>
      <c r="GBU45" s="101"/>
      <c r="GBV45" s="101"/>
      <c r="GBW45" s="101"/>
      <c r="GBX45" s="101"/>
      <c r="GBY45" s="101"/>
      <c r="GBZ45" s="101"/>
      <c r="GCA45" s="101"/>
      <c r="GCB45" s="101"/>
      <c r="GCC45" s="101"/>
      <c r="GCD45" s="101"/>
      <c r="GCE45" s="101"/>
      <c r="GCF45" s="101"/>
      <c r="GCG45" s="101"/>
      <c r="GCH45" s="101"/>
      <c r="GCI45" s="101"/>
      <c r="GCJ45" s="101"/>
      <c r="GCK45" s="101"/>
      <c r="GCL45" s="101"/>
      <c r="GCM45" s="101"/>
      <c r="GCN45" s="101"/>
      <c r="GCO45" s="101"/>
      <c r="GCP45" s="101"/>
      <c r="GCQ45" s="101"/>
      <c r="GCR45" s="101"/>
      <c r="GCS45" s="101"/>
      <c r="GCT45" s="101"/>
      <c r="GCU45" s="101"/>
      <c r="GCV45" s="101"/>
      <c r="GCW45" s="101"/>
      <c r="GCX45" s="101"/>
      <c r="GCY45" s="101"/>
      <c r="GCZ45" s="101"/>
      <c r="GDA45" s="101"/>
      <c r="GDB45" s="101"/>
      <c r="GDC45" s="101"/>
      <c r="GDD45" s="101"/>
      <c r="GDE45" s="101"/>
      <c r="GDF45" s="101"/>
      <c r="GDG45" s="101"/>
      <c r="GDH45" s="101"/>
      <c r="GDI45" s="101"/>
      <c r="GDJ45" s="101"/>
      <c r="GDK45" s="101"/>
      <c r="GDL45" s="101"/>
      <c r="GDM45" s="101"/>
      <c r="GDN45" s="101"/>
      <c r="GDO45" s="101"/>
      <c r="GDP45" s="101"/>
      <c r="GDQ45" s="101"/>
      <c r="GDR45" s="101"/>
      <c r="GDS45" s="101"/>
      <c r="GDT45" s="101"/>
      <c r="GDU45" s="101"/>
      <c r="GDV45" s="101"/>
      <c r="GDW45" s="101"/>
      <c r="GDX45" s="101"/>
      <c r="GDY45" s="101"/>
      <c r="GDZ45" s="101"/>
      <c r="GEA45" s="101"/>
      <c r="GEB45" s="101"/>
      <c r="GEC45" s="101"/>
      <c r="GED45" s="101"/>
      <c r="GEE45" s="101"/>
      <c r="GEF45" s="101"/>
      <c r="GEG45" s="101"/>
      <c r="GEH45" s="101"/>
      <c r="GEI45" s="101"/>
      <c r="GEJ45" s="101"/>
      <c r="GEK45" s="101"/>
      <c r="GEL45" s="101"/>
      <c r="GEM45" s="101"/>
      <c r="GEN45" s="101"/>
      <c r="GEO45" s="101"/>
      <c r="GEP45" s="101"/>
      <c r="GEQ45" s="101"/>
      <c r="GER45" s="101"/>
      <c r="GES45" s="101"/>
      <c r="GET45" s="101"/>
      <c r="GEU45" s="101"/>
      <c r="GEV45" s="101"/>
      <c r="GEW45" s="101"/>
      <c r="GEX45" s="101"/>
      <c r="GEY45" s="101"/>
      <c r="GEZ45" s="101"/>
      <c r="GFA45" s="101"/>
      <c r="GFB45" s="101"/>
      <c r="GFC45" s="101"/>
      <c r="GFD45" s="101"/>
      <c r="GFE45" s="101"/>
      <c r="GFF45" s="101"/>
      <c r="GFG45" s="101"/>
      <c r="GFH45" s="101"/>
      <c r="GFI45" s="101"/>
      <c r="GFJ45" s="101"/>
      <c r="GFK45" s="101"/>
      <c r="GFL45" s="101"/>
      <c r="GFM45" s="101"/>
      <c r="GFN45" s="101"/>
      <c r="GFO45" s="101"/>
      <c r="GFP45" s="101"/>
      <c r="GFQ45" s="101"/>
      <c r="GFR45" s="101"/>
      <c r="GFS45" s="101"/>
      <c r="GFT45" s="101"/>
      <c r="GFU45" s="101"/>
      <c r="GFV45" s="101"/>
      <c r="GFW45" s="101"/>
      <c r="GFX45" s="101"/>
      <c r="GFY45" s="101"/>
      <c r="GFZ45" s="101"/>
      <c r="GGA45" s="101"/>
      <c r="GGB45" s="101"/>
      <c r="GGC45" s="101"/>
      <c r="GGD45" s="101"/>
      <c r="GGE45" s="101"/>
      <c r="GGF45" s="101"/>
      <c r="GGG45" s="101"/>
      <c r="GGH45" s="101"/>
      <c r="GGI45" s="101"/>
      <c r="GGJ45" s="101"/>
      <c r="GGK45" s="101"/>
      <c r="GGL45" s="101"/>
      <c r="GGM45" s="101"/>
      <c r="GGN45" s="101"/>
      <c r="GGO45" s="101"/>
      <c r="GGP45" s="101"/>
      <c r="GGQ45" s="101"/>
      <c r="GGR45" s="101"/>
      <c r="GGS45" s="101"/>
      <c r="GGT45" s="101"/>
      <c r="GGU45" s="101"/>
      <c r="GGV45" s="101"/>
      <c r="GGW45" s="101"/>
      <c r="GGX45" s="101"/>
      <c r="GGY45" s="101"/>
      <c r="GGZ45" s="101"/>
      <c r="GHA45" s="101"/>
      <c r="GHB45" s="101"/>
      <c r="GHC45" s="101"/>
      <c r="GHD45" s="101"/>
      <c r="GHE45" s="101"/>
      <c r="GHF45" s="101"/>
      <c r="GHG45" s="101"/>
      <c r="GHH45" s="101"/>
      <c r="GHI45" s="101"/>
      <c r="GHJ45" s="101"/>
      <c r="GHK45" s="101"/>
      <c r="GHL45" s="101"/>
      <c r="GHM45" s="101"/>
      <c r="GHN45" s="101"/>
      <c r="GHO45" s="101"/>
      <c r="GHP45" s="101"/>
      <c r="GHQ45" s="101"/>
      <c r="GHR45" s="101"/>
      <c r="GHS45" s="101"/>
      <c r="GHT45" s="101"/>
      <c r="GHU45" s="101"/>
      <c r="GHV45" s="101"/>
      <c r="GHW45" s="101"/>
      <c r="GHX45" s="101"/>
      <c r="GHY45" s="101"/>
      <c r="GHZ45" s="101"/>
      <c r="GIA45" s="101"/>
      <c r="GIB45" s="101"/>
      <c r="GIC45" s="101"/>
      <c r="GID45" s="101"/>
      <c r="GIE45" s="101"/>
      <c r="GIF45" s="101"/>
      <c r="GIG45" s="101"/>
      <c r="GIH45" s="101"/>
      <c r="GII45" s="101"/>
      <c r="GIJ45" s="101"/>
      <c r="GIK45" s="101"/>
      <c r="GIL45" s="101"/>
      <c r="GIM45" s="101"/>
      <c r="GIN45" s="101"/>
      <c r="GIO45" s="101"/>
      <c r="GIP45" s="101"/>
      <c r="GIQ45" s="101"/>
      <c r="GIR45" s="101"/>
      <c r="GIS45" s="101"/>
      <c r="GIT45" s="101"/>
      <c r="GIU45" s="101"/>
      <c r="GIV45" s="101"/>
      <c r="GIW45" s="101"/>
      <c r="GIX45" s="101"/>
      <c r="GIY45" s="101"/>
      <c r="GIZ45" s="101"/>
      <c r="GJA45" s="101"/>
      <c r="GJB45" s="101"/>
      <c r="GJC45" s="101"/>
      <c r="GJD45" s="101"/>
      <c r="GJE45" s="101"/>
      <c r="GJF45" s="101"/>
      <c r="GJG45" s="101"/>
      <c r="GJH45" s="101"/>
      <c r="GJI45" s="101"/>
      <c r="GJJ45" s="101"/>
      <c r="GJK45" s="101"/>
      <c r="GJL45" s="101"/>
      <c r="GJM45" s="101"/>
      <c r="GJN45" s="101"/>
      <c r="GJO45" s="101"/>
      <c r="GJP45" s="101"/>
      <c r="GJQ45" s="101"/>
      <c r="GJR45" s="101"/>
      <c r="GJS45" s="101"/>
      <c r="GJT45" s="101"/>
      <c r="GJU45" s="101"/>
      <c r="GJV45" s="101"/>
      <c r="GJW45" s="101"/>
      <c r="GJX45" s="101"/>
      <c r="GJY45" s="101"/>
      <c r="GJZ45" s="101"/>
      <c r="GKA45" s="101"/>
      <c r="GKB45" s="101"/>
      <c r="GKC45" s="101"/>
      <c r="GKD45" s="101"/>
      <c r="GKE45" s="101"/>
      <c r="GKF45" s="101"/>
      <c r="GKG45" s="101"/>
      <c r="GKH45" s="101"/>
      <c r="GKI45" s="101"/>
      <c r="GKJ45" s="101"/>
      <c r="GKK45" s="101"/>
      <c r="GKL45" s="101"/>
      <c r="GKM45" s="101"/>
      <c r="GKN45" s="101"/>
      <c r="GKO45" s="101"/>
      <c r="GKP45" s="101"/>
      <c r="GKQ45" s="101"/>
      <c r="GKR45" s="101"/>
      <c r="GKS45" s="101"/>
      <c r="GKT45" s="101"/>
      <c r="GKU45" s="101"/>
      <c r="GKV45" s="101"/>
      <c r="GKW45" s="101"/>
      <c r="GKX45" s="101"/>
      <c r="GKY45" s="101"/>
      <c r="GKZ45" s="101"/>
      <c r="GLA45" s="101"/>
      <c r="GLB45" s="101"/>
      <c r="GLC45" s="101"/>
      <c r="GLD45" s="101"/>
      <c r="GLE45" s="101"/>
      <c r="GLF45" s="101"/>
      <c r="GLG45" s="101"/>
      <c r="GLH45" s="101"/>
      <c r="GLI45" s="101"/>
      <c r="GLJ45" s="101"/>
      <c r="GLK45" s="101"/>
      <c r="GLL45" s="101"/>
      <c r="GLM45" s="101"/>
      <c r="GLN45" s="101"/>
      <c r="GLO45" s="101"/>
      <c r="GLP45" s="101"/>
      <c r="GLQ45" s="101"/>
      <c r="GLR45" s="101"/>
      <c r="GLS45" s="101"/>
      <c r="GLT45" s="101"/>
      <c r="GLU45" s="101"/>
      <c r="GLV45" s="101"/>
      <c r="GLW45" s="101"/>
      <c r="GLX45" s="101"/>
      <c r="GLY45" s="101"/>
      <c r="GLZ45" s="101"/>
      <c r="GMA45" s="101"/>
      <c r="GMB45" s="101"/>
      <c r="GMC45" s="101"/>
      <c r="GMD45" s="101"/>
      <c r="GME45" s="101"/>
      <c r="GMF45" s="101"/>
      <c r="GMG45" s="101"/>
      <c r="GMH45" s="101"/>
      <c r="GMI45" s="101"/>
      <c r="GMJ45" s="101"/>
      <c r="GMK45" s="101"/>
      <c r="GML45" s="101"/>
      <c r="GMM45" s="101"/>
      <c r="GMN45" s="101"/>
      <c r="GMO45" s="101"/>
      <c r="GMP45" s="101"/>
      <c r="GMQ45" s="101"/>
      <c r="GMR45" s="101"/>
      <c r="GMS45" s="101"/>
      <c r="GMT45" s="101"/>
      <c r="GMU45" s="101"/>
      <c r="GMV45" s="101"/>
      <c r="GMW45" s="101"/>
      <c r="GMX45" s="101"/>
      <c r="GMY45" s="101"/>
      <c r="GMZ45" s="101"/>
      <c r="GNA45" s="101"/>
      <c r="GNB45" s="101"/>
      <c r="GNC45" s="101"/>
      <c r="GND45" s="101"/>
      <c r="GNE45" s="101"/>
      <c r="GNF45" s="101"/>
      <c r="GNG45" s="101"/>
      <c r="GNH45" s="101"/>
      <c r="GNI45" s="101"/>
      <c r="GNJ45" s="101"/>
      <c r="GNK45" s="101"/>
      <c r="GNL45" s="101"/>
      <c r="GNM45" s="101"/>
      <c r="GNN45" s="101"/>
      <c r="GNO45" s="101"/>
      <c r="GNP45" s="101"/>
      <c r="GNQ45" s="101"/>
      <c r="GNR45" s="101"/>
      <c r="GNS45" s="101"/>
      <c r="GNT45" s="101"/>
      <c r="GNU45" s="101"/>
      <c r="GNV45" s="101"/>
      <c r="GNW45" s="101"/>
      <c r="GNX45" s="101"/>
      <c r="GNY45" s="101"/>
      <c r="GNZ45" s="101"/>
      <c r="GOA45" s="101"/>
      <c r="GOB45" s="101"/>
      <c r="GOC45" s="101"/>
      <c r="GOD45" s="101"/>
      <c r="GOE45" s="101"/>
      <c r="GOF45" s="101"/>
      <c r="GOG45" s="101"/>
      <c r="GOH45" s="101"/>
      <c r="GOI45" s="101"/>
      <c r="GOJ45" s="101"/>
      <c r="GOK45" s="101"/>
      <c r="GOL45" s="101"/>
      <c r="GOM45" s="101"/>
      <c r="GON45" s="101"/>
      <c r="GOO45" s="101"/>
      <c r="GOP45" s="101"/>
      <c r="GOQ45" s="101"/>
      <c r="GOR45" s="101"/>
      <c r="GOS45" s="101"/>
      <c r="GOT45" s="101"/>
      <c r="GOU45" s="101"/>
      <c r="GOV45" s="101"/>
      <c r="GOW45" s="101"/>
      <c r="GOX45" s="101"/>
      <c r="GOY45" s="101"/>
      <c r="GOZ45" s="101"/>
      <c r="GPA45" s="101"/>
      <c r="GPB45" s="101"/>
      <c r="GPC45" s="101"/>
      <c r="GPD45" s="101"/>
      <c r="GPE45" s="101"/>
      <c r="GPF45" s="101"/>
      <c r="GPG45" s="101"/>
      <c r="GPH45" s="101"/>
      <c r="GPI45" s="101"/>
      <c r="GPJ45" s="101"/>
      <c r="GPK45" s="101"/>
      <c r="GPL45" s="101"/>
      <c r="GPM45" s="101"/>
      <c r="GPN45" s="101"/>
      <c r="GPO45" s="101"/>
      <c r="GPP45" s="101"/>
      <c r="GPQ45" s="101"/>
      <c r="GPR45" s="101"/>
      <c r="GPS45" s="101"/>
      <c r="GPT45" s="101"/>
      <c r="GPU45" s="101"/>
      <c r="GPV45" s="101"/>
      <c r="GPW45" s="101"/>
      <c r="GPX45" s="101"/>
      <c r="GPY45" s="101"/>
      <c r="GPZ45" s="101"/>
      <c r="GQA45" s="101"/>
      <c r="GQB45" s="101"/>
      <c r="GQC45" s="101"/>
      <c r="GQD45" s="101"/>
      <c r="GQE45" s="101"/>
      <c r="GQF45" s="101"/>
      <c r="GQG45" s="101"/>
      <c r="GQH45" s="101"/>
      <c r="GQI45" s="101"/>
      <c r="GQJ45" s="101"/>
      <c r="GQK45" s="101"/>
      <c r="GQL45" s="101"/>
      <c r="GQM45" s="101"/>
      <c r="GQN45" s="101"/>
      <c r="GQO45" s="101"/>
      <c r="GQP45" s="101"/>
      <c r="GQQ45" s="101"/>
      <c r="GQR45" s="101"/>
      <c r="GQS45" s="101"/>
      <c r="GQT45" s="101"/>
      <c r="GQU45" s="101"/>
      <c r="GQV45" s="101"/>
      <c r="GQW45" s="101"/>
      <c r="GQX45" s="101"/>
      <c r="GQY45" s="101"/>
      <c r="GQZ45" s="101"/>
      <c r="GRA45" s="101"/>
      <c r="GRB45" s="101"/>
      <c r="GRC45" s="101"/>
      <c r="GRD45" s="101"/>
      <c r="GRE45" s="101"/>
      <c r="GRF45" s="101"/>
      <c r="GRG45" s="101"/>
      <c r="GRH45" s="101"/>
      <c r="GRI45" s="101"/>
      <c r="GRJ45" s="101"/>
      <c r="GRK45" s="101"/>
      <c r="GRL45" s="101"/>
      <c r="GRM45" s="101"/>
      <c r="GRN45" s="101"/>
      <c r="GRO45" s="101"/>
      <c r="GRP45" s="101"/>
      <c r="GRQ45" s="101"/>
      <c r="GRR45" s="101"/>
      <c r="GRS45" s="101"/>
      <c r="GRT45" s="101"/>
      <c r="GRU45" s="101"/>
      <c r="GRV45" s="101"/>
      <c r="GRW45" s="101"/>
      <c r="GRX45" s="101"/>
      <c r="GRY45" s="101"/>
      <c r="GRZ45" s="101"/>
      <c r="GSA45" s="101"/>
      <c r="GSB45" s="101"/>
      <c r="GSC45" s="101"/>
      <c r="GSD45" s="101"/>
      <c r="GSE45" s="101"/>
      <c r="GSF45" s="101"/>
      <c r="GSG45" s="101"/>
      <c r="GSH45" s="101"/>
      <c r="GSI45" s="101"/>
      <c r="GSJ45" s="101"/>
      <c r="GSK45" s="101"/>
      <c r="GSL45" s="101"/>
      <c r="GSM45" s="101"/>
      <c r="GSN45" s="101"/>
      <c r="GSO45" s="101"/>
      <c r="GSP45" s="101"/>
      <c r="GSQ45" s="101"/>
      <c r="GSR45" s="101"/>
      <c r="GSS45" s="101"/>
      <c r="GST45" s="101"/>
      <c r="GSU45" s="101"/>
      <c r="GSV45" s="101"/>
      <c r="GSW45" s="101"/>
      <c r="GSX45" s="101"/>
      <c r="GSY45" s="101"/>
      <c r="GSZ45" s="101"/>
      <c r="GTA45" s="101"/>
      <c r="GTB45" s="101"/>
      <c r="GTC45" s="101"/>
      <c r="GTD45" s="101"/>
      <c r="GTE45" s="101"/>
      <c r="GTF45" s="101"/>
      <c r="GTG45" s="101"/>
      <c r="GTH45" s="101"/>
      <c r="GTI45" s="101"/>
      <c r="GTJ45" s="101"/>
      <c r="GTK45" s="101"/>
      <c r="GTL45" s="101"/>
      <c r="GTM45" s="101"/>
      <c r="GTN45" s="101"/>
      <c r="GTO45" s="101"/>
      <c r="GTP45" s="101"/>
      <c r="GTQ45" s="101"/>
      <c r="GTR45" s="101"/>
      <c r="GTS45" s="101"/>
      <c r="GTT45" s="101"/>
      <c r="GTU45" s="101"/>
      <c r="GTV45" s="101"/>
      <c r="GTW45" s="101"/>
      <c r="GTX45" s="101"/>
      <c r="GTY45" s="101"/>
      <c r="GTZ45" s="101"/>
      <c r="GUA45" s="101"/>
      <c r="GUB45" s="101"/>
      <c r="GUC45" s="101"/>
      <c r="GUD45" s="101"/>
      <c r="GUE45" s="101"/>
      <c r="GUF45" s="101"/>
      <c r="GUG45" s="101"/>
      <c r="GUH45" s="101"/>
      <c r="GUI45" s="101"/>
      <c r="GUJ45" s="101"/>
      <c r="GUK45" s="101"/>
      <c r="GUL45" s="101"/>
      <c r="GUM45" s="101"/>
      <c r="GUN45" s="101"/>
      <c r="GUO45" s="101"/>
      <c r="GUP45" s="101"/>
      <c r="GUQ45" s="101"/>
      <c r="GUR45" s="101"/>
      <c r="GUS45" s="101"/>
      <c r="GUT45" s="101"/>
      <c r="GUU45" s="101"/>
      <c r="GUV45" s="101"/>
      <c r="GUW45" s="101"/>
      <c r="GUX45" s="101"/>
      <c r="GUY45" s="101"/>
      <c r="GUZ45" s="101"/>
      <c r="GVA45" s="101"/>
      <c r="GVB45" s="101"/>
      <c r="GVC45" s="101"/>
      <c r="GVD45" s="101"/>
      <c r="GVE45" s="101"/>
      <c r="GVF45" s="101"/>
      <c r="GVG45" s="101"/>
      <c r="GVH45" s="101"/>
      <c r="GVI45" s="101"/>
      <c r="GVJ45" s="101"/>
      <c r="GVK45" s="101"/>
      <c r="GVL45" s="101"/>
      <c r="GVM45" s="101"/>
      <c r="GVN45" s="101"/>
      <c r="GVO45" s="101"/>
      <c r="GVP45" s="101"/>
      <c r="GVQ45" s="101"/>
      <c r="GVR45" s="101"/>
      <c r="GVS45" s="101"/>
      <c r="GVT45" s="101"/>
      <c r="GVU45" s="101"/>
      <c r="GVV45" s="101"/>
      <c r="GVW45" s="101"/>
      <c r="GVX45" s="101"/>
      <c r="GVY45" s="101"/>
      <c r="GVZ45" s="101"/>
      <c r="GWA45" s="101"/>
      <c r="GWB45" s="101"/>
      <c r="GWC45" s="101"/>
      <c r="GWD45" s="101"/>
      <c r="GWE45" s="101"/>
      <c r="GWF45" s="101"/>
      <c r="GWG45" s="101"/>
      <c r="GWH45" s="101"/>
      <c r="GWI45" s="101"/>
      <c r="GWJ45" s="101"/>
      <c r="GWK45" s="101"/>
      <c r="GWL45" s="101"/>
      <c r="GWM45" s="101"/>
      <c r="GWN45" s="101"/>
      <c r="GWO45" s="101"/>
      <c r="GWP45" s="101"/>
      <c r="GWQ45" s="101"/>
      <c r="GWR45" s="101"/>
      <c r="GWS45" s="101"/>
      <c r="GWT45" s="101"/>
      <c r="GWU45" s="101"/>
      <c r="GWV45" s="101"/>
      <c r="GWW45" s="101"/>
      <c r="GWX45" s="101"/>
      <c r="GWY45" s="101"/>
      <c r="GWZ45" s="101"/>
      <c r="GXA45" s="101"/>
      <c r="GXB45" s="101"/>
      <c r="GXC45" s="101"/>
      <c r="GXD45" s="101"/>
      <c r="GXE45" s="101"/>
      <c r="GXF45" s="101"/>
      <c r="GXG45" s="101"/>
      <c r="GXH45" s="101"/>
      <c r="GXI45" s="101"/>
      <c r="GXJ45" s="101"/>
      <c r="GXK45" s="101"/>
      <c r="GXL45" s="101"/>
      <c r="GXM45" s="101"/>
      <c r="GXN45" s="101"/>
      <c r="GXO45" s="101"/>
      <c r="GXP45" s="101"/>
      <c r="GXQ45" s="101"/>
      <c r="GXR45" s="101"/>
      <c r="GXS45" s="101"/>
      <c r="GXT45" s="101"/>
      <c r="GXU45" s="101"/>
      <c r="GXV45" s="101"/>
      <c r="GXW45" s="101"/>
      <c r="GXX45" s="101"/>
      <c r="GXY45" s="101"/>
      <c r="GXZ45" s="101"/>
      <c r="GYA45" s="101"/>
      <c r="GYB45" s="101"/>
      <c r="GYC45" s="101"/>
      <c r="GYD45" s="101"/>
      <c r="GYE45" s="101"/>
      <c r="GYF45" s="101"/>
      <c r="GYG45" s="101"/>
      <c r="GYH45" s="101"/>
      <c r="GYI45" s="101"/>
      <c r="GYJ45" s="101"/>
      <c r="GYK45" s="101"/>
      <c r="GYL45" s="101"/>
      <c r="GYM45" s="101"/>
      <c r="GYN45" s="101"/>
      <c r="GYO45" s="101"/>
      <c r="GYP45" s="101"/>
      <c r="GYQ45" s="101"/>
      <c r="GYR45" s="101"/>
      <c r="GYS45" s="101"/>
      <c r="GYT45" s="101"/>
      <c r="GYU45" s="101"/>
      <c r="GYV45" s="101"/>
      <c r="GYW45" s="101"/>
      <c r="GYX45" s="101"/>
      <c r="GYY45" s="101"/>
      <c r="GYZ45" s="101"/>
      <c r="GZA45" s="101"/>
      <c r="GZB45" s="101"/>
      <c r="GZC45" s="101"/>
      <c r="GZD45" s="101"/>
      <c r="GZE45" s="101"/>
      <c r="GZF45" s="101"/>
      <c r="GZG45" s="101"/>
      <c r="GZH45" s="101"/>
      <c r="GZI45" s="101"/>
      <c r="GZJ45" s="101"/>
      <c r="GZK45" s="101"/>
      <c r="GZL45" s="101"/>
      <c r="GZM45" s="101"/>
      <c r="GZN45" s="101"/>
      <c r="GZO45" s="101"/>
      <c r="GZP45" s="101"/>
      <c r="GZQ45" s="101"/>
      <c r="GZR45" s="101"/>
      <c r="GZS45" s="101"/>
      <c r="GZT45" s="101"/>
      <c r="GZU45" s="101"/>
      <c r="GZV45" s="101"/>
      <c r="GZW45" s="101"/>
      <c r="GZX45" s="101"/>
      <c r="GZY45" s="101"/>
      <c r="GZZ45" s="101"/>
      <c r="HAA45" s="101"/>
      <c r="HAB45" s="101"/>
      <c r="HAC45" s="101"/>
      <c r="HAD45" s="101"/>
      <c r="HAE45" s="101"/>
      <c r="HAF45" s="101"/>
      <c r="HAG45" s="101"/>
      <c r="HAH45" s="101"/>
      <c r="HAI45" s="101"/>
      <c r="HAJ45" s="101"/>
      <c r="HAK45" s="101"/>
      <c r="HAL45" s="101"/>
      <c r="HAM45" s="101"/>
      <c r="HAN45" s="101"/>
      <c r="HAO45" s="101"/>
      <c r="HAP45" s="101"/>
      <c r="HAQ45" s="101"/>
      <c r="HAR45" s="101"/>
      <c r="HAS45" s="101"/>
      <c r="HAT45" s="101"/>
      <c r="HAU45" s="101"/>
      <c r="HAV45" s="101"/>
      <c r="HAW45" s="101"/>
      <c r="HAX45" s="101"/>
      <c r="HAY45" s="101"/>
      <c r="HAZ45" s="101"/>
      <c r="HBA45" s="101"/>
      <c r="HBB45" s="101"/>
      <c r="HBC45" s="101"/>
      <c r="HBD45" s="101"/>
      <c r="HBE45" s="101"/>
      <c r="HBF45" s="101"/>
      <c r="HBG45" s="101"/>
      <c r="HBH45" s="101"/>
      <c r="HBI45" s="101"/>
      <c r="HBJ45" s="101"/>
      <c r="HBK45" s="101"/>
      <c r="HBL45" s="101"/>
      <c r="HBM45" s="101"/>
      <c r="HBN45" s="101"/>
      <c r="HBO45" s="101"/>
      <c r="HBP45" s="101"/>
      <c r="HBQ45" s="101"/>
      <c r="HBR45" s="101"/>
      <c r="HBS45" s="101"/>
      <c r="HBT45" s="101"/>
      <c r="HBU45" s="101"/>
      <c r="HBV45" s="101"/>
      <c r="HBW45" s="101"/>
      <c r="HBX45" s="101"/>
      <c r="HBY45" s="101"/>
      <c r="HBZ45" s="101"/>
      <c r="HCA45" s="101"/>
      <c r="HCB45" s="101"/>
      <c r="HCC45" s="101"/>
      <c r="HCD45" s="101"/>
      <c r="HCE45" s="101"/>
      <c r="HCF45" s="101"/>
      <c r="HCG45" s="101"/>
      <c r="HCH45" s="101"/>
      <c r="HCI45" s="101"/>
      <c r="HCJ45" s="101"/>
      <c r="HCK45" s="101"/>
      <c r="HCL45" s="101"/>
      <c r="HCM45" s="101"/>
      <c r="HCN45" s="101"/>
      <c r="HCO45" s="101"/>
      <c r="HCP45" s="101"/>
      <c r="HCQ45" s="101"/>
      <c r="HCR45" s="101"/>
      <c r="HCS45" s="101"/>
      <c r="HCT45" s="101"/>
      <c r="HCU45" s="101"/>
      <c r="HCV45" s="101"/>
      <c r="HCW45" s="101"/>
      <c r="HCX45" s="101"/>
      <c r="HCY45" s="101"/>
      <c r="HCZ45" s="101"/>
      <c r="HDA45" s="101"/>
      <c r="HDB45" s="101"/>
      <c r="HDC45" s="101"/>
      <c r="HDD45" s="101"/>
      <c r="HDE45" s="101"/>
      <c r="HDF45" s="101"/>
      <c r="HDG45" s="101"/>
      <c r="HDH45" s="101"/>
      <c r="HDI45" s="101"/>
      <c r="HDJ45" s="101"/>
      <c r="HDK45" s="101"/>
      <c r="HDL45" s="101"/>
      <c r="HDM45" s="101"/>
      <c r="HDN45" s="101"/>
      <c r="HDO45" s="101"/>
      <c r="HDP45" s="101"/>
      <c r="HDQ45" s="101"/>
      <c r="HDR45" s="101"/>
      <c r="HDS45" s="101"/>
      <c r="HDT45" s="101"/>
      <c r="HDU45" s="101"/>
      <c r="HDV45" s="101"/>
      <c r="HDW45" s="101"/>
      <c r="HDX45" s="101"/>
      <c r="HDY45" s="101"/>
      <c r="HDZ45" s="101"/>
      <c r="HEA45" s="101"/>
      <c r="HEB45" s="101"/>
      <c r="HEC45" s="101"/>
      <c r="HED45" s="101"/>
      <c r="HEE45" s="101"/>
      <c r="HEF45" s="101"/>
      <c r="HEG45" s="101"/>
      <c r="HEH45" s="101"/>
      <c r="HEI45" s="101"/>
      <c r="HEJ45" s="101"/>
      <c r="HEK45" s="101"/>
      <c r="HEL45" s="101"/>
      <c r="HEM45" s="101"/>
      <c r="HEN45" s="101"/>
      <c r="HEO45" s="101"/>
      <c r="HEP45" s="101"/>
      <c r="HEQ45" s="101"/>
      <c r="HER45" s="101"/>
      <c r="HES45" s="101"/>
      <c r="HET45" s="101"/>
      <c r="HEU45" s="101"/>
      <c r="HEV45" s="101"/>
      <c r="HEW45" s="101"/>
      <c r="HEX45" s="101"/>
      <c r="HEY45" s="101"/>
      <c r="HEZ45" s="101"/>
      <c r="HFA45" s="101"/>
      <c r="HFB45" s="101"/>
      <c r="HFC45" s="101"/>
      <c r="HFD45" s="101"/>
      <c r="HFE45" s="101"/>
      <c r="HFF45" s="101"/>
      <c r="HFG45" s="101"/>
      <c r="HFH45" s="101"/>
      <c r="HFI45" s="101"/>
      <c r="HFJ45" s="101"/>
      <c r="HFK45" s="101"/>
      <c r="HFL45" s="101"/>
      <c r="HFM45" s="101"/>
      <c r="HFN45" s="101"/>
      <c r="HFO45" s="101"/>
      <c r="HFP45" s="101"/>
      <c r="HFQ45" s="101"/>
      <c r="HFR45" s="101"/>
      <c r="HFS45" s="101"/>
      <c r="HFT45" s="101"/>
      <c r="HFU45" s="101"/>
      <c r="HFV45" s="101"/>
      <c r="HFW45" s="101"/>
      <c r="HFX45" s="101"/>
      <c r="HFY45" s="101"/>
      <c r="HFZ45" s="101"/>
      <c r="HGA45" s="101"/>
      <c r="HGB45" s="101"/>
      <c r="HGC45" s="101"/>
      <c r="HGD45" s="101"/>
      <c r="HGE45" s="101"/>
      <c r="HGF45" s="101"/>
      <c r="HGG45" s="101"/>
      <c r="HGH45" s="101"/>
      <c r="HGI45" s="101"/>
      <c r="HGJ45" s="101"/>
      <c r="HGK45" s="101"/>
      <c r="HGL45" s="101"/>
      <c r="HGM45" s="101"/>
      <c r="HGN45" s="101"/>
      <c r="HGO45" s="101"/>
      <c r="HGP45" s="101"/>
      <c r="HGQ45" s="101"/>
      <c r="HGR45" s="101"/>
      <c r="HGS45" s="101"/>
      <c r="HGT45" s="101"/>
      <c r="HGU45" s="101"/>
      <c r="HGV45" s="101"/>
      <c r="HGW45" s="101"/>
      <c r="HGX45" s="101"/>
      <c r="HGY45" s="101"/>
      <c r="HGZ45" s="101"/>
      <c r="HHA45" s="101"/>
      <c r="HHB45" s="101"/>
      <c r="HHC45" s="101"/>
      <c r="HHD45" s="101"/>
      <c r="HHE45" s="101"/>
      <c r="HHF45" s="101"/>
      <c r="HHG45" s="101"/>
      <c r="HHH45" s="101"/>
      <c r="HHI45" s="101"/>
      <c r="HHJ45" s="101"/>
      <c r="HHK45" s="101"/>
      <c r="HHL45" s="101"/>
      <c r="HHM45" s="101"/>
      <c r="HHN45" s="101"/>
      <c r="HHO45" s="101"/>
      <c r="HHP45" s="101"/>
      <c r="HHQ45" s="101"/>
      <c r="HHR45" s="101"/>
      <c r="HHS45" s="101"/>
      <c r="HHT45" s="101"/>
      <c r="HHU45" s="101"/>
      <c r="HHV45" s="101"/>
      <c r="HHW45" s="101"/>
      <c r="HHX45" s="101"/>
      <c r="HHY45" s="101"/>
      <c r="HHZ45" s="101"/>
      <c r="HIA45" s="101"/>
      <c r="HIB45" s="101"/>
      <c r="HIC45" s="101"/>
      <c r="HID45" s="101"/>
      <c r="HIE45" s="101"/>
      <c r="HIF45" s="101"/>
      <c r="HIG45" s="101"/>
      <c r="HIH45" s="101"/>
      <c r="HII45" s="101"/>
      <c r="HIJ45" s="101"/>
      <c r="HIK45" s="101"/>
      <c r="HIL45" s="101"/>
      <c r="HIM45" s="101"/>
      <c r="HIN45" s="101"/>
      <c r="HIO45" s="101"/>
      <c r="HIP45" s="101"/>
      <c r="HIQ45" s="101"/>
      <c r="HIR45" s="101"/>
      <c r="HIS45" s="101"/>
      <c r="HIT45" s="101"/>
      <c r="HIU45" s="101"/>
      <c r="HIV45" s="101"/>
      <c r="HIW45" s="101"/>
      <c r="HIX45" s="101"/>
      <c r="HIY45" s="101"/>
      <c r="HIZ45" s="101"/>
      <c r="HJA45" s="101"/>
      <c r="HJB45" s="101"/>
      <c r="HJC45" s="101"/>
      <c r="HJD45" s="101"/>
      <c r="HJE45" s="101"/>
      <c r="HJF45" s="101"/>
      <c r="HJG45" s="101"/>
      <c r="HJH45" s="101"/>
      <c r="HJI45" s="101"/>
      <c r="HJJ45" s="101"/>
      <c r="HJK45" s="101"/>
      <c r="HJL45" s="101"/>
      <c r="HJM45" s="101"/>
      <c r="HJN45" s="101"/>
      <c r="HJO45" s="101"/>
      <c r="HJP45" s="101"/>
      <c r="HJQ45" s="101"/>
      <c r="HJR45" s="101"/>
      <c r="HJS45" s="101"/>
      <c r="HJT45" s="101"/>
      <c r="HJU45" s="101"/>
      <c r="HJV45" s="101"/>
      <c r="HJW45" s="101"/>
      <c r="HJX45" s="101"/>
      <c r="HJY45" s="101"/>
      <c r="HJZ45" s="101"/>
      <c r="HKA45" s="101"/>
      <c r="HKB45" s="101"/>
      <c r="HKC45" s="101"/>
      <c r="HKD45" s="101"/>
      <c r="HKE45" s="101"/>
      <c r="HKF45" s="101"/>
      <c r="HKG45" s="101"/>
      <c r="HKH45" s="101"/>
      <c r="HKI45" s="101"/>
      <c r="HKJ45" s="101"/>
      <c r="HKK45" s="101"/>
      <c r="HKL45" s="101"/>
      <c r="HKM45" s="101"/>
      <c r="HKN45" s="101"/>
      <c r="HKO45" s="101"/>
      <c r="HKP45" s="101"/>
      <c r="HKQ45" s="101"/>
      <c r="HKR45" s="101"/>
      <c r="HKS45" s="101"/>
      <c r="HKT45" s="101"/>
      <c r="HKU45" s="101"/>
      <c r="HKV45" s="101"/>
      <c r="HKW45" s="101"/>
      <c r="HKX45" s="101"/>
      <c r="HKY45" s="101"/>
      <c r="HKZ45" s="101"/>
      <c r="HLA45" s="101"/>
      <c r="HLB45" s="101"/>
      <c r="HLC45" s="101"/>
      <c r="HLD45" s="101"/>
      <c r="HLE45" s="101"/>
      <c r="HLF45" s="101"/>
      <c r="HLG45" s="101"/>
      <c r="HLH45" s="101"/>
      <c r="HLI45" s="101"/>
      <c r="HLJ45" s="101"/>
      <c r="HLK45" s="101"/>
      <c r="HLL45" s="101"/>
      <c r="HLM45" s="101"/>
      <c r="HLN45" s="101"/>
      <c r="HLO45" s="101"/>
      <c r="HLP45" s="101"/>
      <c r="HLQ45" s="101"/>
      <c r="HLR45" s="101"/>
      <c r="HLS45" s="101"/>
      <c r="HLT45" s="101"/>
      <c r="HLU45" s="101"/>
      <c r="HLV45" s="101"/>
      <c r="HLW45" s="101"/>
      <c r="HLX45" s="101"/>
      <c r="HLY45" s="101"/>
      <c r="HLZ45" s="101"/>
      <c r="HMA45" s="101"/>
      <c r="HMB45" s="101"/>
      <c r="HMC45" s="101"/>
      <c r="HMD45" s="101"/>
      <c r="HME45" s="101"/>
      <c r="HMF45" s="101"/>
      <c r="HMG45" s="101"/>
      <c r="HMH45" s="101"/>
      <c r="HMI45" s="101"/>
      <c r="HMJ45" s="101"/>
      <c r="HMK45" s="101"/>
      <c r="HML45" s="101"/>
      <c r="HMM45" s="101"/>
      <c r="HMN45" s="101"/>
      <c r="HMO45" s="101"/>
      <c r="HMP45" s="101"/>
      <c r="HMQ45" s="101"/>
      <c r="HMR45" s="101"/>
      <c r="HMS45" s="101"/>
      <c r="HMT45" s="101"/>
      <c r="HMU45" s="101"/>
      <c r="HMV45" s="101"/>
      <c r="HMW45" s="101"/>
      <c r="HMX45" s="101"/>
      <c r="HMY45" s="101"/>
      <c r="HMZ45" s="101"/>
      <c r="HNA45" s="101"/>
      <c r="HNB45" s="101"/>
      <c r="HNC45" s="101"/>
      <c r="HND45" s="101"/>
      <c r="HNE45" s="101"/>
      <c r="HNF45" s="101"/>
      <c r="HNG45" s="101"/>
      <c r="HNH45" s="101"/>
      <c r="HNI45" s="101"/>
      <c r="HNJ45" s="101"/>
      <c r="HNK45" s="101"/>
      <c r="HNL45" s="101"/>
      <c r="HNM45" s="101"/>
      <c r="HNN45" s="101"/>
      <c r="HNO45" s="101"/>
      <c r="HNP45" s="101"/>
      <c r="HNQ45" s="101"/>
      <c r="HNR45" s="101"/>
      <c r="HNS45" s="101"/>
      <c r="HNT45" s="101"/>
      <c r="HNU45" s="101"/>
      <c r="HNV45" s="101"/>
      <c r="HNW45" s="101"/>
      <c r="HNX45" s="101"/>
      <c r="HNY45" s="101"/>
      <c r="HNZ45" s="101"/>
      <c r="HOA45" s="101"/>
      <c r="HOB45" s="101"/>
      <c r="HOC45" s="101"/>
      <c r="HOD45" s="101"/>
      <c r="HOE45" s="101"/>
      <c r="HOF45" s="101"/>
      <c r="HOG45" s="101"/>
      <c r="HOH45" s="101"/>
      <c r="HOI45" s="101"/>
      <c r="HOJ45" s="101"/>
      <c r="HOK45" s="101"/>
      <c r="HOL45" s="101"/>
      <c r="HOM45" s="101"/>
      <c r="HON45" s="101"/>
      <c r="HOO45" s="101"/>
      <c r="HOP45" s="101"/>
      <c r="HOQ45" s="101"/>
      <c r="HOR45" s="101"/>
      <c r="HOS45" s="101"/>
      <c r="HOT45" s="101"/>
      <c r="HOU45" s="101"/>
      <c r="HOV45" s="101"/>
      <c r="HOW45" s="101"/>
      <c r="HOX45" s="101"/>
      <c r="HOY45" s="101"/>
      <c r="HOZ45" s="101"/>
      <c r="HPA45" s="101"/>
      <c r="HPB45" s="101"/>
      <c r="HPC45" s="101"/>
      <c r="HPD45" s="101"/>
      <c r="HPE45" s="101"/>
      <c r="HPF45" s="101"/>
      <c r="HPG45" s="101"/>
      <c r="HPH45" s="101"/>
      <c r="HPI45" s="101"/>
      <c r="HPJ45" s="101"/>
      <c r="HPK45" s="101"/>
      <c r="HPL45" s="101"/>
      <c r="HPM45" s="101"/>
      <c r="HPN45" s="101"/>
      <c r="HPO45" s="101"/>
      <c r="HPP45" s="101"/>
      <c r="HPQ45" s="101"/>
      <c r="HPR45" s="101"/>
      <c r="HPS45" s="101"/>
      <c r="HPT45" s="101"/>
      <c r="HPU45" s="101"/>
      <c r="HPV45" s="101"/>
      <c r="HPW45" s="101"/>
      <c r="HPX45" s="101"/>
      <c r="HPY45" s="101"/>
      <c r="HPZ45" s="101"/>
      <c r="HQA45" s="101"/>
      <c r="HQB45" s="101"/>
      <c r="HQC45" s="101"/>
      <c r="HQD45" s="101"/>
      <c r="HQE45" s="101"/>
      <c r="HQF45" s="101"/>
      <c r="HQG45" s="101"/>
      <c r="HQH45" s="101"/>
      <c r="HQI45" s="101"/>
      <c r="HQJ45" s="101"/>
      <c r="HQK45" s="101"/>
      <c r="HQL45" s="101"/>
      <c r="HQM45" s="101"/>
      <c r="HQN45" s="101"/>
      <c r="HQO45" s="101"/>
      <c r="HQP45" s="101"/>
      <c r="HQQ45" s="101"/>
      <c r="HQR45" s="101"/>
      <c r="HQS45" s="101"/>
      <c r="HQT45" s="101"/>
      <c r="HQU45" s="101"/>
      <c r="HQV45" s="101"/>
      <c r="HQW45" s="101"/>
      <c r="HQX45" s="101"/>
      <c r="HQY45" s="101"/>
      <c r="HQZ45" s="101"/>
      <c r="HRA45" s="101"/>
      <c r="HRB45" s="101"/>
      <c r="HRC45" s="101"/>
      <c r="HRD45" s="101"/>
      <c r="HRE45" s="101"/>
      <c r="HRF45" s="101"/>
      <c r="HRG45" s="101"/>
      <c r="HRH45" s="101"/>
      <c r="HRI45" s="101"/>
      <c r="HRJ45" s="101"/>
      <c r="HRK45" s="101"/>
      <c r="HRL45" s="101"/>
      <c r="HRM45" s="101"/>
      <c r="HRN45" s="101"/>
      <c r="HRO45" s="101"/>
      <c r="HRP45" s="101"/>
      <c r="HRQ45" s="101"/>
      <c r="HRR45" s="101"/>
      <c r="HRS45" s="101"/>
      <c r="HRT45" s="101"/>
      <c r="HRU45" s="101"/>
      <c r="HRV45" s="101"/>
      <c r="HRW45" s="101"/>
      <c r="HRX45" s="101"/>
      <c r="HRY45" s="101"/>
      <c r="HRZ45" s="101"/>
      <c r="HSA45" s="101"/>
      <c r="HSB45" s="101"/>
      <c r="HSC45" s="101"/>
      <c r="HSD45" s="101"/>
      <c r="HSE45" s="101"/>
      <c r="HSF45" s="101"/>
      <c r="HSG45" s="101"/>
      <c r="HSH45" s="101"/>
      <c r="HSI45" s="101"/>
      <c r="HSJ45" s="101"/>
      <c r="HSK45" s="101"/>
      <c r="HSL45" s="101"/>
      <c r="HSM45" s="101"/>
      <c r="HSN45" s="101"/>
      <c r="HSO45" s="101"/>
      <c r="HSP45" s="101"/>
      <c r="HSQ45" s="101"/>
      <c r="HSR45" s="101"/>
      <c r="HSS45" s="101"/>
      <c r="HST45" s="101"/>
      <c r="HSU45" s="101"/>
      <c r="HSV45" s="101"/>
      <c r="HSW45" s="101"/>
      <c r="HSX45" s="101"/>
      <c r="HSY45" s="101"/>
      <c r="HSZ45" s="101"/>
      <c r="HTA45" s="101"/>
      <c r="HTB45" s="101"/>
      <c r="HTC45" s="101"/>
      <c r="HTD45" s="101"/>
      <c r="HTE45" s="101"/>
      <c r="HTF45" s="101"/>
      <c r="HTG45" s="101"/>
      <c r="HTH45" s="101"/>
      <c r="HTI45" s="101"/>
      <c r="HTJ45" s="101"/>
      <c r="HTK45" s="101"/>
      <c r="HTL45" s="101"/>
      <c r="HTM45" s="101"/>
      <c r="HTN45" s="101"/>
      <c r="HTO45" s="101"/>
      <c r="HTP45" s="101"/>
      <c r="HTQ45" s="101"/>
      <c r="HTR45" s="101"/>
      <c r="HTS45" s="101"/>
      <c r="HTT45" s="101"/>
      <c r="HTU45" s="101"/>
      <c r="HTV45" s="101"/>
      <c r="HTW45" s="101"/>
      <c r="HTX45" s="101"/>
      <c r="HTY45" s="101"/>
      <c r="HTZ45" s="101"/>
      <c r="HUA45" s="101"/>
      <c r="HUB45" s="101"/>
      <c r="HUC45" s="101"/>
      <c r="HUD45" s="101"/>
      <c r="HUE45" s="101"/>
      <c r="HUF45" s="101"/>
      <c r="HUG45" s="101"/>
      <c r="HUH45" s="101"/>
      <c r="HUI45" s="101"/>
      <c r="HUJ45" s="101"/>
      <c r="HUK45" s="101"/>
      <c r="HUL45" s="101"/>
      <c r="HUM45" s="101"/>
      <c r="HUN45" s="101"/>
      <c r="HUO45" s="101"/>
      <c r="HUP45" s="101"/>
      <c r="HUQ45" s="101"/>
      <c r="HUR45" s="101"/>
      <c r="HUS45" s="101"/>
      <c r="HUT45" s="101"/>
      <c r="HUU45" s="101"/>
      <c r="HUV45" s="101"/>
      <c r="HUW45" s="101"/>
      <c r="HUX45" s="101"/>
      <c r="HUY45" s="101"/>
      <c r="HUZ45" s="101"/>
      <c r="HVA45" s="101"/>
      <c r="HVB45" s="101"/>
      <c r="HVC45" s="101"/>
      <c r="HVD45" s="101"/>
      <c r="HVE45" s="101"/>
      <c r="HVF45" s="101"/>
      <c r="HVG45" s="101"/>
      <c r="HVH45" s="101"/>
      <c r="HVI45" s="101"/>
      <c r="HVJ45" s="101"/>
      <c r="HVK45" s="101"/>
      <c r="HVL45" s="101"/>
      <c r="HVM45" s="101"/>
      <c r="HVN45" s="101"/>
      <c r="HVO45" s="101"/>
      <c r="HVP45" s="101"/>
      <c r="HVQ45" s="101"/>
      <c r="HVR45" s="101"/>
      <c r="HVS45" s="101"/>
      <c r="HVT45" s="101"/>
      <c r="HVU45" s="101"/>
      <c r="HVV45" s="101"/>
      <c r="HVW45" s="101"/>
      <c r="HVX45" s="101"/>
      <c r="HVY45" s="101"/>
      <c r="HVZ45" s="101"/>
      <c r="HWA45" s="101"/>
      <c r="HWB45" s="101"/>
      <c r="HWC45" s="101"/>
      <c r="HWD45" s="101"/>
      <c r="HWE45" s="101"/>
      <c r="HWF45" s="101"/>
      <c r="HWG45" s="101"/>
      <c r="HWH45" s="101"/>
      <c r="HWI45" s="101"/>
      <c r="HWJ45" s="101"/>
      <c r="HWK45" s="101"/>
      <c r="HWL45" s="101"/>
      <c r="HWM45" s="101"/>
      <c r="HWN45" s="101"/>
      <c r="HWO45" s="101"/>
      <c r="HWP45" s="101"/>
      <c r="HWQ45" s="101"/>
      <c r="HWR45" s="101"/>
      <c r="HWS45" s="101"/>
      <c r="HWT45" s="101"/>
      <c r="HWU45" s="101"/>
      <c r="HWV45" s="101"/>
      <c r="HWW45" s="101"/>
      <c r="HWX45" s="101"/>
      <c r="HWY45" s="101"/>
      <c r="HWZ45" s="101"/>
      <c r="HXA45" s="101"/>
      <c r="HXB45" s="101"/>
      <c r="HXC45" s="101"/>
      <c r="HXD45" s="101"/>
      <c r="HXE45" s="101"/>
      <c r="HXF45" s="101"/>
      <c r="HXG45" s="101"/>
      <c r="HXH45" s="101"/>
      <c r="HXI45" s="101"/>
      <c r="HXJ45" s="101"/>
      <c r="HXK45" s="101"/>
      <c r="HXL45" s="101"/>
      <c r="HXM45" s="101"/>
      <c r="HXN45" s="101"/>
      <c r="HXO45" s="101"/>
      <c r="HXP45" s="101"/>
      <c r="HXQ45" s="101"/>
      <c r="HXR45" s="101"/>
      <c r="HXS45" s="101"/>
      <c r="HXT45" s="101"/>
      <c r="HXU45" s="101"/>
      <c r="HXV45" s="101"/>
      <c r="HXW45" s="101"/>
      <c r="HXX45" s="101"/>
      <c r="HXY45" s="101"/>
      <c r="HXZ45" s="101"/>
      <c r="HYA45" s="101"/>
      <c r="HYB45" s="101"/>
      <c r="HYC45" s="101"/>
      <c r="HYD45" s="101"/>
      <c r="HYE45" s="101"/>
      <c r="HYF45" s="101"/>
      <c r="HYG45" s="101"/>
      <c r="HYH45" s="101"/>
      <c r="HYI45" s="101"/>
      <c r="HYJ45" s="101"/>
      <c r="HYK45" s="101"/>
      <c r="HYL45" s="101"/>
      <c r="HYM45" s="101"/>
      <c r="HYN45" s="101"/>
      <c r="HYO45" s="101"/>
      <c r="HYP45" s="101"/>
      <c r="HYQ45" s="101"/>
      <c r="HYR45" s="101"/>
      <c r="HYS45" s="101"/>
      <c r="HYT45" s="101"/>
      <c r="HYU45" s="101"/>
      <c r="HYV45" s="101"/>
      <c r="HYW45" s="101"/>
      <c r="HYX45" s="101"/>
      <c r="HYY45" s="101"/>
      <c r="HYZ45" s="101"/>
      <c r="HZA45" s="101"/>
      <c r="HZB45" s="101"/>
      <c r="HZC45" s="101"/>
      <c r="HZD45" s="101"/>
      <c r="HZE45" s="101"/>
      <c r="HZF45" s="101"/>
      <c r="HZG45" s="101"/>
      <c r="HZH45" s="101"/>
      <c r="HZI45" s="101"/>
      <c r="HZJ45" s="101"/>
      <c r="HZK45" s="101"/>
      <c r="HZL45" s="101"/>
      <c r="HZM45" s="101"/>
      <c r="HZN45" s="101"/>
      <c r="HZO45" s="101"/>
      <c r="HZP45" s="101"/>
      <c r="HZQ45" s="101"/>
      <c r="HZR45" s="101"/>
      <c r="HZS45" s="101"/>
      <c r="HZT45" s="101"/>
      <c r="HZU45" s="101"/>
      <c r="HZV45" s="101"/>
      <c r="HZW45" s="101"/>
      <c r="HZX45" s="101"/>
      <c r="HZY45" s="101"/>
      <c r="HZZ45" s="101"/>
      <c r="IAA45" s="101"/>
      <c r="IAB45" s="101"/>
      <c r="IAC45" s="101"/>
      <c r="IAD45" s="101"/>
      <c r="IAE45" s="101"/>
      <c r="IAF45" s="101"/>
      <c r="IAG45" s="101"/>
      <c r="IAH45" s="101"/>
      <c r="IAI45" s="101"/>
      <c r="IAJ45" s="101"/>
      <c r="IAK45" s="101"/>
      <c r="IAL45" s="101"/>
      <c r="IAM45" s="101"/>
      <c r="IAN45" s="101"/>
      <c r="IAO45" s="101"/>
      <c r="IAP45" s="101"/>
      <c r="IAQ45" s="101"/>
      <c r="IAR45" s="101"/>
      <c r="IAS45" s="101"/>
      <c r="IAT45" s="101"/>
      <c r="IAU45" s="101"/>
      <c r="IAV45" s="101"/>
      <c r="IAW45" s="101"/>
      <c r="IAX45" s="101"/>
      <c r="IAY45" s="101"/>
      <c r="IAZ45" s="101"/>
      <c r="IBA45" s="101"/>
      <c r="IBB45" s="101"/>
      <c r="IBC45" s="101"/>
      <c r="IBD45" s="101"/>
      <c r="IBE45" s="101"/>
      <c r="IBF45" s="101"/>
      <c r="IBG45" s="101"/>
      <c r="IBH45" s="101"/>
      <c r="IBI45" s="101"/>
      <c r="IBJ45" s="101"/>
      <c r="IBK45" s="101"/>
      <c r="IBL45" s="101"/>
      <c r="IBM45" s="101"/>
      <c r="IBN45" s="101"/>
      <c r="IBO45" s="101"/>
      <c r="IBP45" s="101"/>
      <c r="IBQ45" s="101"/>
      <c r="IBR45" s="101"/>
      <c r="IBS45" s="101"/>
      <c r="IBT45" s="101"/>
      <c r="IBU45" s="101"/>
      <c r="IBV45" s="101"/>
      <c r="IBW45" s="101"/>
      <c r="IBX45" s="101"/>
      <c r="IBY45" s="101"/>
      <c r="IBZ45" s="101"/>
      <c r="ICA45" s="101"/>
      <c r="ICB45" s="101"/>
      <c r="ICC45" s="101"/>
      <c r="ICD45" s="101"/>
      <c r="ICE45" s="101"/>
      <c r="ICF45" s="101"/>
      <c r="ICG45" s="101"/>
      <c r="ICH45" s="101"/>
      <c r="ICI45" s="101"/>
      <c r="ICJ45" s="101"/>
      <c r="ICK45" s="101"/>
      <c r="ICL45" s="101"/>
      <c r="ICM45" s="101"/>
      <c r="ICN45" s="101"/>
      <c r="ICO45" s="101"/>
      <c r="ICP45" s="101"/>
      <c r="ICQ45" s="101"/>
      <c r="ICR45" s="101"/>
      <c r="ICS45" s="101"/>
      <c r="ICT45" s="101"/>
      <c r="ICU45" s="101"/>
      <c r="ICV45" s="101"/>
      <c r="ICW45" s="101"/>
      <c r="ICX45" s="101"/>
      <c r="ICY45" s="101"/>
      <c r="ICZ45" s="101"/>
      <c r="IDA45" s="101"/>
      <c r="IDB45" s="101"/>
      <c r="IDC45" s="101"/>
      <c r="IDD45" s="101"/>
      <c r="IDE45" s="101"/>
      <c r="IDF45" s="101"/>
      <c r="IDG45" s="101"/>
      <c r="IDH45" s="101"/>
      <c r="IDI45" s="101"/>
      <c r="IDJ45" s="101"/>
      <c r="IDK45" s="101"/>
      <c r="IDL45" s="101"/>
      <c r="IDM45" s="101"/>
      <c r="IDN45" s="101"/>
      <c r="IDO45" s="101"/>
      <c r="IDP45" s="101"/>
      <c r="IDQ45" s="101"/>
      <c r="IDR45" s="101"/>
      <c r="IDS45" s="101"/>
      <c r="IDT45" s="101"/>
      <c r="IDU45" s="101"/>
      <c r="IDV45" s="101"/>
      <c r="IDW45" s="101"/>
      <c r="IDX45" s="101"/>
      <c r="IDY45" s="101"/>
      <c r="IDZ45" s="101"/>
      <c r="IEA45" s="101"/>
      <c r="IEB45" s="101"/>
      <c r="IEC45" s="101"/>
      <c r="IED45" s="101"/>
      <c r="IEE45" s="101"/>
      <c r="IEF45" s="101"/>
      <c r="IEG45" s="101"/>
      <c r="IEH45" s="101"/>
      <c r="IEI45" s="101"/>
      <c r="IEJ45" s="101"/>
      <c r="IEK45" s="101"/>
      <c r="IEL45" s="101"/>
      <c r="IEM45" s="101"/>
      <c r="IEN45" s="101"/>
      <c r="IEO45" s="101"/>
      <c r="IEP45" s="101"/>
      <c r="IEQ45" s="101"/>
      <c r="IER45" s="101"/>
      <c r="IES45" s="101"/>
      <c r="IET45" s="101"/>
      <c r="IEU45" s="101"/>
      <c r="IEV45" s="101"/>
      <c r="IEW45" s="101"/>
      <c r="IEX45" s="101"/>
      <c r="IEY45" s="101"/>
      <c r="IEZ45" s="101"/>
      <c r="IFA45" s="101"/>
      <c r="IFB45" s="101"/>
      <c r="IFC45" s="101"/>
      <c r="IFD45" s="101"/>
      <c r="IFE45" s="101"/>
      <c r="IFF45" s="101"/>
      <c r="IFG45" s="101"/>
      <c r="IFH45" s="101"/>
      <c r="IFI45" s="101"/>
      <c r="IFJ45" s="101"/>
      <c r="IFK45" s="101"/>
      <c r="IFL45" s="101"/>
      <c r="IFM45" s="101"/>
      <c r="IFN45" s="101"/>
      <c r="IFO45" s="101"/>
      <c r="IFP45" s="101"/>
      <c r="IFQ45" s="101"/>
      <c r="IFR45" s="101"/>
      <c r="IFS45" s="101"/>
      <c r="IFT45" s="101"/>
      <c r="IFU45" s="101"/>
      <c r="IFV45" s="101"/>
      <c r="IFW45" s="101"/>
      <c r="IFX45" s="101"/>
      <c r="IFY45" s="101"/>
      <c r="IFZ45" s="101"/>
      <c r="IGA45" s="101"/>
      <c r="IGB45" s="101"/>
      <c r="IGC45" s="101"/>
      <c r="IGD45" s="101"/>
      <c r="IGE45" s="101"/>
      <c r="IGF45" s="101"/>
      <c r="IGG45" s="101"/>
      <c r="IGH45" s="101"/>
      <c r="IGI45" s="101"/>
      <c r="IGJ45" s="101"/>
      <c r="IGK45" s="101"/>
      <c r="IGL45" s="101"/>
      <c r="IGM45" s="101"/>
      <c r="IGN45" s="101"/>
      <c r="IGO45" s="101"/>
      <c r="IGP45" s="101"/>
      <c r="IGQ45" s="101"/>
      <c r="IGR45" s="101"/>
      <c r="IGS45" s="101"/>
      <c r="IGT45" s="101"/>
      <c r="IGU45" s="101"/>
      <c r="IGV45" s="101"/>
      <c r="IGW45" s="101"/>
      <c r="IGX45" s="101"/>
      <c r="IGY45" s="101"/>
      <c r="IGZ45" s="101"/>
      <c r="IHA45" s="101"/>
      <c r="IHB45" s="101"/>
      <c r="IHC45" s="101"/>
      <c r="IHD45" s="101"/>
      <c r="IHE45" s="101"/>
      <c r="IHF45" s="101"/>
      <c r="IHG45" s="101"/>
      <c r="IHH45" s="101"/>
      <c r="IHI45" s="101"/>
      <c r="IHJ45" s="101"/>
      <c r="IHK45" s="101"/>
      <c r="IHL45" s="101"/>
      <c r="IHM45" s="101"/>
      <c r="IHN45" s="101"/>
      <c r="IHO45" s="101"/>
      <c r="IHP45" s="101"/>
      <c r="IHQ45" s="101"/>
      <c r="IHR45" s="101"/>
      <c r="IHS45" s="101"/>
      <c r="IHT45" s="101"/>
      <c r="IHU45" s="101"/>
      <c r="IHV45" s="101"/>
      <c r="IHW45" s="101"/>
      <c r="IHX45" s="101"/>
      <c r="IHY45" s="101"/>
      <c r="IHZ45" s="101"/>
      <c r="IIA45" s="101"/>
      <c r="IIB45" s="101"/>
      <c r="IIC45" s="101"/>
      <c r="IID45" s="101"/>
      <c r="IIE45" s="101"/>
      <c r="IIF45" s="101"/>
      <c r="IIG45" s="101"/>
      <c r="IIH45" s="101"/>
      <c r="III45" s="101"/>
      <c r="IIJ45" s="101"/>
      <c r="IIK45" s="101"/>
      <c r="IIL45" s="101"/>
      <c r="IIM45" s="101"/>
      <c r="IIN45" s="101"/>
      <c r="IIO45" s="101"/>
      <c r="IIP45" s="101"/>
      <c r="IIQ45" s="101"/>
      <c r="IIR45" s="101"/>
      <c r="IIS45" s="101"/>
      <c r="IIT45" s="101"/>
      <c r="IIU45" s="101"/>
      <c r="IIV45" s="101"/>
      <c r="IIW45" s="101"/>
      <c r="IIX45" s="101"/>
      <c r="IIY45" s="101"/>
      <c r="IIZ45" s="101"/>
      <c r="IJA45" s="101"/>
      <c r="IJB45" s="101"/>
      <c r="IJC45" s="101"/>
      <c r="IJD45" s="101"/>
      <c r="IJE45" s="101"/>
      <c r="IJF45" s="101"/>
      <c r="IJG45" s="101"/>
      <c r="IJH45" s="101"/>
      <c r="IJI45" s="101"/>
      <c r="IJJ45" s="101"/>
      <c r="IJK45" s="101"/>
      <c r="IJL45" s="101"/>
      <c r="IJM45" s="101"/>
      <c r="IJN45" s="101"/>
      <c r="IJO45" s="101"/>
      <c r="IJP45" s="101"/>
      <c r="IJQ45" s="101"/>
      <c r="IJR45" s="101"/>
      <c r="IJS45" s="101"/>
      <c r="IJT45" s="101"/>
      <c r="IJU45" s="101"/>
      <c r="IJV45" s="101"/>
      <c r="IJW45" s="101"/>
      <c r="IJX45" s="101"/>
      <c r="IJY45" s="101"/>
      <c r="IJZ45" s="101"/>
      <c r="IKA45" s="101"/>
      <c r="IKB45" s="101"/>
      <c r="IKC45" s="101"/>
      <c r="IKD45" s="101"/>
      <c r="IKE45" s="101"/>
      <c r="IKF45" s="101"/>
      <c r="IKG45" s="101"/>
      <c r="IKH45" s="101"/>
      <c r="IKI45" s="101"/>
      <c r="IKJ45" s="101"/>
      <c r="IKK45" s="101"/>
      <c r="IKL45" s="101"/>
      <c r="IKM45" s="101"/>
      <c r="IKN45" s="101"/>
      <c r="IKO45" s="101"/>
      <c r="IKP45" s="101"/>
      <c r="IKQ45" s="101"/>
      <c r="IKR45" s="101"/>
      <c r="IKS45" s="101"/>
      <c r="IKT45" s="101"/>
      <c r="IKU45" s="101"/>
      <c r="IKV45" s="101"/>
      <c r="IKW45" s="101"/>
      <c r="IKX45" s="101"/>
      <c r="IKY45" s="101"/>
      <c r="IKZ45" s="101"/>
      <c r="ILA45" s="101"/>
      <c r="ILB45" s="101"/>
      <c r="ILC45" s="101"/>
      <c r="ILD45" s="101"/>
      <c r="ILE45" s="101"/>
      <c r="ILF45" s="101"/>
      <c r="ILG45" s="101"/>
      <c r="ILH45" s="101"/>
      <c r="ILI45" s="101"/>
      <c r="ILJ45" s="101"/>
      <c r="ILK45" s="101"/>
      <c r="ILL45" s="101"/>
      <c r="ILM45" s="101"/>
      <c r="ILN45" s="101"/>
      <c r="ILO45" s="101"/>
      <c r="ILP45" s="101"/>
      <c r="ILQ45" s="101"/>
      <c r="ILR45" s="101"/>
      <c r="ILS45" s="101"/>
      <c r="ILT45" s="101"/>
      <c r="ILU45" s="101"/>
      <c r="ILV45" s="101"/>
      <c r="ILW45" s="101"/>
      <c r="ILX45" s="101"/>
      <c r="ILY45" s="101"/>
      <c r="ILZ45" s="101"/>
      <c r="IMA45" s="101"/>
      <c r="IMB45" s="101"/>
      <c r="IMC45" s="101"/>
      <c r="IMD45" s="101"/>
      <c r="IME45" s="101"/>
      <c r="IMF45" s="101"/>
      <c r="IMG45" s="101"/>
      <c r="IMH45" s="101"/>
      <c r="IMI45" s="101"/>
      <c r="IMJ45" s="101"/>
      <c r="IMK45" s="101"/>
      <c r="IML45" s="101"/>
      <c r="IMM45" s="101"/>
      <c r="IMN45" s="101"/>
      <c r="IMO45" s="101"/>
      <c r="IMP45" s="101"/>
      <c r="IMQ45" s="101"/>
      <c r="IMR45" s="101"/>
      <c r="IMS45" s="101"/>
      <c r="IMT45" s="101"/>
      <c r="IMU45" s="101"/>
      <c r="IMV45" s="101"/>
      <c r="IMW45" s="101"/>
      <c r="IMX45" s="101"/>
      <c r="IMY45" s="101"/>
      <c r="IMZ45" s="101"/>
      <c r="INA45" s="101"/>
      <c r="INB45" s="101"/>
      <c r="INC45" s="101"/>
      <c r="IND45" s="101"/>
      <c r="INE45" s="101"/>
      <c r="INF45" s="101"/>
      <c r="ING45" s="101"/>
      <c r="INH45" s="101"/>
      <c r="INI45" s="101"/>
      <c r="INJ45" s="101"/>
      <c r="INK45" s="101"/>
      <c r="INL45" s="101"/>
      <c r="INM45" s="101"/>
      <c r="INN45" s="101"/>
      <c r="INO45" s="101"/>
      <c r="INP45" s="101"/>
      <c r="INQ45" s="101"/>
      <c r="INR45" s="101"/>
      <c r="INS45" s="101"/>
      <c r="INT45" s="101"/>
      <c r="INU45" s="101"/>
      <c r="INV45" s="101"/>
      <c r="INW45" s="101"/>
      <c r="INX45" s="101"/>
      <c r="INY45" s="101"/>
      <c r="INZ45" s="101"/>
      <c r="IOA45" s="101"/>
      <c r="IOB45" s="101"/>
      <c r="IOC45" s="101"/>
      <c r="IOD45" s="101"/>
      <c r="IOE45" s="101"/>
      <c r="IOF45" s="101"/>
      <c r="IOG45" s="101"/>
      <c r="IOH45" s="101"/>
      <c r="IOI45" s="101"/>
      <c r="IOJ45" s="101"/>
      <c r="IOK45" s="101"/>
      <c r="IOL45" s="101"/>
      <c r="IOM45" s="101"/>
      <c r="ION45" s="101"/>
      <c r="IOO45" s="101"/>
      <c r="IOP45" s="101"/>
      <c r="IOQ45" s="101"/>
      <c r="IOR45" s="101"/>
      <c r="IOS45" s="101"/>
      <c r="IOT45" s="101"/>
      <c r="IOU45" s="101"/>
      <c r="IOV45" s="101"/>
      <c r="IOW45" s="101"/>
      <c r="IOX45" s="101"/>
      <c r="IOY45" s="101"/>
      <c r="IOZ45" s="101"/>
      <c r="IPA45" s="101"/>
      <c r="IPB45" s="101"/>
      <c r="IPC45" s="101"/>
      <c r="IPD45" s="101"/>
      <c r="IPE45" s="101"/>
      <c r="IPF45" s="101"/>
      <c r="IPG45" s="101"/>
      <c r="IPH45" s="101"/>
      <c r="IPI45" s="101"/>
      <c r="IPJ45" s="101"/>
      <c r="IPK45" s="101"/>
      <c r="IPL45" s="101"/>
      <c r="IPM45" s="101"/>
      <c r="IPN45" s="101"/>
      <c r="IPO45" s="101"/>
      <c r="IPP45" s="101"/>
      <c r="IPQ45" s="101"/>
      <c r="IPR45" s="101"/>
      <c r="IPS45" s="101"/>
      <c r="IPT45" s="101"/>
      <c r="IPU45" s="101"/>
      <c r="IPV45" s="101"/>
      <c r="IPW45" s="101"/>
      <c r="IPX45" s="101"/>
      <c r="IPY45" s="101"/>
      <c r="IPZ45" s="101"/>
      <c r="IQA45" s="101"/>
      <c r="IQB45" s="101"/>
      <c r="IQC45" s="101"/>
      <c r="IQD45" s="101"/>
      <c r="IQE45" s="101"/>
      <c r="IQF45" s="101"/>
      <c r="IQG45" s="101"/>
      <c r="IQH45" s="101"/>
      <c r="IQI45" s="101"/>
      <c r="IQJ45" s="101"/>
      <c r="IQK45" s="101"/>
      <c r="IQL45" s="101"/>
      <c r="IQM45" s="101"/>
      <c r="IQN45" s="101"/>
      <c r="IQO45" s="101"/>
      <c r="IQP45" s="101"/>
      <c r="IQQ45" s="101"/>
      <c r="IQR45" s="101"/>
      <c r="IQS45" s="101"/>
      <c r="IQT45" s="101"/>
      <c r="IQU45" s="101"/>
      <c r="IQV45" s="101"/>
      <c r="IQW45" s="101"/>
      <c r="IQX45" s="101"/>
      <c r="IQY45" s="101"/>
      <c r="IQZ45" s="101"/>
      <c r="IRA45" s="101"/>
      <c r="IRB45" s="101"/>
      <c r="IRC45" s="101"/>
      <c r="IRD45" s="101"/>
      <c r="IRE45" s="101"/>
      <c r="IRF45" s="101"/>
      <c r="IRG45" s="101"/>
      <c r="IRH45" s="101"/>
      <c r="IRI45" s="101"/>
      <c r="IRJ45" s="101"/>
      <c r="IRK45" s="101"/>
      <c r="IRL45" s="101"/>
      <c r="IRM45" s="101"/>
      <c r="IRN45" s="101"/>
      <c r="IRO45" s="101"/>
      <c r="IRP45" s="101"/>
      <c r="IRQ45" s="101"/>
      <c r="IRR45" s="101"/>
      <c r="IRS45" s="101"/>
      <c r="IRT45" s="101"/>
      <c r="IRU45" s="101"/>
      <c r="IRV45" s="101"/>
      <c r="IRW45" s="101"/>
      <c r="IRX45" s="101"/>
      <c r="IRY45" s="101"/>
      <c r="IRZ45" s="101"/>
      <c r="ISA45" s="101"/>
      <c r="ISB45" s="101"/>
      <c r="ISC45" s="101"/>
      <c r="ISD45" s="101"/>
      <c r="ISE45" s="101"/>
      <c r="ISF45" s="101"/>
      <c r="ISG45" s="101"/>
      <c r="ISH45" s="101"/>
      <c r="ISI45" s="101"/>
      <c r="ISJ45" s="101"/>
      <c r="ISK45" s="101"/>
      <c r="ISL45" s="101"/>
      <c r="ISM45" s="101"/>
      <c r="ISN45" s="101"/>
      <c r="ISO45" s="101"/>
      <c r="ISP45" s="101"/>
      <c r="ISQ45" s="101"/>
      <c r="ISR45" s="101"/>
      <c r="ISS45" s="101"/>
      <c r="IST45" s="101"/>
      <c r="ISU45" s="101"/>
      <c r="ISV45" s="101"/>
      <c r="ISW45" s="101"/>
      <c r="ISX45" s="101"/>
      <c r="ISY45" s="101"/>
      <c r="ISZ45" s="101"/>
      <c r="ITA45" s="101"/>
      <c r="ITB45" s="101"/>
      <c r="ITC45" s="101"/>
      <c r="ITD45" s="101"/>
      <c r="ITE45" s="101"/>
      <c r="ITF45" s="101"/>
      <c r="ITG45" s="101"/>
      <c r="ITH45" s="101"/>
      <c r="ITI45" s="101"/>
      <c r="ITJ45" s="101"/>
      <c r="ITK45" s="101"/>
      <c r="ITL45" s="101"/>
      <c r="ITM45" s="101"/>
      <c r="ITN45" s="101"/>
      <c r="ITO45" s="101"/>
      <c r="ITP45" s="101"/>
      <c r="ITQ45" s="101"/>
      <c r="ITR45" s="101"/>
      <c r="ITS45" s="101"/>
      <c r="ITT45" s="101"/>
      <c r="ITU45" s="101"/>
      <c r="ITV45" s="101"/>
      <c r="ITW45" s="101"/>
      <c r="ITX45" s="101"/>
      <c r="ITY45" s="101"/>
      <c r="ITZ45" s="101"/>
      <c r="IUA45" s="101"/>
      <c r="IUB45" s="101"/>
      <c r="IUC45" s="101"/>
      <c r="IUD45" s="101"/>
      <c r="IUE45" s="101"/>
      <c r="IUF45" s="101"/>
      <c r="IUG45" s="101"/>
      <c r="IUH45" s="101"/>
      <c r="IUI45" s="101"/>
      <c r="IUJ45" s="101"/>
      <c r="IUK45" s="101"/>
      <c r="IUL45" s="101"/>
      <c r="IUM45" s="101"/>
      <c r="IUN45" s="101"/>
      <c r="IUO45" s="101"/>
      <c r="IUP45" s="101"/>
      <c r="IUQ45" s="101"/>
      <c r="IUR45" s="101"/>
      <c r="IUS45" s="101"/>
      <c r="IUT45" s="101"/>
      <c r="IUU45" s="101"/>
      <c r="IUV45" s="101"/>
      <c r="IUW45" s="101"/>
      <c r="IUX45" s="101"/>
      <c r="IUY45" s="101"/>
      <c r="IUZ45" s="101"/>
      <c r="IVA45" s="101"/>
      <c r="IVB45" s="101"/>
      <c r="IVC45" s="101"/>
      <c r="IVD45" s="101"/>
      <c r="IVE45" s="101"/>
      <c r="IVF45" s="101"/>
      <c r="IVG45" s="101"/>
      <c r="IVH45" s="101"/>
      <c r="IVI45" s="101"/>
      <c r="IVJ45" s="101"/>
      <c r="IVK45" s="101"/>
      <c r="IVL45" s="101"/>
      <c r="IVM45" s="101"/>
      <c r="IVN45" s="101"/>
      <c r="IVO45" s="101"/>
      <c r="IVP45" s="101"/>
      <c r="IVQ45" s="101"/>
      <c r="IVR45" s="101"/>
      <c r="IVS45" s="101"/>
      <c r="IVT45" s="101"/>
      <c r="IVU45" s="101"/>
      <c r="IVV45" s="101"/>
      <c r="IVW45" s="101"/>
      <c r="IVX45" s="101"/>
      <c r="IVY45" s="101"/>
      <c r="IVZ45" s="101"/>
      <c r="IWA45" s="101"/>
      <c r="IWB45" s="101"/>
      <c r="IWC45" s="101"/>
      <c r="IWD45" s="101"/>
      <c r="IWE45" s="101"/>
      <c r="IWF45" s="101"/>
      <c r="IWG45" s="101"/>
      <c r="IWH45" s="101"/>
      <c r="IWI45" s="101"/>
      <c r="IWJ45" s="101"/>
      <c r="IWK45" s="101"/>
      <c r="IWL45" s="101"/>
      <c r="IWM45" s="101"/>
      <c r="IWN45" s="101"/>
      <c r="IWO45" s="101"/>
      <c r="IWP45" s="101"/>
      <c r="IWQ45" s="101"/>
      <c r="IWR45" s="101"/>
      <c r="IWS45" s="101"/>
      <c r="IWT45" s="101"/>
      <c r="IWU45" s="101"/>
      <c r="IWV45" s="101"/>
      <c r="IWW45" s="101"/>
      <c r="IWX45" s="101"/>
      <c r="IWY45" s="101"/>
      <c r="IWZ45" s="101"/>
      <c r="IXA45" s="101"/>
      <c r="IXB45" s="101"/>
      <c r="IXC45" s="101"/>
      <c r="IXD45" s="101"/>
      <c r="IXE45" s="101"/>
      <c r="IXF45" s="101"/>
      <c r="IXG45" s="101"/>
      <c r="IXH45" s="101"/>
      <c r="IXI45" s="101"/>
      <c r="IXJ45" s="101"/>
      <c r="IXK45" s="101"/>
      <c r="IXL45" s="101"/>
      <c r="IXM45" s="101"/>
      <c r="IXN45" s="101"/>
      <c r="IXO45" s="101"/>
      <c r="IXP45" s="101"/>
      <c r="IXQ45" s="101"/>
      <c r="IXR45" s="101"/>
      <c r="IXS45" s="101"/>
      <c r="IXT45" s="101"/>
      <c r="IXU45" s="101"/>
      <c r="IXV45" s="101"/>
      <c r="IXW45" s="101"/>
      <c r="IXX45" s="101"/>
      <c r="IXY45" s="101"/>
      <c r="IXZ45" s="101"/>
      <c r="IYA45" s="101"/>
      <c r="IYB45" s="101"/>
      <c r="IYC45" s="101"/>
      <c r="IYD45" s="101"/>
      <c r="IYE45" s="101"/>
      <c r="IYF45" s="101"/>
      <c r="IYG45" s="101"/>
      <c r="IYH45" s="101"/>
      <c r="IYI45" s="101"/>
      <c r="IYJ45" s="101"/>
      <c r="IYK45" s="101"/>
      <c r="IYL45" s="101"/>
      <c r="IYM45" s="101"/>
      <c r="IYN45" s="101"/>
      <c r="IYO45" s="101"/>
      <c r="IYP45" s="101"/>
      <c r="IYQ45" s="101"/>
      <c r="IYR45" s="101"/>
      <c r="IYS45" s="101"/>
      <c r="IYT45" s="101"/>
      <c r="IYU45" s="101"/>
      <c r="IYV45" s="101"/>
      <c r="IYW45" s="101"/>
      <c r="IYX45" s="101"/>
      <c r="IYY45" s="101"/>
      <c r="IYZ45" s="101"/>
      <c r="IZA45" s="101"/>
      <c r="IZB45" s="101"/>
      <c r="IZC45" s="101"/>
      <c r="IZD45" s="101"/>
      <c r="IZE45" s="101"/>
      <c r="IZF45" s="101"/>
      <c r="IZG45" s="101"/>
      <c r="IZH45" s="101"/>
      <c r="IZI45" s="101"/>
      <c r="IZJ45" s="101"/>
      <c r="IZK45" s="101"/>
      <c r="IZL45" s="101"/>
      <c r="IZM45" s="101"/>
      <c r="IZN45" s="101"/>
      <c r="IZO45" s="101"/>
      <c r="IZP45" s="101"/>
      <c r="IZQ45" s="101"/>
      <c r="IZR45" s="101"/>
      <c r="IZS45" s="101"/>
      <c r="IZT45" s="101"/>
      <c r="IZU45" s="101"/>
      <c r="IZV45" s="101"/>
      <c r="IZW45" s="101"/>
      <c r="IZX45" s="101"/>
      <c r="IZY45" s="101"/>
      <c r="IZZ45" s="101"/>
      <c r="JAA45" s="101"/>
      <c r="JAB45" s="101"/>
      <c r="JAC45" s="101"/>
      <c r="JAD45" s="101"/>
      <c r="JAE45" s="101"/>
      <c r="JAF45" s="101"/>
      <c r="JAG45" s="101"/>
      <c r="JAH45" s="101"/>
      <c r="JAI45" s="101"/>
      <c r="JAJ45" s="101"/>
      <c r="JAK45" s="101"/>
      <c r="JAL45" s="101"/>
      <c r="JAM45" s="101"/>
      <c r="JAN45" s="101"/>
      <c r="JAO45" s="101"/>
      <c r="JAP45" s="101"/>
      <c r="JAQ45" s="101"/>
      <c r="JAR45" s="101"/>
      <c r="JAS45" s="101"/>
      <c r="JAT45" s="101"/>
      <c r="JAU45" s="101"/>
      <c r="JAV45" s="101"/>
      <c r="JAW45" s="101"/>
      <c r="JAX45" s="101"/>
      <c r="JAY45" s="101"/>
      <c r="JAZ45" s="101"/>
      <c r="JBA45" s="101"/>
      <c r="JBB45" s="101"/>
      <c r="JBC45" s="101"/>
      <c r="JBD45" s="101"/>
      <c r="JBE45" s="101"/>
      <c r="JBF45" s="101"/>
      <c r="JBG45" s="101"/>
      <c r="JBH45" s="101"/>
      <c r="JBI45" s="101"/>
      <c r="JBJ45" s="101"/>
      <c r="JBK45" s="101"/>
      <c r="JBL45" s="101"/>
      <c r="JBM45" s="101"/>
      <c r="JBN45" s="101"/>
      <c r="JBO45" s="101"/>
      <c r="JBP45" s="101"/>
      <c r="JBQ45" s="101"/>
      <c r="JBR45" s="101"/>
      <c r="JBS45" s="101"/>
      <c r="JBT45" s="101"/>
      <c r="JBU45" s="101"/>
      <c r="JBV45" s="101"/>
      <c r="JBW45" s="101"/>
      <c r="JBX45" s="101"/>
      <c r="JBY45" s="101"/>
      <c r="JBZ45" s="101"/>
      <c r="JCA45" s="101"/>
      <c r="JCB45" s="101"/>
      <c r="JCC45" s="101"/>
      <c r="JCD45" s="101"/>
      <c r="JCE45" s="101"/>
      <c r="JCF45" s="101"/>
      <c r="JCG45" s="101"/>
      <c r="JCH45" s="101"/>
      <c r="JCI45" s="101"/>
      <c r="JCJ45" s="101"/>
      <c r="JCK45" s="101"/>
      <c r="JCL45" s="101"/>
      <c r="JCM45" s="101"/>
      <c r="JCN45" s="101"/>
      <c r="JCO45" s="101"/>
      <c r="JCP45" s="101"/>
      <c r="JCQ45" s="101"/>
      <c r="JCR45" s="101"/>
      <c r="JCS45" s="101"/>
      <c r="JCT45" s="101"/>
      <c r="JCU45" s="101"/>
      <c r="JCV45" s="101"/>
      <c r="JCW45" s="101"/>
      <c r="JCX45" s="101"/>
      <c r="JCY45" s="101"/>
      <c r="JCZ45" s="101"/>
      <c r="JDA45" s="101"/>
      <c r="JDB45" s="101"/>
      <c r="JDC45" s="101"/>
      <c r="JDD45" s="101"/>
      <c r="JDE45" s="101"/>
      <c r="JDF45" s="101"/>
      <c r="JDG45" s="101"/>
      <c r="JDH45" s="101"/>
      <c r="JDI45" s="101"/>
      <c r="JDJ45" s="101"/>
      <c r="JDK45" s="101"/>
      <c r="JDL45" s="101"/>
      <c r="JDM45" s="101"/>
      <c r="JDN45" s="101"/>
      <c r="JDO45" s="101"/>
      <c r="JDP45" s="101"/>
      <c r="JDQ45" s="101"/>
      <c r="JDR45" s="101"/>
      <c r="JDS45" s="101"/>
      <c r="JDT45" s="101"/>
      <c r="JDU45" s="101"/>
      <c r="JDV45" s="101"/>
      <c r="JDW45" s="101"/>
      <c r="JDX45" s="101"/>
      <c r="JDY45" s="101"/>
      <c r="JDZ45" s="101"/>
      <c r="JEA45" s="101"/>
      <c r="JEB45" s="101"/>
      <c r="JEC45" s="101"/>
      <c r="JED45" s="101"/>
      <c r="JEE45" s="101"/>
      <c r="JEF45" s="101"/>
      <c r="JEG45" s="101"/>
      <c r="JEH45" s="101"/>
      <c r="JEI45" s="101"/>
      <c r="JEJ45" s="101"/>
      <c r="JEK45" s="101"/>
      <c r="JEL45" s="101"/>
      <c r="JEM45" s="101"/>
      <c r="JEN45" s="101"/>
      <c r="JEO45" s="101"/>
      <c r="JEP45" s="101"/>
      <c r="JEQ45" s="101"/>
      <c r="JER45" s="101"/>
      <c r="JES45" s="101"/>
      <c r="JET45" s="101"/>
      <c r="JEU45" s="101"/>
      <c r="JEV45" s="101"/>
      <c r="JEW45" s="101"/>
      <c r="JEX45" s="101"/>
      <c r="JEY45" s="101"/>
      <c r="JEZ45" s="101"/>
      <c r="JFA45" s="101"/>
      <c r="JFB45" s="101"/>
      <c r="JFC45" s="101"/>
      <c r="JFD45" s="101"/>
      <c r="JFE45" s="101"/>
      <c r="JFF45" s="101"/>
      <c r="JFG45" s="101"/>
      <c r="JFH45" s="101"/>
      <c r="JFI45" s="101"/>
      <c r="JFJ45" s="101"/>
      <c r="JFK45" s="101"/>
      <c r="JFL45" s="101"/>
      <c r="JFM45" s="101"/>
      <c r="JFN45" s="101"/>
      <c r="JFO45" s="101"/>
      <c r="JFP45" s="101"/>
      <c r="JFQ45" s="101"/>
      <c r="JFR45" s="101"/>
      <c r="JFS45" s="101"/>
      <c r="JFT45" s="101"/>
      <c r="JFU45" s="101"/>
      <c r="JFV45" s="101"/>
      <c r="JFW45" s="101"/>
      <c r="JFX45" s="101"/>
      <c r="JFY45" s="101"/>
      <c r="JFZ45" s="101"/>
      <c r="JGA45" s="101"/>
      <c r="JGB45" s="101"/>
      <c r="JGC45" s="101"/>
      <c r="JGD45" s="101"/>
      <c r="JGE45" s="101"/>
      <c r="JGF45" s="101"/>
      <c r="JGG45" s="101"/>
      <c r="JGH45" s="101"/>
      <c r="JGI45" s="101"/>
      <c r="JGJ45" s="101"/>
      <c r="JGK45" s="101"/>
      <c r="JGL45" s="101"/>
      <c r="JGM45" s="101"/>
      <c r="JGN45" s="101"/>
      <c r="JGO45" s="101"/>
      <c r="JGP45" s="101"/>
      <c r="JGQ45" s="101"/>
      <c r="JGR45" s="101"/>
      <c r="JGS45" s="101"/>
      <c r="JGT45" s="101"/>
      <c r="JGU45" s="101"/>
      <c r="JGV45" s="101"/>
      <c r="JGW45" s="101"/>
      <c r="JGX45" s="101"/>
      <c r="JGY45" s="101"/>
      <c r="JGZ45" s="101"/>
      <c r="JHA45" s="101"/>
      <c r="JHB45" s="101"/>
      <c r="JHC45" s="101"/>
      <c r="JHD45" s="101"/>
      <c r="JHE45" s="101"/>
      <c r="JHF45" s="101"/>
      <c r="JHG45" s="101"/>
      <c r="JHH45" s="101"/>
      <c r="JHI45" s="101"/>
      <c r="JHJ45" s="101"/>
      <c r="JHK45" s="101"/>
      <c r="JHL45" s="101"/>
      <c r="JHM45" s="101"/>
      <c r="JHN45" s="101"/>
      <c r="JHO45" s="101"/>
      <c r="JHP45" s="101"/>
      <c r="JHQ45" s="101"/>
      <c r="JHR45" s="101"/>
      <c r="JHS45" s="101"/>
      <c r="JHT45" s="101"/>
      <c r="JHU45" s="101"/>
      <c r="JHV45" s="101"/>
      <c r="JHW45" s="101"/>
      <c r="JHX45" s="101"/>
      <c r="JHY45" s="101"/>
      <c r="JHZ45" s="101"/>
      <c r="JIA45" s="101"/>
      <c r="JIB45" s="101"/>
      <c r="JIC45" s="101"/>
      <c r="JID45" s="101"/>
      <c r="JIE45" s="101"/>
      <c r="JIF45" s="101"/>
      <c r="JIG45" s="101"/>
      <c r="JIH45" s="101"/>
      <c r="JII45" s="101"/>
      <c r="JIJ45" s="101"/>
      <c r="JIK45" s="101"/>
      <c r="JIL45" s="101"/>
      <c r="JIM45" s="101"/>
      <c r="JIN45" s="101"/>
      <c r="JIO45" s="101"/>
      <c r="JIP45" s="101"/>
      <c r="JIQ45" s="101"/>
      <c r="JIR45" s="101"/>
      <c r="JIS45" s="101"/>
      <c r="JIT45" s="101"/>
      <c r="JIU45" s="101"/>
      <c r="JIV45" s="101"/>
      <c r="JIW45" s="101"/>
      <c r="JIX45" s="101"/>
      <c r="JIY45" s="101"/>
      <c r="JIZ45" s="101"/>
      <c r="JJA45" s="101"/>
      <c r="JJB45" s="101"/>
      <c r="JJC45" s="101"/>
      <c r="JJD45" s="101"/>
      <c r="JJE45" s="101"/>
      <c r="JJF45" s="101"/>
      <c r="JJG45" s="101"/>
      <c r="JJH45" s="101"/>
      <c r="JJI45" s="101"/>
      <c r="JJJ45" s="101"/>
      <c r="JJK45" s="101"/>
      <c r="JJL45" s="101"/>
      <c r="JJM45" s="101"/>
      <c r="JJN45" s="101"/>
      <c r="JJO45" s="101"/>
      <c r="JJP45" s="101"/>
      <c r="JJQ45" s="101"/>
      <c r="JJR45" s="101"/>
      <c r="JJS45" s="101"/>
      <c r="JJT45" s="101"/>
      <c r="JJU45" s="101"/>
      <c r="JJV45" s="101"/>
      <c r="JJW45" s="101"/>
      <c r="JJX45" s="101"/>
      <c r="JJY45" s="101"/>
      <c r="JJZ45" s="101"/>
      <c r="JKA45" s="101"/>
      <c r="JKB45" s="101"/>
      <c r="JKC45" s="101"/>
      <c r="JKD45" s="101"/>
      <c r="JKE45" s="101"/>
      <c r="JKF45" s="101"/>
      <c r="JKG45" s="101"/>
      <c r="JKH45" s="101"/>
      <c r="JKI45" s="101"/>
      <c r="JKJ45" s="101"/>
      <c r="JKK45" s="101"/>
      <c r="JKL45" s="101"/>
      <c r="JKM45" s="101"/>
      <c r="JKN45" s="101"/>
      <c r="JKO45" s="101"/>
      <c r="JKP45" s="101"/>
      <c r="JKQ45" s="101"/>
      <c r="JKR45" s="101"/>
      <c r="JKS45" s="101"/>
      <c r="JKT45" s="101"/>
      <c r="JKU45" s="101"/>
      <c r="JKV45" s="101"/>
      <c r="JKW45" s="101"/>
      <c r="JKX45" s="101"/>
      <c r="JKY45" s="101"/>
      <c r="JKZ45" s="101"/>
      <c r="JLA45" s="101"/>
      <c r="JLB45" s="101"/>
      <c r="JLC45" s="101"/>
      <c r="JLD45" s="101"/>
      <c r="JLE45" s="101"/>
      <c r="JLF45" s="101"/>
      <c r="JLG45" s="101"/>
      <c r="JLH45" s="101"/>
      <c r="JLI45" s="101"/>
      <c r="JLJ45" s="101"/>
      <c r="JLK45" s="101"/>
      <c r="JLL45" s="101"/>
      <c r="JLM45" s="101"/>
      <c r="JLN45" s="101"/>
      <c r="JLO45" s="101"/>
      <c r="JLP45" s="101"/>
      <c r="JLQ45" s="101"/>
      <c r="JLR45" s="101"/>
      <c r="JLS45" s="101"/>
      <c r="JLT45" s="101"/>
      <c r="JLU45" s="101"/>
      <c r="JLV45" s="101"/>
      <c r="JLW45" s="101"/>
      <c r="JLX45" s="101"/>
      <c r="JLY45" s="101"/>
      <c r="JLZ45" s="101"/>
      <c r="JMA45" s="101"/>
      <c r="JMB45" s="101"/>
      <c r="JMC45" s="101"/>
      <c r="JMD45" s="101"/>
      <c r="JME45" s="101"/>
      <c r="JMF45" s="101"/>
      <c r="JMG45" s="101"/>
      <c r="JMH45" s="101"/>
      <c r="JMI45" s="101"/>
      <c r="JMJ45" s="101"/>
      <c r="JMK45" s="101"/>
      <c r="JML45" s="101"/>
      <c r="JMM45" s="101"/>
      <c r="JMN45" s="101"/>
      <c r="JMO45" s="101"/>
      <c r="JMP45" s="101"/>
      <c r="JMQ45" s="101"/>
      <c r="JMR45" s="101"/>
      <c r="JMS45" s="101"/>
      <c r="JMT45" s="101"/>
      <c r="JMU45" s="101"/>
      <c r="JMV45" s="101"/>
      <c r="JMW45" s="101"/>
      <c r="JMX45" s="101"/>
      <c r="JMY45" s="101"/>
      <c r="JMZ45" s="101"/>
      <c r="JNA45" s="101"/>
      <c r="JNB45" s="101"/>
      <c r="JNC45" s="101"/>
      <c r="JND45" s="101"/>
      <c r="JNE45" s="101"/>
      <c r="JNF45" s="101"/>
      <c r="JNG45" s="101"/>
      <c r="JNH45" s="101"/>
      <c r="JNI45" s="101"/>
      <c r="JNJ45" s="101"/>
      <c r="JNK45" s="101"/>
      <c r="JNL45" s="101"/>
      <c r="JNM45" s="101"/>
      <c r="JNN45" s="101"/>
      <c r="JNO45" s="101"/>
      <c r="JNP45" s="101"/>
      <c r="JNQ45" s="101"/>
      <c r="JNR45" s="101"/>
      <c r="JNS45" s="101"/>
      <c r="JNT45" s="101"/>
      <c r="JNU45" s="101"/>
      <c r="JNV45" s="101"/>
      <c r="JNW45" s="101"/>
      <c r="JNX45" s="101"/>
      <c r="JNY45" s="101"/>
      <c r="JNZ45" s="101"/>
      <c r="JOA45" s="101"/>
      <c r="JOB45" s="101"/>
      <c r="JOC45" s="101"/>
      <c r="JOD45" s="101"/>
      <c r="JOE45" s="101"/>
      <c r="JOF45" s="101"/>
      <c r="JOG45" s="101"/>
      <c r="JOH45" s="101"/>
      <c r="JOI45" s="101"/>
      <c r="JOJ45" s="101"/>
      <c r="JOK45" s="101"/>
      <c r="JOL45" s="101"/>
      <c r="JOM45" s="101"/>
      <c r="JON45" s="101"/>
      <c r="JOO45" s="101"/>
      <c r="JOP45" s="101"/>
      <c r="JOQ45" s="101"/>
      <c r="JOR45" s="101"/>
      <c r="JOS45" s="101"/>
      <c r="JOT45" s="101"/>
      <c r="JOU45" s="101"/>
      <c r="JOV45" s="101"/>
      <c r="JOW45" s="101"/>
      <c r="JOX45" s="101"/>
      <c r="JOY45" s="101"/>
      <c r="JOZ45" s="101"/>
      <c r="JPA45" s="101"/>
      <c r="JPB45" s="101"/>
      <c r="JPC45" s="101"/>
      <c r="JPD45" s="101"/>
      <c r="JPE45" s="101"/>
      <c r="JPF45" s="101"/>
      <c r="JPG45" s="101"/>
      <c r="JPH45" s="101"/>
      <c r="JPI45" s="101"/>
      <c r="JPJ45" s="101"/>
      <c r="JPK45" s="101"/>
      <c r="JPL45" s="101"/>
      <c r="JPM45" s="101"/>
      <c r="JPN45" s="101"/>
      <c r="JPO45" s="101"/>
      <c r="JPP45" s="101"/>
      <c r="JPQ45" s="101"/>
      <c r="JPR45" s="101"/>
      <c r="JPS45" s="101"/>
      <c r="JPT45" s="101"/>
      <c r="JPU45" s="101"/>
      <c r="JPV45" s="101"/>
      <c r="JPW45" s="101"/>
      <c r="JPX45" s="101"/>
      <c r="JPY45" s="101"/>
      <c r="JPZ45" s="101"/>
      <c r="JQA45" s="101"/>
      <c r="JQB45" s="101"/>
      <c r="JQC45" s="101"/>
      <c r="JQD45" s="101"/>
      <c r="JQE45" s="101"/>
      <c r="JQF45" s="101"/>
      <c r="JQG45" s="101"/>
      <c r="JQH45" s="101"/>
      <c r="JQI45" s="101"/>
      <c r="JQJ45" s="101"/>
      <c r="JQK45" s="101"/>
      <c r="JQL45" s="101"/>
      <c r="JQM45" s="101"/>
      <c r="JQN45" s="101"/>
      <c r="JQO45" s="101"/>
      <c r="JQP45" s="101"/>
      <c r="JQQ45" s="101"/>
      <c r="JQR45" s="101"/>
      <c r="JQS45" s="101"/>
      <c r="JQT45" s="101"/>
      <c r="JQU45" s="101"/>
      <c r="JQV45" s="101"/>
      <c r="JQW45" s="101"/>
      <c r="JQX45" s="101"/>
      <c r="JQY45" s="101"/>
      <c r="JQZ45" s="101"/>
      <c r="JRA45" s="101"/>
      <c r="JRB45" s="101"/>
      <c r="JRC45" s="101"/>
      <c r="JRD45" s="101"/>
      <c r="JRE45" s="101"/>
      <c r="JRF45" s="101"/>
      <c r="JRG45" s="101"/>
      <c r="JRH45" s="101"/>
      <c r="JRI45" s="101"/>
      <c r="JRJ45" s="101"/>
      <c r="JRK45" s="101"/>
      <c r="JRL45" s="101"/>
      <c r="JRM45" s="101"/>
      <c r="JRN45" s="101"/>
      <c r="JRO45" s="101"/>
      <c r="JRP45" s="101"/>
      <c r="JRQ45" s="101"/>
      <c r="JRR45" s="101"/>
      <c r="JRS45" s="101"/>
      <c r="JRT45" s="101"/>
      <c r="JRU45" s="101"/>
      <c r="JRV45" s="101"/>
      <c r="JRW45" s="101"/>
      <c r="JRX45" s="101"/>
      <c r="JRY45" s="101"/>
      <c r="JRZ45" s="101"/>
      <c r="JSA45" s="101"/>
      <c r="JSB45" s="101"/>
      <c r="JSC45" s="101"/>
      <c r="JSD45" s="101"/>
      <c r="JSE45" s="101"/>
      <c r="JSF45" s="101"/>
      <c r="JSG45" s="101"/>
      <c r="JSH45" s="101"/>
      <c r="JSI45" s="101"/>
      <c r="JSJ45" s="101"/>
      <c r="JSK45" s="101"/>
      <c r="JSL45" s="101"/>
      <c r="JSM45" s="101"/>
      <c r="JSN45" s="101"/>
      <c r="JSO45" s="101"/>
      <c r="JSP45" s="101"/>
      <c r="JSQ45" s="101"/>
      <c r="JSR45" s="101"/>
      <c r="JSS45" s="101"/>
      <c r="JST45" s="101"/>
      <c r="JSU45" s="101"/>
      <c r="JSV45" s="101"/>
      <c r="JSW45" s="101"/>
      <c r="JSX45" s="101"/>
      <c r="JSY45" s="101"/>
      <c r="JSZ45" s="101"/>
      <c r="JTA45" s="101"/>
      <c r="JTB45" s="101"/>
      <c r="JTC45" s="101"/>
      <c r="JTD45" s="101"/>
      <c r="JTE45" s="101"/>
      <c r="JTF45" s="101"/>
      <c r="JTG45" s="101"/>
      <c r="JTH45" s="101"/>
      <c r="JTI45" s="101"/>
      <c r="JTJ45" s="101"/>
      <c r="JTK45" s="101"/>
      <c r="JTL45" s="101"/>
      <c r="JTM45" s="101"/>
      <c r="JTN45" s="101"/>
      <c r="JTO45" s="101"/>
      <c r="JTP45" s="101"/>
      <c r="JTQ45" s="101"/>
      <c r="JTR45" s="101"/>
      <c r="JTS45" s="101"/>
      <c r="JTT45" s="101"/>
      <c r="JTU45" s="101"/>
      <c r="JTV45" s="101"/>
      <c r="JTW45" s="101"/>
      <c r="JTX45" s="101"/>
      <c r="JTY45" s="101"/>
      <c r="JTZ45" s="101"/>
      <c r="JUA45" s="101"/>
      <c r="JUB45" s="101"/>
      <c r="JUC45" s="101"/>
      <c r="JUD45" s="101"/>
      <c r="JUE45" s="101"/>
      <c r="JUF45" s="101"/>
      <c r="JUG45" s="101"/>
      <c r="JUH45" s="101"/>
      <c r="JUI45" s="101"/>
      <c r="JUJ45" s="101"/>
      <c r="JUK45" s="101"/>
      <c r="JUL45" s="101"/>
      <c r="JUM45" s="101"/>
      <c r="JUN45" s="101"/>
      <c r="JUO45" s="101"/>
      <c r="JUP45" s="101"/>
      <c r="JUQ45" s="101"/>
      <c r="JUR45" s="101"/>
      <c r="JUS45" s="101"/>
      <c r="JUT45" s="101"/>
      <c r="JUU45" s="101"/>
      <c r="JUV45" s="101"/>
      <c r="JUW45" s="101"/>
      <c r="JUX45" s="101"/>
      <c r="JUY45" s="101"/>
      <c r="JUZ45" s="101"/>
      <c r="JVA45" s="101"/>
      <c r="JVB45" s="101"/>
      <c r="JVC45" s="101"/>
      <c r="JVD45" s="101"/>
      <c r="JVE45" s="101"/>
      <c r="JVF45" s="101"/>
      <c r="JVG45" s="101"/>
      <c r="JVH45" s="101"/>
      <c r="JVI45" s="101"/>
      <c r="JVJ45" s="101"/>
      <c r="JVK45" s="101"/>
      <c r="JVL45" s="101"/>
      <c r="JVM45" s="101"/>
      <c r="JVN45" s="101"/>
      <c r="JVO45" s="101"/>
      <c r="JVP45" s="101"/>
      <c r="JVQ45" s="101"/>
      <c r="JVR45" s="101"/>
      <c r="JVS45" s="101"/>
      <c r="JVT45" s="101"/>
      <c r="JVU45" s="101"/>
      <c r="JVV45" s="101"/>
      <c r="JVW45" s="101"/>
      <c r="JVX45" s="101"/>
      <c r="JVY45" s="101"/>
      <c r="JVZ45" s="101"/>
      <c r="JWA45" s="101"/>
      <c r="JWB45" s="101"/>
      <c r="JWC45" s="101"/>
      <c r="JWD45" s="101"/>
      <c r="JWE45" s="101"/>
      <c r="JWF45" s="101"/>
      <c r="JWG45" s="101"/>
      <c r="JWH45" s="101"/>
      <c r="JWI45" s="101"/>
      <c r="JWJ45" s="101"/>
      <c r="JWK45" s="101"/>
      <c r="JWL45" s="101"/>
      <c r="JWM45" s="101"/>
      <c r="JWN45" s="101"/>
      <c r="JWO45" s="101"/>
      <c r="JWP45" s="101"/>
      <c r="JWQ45" s="101"/>
      <c r="JWR45" s="101"/>
      <c r="JWS45" s="101"/>
      <c r="JWT45" s="101"/>
      <c r="JWU45" s="101"/>
      <c r="JWV45" s="101"/>
      <c r="JWW45" s="101"/>
      <c r="JWX45" s="101"/>
      <c r="JWY45" s="101"/>
      <c r="JWZ45" s="101"/>
      <c r="JXA45" s="101"/>
      <c r="JXB45" s="101"/>
      <c r="JXC45" s="101"/>
      <c r="JXD45" s="101"/>
      <c r="JXE45" s="101"/>
      <c r="JXF45" s="101"/>
      <c r="JXG45" s="101"/>
      <c r="JXH45" s="101"/>
      <c r="JXI45" s="101"/>
      <c r="JXJ45" s="101"/>
      <c r="JXK45" s="101"/>
      <c r="JXL45" s="101"/>
      <c r="JXM45" s="101"/>
      <c r="JXN45" s="101"/>
      <c r="JXO45" s="101"/>
      <c r="JXP45" s="101"/>
      <c r="JXQ45" s="101"/>
      <c r="JXR45" s="101"/>
      <c r="JXS45" s="101"/>
      <c r="JXT45" s="101"/>
      <c r="JXU45" s="101"/>
      <c r="JXV45" s="101"/>
      <c r="JXW45" s="101"/>
      <c r="JXX45" s="101"/>
      <c r="JXY45" s="101"/>
      <c r="JXZ45" s="101"/>
      <c r="JYA45" s="101"/>
      <c r="JYB45" s="101"/>
      <c r="JYC45" s="101"/>
      <c r="JYD45" s="101"/>
      <c r="JYE45" s="101"/>
      <c r="JYF45" s="101"/>
      <c r="JYG45" s="101"/>
      <c r="JYH45" s="101"/>
      <c r="JYI45" s="101"/>
      <c r="JYJ45" s="101"/>
      <c r="JYK45" s="101"/>
      <c r="JYL45" s="101"/>
      <c r="JYM45" s="101"/>
      <c r="JYN45" s="101"/>
      <c r="JYO45" s="101"/>
      <c r="JYP45" s="101"/>
      <c r="JYQ45" s="101"/>
      <c r="JYR45" s="101"/>
      <c r="JYS45" s="101"/>
      <c r="JYT45" s="101"/>
      <c r="JYU45" s="101"/>
      <c r="JYV45" s="101"/>
      <c r="JYW45" s="101"/>
      <c r="JYX45" s="101"/>
      <c r="JYY45" s="101"/>
      <c r="JYZ45" s="101"/>
      <c r="JZA45" s="101"/>
      <c r="JZB45" s="101"/>
      <c r="JZC45" s="101"/>
      <c r="JZD45" s="101"/>
      <c r="JZE45" s="101"/>
      <c r="JZF45" s="101"/>
      <c r="JZG45" s="101"/>
      <c r="JZH45" s="101"/>
      <c r="JZI45" s="101"/>
      <c r="JZJ45" s="101"/>
      <c r="JZK45" s="101"/>
      <c r="JZL45" s="101"/>
      <c r="JZM45" s="101"/>
      <c r="JZN45" s="101"/>
      <c r="JZO45" s="101"/>
      <c r="JZP45" s="101"/>
      <c r="JZQ45" s="101"/>
      <c r="JZR45" s="101"/>
      <c r="JZS45" s="101"/>
      <c r="JZT45" s="101"/>
      <c r="JZU45" s="101"/>
      <c r="JZV45" s="101"/>
      <c r="JZW45" s="101"/>
      <c r="JZX45" s="101"/>
      <c r="JZY45" s="101"/>
      <c r="JZZ45" s="101"/>
      <c r="KAA45" s="101"/>
      <c r="KAB45" s="101"/>
      <c r="KAC45" s="101"/>
      <c r="KAD45" s="101"/>
      <c r="KAE45" s="101"/>
      <c r="KAF45" s="101"/>
      <c r="KAG45" s="101"/>
      <c r="KAH45" s="101"/>
      <c r="KAI45" s="101"/>
      <c r="KAJ45" s="101"/>
      <c r="KAK45" s="101"/>
      <c r="KAL45" s="101"/>
      <c r="KAM45" s="101"/>
      <c r="KAN45" s="101"/>
      <c r="KAO45" s="101"/>
      <c r="KAP45" s="101"/>
      <c r="KAQ45" s="101"/>
      <c r="KAR45" s="101"/>
      <c r="KAS45" s="101"/>
      <c r="KAT45" s="101"/>
      <c r="KAU45" s="101"/>
      <c r="KAV45" s="101"/>
      <c r="KAW45" s="101"/>
      <c r="KAX45" s="101"/>
      <c r="KAY45" s="101"/>
      <c r="KAZ45" s="101"/>
      <c r="KBA45" s="101"/>
      <c r="KBB45" s="101"/>
      <c r="KBC45" s="101"/>
      <c r="KBD45" s="101"/>
      <c r="KBE45" s="101"/>
      <c r="KBF45" s="101"/>
      <c r="KBG45" s="101"/>
      <c r="KBH45" s="101"/>
      <c r="KBI45" s="101"/>
      <c r="KBJ45" s="101"/>
      <c r="KBK45" s="101"/>
      <c r="KBL45" s="101"/>
      <c r="KBM45" s="101"/>
      <c r="KBN45" s="101"/>
      <c r="KBO45" s="101"/>
      <c r="KBP45" s="101"/>
      <c r="KBQ45" s="101"/>
      <c r="KBR45" s="101"/>
      <c r="KBS45" s="101"/>
      <c r="KBT45" s="101"/>
      <c r="KBU45" s="101"/>
      <c r="KBV45" s="101"/>
      <c r="KBW45" s="101"/>
      <c r="KBX45" s="101"/>
      <c r="KBY45" s="101"/>
      <c r="KBZ45" s="101"/>
      <c r="KCA45" s="101"/>
      <c r="KCB45" s="101"/>
      <c r="KCC45" s="101"/>
      <c r="KCD45" s="101"/>
      <c r="KCE45" s="101"/>
      <c r="KCF45" s="101"/>
      <c r="KCG45" s="101"/>
      <c r="KCH45" s="101"/>
      <c r="KCI45" s="101"/>
      <c r="KCJ45" s="101"/>
      <c r="KCK45" s="101"/>
      <c r="KCL45" s="101"/>
      <c r="KCM45" s="101"/>
      <c r="KCN45" s="101"/>
      <c r="KCO45" s="101"/>
      <c r="KCP45" s="101"/>
      <c r="KCQ45" s="101"/>
      <c r="KCR45" s="101"/>
      <c r="KCS45" s="101"/>
      <c r="KCT45" s="101"/>
      <c r="KCU45" s="101"/>
      <c r="KCV45" s="101"/>
      <c r="KCW45" s="101"/>
      <c r="KCX45" s="101"/>
      <c r="KCY45" s="101"/>
      <c r="KCZ45" s="101"/>
      <c r="KDA45" s="101"/>
      <c r="KDB45" s="101"/>
      <c r="KDC45" s="101"/>
      <c r="KDD45" s="101"/>
      <c r="KDE45" s="101"/>
      <c r="KDF45" s="101"/>
      <c r="KDG45" s="101"/>
      <c r="KDH45" s="101"/>
      <c r="KDI45" s="101"/>
      <c r="KDJ45" s="101"/>
      <c r="KDK45" s="101"/>
      <c r="KDL45" s="101"/>
      <c r="KDM45" s="101"/>
      <c r="KDN45" s="101"/>
      <c r="KDO45" s="101"/>
      <c r="KDP45" s="101"/>
      <c r="KDQ45" s="101"/>
      <c r="KDR45" s="101"/>
      <c r="KDS45" s="101"/>
      <c r="KDT45" s="101"/>
      <c r="KDU45" s="101"/>
      <c r="KDV45" s="101"/>
      <c r="KDW45" s="101"/>
      <c r="KDX45" s="101"/>
      <c r="KDY45" s="101"/>
      <c r="KDZ45" s="101"/>
      <c r="KEA45" s="101"/>
      <c r="KEB45" s="101"/>
      <c r="KEC45" s="101"/>
      <c r="KED45" s="101"/>
      <c r="KEE45" s="101"/>
      <c r="KEF45" s="101"/>
      <c r="KEG45" s="101"/>
      <c r="KEH45" s="101"/>
      <c r="KEI45" s="101"/>
      <c r="KEJ45" s="101"/>
      <c r="KEK45" s="101"/>
      <c r="KEL45" s="101"/>
      <c r="KEM45" s="101"/>
      <c r="KEN45" s="101"/>
      <c r="KEO45" s="101"/>
      <c r="KEP45" s="101"/>
      <c r="KEQ45" s="101"/>
      <c r="KER45" s="101"/>
      <c r="KES45" s="101"/>
      <c r="KET45" s="101"/>
      <c r="KEU45" s="101"/>
      <c r="KEV45" s="101"/>
      <c r="KEW45" s="101"/>
      <c r="KEX45" s="101"/>
      <c r="KEY45" s="101"/>
      <c r="KEZ45" s="101"/>
      <c r="KFA45" s="101"/>
      <c r="KFB45" s="101"/>
      <c r="KFC45" s="101"/>
      <c r="KFD45" s="101"/>
      <c r="KFE45" s="101"/>
      <c r="KFF45" s="101"/>
      <c r="KFG45" s="101"/>
      <c r="KFH45" s="101"/>
      <c r="KFI45" s="101"/>
      <c r="KFJ45" s="101"/>
      <c r="KFK45" s="101"/>
      <c r="KFL45" s="101"/>
      <c r="KFM45" s="101"/>
      <c r="KFN45" s="101"/>
      <c r="KFO45" s="101"/>
      <c r="KFP45" s="101"/>
      <c r="KFQ45" s="101"/>
      <c r="KFR45" s="101"/>
      <c r="KFS45" s="101"/>
      <c r="KFT45" s="101"/>
      <c r="KFU45" s="101"/>
      <c r="KFV45" s="101"/>
      <c r="KFW45" s="101"/>
      <c r="KFX45" s="101"/>
      <c r="KFY45" s="101"/>
      <c r="KFZ45" s="101"/>
      <c r="KGA45" s="101"/>
      <c r="KGB45" s="101"/>
      <c r="KGC45" s="101"/>
      <c r="KGD45" s="101"/>
      <c r="KGE45" s="101"/>
      <c r="KGF45" s="101"/>
      <c r="KGG45" s="101"/>
      <c r="KGH45" s="101"/>
      <c r="KGI45" s="101"/>
      <c r="KGJ45" s="101"/>
      <c r="KGK45" s="101"/>
      <c r="KGL45" s="101"/>
      <c r="KGM45" s="101"/>
      <c r="KGN45" s="101"/>
      <c r="KGO45" s="101"/>
      <c r="KGP45" s="101"/>
      <c r="KGQ45" s="101"/>
      <c r="KGR45" s="101"/>
      <c r="KGS45" s="101"/>
      <c r="KGT45" s="101"/>
      <c r="KGU45" s="101"/>
      <c r="KGV45" s="101"/>
      <c r="KGW45" s="101"/>
      <c r="KGX45" s="101"/>
      <c r="KGY45" s="101"/>
      <c r="KGZ45" s="101"/>
      <c r="KHA45" s="101"/>
      <c r="KHB45" s="101"/>
      <c r="KHC45" s="101"/>
      <c r="KHD45" s="101"/>
      <c r="KHE45" s="101"/>
      <c r="KHF45" s="101"/>
      <c r="KHG45" s="101"/>
      <c r="KHH45" s="101"/>
      <c r="KHI45" s="101"/>
      <c r="KHJ45" s="101"/>
      <c r="KHK45" s="101"/>
      <c r="KHL45" s="101"/>
      <c r="KHM45" s="101"/>
      <c r="KHN45" s="101"/>
      <c r="KHO45" s="101"/>
      <c r="KHP45" s="101"/>
      <c r="KHQ45" s="101"/>
      <c r="KHR45" s="101"/>
      <c r="KHS45" s="101"/>
      <c r="KHT45" s="101"/>
      <c r="KHU45" s="101"/>
      <c r="KHV45" s="101"/>
      <c r="KHW45" s="101"/>
      <c r="KHX45" s="101"/>
      <c r="KHY45" s="101"/>
      <c r="KHZ45" s="101"/>
      <c r="KIA45" s="101"/>
      <c r="KIB45" s="101"/>
      <c r="KIC45" s="101"/>
      <c r="KID45" s="101"/>
      <c r="KIE45" s="101"/>
      <c r="KIF45" s="101"/>
      <c r="KIG45" s="101"/>
      <c r="KIH45" s="101"/>
      <c r="KII45" s="101"/>
      <c r="KIJ45" s="101"/>
      <c r="KIK45" s="101"/>
      <c r="KIL45" s="101"/>
      <c r="KIM45" s="101"/>
      <c r="KIN45" s="101"/>
      <c r="KIO45" s="101"/>
      <c r="KIP45" s="101"/>
      <c r="KIQ45" s="101"/>
      <c r="KIR45" s="101"/>
      <c r="KIS45" s="101"/>
      <c r="KIT45" s="101"/>
      <c r="KIU45" s="101"/>
      <c r="KIV45" s="101"/>
      <c r="KIW45" s="101"/>
      <c r="KIX45" s="101"/>
      <c r="KIY45" s="101"/>
      <c r="KIZ45" s="101"/>
      <c r="KJA45" s="101"/>
      <c r="KJB45" s="101"/>
      <c r="KJC45" s="101"/>
      <c r="KJD45" s="101"/>
      <c r="KJE45" s="101"/>
      <c r="KJF45" s="101"/>
      <c r="KJG45" s="101"/>
      <c r="KJH45" s="101"/>
      <c r="KJI45" s="101"/>
      <c r="KJJ45" s="101"/>
      <c r="KJK45" s="101"/>
      <c r="KJL45" s="101"/>
      <c r="KJM45" s="101"/>
      <c r="KJN45" s="101"/>
      <c r="KJO45" s="101"/>
      <c r="KJP45" s="101"/>
      <c r="KJQ45" s="101"/>
      <c r="KJR45" s="101"/>
      <c r="KJS45" s="101"/>
      <c r="KJT45" s="101"/>
      <c r="KJU45" s="101"/>
      <c r="KJV45" s="101"/>
      <c r="KJW45" s="101"/>
      <c r="KJX45" s="101"/>
      <c r="KJY45" s="101"/>
      <c r="KJZ45" s="101"/>
      <c r="KKA45" s="101"/>
      <c r="KKB45" s="101"/>
      <c r="KKC45" s="101"/>
      <c r="KKD45" s="101"/>
      <c r="KKE45" s="101"/>
      <c r="KKF45" s="101"/>
      <c r="KKG45" s="101"/>
      <c r="KKH45" s="101"/>
      <c r="KKI45" s="101"/>
      <c r="KKJ45" s="101"/>
      <c r="KKK45" s="101"/>
      <c r="KKL45" s="101"/>
      <c r="KKM45" s="101"/>
      <c r="KKN45" s="101"/>
      <c r="KKO45" s="101"/>
      <c r="KKP45" s="101"/>
      <c r="KKQ45" s="101"/>
      <c r="KKR45" s="101"/>
      <c r="KKS45" s="101"/>
      <c r="KKT45" s="101"/>
      <c r="KKU45" s="101"/>
      <c r="KKV45" s="101"/>
      <c r="KKW45" s="101"/>
      <c r="KKX45" s="101"/>
      <c r="KKY45" s="101"/>
      <c r="KKZ45" s="101"/>
      <c r="KLA45" s="101"/>
      <c r="KLB45" s="101"/>
      <c r="KLC45" s="101"/>
      <c r="KLD45" s="101"/>
      <c r="KLE45" s="101"/>
      <c r="KLF45" s="101"/>
      <c r="KLG45" s="101"/>
      <c r="KLH45" s="101"/>
      <c r="KLI45" s="101"/>
      <c r="KLJ45" s="101"/>
      <c r="KLK45" s="101"/>
      <c r="KLL45" s="101"/>
      <c r="KLM45" s="101"/>
      <c r="KLN45" s="101"/>
      <c r="KLO45" s="101"/>
      <c r="KLP45" s="101"/>
      <c r="KLQ45" s="101"/>
      <c r="KLR45" s="101"/>
      <c r="KLS45" s="101"/>
      <c r="KLT45" s="101"/>
      <c r="KLU45" s="101"/>
      <c r="KLV45" s="101"/>
      <c r="KLW45" s="101"/>
      <c r="KLX45" s="101"/>
      <c r="KLY45" s="101"/>
      <c r="KLZ45" s="101"/>
      <c r="KMA45" s="101"/>
      <c r="KMB45" s="101"/>
      <c r="KMC45" s="101"/>
      <c r="KMD45" s="101"/>
      <c r="KME45" s="101"/>
      <c r="KMF45" s="101"/>
      <c r="KMG45" s="101"/>
      <c r="KMH45" s="101"/>
      <c r="KMI45" s="101"/>
      <c r="KMJ45" s="101"/>
      <c r="KMK45" s="101"/>
      <c r="KML45" s="101"/>
      <c r="KMM45" s="101"/>
      <c r="KMN45" s="101"/>
      <c r="KMO45" s="101"/>
      <c r="KMP45" s="101"/>
      <c r="KMQ45" s="101"/>
      <c r="KMR45" s="101"/>
      <c r="KMS45" s="101"/>
      <c r="KMT45" s="101"/>
      <c r="KMU45" s="101"/>
      <c r="KMV45" s="101"/>
      <c r="KMW45" s="101"/>
      <c r="KMX45" s="101"/>
      <c r="KMY45" s="101"/>
      <c r="KMZ45" s="101"/>
      <c r="KNA45" s="101"/>
      <c r="KNB45" s="101"/>
      <c r="KNC45" s="101"/>
      <c r="KND45" s="101"/>
      <c r="KNE45" s="101"/>
      <c r="KNF45" s="101"/>
      <c r="KNG45" s="101"/>
      <c r="KNH45" s="101"/>
      <c r="KNI45" s="101"/>
      <c r="KNJ45" s="101"/>
      <c r="KNK45" s="101"/>
      <c r="KNL45" s="101"/>
      <c r="KNM45" s="101"/>
      <c r="KNN45" s="101"/>
      <c r="KNO45" s="101"/>
      <c r="KNP45" s="101"/>
      <c r="KNQ45" s="101"/>
      <c r="KNR45" s="101"/>
      <c r="KNS45" s="101"/>
      <c r="KNT45" s="101"/>
      <c r="KNU45" s="101"/>
      <c r="KNV45" s="101"/>
      <c r="KNW45" s="101"/>
      <c r="KNX45" s="101"/>
      <c r="KNY45" s="101"/>
      <c r="KNZ45" s="101"/>
      <c r="KOA45" s="101"/>
      <c r="KOB45" s="101"/>
      <c r="KOC45" s="101"/>
      <c r="KOD45" s="101"/>
      <c r="KOE45" s="101"/>
      <c r="KOF45" s="101"/>
      <c r="KOG45" s="101"/>
      <c r="KOH45" s="101"/>
      <c r="KOI45" s="101"/>
      <c r="KOJ45" s="101"/>
      <c r="KOK45" s="101"/>
      <c r="KOL45" s="101"/>
      <c r="KOM45" s="101"/>
      <c r="KON45" s="101"/>
      <c r="KOO45" s="101"/>
      <c r="KOP45" s="101"/>
      <c r="KOQ45" s="101"/>
      <c r="KOR45" s="101"/>
      <c r="KOS45" s="101"/>
      <c r="KOT45" s="101"/>
      <c r="KOU45" s="101"/>
      <c r="KOV45" s="101"/>
      <c r="KOW45" s="101"/>
      <c r="KOX45" s="101"/>
      <c r="KOY45" s="101"/>
      <c r="KOZ45" s="101"/>
      <c r="KPA45" s="101"/>
      <c r="KPB45" s="101"/>
      <c r="KPC45" s="101"/>
      <c r="KPD45" s="101"/>
      <c r="KPE45" s="101"/>
      <c r="KPF45" s="101"/>
      <c r="KPG45" s="101"/>
      <c r="KPH45" s="101"/>
      <c r="KPI45" s="101"/>
      <c r="KPJ45" s="101"/>
      <c r="KPK45" s="101"/>
      <c r="KPL45" s="101"/>
      <c r="KPM45" s="101"/>
      <c r="KPN45" s="101"/>
      <c r="KPO45" s="101"/>
      <c r="KPP45" s="101"/>
      <c r="KPQ45" s="101"/>
      <c r="KPR45" s="101"/>
      <c r="KPS45" s="101"/>
      <c r="KPT45" s="101"/>
      <c r="KPU45" s="101"/>
      <c r="KPV45" s="101"/>
      <c r="KPW45" s="101"/>
      <c r="KPX45" s="101"/>
      <c r="KPY45" s="101"/>
      <c r="KPZ45" s="101"/>
      <c r="KQA45" s="101"/>
      <c r="KQB45" s="101"/>
      <c r="KQC45" s="101"/>
      <c r="KQD45" s="101"/>
      <c r="KQE45" s="101"/>
      <c r="KQF45" s="101"/>
      <c r="KQG45" s="101"/>
      <c r="KQH45" s="101"/>
      <c r="KQI45" s="101"/>
      <c r="KQJ45" s="101"/>
      <c r="KQK45" s="101"/>
      <c r="KQL45" s="101"/>
      <c r="KQM45" s="101"/>
      <c r="KQN45" s="101"/>
      <c r="KQO45" s="101"/>
      <c r="KQP45" s="101"/>
      <c r="KQQ45" s="101"/>
      <c r="KQR45" s="101"/>
      <c r="KQS45" s="101"/>
      <c r="KQT45" s="101"/>
      <c r="KQU45" s="101"/>
      <c r="KQV45" s="101"/>
      <c r="KQW45" s="101"/>
      <c r="KQX45" s="101"/>
      <c r="KQY45" s="101"/>
      <c r="KQZ45" s="101"/>
      <c r="KRA45" s="101"/>
      <c r="KRB45" s="101"/>
      <c r="KRC45" s="101"/>
      <c r="KRD45" s="101"/>
      <c r="KRE45" s="101"/>
      <c r="KRF45" s="101"/>
      <c r="KRG45" s="101"/>
      <c r="KRH45" s="101"/>
      <c r="KRI45" s="101"/>
      <c r="KRJ45" s="101"/>
      <c r="KRK45" s="101"/>
      <c r="KRL45" s="101"/>
      <c r="KRM45" s="101"/>
      <c r="KRN45" s="101"/>
      <c r="KRO45" s="101"/>
      <c r="KRP45" s="101"/>
      <c r="KRQ45" s="101"/>
      <c r="KRR45" s="101"/>
      <c r="KRS45" s="101"/>
      <c r="KRT45" s="101"/>
      <c r="KRU45" s="101"/>
      <c r="KRV45" s="101"/>
      <c r="KRW45" s="101"/>
      <c r="KRX45" s="101"/>
      <c r="KRY45" s="101"/>
      <c r="KRZ45" s="101"/>
      <c r="KSA45" s="101"/>
      <c r="KSB45" s="101"/>
      <c r="KSC45" s="101"/>
      <c r="KSD45" s="101"/>
      <c r="KSE45" s="101"/>
      <c r="KSF45" s="101"/>
      <c r="KSG45" s="101"/>
      <c r="KSH45" s="101"/>
      <c r="KSI45" s="101"/>
      <c r="KSJ45" s="101"/>
      <c r="KSK45" s="101"/>
      <c r="KSL45" s="101"/>
      <c r="KSM45" s="101"/>
      <c r="KSN45" s="101"/>
      <c r="KSO45" s="101"/>
      <c r="KSP45" s="101"/>
      <c r="KSQ45" s="101"/>
      <c r="KSR45" s="101"/>
      <c r="KSS45" s="101"/>
      <c r="KST45" s="101"/>
      <c r="KSU45" s="101"/>
      <c r="KSV45" s="101"/>
      <c r="KSW45" s="101"/>
      <c r="KSX45" s="101"/>
      <c r="KSY45" s="101"/>
      <c r="KSZ45" s="101"/>
      <c r="KTA45" s="101"/>
      <c r="KTB45" s="101"/>
      <c r="KTC45" s="101"/>
      <c r="KTD45" s="101"/>
      <c r="KTE45" s="101"/>
      <c r="KTF45" s="101"/>
      <c r="KTG45" s="101"/>
      <c r="KTH45" s="101"/>
      <c r="KTI45" s="101"/>
      <c r="KTJ45" s="101"/>
      <c r="KTK45" s="101"/>
      <c r="KTL45" s="101"/>
      <c r="KTM45" s="101"/>
      <c r="KTN45" s="101"/>
      <c r="KTO45" s="101"/>
      <c r="KTP45" s="101"/>
      <c r="KTQ45" s="101"/>
      <c r="KTR45" s="101"/>
      <c r="KTS45" s="101"/>
      <c r="KTT45" s="101"/>
      <c r="KTU45" s="101"/>
      <c r="KTV45" s="101"/>
      <c r="KTW45" s="101"/>
      <c r="KTX45" s="101"/>
      <c r="KTY45" s="101"/>
      <c r="KTZ45" s="101"/>
      <c r="KUA45" s="101"/>
      <c r="KUB45" s="101"/>
      <c r="KUC45" s="101"/>
      <c r="KUD45" s="101"/>
      <c r="KUE45" s="101"/>
      <c r="KUF45" s="101"/>
      <c r="KUG45" s="101"/>
      <c r="KUH45" s="101"/>
      <c r="KUI45" s="101"/>
      <c r="KUJ45" s="101"/>
      <c r="KUK45" s="101"/>
      <c r="KUL45" s="101"/>
      <c r="KUM45" s="101"/>
      <c r="KUN45" s="101"/>
      <c r="KUO45" s="101"/>
      <c r="KUP45" s="101"/>
      <c r="KUQ45" s="101"/>
      <c r="KUR45" s="101"/>
      <c r="KUS45" s="101"/>
      <c r="KUT45" s="101"/>
      <c r="KUU45" s="101"/>
      <c r="KUV45" s="101"/>
      <c r="KUW45" s="101"/>
      <c r="KUX45" s="101"/>
      <c r="KUY45" s="101"/>
      <c r="KUZ45" s="101"/>
      <c r="KVA45" s="101"/>
      <c r="KVB45" s="101"/>
      <c r="KVC45" s="101"/>
      <c r="KVD45" s="101"/>
      <c r="KVE45" s="101"/>
      <c r="KVF45" s="101"/>
      <c r="KVG45" s="101"/>
      <c r="KVH45" s="101"/>
      <c r="KVI45" s="101"/>
      <c r="KVJ45" s="101"/>
      <c r="KVK45" s="101"/>
      <c r="KVL45" s="101"/>
      <c r="KVM45" s="101"/>
      <c r="KVN45" s="101"/>
      <c r="KVO45" s="101"/>
      <c r="KVP45" s="101"/>
      <c r="KVQ45" s="101"/>
      <c r="KVR45" s="101"/>
      <c r="KVS45" s="101"/>
      <c r="KVT45" s="101"/>
      <c r="KVU45" s="101"/>
      <c r="KVV45" s="101"/>
      <c r="KVW45" s="101"/>
      <c r="KVX45" s="101"/>
      <c r="KVY45" s="101"/>
      <c r="KVZ45" s="101"/>
      <c r="KWA45" s="101"/>
      <c r="KWB45" s="101"/>
      <c r="KWC45" s="101"/>
      <c r="KWD45" s="101"/>
      <c r="KWE45" s="101"/>
      <c r="KWF45" s="101"/>
      <c r="KWG45" s="101"/>
      <c r="KWH45" s="101"/>
      <c r="KWI45" s="101"/>
      <c r="KWJ45" s="101"/>
      <c r="KWK45" s="101"/>
      <c r="KWL45" s="101"/>
      <c r="KWM45" s="101"/>
      <c r="KWN45" s="101"/>
      <c r="KWO45" s="101"/>
      <c r="KWP45" s="101"/>
      <c r="KWQ45" s="101"/>
      <c r="KWR45" s="101"/>
      <c r="KWS45" s="101"/>
      <c r="KWT45" s="101"/>
      <c r="KWU45" s="101"/>
      <c r="KWV45" s="101"/>
      <c r="KWW45" s="101"/>
      <c r="KWX45" s="101"/>
      <c r="KWY45" s="101"/>
      <c r="KWZ45" s="101"/>
      <c r="KXA45" s="101"/>
      <c r="KXB45" s="101"/>
      <c r="KXC45" s="101"/>
      <c r="KXD45" s="101"/>
      <c r="KXE45" s="101"/>
      <c r="KXF45" s="101"/>
      <c r="KXG45" s="101"/>
      <c r="KXH45" s="101"/>
      <c r="KXI45" s="101"/>
      <c r="KXJ45" s="101"/>
      <c r="KXK45" s="101"/>
      <c r="KXL45" s="101"/>
      <c r="KXM45" s="101"/>
      <c r="KXN45" s="101"/>
      <c r="KXO45" s="101"/>
      <c r="KXP45" s="101"/>
      <c r="KXQ45" s="101"/>
      <c r="KXR45" s="101"/>
      <c r="KXS45" s="101"/>
      <c r="KXT45" s="101"/>
      <c r="KXU45" s="101"/>
      <c r="KXV45" s="101"/>
      <c r="KXW45" s="101"/>
      <c r="KXX45" s="101"/>
      <c r="KXY45" s="101"/>
      <c r="KXZ45" s="101"/>
      <c r="KYA45" s="101"/>
      <c r="KYB45" s="101"/>
      <c r="KYC45" s="101"/>
      <c r="KYD45" s="101"/>
      <c r="KYE45" s="101"/>
      <c r="KYF45" s="101"/>
      <c r="KYG45" s="101"/>
      <c r="KYH45" s="101"/>
      <c r="KYI45" s="101"/>
      <c r="KYJ45" s="101"/>
      <c r="KYK45" s="101"/>
      <c r="KYL45" s="101"/>
      <c r="KYM45" s="101"/>
      <c r="KYN45" s="101"/>
      <c r="KYO45" s="101"/>
      <c r="KYP45" s="101"/>
      <c r="KYQ45" s="101"/>
      <c r="KYR45" s="101"/>
      <c r="KYS45" s="101"/>
      <c r="KYT45" s="101"/>
      <c r="KYU45" s="101"/>
      <c r="KYV45" s="101"/>
      <c r="KYW45" s="101"/>
      <c r="KYX45" s="101"/>
      <c r="KYY45" s="101"/>
      <c r="KYZ45" s="101"/>
      <c r="KZA45" s="101"/>
      <c r="KZB45" s="101"/>
      <c r="KZC45" s="101"/>
      <c r="KZD45" s="101"/>
      <c r="KZE45" s="101"/>
      <c r="KZF45" s="101"/>
      <c r="KZG45" s="101"/>
      <c r="KZH45" s="101"/>
      <c r="KZI45" s="101"/>
      <c r="KZJ45" s="101"/>
      <c r="KZK45" s="101"/>
      <c r="KZL45" s="101"/>
      <c r="KZM45" s="101"/>
      <c r="KZN45" s="101"/>
      <c r="KZO45" s="101"/>
      <c r="KZP45" s="101"/>
      <c r="KZQ45" s="101"/>
      <c r="KZR45" s="101"/>
      <c r="KZS45" s="101"/>
      <c r="KZT45" s="101"/>
      <c r="KZU45" s="101"/>
      <c r="KZV45" s="101"/>
      <c r="KZW45" s="101"/>
      <c r="KZX45" s="101"/>
      <c r="KZY45" s="101"/>
      <c r="KZZ45" s="101"/>
      <c r="LAA45" s="101"/>
      <c r="LAB45" s="101"/>
      <c r="LAC45" s="101"/>
      <c r="LAD45" s="101"/>
      <c r="LAE45" s="101"/>
      <c r="LAF45" s="101"/>
      <c r="LAG45" s="101"/>
      <c r="LAH45" s="101"/>
      <c r="LAI45" s="101"/>
      <c r="LAJ45" s="101"/>
      <c r="LAK45" s="101"/>
      <c r="LAL45" s="101"/>
      <c r="LAM45" s="101"/>
      <c r="LAN45" s="101"/>
      <c r="LAO45" s="101"/>
      <c r="LAP45" s="101"/>
      <c r="LAQ45" s="101"/>
      <c r="LAR45" s="101"/>
      <c r="LAS45" s="101"/>
      <c r="LAT45" s="101"/>
      <c r="LAU45" s="101"/>
      <c r="LAV45" s="101"/>
      <c r="LAW45" s="101"/>
      <c r="LAX45" s="101"/>
      <c r="LAY45" s="101"/>
      <c r="LAZ45" s="101"/>
      <c r="LBA45" s="101"/>
      <c r="LBB45" s="101"/>
      <c r="LBC45" s="101"/>
      <c r="LBD45" s="101"/>
      <c r="LBE45" s="101"/>
      <c r="LBF45" s="101"/>
      <c r="LBG45" s="101"/>
      <c r="LBH45" s="101"/>
      <c r="LBI45" s="101"/>
      <c r="LBJ45" s="101"/>
      <c r="LBK45" s="101"/>
      <c r="LBL45" s="101"/>
      <c r="LBM45" s="101"/>
      <c r="LBN45" s="101"/>
      <c r="LBO45" s="101"/>
      <c r="LBP45" s="101"/>
      <c r="LBQ45" s="101"/>
      <c r="LBR45" s="101"/>
      <c r="LBS45" s="101"/>
      <c r="LBT45" s="101"/>
      <c r="LBU45" s="101"/>
      <c r="LBV45" s="101"/>
      <c r="LBW45" s="101"/>
      <c r="LBX45" s="101"/>
      <c r="LBY45" s="101"/>
      <c r="LBZ45" s="101"/>
      <c r="LCA45" s="101"/>
      <c r="LCB45" s="101"/>
      <c r="LCC45" s="101"/>
      <c r="LCD45" s="101"/>
      <c r="LCE45" s="101"/>
      <c r="LCF45" s="101"/>
      <c r="LCG45" s="101"/>
      <c r="LCH45" s="101"/>
      <c r="LCI45" s="101"/>
      <c r="LCJ45" s="101"/>
      <c r="LCK45" s="101"/>
      <c r="LCL45" s="101"/>
      <c r="LCM45" s="101"/>
      <c r="LCN45" s="101"/>
      <c r="LCO45" s="101"/>
      <c r="LCP45" s="101"/>
      <c r="LCQ45" s="101"/>
      <c r="LCR45" s="101"/>
      <c r="LCS45" s="101"/>
      <c r="LCT45" s="101"/>
      <c r="LCU45" s="101"/>
      <c r="LCV45" s="101"/>
      <c r="LCW45" s="101"/>
      <c r="LCX45" s="101"/>
      <c r="LCY45" s="101"/>
      <c r="LCZ45" s="101"/>
      <c r="LDA45" s="101"/>
      <c r="LDB45" s="101"/>
      <c r="LDC45" s="101"/>
      <c r="LDD45" s="101"/>
      <c r="LDE45" s="101"/>
      <c r="LDF45" s="101"/>
      <c r="LDG45" s="101"/>
      <c r="LDH45" s="101"/>
      <c r="LDI45" s="101"/>
      <c r="LDJ45" s="101"/>
      <c r="LDK45" s="101"/>
      <c r="LDL45" s="101"/>
      <c r="LDM45" s="101"/>
      <c r="LDN45" s="101"/>
      <c r="LDO45" s="101"/>
      <c r="LDP45" s="101"/>
      <c r="LDQ45" s="101"/>
      <c r="LDR45" s="101"/>
      <c r="LDS45" s="101"/>
      <c r="LDT45" s="101"/>
      <c r="LDU45" s="101"/>
      <c r="LDV45" s="101"/>
      <c r="LDW45" s="101"/>
      <c r="LDX45" s="101"/>
      <c r="LDY45" s="101"/>
      <c r="LDZ45" s="101"/>
      <c r="LEA45" s="101"/>
      <c r="LEB45" s="101"/>
      <c r="LEC45" s="101"/>
      <c r="LED45" s="101"/>
      <c r="LEE45" s="101"/>
      <c r="LEF45" s="101"/>
      <c r="LEG45" s="101"/>
      <c r="LEH45" s="101"/>
      <c r="LEI45" s="101"/>
      <c r="LEJ45" s="101"/>
      <c r="LEK45" s="101"/>
      <c r="LEL45" s="101"/>
      <c r="LEM45" s="101"/>
      <c r="LEN45" s="101"/>
      <c r="LEO45" s="101"/>
      <c r="LEP45" s="101"/>
      <c r="LEQ45" s="101"/>
      <c r="LER45" s="101"/>
      <c r="LES45" s="101"/>
      <c r="LET45" s="101"/>
      <c r="LEU45" s="101"/>
      <c r="LEV45" s="101"/>
      <c r="LEW45" s="101"/>
      <c r="LEX45" s="101"/>
      <c r="LEY45" s="101"/>
      <c r="LEZ45" s="101"/>
      <c r="LFA45" s="101"/>
      <c r="LFB45" s="101"/>
      <c r="LFC45" s="101"/>
      <c r="LFD45" s="101"/>
      <c r="LFE45" s="101"/>
      <c r="LFF45" s="101"/>
      <c r="LFG45" s="101"/>
      <c r="LFH45" s="101"/>
      <c r="LFI45" s="101"/>
      <c r="LFJ45" s="101"/>
      <c r="LFK45" s="101"/>
      <c r="LFL45" s="101"/>
      <c r="LFM45" s="101"/>
      <c r="LFN45" s="101"/>
      <c r="LFO45" s="101"/>
      <c r="LFP45" s="101"/>
      <c r="LFQ45" s="101"/>
      <c r="LFR45" s="101"/>
      <c r="LFS45" s="101"/>
      <c r="LFT45" s="101"/>
      <c r="LFU45" s="101"/>
      <c r="LFV45" s="101"/>
      <c r="LFW45" s="101"/>
      <c r="LFX45" s="101"/>
      <c r="LFY45" s="101"/>
      <c r="LFZ45" s="101"/>
      <c r="LGA45" s="101"/>
      <c r="LGB45" s="101"/>
      <c r="LGC45" s="101"/>
      <c r="LGD45" s="101"/>
      <c r="LGE45" s="101"/>
      <c r="LGF45" s="101"/>
      <c r="LGG45" s="101"/>
      <c r="LGH45" s="101"/>
      <c r="LGI45" s="101"/>
      <c r="LGJ45" s="101"/>
      <c r="LGK45" s="101"/>
      <c r="LGL45" s="101"/>
      <c r="LGM45" s="101"/>
      <c r="LGN45" s="101"/>
      <c r="LGO45" s="101"/>
      <c r="LGP45" s="101"/>
      <c r="LGQ45" s="101"/>
      <c r="LGR45" s="101"/>
      <c r="LGS45" s="101"/>
      <c r="LGT45" s="101"/>
      <c r="LGU45" s="101"/>
      <c r="LGV45" s="101"/>
      <c r="LGW45" s="101"/>
      <c r="LGX45" s="101"/>
      <c r="LGY45" s="101"/>
      <c r="LGZ45" s="101"/>
      <c r="LHA45" s="101"/>
      <c r="LHB45" s="101"/>
      <c r="LHC45" s="101"/>
      <c r="LHD45" s="101"/>
      <c r="LHE45" s="101"/>
      <c r="LHF45" s="101"/>
      <c r="LHG45" s="101"/>
      <c r="LHH45" s="101"/>
      <c r="LHI45" s="101"/>
      <c r="LHJ45" s="101"/>
      <c r="LHK45" s="101"/>
      <c r="LHL45" s="101"/>
      <c r="LHM45" s="101"/>
      <c r="LHN45" s="101"/>
      <c r="LHO45" s="101"/>
      <c r="LHP45" s="101"/>
      <c r="LHQ45" s="101"/>
      <c r="LHR45" s="101"/>
      <c r="LHS45" s="101"/>
      <c r="LHT45" s="101"/>
      <c r="LHU45" s="101"/>
      <c r="LHV45" s="101"/>
      <c r="LHW45" s="101"/>
      <c r="LHX45" s="101"/>
      <c r="LHY45" s="101"/>
      <c r="LHZ45" s="101"/>
      <c r="LIA45" s="101"/>
      <c r="LIB45" s="101"/>
      <c r="LIC45" s="101"/>
      <c r="LID45" s="101"/>
      <c r="LIE45" s="101"/>
      <c r="LIF45" s="101"/>
      <c r="LIG45" s="101"/>
      <c r="LIH45" s="101"/>
      <c r="LII45" s="101"/>
      <c r="LIJ45" s="101"/>
      <c r="LIK45" s="101"/>
      <c r="LIL45" s="101"/>
      <c r="LIM45" s="101"/>
      <c r="LIN45" s="101"/>
      <c r="LIO45" s="101"/>
      <c r="LIP45" s="101"/>
      <c r="LIQ45" s="101"/>
      <c r="LIR45" s="101"/>
      <c r="LIS45" s="101"/>
      <c r="LIT45" s="101"/>
      <c r="LIU45" s="101"/>
      <c r="LIV45" s="101"/>
      <c r="LIW45" s="101"/>
      <c r="LIX45" s="101"/>
      <c r="LIY45" s="101"/>
      <c r="LIZ45" s="101"/>
      <c r="LJA45" s="101"/>
      <c r="LJB45" s="101"/>
      <c r="LJC45" s="101"/>
      <c r="LJD45" s="101"/>
      <c r="LJE45" s="101"/>
      <c r="LJF45" s="101"/>
      <c r="LJG45" s="101"/>
      <c r="LJH45" s="101"/>
      <c r="LJI45" s="101"/>
      <c r="LJJ45" s="101"/>
      <c r="LJK45" s="101"/>
      <c r="LJL45" s="101"/>
      <c r="LJM45" s="101"/>
      <c r="LJN45" s="101"/>
      <c r="LJO45" s="101"/>
      <c r="LJP45" s="101"/>
      <c r="LJQ45" s="101"/>
      <c r="LJR45" s="101"/>
      <c r="LJS45" s="101"/>
      <c r="LJT45" s="101"/>
      <c r="LJU45" s="101"/>
      <c r="LJV45" s="101"/>
      <c r="LJW45" s="101"/>
      <c r="LJX45" s="101"/>
      <c r="LJY45" s="101"/>
      <c r="LJZ45" s="101"/>
      <c r="LKA45" s="101"/>
      <c r="LKB45" s="101"/>
      <c r="LKC45" s="101"/>
      <c r="LKD45" s="101"/>
      <c r="LKE45" s="101"/>
      <c r="LKF45" s="101"/>
      <c r="LKG45" s="101"/>
      <c r="LKH45" s="101"/>
      <c r="LKI45" s="101"/>
      <c r="LKJ45" s="101"/>
      <c r="LKK45" s="101"/>
      <c r="LKL45" s="101"/>
      <c r="LKM45" s="101"/>
      <c r="LKN45" s="101"/>
      <c r="LKO45" s="101"/>
      <c r="LKP45" s="101"/>
      <c r="LKQ45" s="101"/>
      <c r="LKR45" s="101"/>
      <c r="LKS45" s="101"/>
      <c r="LKT45" s="101"/>
      <c r="LKU45" s="101"/>
      <c r="LKV45" s="101"/>
      <c r="LKW45" s="101"/>
      <c r="LKX45" s="101"/>
      <c r="LKY45" s="101"/>
      <c r="LKZ45" s="101"/>
      <c r="LLA45" s="101"/>
      <c r="LLB45" s="101"/>
      <c r="LLC45" s="101"/>
      <c r="LLD45" s="101"/>
      <c r="LLE45" s="101"/>
      <c r="LLF45" s="101"/>
      <c r="LLG45" s="101"/>
      <c r="LLH45" s="101"/>
      <c r="LLI45" s="101"/>
      <c r="LLJ45" s="101"/>
      <c r="LLK45" s="101"/>
      <c r="LLL45" s="101"/>
      <c r="LLM45" s="101"/>
      <c r="LLN45" s="101"/>
      <c r="LLO45" s="101"/>
      <c r="LLP45" s="101"/>
      <c r="LLQ45" s="101"/>
      <c r="LLR45" s="101"/>
      <c r="LLS45" s="101"/>
      <c r="LLT45" s="101"/>
      <c r="LLU45" s="101"/>
      <c r="LLV45" s="101"/>
      <c r="LLW45" s="101"/>
      <c r="LLX45" s="101"/>
      <c r="LLY45" s="101"/>
      <c r="LLZ45" s="101"/>
      <c r="LMA45" s="101"/>
      <c r="LMB45" s="101"/>
      <c r="LMC45" s="101"/>
      <c r="LMD45" s="101"/>
      <c r="LME45" s="101"/>
      <c r="LMF45" s="101"/>
      <c r="LMG45" s="101"/>
      <c r="LMH45" s="101"/>
      <c r="LMI45" s="101"/>
      <c r="LMJ45" s="101"/>
      <c r="LMK45" s="101"/>
      <c r="LML45" s="101"/>
      <c r="LMM45" s="101"/>
      <c r="LMN45" s="101"/>
      <c r="LMO45" s="101"/>
      <c r="LMP45" s="101"/>
      <c r="LMQ45" s="101"/>
      <c r="LMR45" s="101"/>
      <c r="LMS45" s="101"/>
      <c r="LMT45" s="101"/>
      <c r="LMU45" s="101"/>
      <c r="LMV45" s="101"/>
      <c r="LMW45" s="101"/>
      <c r="LMX45" s="101"/>
      <c r="LMY45" s="101"/>
      <c r="LMZ45" s="101"/>
      <c r="LNA45" s="101"/>
      <c r="LNB45" s="101"/>
      <c r="LNC45" s="101"/>
      <c r="LND45" s="101"/>
      <c r="LNE45" s="101"/>
      <c r="LNF45" s="101"/>
      <c r="LNG45" s="101"/>
      <c r="LNH45" s="101"/>
      <c r="LNI45" s="101"/>
      <c r="LNJ45" s="101"/>
      <c r="LNK45" s="101"/>
      <c r="LNL45" s="101"/>
      <c r="LNM45" s="101"/>
      <c r="LNN45" s="101"/>
      <c r="LNO45" s="101"/>
      <c r="LNP45" s="101"/>
      <c r="LNQ45" s="101"/>
      <c r="LNR45" s="101"/>
      <c r="LNS45" s="101"/>
      <c r="LNT45" s="101"/>
      <c r="LNU45" s="101"/>
      <c r="LNV45" s="101"/>
      <c r="LNW45" s="101"/>
      <c r="LNX45" s="101"/>
      <c r="LNY45" s="101"/>
      <c r="LNZ45" s="101"/>
      <c r="LOA45" s="101"/>
      <c r="LOB45" s="101"/>
      <c r="LOC45" s="101"/>
      <c r="LOD45" s="101"/>
      <c r="LOE45" s="101"/>
      <c r="LOF45" s="101"/>
      <c r="LOG45" s="101"/>
      <c r="LOH45" s="101"/>
      <c r="LOI45" s="101"/>
      <c r="LOJ45" s="101"/>
      <c r="LOK45" s="101"/>
      <c r="LOL45" s="101"/>
      <c r="LOM45" s="101"/>
      <c r="LON45" s="101"/>
      <c r="LOO45" s="101"/>
      <c r="LOP45" s="101"/>
      <c r="LOQ45" s="101"/>
      <c r="LOR45" s="101"/>
      <c r="LOS45" s="101"/>
      <c r="LOT45" s="101"/>
      <c r="LOU45" s="101"/>
      <c r="LOV45" s="101"/>
      <c r="LOW45" s="101"/>
      <c r="LOX45" s="101"/>
      <c r="LOY45" s="101"/>
      <c r="LOZ45" s="101"/>
      <c r="LPA45" s="101"/>
      <c r="LPB45" s="101"/>
      <c r="LPC45" s="101"/>
      <c r="LPD45" s="101"/>
      <c r="LPE45" s="101"/>
      <c r="LPF45" s="101"/>
      <c r="LPG45" s="101"/>
      <c r="LPH45" s="101"/>
      <c r="LPI45" s="101"/>
      <c r="LPJ45" s="101"/>
      <c r="LPK45" s="101"/>
      <c r="LPL45" s="101"/>
      <c r="LPM45" s="101"/>
      <c r="LPN45" s="101"/>
      <c r="LPO45" s="101"/>
      <c r="LPP45" s="101"/>
      <c r="LPQ45" s="101"/>
      <c r="LPR45" s="101"/>
      <c r="LPS45" s="101"/>
      <c r="LPT45" s="101"/>
      <c r="LPU45" s="101"/>
      <c r="LPV45" s="101"/>
      <c r="LPW45" s="101"/>
      <c r="LPX45" s="101"/>
      <c r="LPY45" s="101"/>
      <c r="LPZ45" s="101"/>
      <c r="LQA45" s="101"/>
      <c r="LQB45" s="101"/>
      <c r="LQC45" s="101"/>
      <c r="LQD45" s="101"/>
      <c r="LQE45" s="101"/>
      <c r="LQF45" s="101"/>
      <c r="LQG45" s="101"/>
      <c r="LQH45" s="101"/>
      <c r="LQI45" s="101"/>
      <c r="LQJ45" s="101"/>
      <c r="LQK45" s="101"/>
      <c r="LQL45" s="101"/>
      <c r="LQM45" s="101"/>
      <c r="LQN45" s="101"/>
      <c r="LQO45" s="101"/>
      <c r="LQP45" s="101"/>
      <c r="LQQ45" s="101"/>
      <c r="LQR45" s="101"/>
      <c r="LQS45" s="101"/>
      <c r="LQT45" s="101"/>
      <c r="LQU45" s="101"/>
      <c r="LQV45" s="101"/>
      <c r="LQW45" s="101"/>
      <c r="LQX45" s="101"/>
      <c r="LQY45" s="101"/>
      <c r="LQZ45" s="101"/>
      <c r="LRA45" s="101"/>
      <c r="LRB45" s="101"/>
      <c r="LRC45" s="101"/>
      <c r="LRD45" s="101"/>
      <c r="LRE45" s="101"/>
      <c r="LRF45" s="101"/>
      <c r="LRG45" s="101"/>
      <c r="LRH45" s="101"/>
      <c r="LRI45" s="101"/>
      <c r="LRJ45" s="101"/>
      <c r="LRK45" s="101"/>
      <c r="LRL45" s="101"/>
      <c r="LRM45" s="101"/>
      <c r="LRN45" s="101"/>
      <c r="LRO45" s="101"/>
      <c r="LRP45" s="101"/>
      <c r="LRQ45" s="101"/>
      <c r="LRR45" s="101"/>
      <c r="LRS45" s="101"/>
      <c r="LRT45" s="101"/>
      <c r="LRU45" s="101"/>
      <c r="LRV45" s="101"/>
      <c r="LRW45" s="101"/>
      <c r="LRX45" s="101"/>
      <c r="LRY45" s="101"/>
      <c r="LRZ45" s="101"/>
      <c r="LSA45" s="101"/>
      <c r="LSB45" s="101"/>
      <c r="LSC45" s="101"/>
      <c r="LSD45" s="101"/>
      <c r="LSE45" s="101"/>
      <c r="LSF45" s="101"/>
      <c r="LSG45" s="101"/>
      <c r="LSH45" s="101"/>
      <c r="LSI45" s="101"/>
      <c r="LSJ45" s="101"/>
      <c r="LSK45" s="101"/>
      <c r="LSL45" s="101"/>
      <c r="LSM45" s="101"/>
      <c r="LSN45" s="101"/>
      <c r="LSO45" s="101"/>
      <c r="LSP45" s="101"/>
      <c r="LSQ45" s="101"/>
      <c r="LSR45" s="101"/>
      <c r="LSS45" s="101"/>
      <c r="LST45" s="101"/>
      <c r="LSU45" s="101"/>
      <c r="LSV45" s="101"/>
      <c r="LSW45" s="101"/>
      <c r="LSX45" s="101"/>
      <c r="LSY45" s="101"/>
      <c r="LSZ45" s="101"/>
      <c r="LTA45" s="101"/>
      <c r="LTB45" s="101"/>
      <c r="LTC45" s="101"/>
      <c r="LTD45" s="101"/>
      <c r="LTE45" s="101"/>
      <c r="LTF45" s="101"/>
      <c r="LTG45" s="101"/>
      <c r="LTH45" s="101"/>
      <c r="LTI45" s="101"/>
      <c r="LTJ45" s="101"/>
      <c r="LTK45" s="101"/>
      <c r="LTL45" s="101"/>
      <c r="LTM45" s="101"/>
      <c r="LTN45" s="101"/>
      <c r="LTO45" s="101"/>
      <c r="LTP45" s="101"/>
      <c r="LTQ45" s="101"/>
      <c r="LTR45" s="101"/>
      <c r="LTS45" s="101"/>
      <c r="LTT45" s="101"/>
      <c r="LTU45" s="101"/>
      <c r="LTV45" s="101"/>
      <c r="LTW45" s="101"/>
      <c r="LTX45" s="101"/>
      <c r="LTY45" s="101"/>
      <c r="LTZ45" s="101"/>
      <c r="LUA45" s="101"/>
      <c r="LUB45" s="101"/>
      <c r="LUC45" s="101"/>
      <c r="LUD45" s="101"/>
      <c r="LUE45" s="101"/>
      <c r="LUF45" s="101"/>
      <c r="LUG45" s="101"/>
      <c r="LUH45" s="101"/>
      <c r="LUI45" s="101"/>
      <c r="LUJ45" s="101"/>
      <c r="LUK45" s="101"/>
      <c r="LUL45" s="101"/>
      <c r="LUM45" s="101"/>
      <c r="LUN45" s="101"/>
      <c r="LUO45" s="101"/>
      <c r="LUP45" s="101"/>
      <c r="LUQ45" s="101"/>
      <c r="LUR45" s="101"/>
      <c r="LUS45" s="101"/>
      <c r="LUT45" s="101"/>
      <c r="LUU45" s="101"/>
      <c r="LUV45" s="101"/>
      <c r="LUW45" s="101"/>
      <c r="LUX45" s="101"/>
      <c r="LUY45" s="101"/>
      <c r="LUZ45" s="101"/>
      <c r="LVA45" s="101"/>
      <c r="LVB45" s="101"/>
      <c r="LVC45" s="101"/>
      <c r="LVD45" s="101"/>
      <c r="LVE45" s="101"/>
      <c r="LVF45" s="101"/>
      <c r="LVG45" s="101"/>
      <c r="LVH45" s="101"/>
      <c r="LVI45" s="101"/>
      <c r="LVJ45" s="101"/>
      <c r="LVK45" s="101"/>
      <c r="LVL45" s="101"/>
      <c r="LVM45" s="101"/>
      <c r="LVN45" s="101"/>
      <c r="LVO45" s="101"/>
      <c r="LVP45" s="101"/>
      <c r="LVQ45" s="101"/>
      <c r="LVR45" s="101"/>
      <c r="LVS45" s="101"/>
      <c r="LVT45" s="101"/>
      <c r="LVU45" s="101"/>
      <c r="LVV45" s="101"/>
      <c r="LVW45" s="101"/>
      <c r="LVX45" s="101"/>
      <c r="LVY45" s="101"/>
      <c r="LVZ45" s="101"/>
      <c r="LWA45" s="101"/>
      <c r="LWB45" s="101"/>
      <c r="LWC45" s="101"/>
      <c r="LWD45" s="101"/>
      <c r="LWE45" s="101"/>
      <c r="LWF45" s="101"/>
      <c r="LWG45" s="101"/>
      <c r="LWH45" s="101"/>
      <c r="LWI45" s="101"/>
      <c r="LWJ45" s="101"/>
      <c r="LWK45" s="101"/>
      <c r="LWL45" s="101"/>
      <c r="LWM45" s="101"/>
      <c r="LWN45" s="101"/>
      <c r="LWO45" s="101"/>
      <c r="LWP45" s="101"/>
      <c r="LWQ45" s="101"/>
      <c r="LWR45" s="101"/>
      <c r="LWS45" s="101"/>
      <c r="LWT45" s="101"/>
      <c r="LWU45" s="101"/>
      <c r="LWV45" s="101"/>
      <c r="LWW45" s="101"/>
      <c r="LWX45" s="101"/>
      <c r="LWY45" s="101"/>
      <c r="LWZ45" s="101"/>
      <c r="LXA45" s="101"/>
      <c r="LXB45" s="101"/>
      <c r="LXC45" s="101"/>
      <c r="LXD45" s="101"/>
      <c r="LXE45" s="101"/>
      <c r="LXF45" s="101"/>
      <c r="LXG45" s="101"/>
      <c r="LXH45" s="101"/>
      <c r="LXI45" s="101"/>
      <c r="LXJ45" s="101"/>
      <c r="LXK45" s="101"/>
      <c r="LXL45" s="101"/>
      <c r="LXM45" s="101"/>
      <c r="LXN45" s="101"/>
      <c r="LXO45" s="101"/>
      <c r="LXP45" s="101"/>
      <c r="LXQ45" s="101"/>
      <c r="LXR45" s="101"/>
      <c r="LXS45" s="101"/>
      <c r="LXT45" s="101"/>
      <c r="LXU45" s="101"/>
      <c r="LXV45" s="101"/>
      <c r="LXW45" s="101"/>
      <c r="LXX45" s="101"/>
      <c r="LXY45" s="101"/>
      <c r="LXZ45" s="101"/>
      <c r="LYA45" s="101"/>
      <c r="LYB45" s="101"/>
      <c r="LYC45" s="101"/>
      <c r="LYD45" s="101"/>
      <c r="LYE45" s="101"/>
      <c r="LYF45" s="101"/>
      <c r="LYG45" s="101"/>
      <c r="LYH45" s="101"/>
      <c r="LYI45" s="101"/>
      <c r="LYJ45" s="101"/>
      <c r="LYK45" s="101"/>
      <c r="LYL45" s="101"/>
      <c r="LYM45" s="101"/>
      <c r="LYN45" s="101"/>
      <c r="LYO45" s="101"/>
      <c r="LYP45" s="101"/>
      <c r="LYQ45" s="101"/>
      <c r="LYR45" s="101"/>
      <c r="LYS45" s="101"/>
      <c r="LYT45" s="101"/>
      <c r="LYU45" s="101"/>
      <c r="LYV45" s="101"/>
      <c r="LYW45" s="101"/>
      <c r="LYX45" s="101"/>
      <c r="LYY45" s="101"/>
      <c r="LYZ45" s="101"/>
      <c r="LZA45" s="101"/>
      <c r="LZB45" s="101"/>
      <c r="LZC45" s="101"/>
      <c r="LZD45" s="101"/>
      <c r="LZE45" s="101"/>
      <c r="LZF45" s="101"/>
      <c r="LZG45" s="101"/>
      <c r="LZH45" s="101"/>
      <c r="LZI45" s="101"/>
      <c r="LZJ45" s="101"/>
      <c r="LZK45" s="101"/>
      <c r="LZL45" s="101"/>
      <c r="LZM45" s="101"/>
      <c r="LZN45" s="101"/>
      <c r="LZO45" s="101"/>
      <c r="LZP45" s="101"/>
      <c r="LZQ45" s="101"/>
      <c r="LZR45" s="101"/>
      <c r="LZS45" s="101"/>
      <c r="LZT45" s="101"/>
      <c r="LZU45" s="101"/>
      <c r="LZV45" s="101"/>
      <c r="LZW45" s="101"/>
      <c r="LZX45" s="101"/>
      <c r="LZY45" s="101"/>
      <c r="LZZ45" s="101"/>
      <c r="MAA45" s="101"/>
      <c r="MAB45" s="101"/>
      <c r="MAC45" s="101"/>
      <c r="MAD45" s="101"/>
      <c r="MAE45" s="101"/>
      <c r="MAF45" s="101"/>
      <c r="MAG45" s="101"/>
      <c r="MAH45" s="101"/>
      <c r="MAI45" s="101"/>
      <c r="MAJ45" s="101"/>
      <c r="MAK45" s="101"/>
      <c r="MAL45" s="101"/>
      <c r="MAM45" s="101"/>
      <c r="MAN45" s="101"/>
      <c r="MAO45" s="101"/>
      <c r="MAP45" s="101"/>
      <c r="MAQ45" s="101"/>
      <c r="MAR45" s="101"/>
      <c r="MAS45" s="101"/>
      <c r="MAT45" s="101"/>
      <c r="MAU45" s="101"/>
      <c r="MAV45" s="101"/>
      <c r="MAW45" s="101"/>
      <c r="MAX45" s="101"/>
      <c r="MAY45" s="101"/>
      <c r="MAZ45" s="101"/>
      <c r="MBA45" s="101"/>
      <c r="MBB45" s="101"/>
      <c r="MBC45" s="101"/>
      <c r="MBD45" s="101"/>
      <c r="MBE45" s="101"/>
      <c r="MBF45" s="101"/>
      <c r="MBG45" s="101"/>
      <c r="MBH45" s="101"/>
      <c r="MBI45" s="101"/>
      <c r="MBJ45" s="101"/>
      <c r="MBK45" s="101"/>
      <c r="MBL45" s="101"/>
      <c r="MBM45" s="101"/>
      <c r="MBN45" s="101"/>
      <c r="MBO45" s="101"/>
      <c r="MBP45" s="101"/>
      <c r="MBQ45" s="101"/>
      <c r="MBR45" s="101"/>
      <c r="MBS45" s="101"/>
      <c r="MBT45" s="101"/>
      <c r="MBU45" s="101"/>
      <c r="MBV45" s="101"/>
      <c r="MBW45" s="101"/>
      <c r="MBX45" s="101"/>
      <c r="MBY45" s="101"/>
      <c r="MBZ45" s="101"/>
      <c r="MCA45" s="101"/>
      <c r="MCB45" s="101"/>
      <c r="MCC45" s="101"/>
      <c r="MCD45" s="101"/>
      <c r="MCE45" s="101"/>
      <c r="MCF45" s="101"/>
      <c r="MCG45" s="101"/>
      <c r="MCH45" s="101"/>
      <c r="MCI45" s="101"/>
      <c r="MCJ45" s="101"/>
      <c r="MCK45" s="101"/>
      <c r="MCL45" s="101"/>
      <c r="MCM45" s="101"/>
      <c r="MCN45" s="101"/>
      <c r="MCO45" s="101"/>
      <c r="MCP45" s="101"/>
      <c r="MCQ45" s="101"/>
      <c r="MCR45" s="101"/>
      <c r="MCS45" s="101"/>
      <c r="MCT45" s="101"/>
      <c r="MCU45" s="101"/>
      <c r="MCV45" s="101"/>
      <c r="MCW45" s="101"/>
      <c r="MCX45" s="101"/>
      <c r="MCY45" s="101"/>
      <c r="MCZ45" s="101"/>
      <c r="MDA45" s="101"/>
      <c r="MDB45" s="101"/>
      <c r="MDC45" s="101"/>
      <c r="MDD45" s="101"/>
      <c r="MDE45" s="101"/>
      <c r="MDF45" s="101"/>
      <c r="MDG45" s="101"/>
      <c r="MDH45" s="101"/>
      <c r="MDI45" s="101"/>
      <c r="MDJ45" s="101"/>
      <c r="MDK45" s="101"/>
      <c r="MDL45" s="101"/>
      <c r="MDM45" s="101"/>
      <c r="MDN45" s="101"/>
      <c r="MDO45" s="101"/>
      <c r="MDP45" s="101"/>
      <c r="MDQ45" s="101"/>
      <c r="MDR45" s="101"/>
      <c r="MDS45" s="101"/>
      <c r="MDT45" s="101"/>
      <c r="MDU45" s="101"/>
      <c r="MDV45" s="101"/>
      <c r="MDW45" s="101"/>
      <c r="MDX45" s="101"/>
      <c r="MDY45" s="101"/>
      <c r="MDZ45" s="101"/>
      <c r="MEA45" s="101"/>
      <c r="MEB45" s="101"/>
      <c r="MEC45" s="101"/>
      <c r="MED45" s="101"/>
      <c r="MEE45" s="101"/>
      <c r="MEF45" s="101"/>
      <c r="MEG45" s="101"/>
      <c r="MEH45" s="101"/>
      <c r="MEI45" s="101"/>
      <c r="MEJ45" s="101"/>
      <c r="MEK45" s="101"/>
      <c r="MEL45" s="101"/>
      <c r="MEM45" s="101"/>
      <c r="MEN45" s="101"/>
      <c r="MEO45" s="101"/>
      <c r="MEP45" s="101"/>
      <c r="MEQ45" s="101"/>
      <c r="MER45" s="101"/>
      <c r="MES45" s="101"/>
      <c r="MET45" s="101"/>
      <c r="MEU45" s="101"/>
      <c r="MEV45" s="101"/>
      <c r="MEW45" s="101"/>
      <c r="MEX45" s="101"/>
      <c r="MEY45" s="101"/>
      <c r="MEZ45" s="101"/>
      <c r="MFA45" s="101"/>
      <c r="MFB45" s="101"/>
      <c r="MFC45" s="101"/>
      <c r="MFD45" s="101"/>
      <c r="MFE45" s="101"/>
      <c r="MFF45" s="101"/>
      <c r="MFG45" s="101"/>
      <c r="MFH45" s="101"/>
      <c r="MFI45" s="101"/>
      <c r="MFJ45" s="101"/>
      <c r="MFK45" s="101"/>
      <c r="MFL45" s="101"/>
      <c r="MFM45" s="101"/>
      <c r="MFN45" s="101"/>
      <c r="MFO45" s="101"/>
      <c r="MFP45" s="101"/>
      <c r="MFQ45" s="101"/>
      <c r="MFR45" s="101"/>
      <c r="MFS45" s="101"/>
      <c r="MFT45" s="101"/>
      <c r="MFU45" s="101"/>
      <c r="MFV45" s="101"/>
      <c r="MFW45" s="101"/>
      <c r="MFX45" s="101"/>
      <c r="MFY45" s="101"/>
      <c r="MFZ45" s="101"/>
      <c r="MGA45" s="101"/>
      <c r="MGB45" s="101"/>
      <c r="MGC45" s="101"/>
      <c r="MGD45" s="101"/>
      <c r="MGE45" s="101"/>
      <c r="MGF45" s="101"/>
      <c r="MGG45" s="101"/>
      <c r="MGH45" s="101"/>
      <c r="MGI45" s="101"/>
      <c r="MGJ45" s="101"/>
      <c r="MGK45" s="101"/>
      <c r="MGL45" s="101"/>
      <c r="MGM45" s="101"/>
      <c r="MGN45" s="101"/>
      <c r="MGO45" s="101"/>
      <c r="MGP45" s="101"/>
      <c r="MGQ45" s="101"/>
      <c r="MGR45" s="101"/>
      <c r="MGS45" s="101"/>
      <c r="MGT45" s="101"/>
      <c r="MGU45" s="101"/>
      <c r="MGV45" s="101"/>
      <c r="MGW45" s="101"/>
      <c r="MGX45" s="101"/>
      <c r="MGY45" s="101"/>
      <c r="MGZ45" s="101"/>
      <c r="MHA45" s="101"/>
      <c r="MHB45" s="101"/>
      <c r="MHC45" s="101"/>
      <c r="MHD45" s="101"/>
      <c r="MHE45" s="101"/>
      <c r="MHF45" s="101"/>
      <c r="MHG45" s="101"/>
      <c r="MHH45" s="101"/>
      <c r="MHI45" s="101"/>
      <c r="MHJ45" s="101"/>
      <c r="MHK45" s="101"/>
      <c r="MHL45" s="101"/>
      <c r="MHM45" s="101"/>
      <c r="MHN45" s="101"/>
      <c r="MHO45" s="101"/>
      <c r="MHP45" s="101"/>
      <c r="MHQ45" s="101"/>
      <c r="MHR45" s="101"/>
      <c r="MHS45" s="101"/>
      <c r="MHT45" s="101"/>
      <c r="MHU45" s="101"/>
      <c r="MHV45" s="101"/>
      <c r="MHW45" s="101"/>
      <c r="MHX45" s="101"/>
      <c r="MHY45" s="101"/>
      <c r="MHZ45" s="101"/>
      <c r="MIA45" s="101"/>
      <c r="MIB45" s="101"/>
      <c r="MIC45" s="101"/>
      <c r="MID45" s="101"/>
      <c r="MIE45" s="101"/>
      <c r="MIF45" s="101"/>
      <c r="MIG45" s="101"/>
      <c r="MIH45" s="101"/>
      <c r="MII45" s="101"/>
      <c r="MIJ45" s="101"/>
      <c r="MIK45" s="101"/>
      <c r="MIL45" s="101"/>
      <c r="MIM45" s="101"/>
      <c r="MIN45" s="101"/>
      <c r="MIO45" s="101"/>
      <c r="MIP45" s="101"/>
      <c r="MIQ45" s="101"/>
      <c r="MIR45" s="101"/>
      <c r="MIS45" s="101"/>
      <c r="MIT45" s="101"/>
      <c r="MIU45" s="101"/>
      <c r="MIV45" s="101"/>
      <c r="MIW45" s="101"/>
      <c r="MIX45" s="101"/>
      <c r="MIY45" s="101"/>
      <c r="MIZ45" s="101"/>
      <c r="MJA45" s="101"/>
      <c r="MJB45" s="101"/>
      <c r="MJC45" s="101"/>
      <c r="MJD45" s="101"/>
      <c r="MJE45" s="101"/>
      <c r="MJF45" s="101"/>
      <c r="MJG45" s="101"/>
      <c r="MJH45" s="101"/>
      <c r="MJI45" s="101"/>
      <c r="MJJ45" s="101"/>
      <c r="MJK45" s="101"/>
      <c r="MJL45" s="101"/>
      <c r="MJM45" s="101"/>
      <c r="MJN45" s="101"/>
      <c r="MJO45" s="101"/>
      <c r="MJP45" s="101"/>
      <c r="MJQ45" s="101"/>
      <c r="MJR45" s="101"/>
      <c r="MJS45" s="101"/>
      <c r="MJT45" s="101"/>
      <c r="MJU45" s="101"/>
      <c r="MJV45" s="101"/>
      <c r="MJW45" s="101"/>
      <c r="MJX45" s="101"/>
      <c r="MJY45" s="101"/>
      <c r="MJZ45" s="101"/>
      <c r="MKA45" s="101"/>
      <c r="MKB45" s="101"/>
      <c r="MKC45" s="101"/>
      <c r="MKD45" s="101"/>
      <c r="MKE45" s="101"/>
      <c r="MKF45" s="101"/>
      <c r="MKG45" s="101"/>
      <c r="MKH45" s="101"/>
      <c r="MKI45" s="101"/>
      <c r="MKJ45" s="101"/>
      <c r="MKK45" s="101"/>
      <c r="MKL45" s="101"/>
      <c r="MKM45" s="101"/>
      <c r="MKN45" s="101"/>
      <c r="MKO45" s="101"/>
      <c r="MKP45" s="101"/>
      <c r="MKQ45" s="101"/>
      <c r="MKR45" s="101"/>
      <c r="MKS45" s="101"/>
      <c r="MKT45" s="101"/>
      <c r="MKU45" s="101"/>
      <c r="MKV45" s="101"/>
      <c r="MKW45" s="101"/>
      <c r="MKX45" s="101"/>
      <c r="MKY45" s="101"/>
      <c r="MKZ45" s="101"/>
      <c r="MLA45" s="101"/>
      <c r="MLB45" s="101"/>
      <c r="MLC45" s="101"/>
      <c r="MLD45" s="101"/>
      <c r="MLE45" s="101"/>
      <c r="MLF45" s="101"/>
      <c r="MLG45" s="101"/>
      <c r="MLH45" s="101"/>
      <c r="MLI45" s="101"/>
      <c r="MLJ45" s="101"/>
      <c r="MLK45" s="101"/>
      <c r="MLL45" s="101"/>
      <c r="MLM45" s="101"/>
      <c r="MLN45" s="101"/>
      <c r="MLO45" s="101"/>
      <c r="MLP45" s="101"/>
      <c r="MLQ45" s="101"/>
      <c r="MLR45" s="101"/>
      <c r="MLS45" s="101"/>
      <c r="MLT45" s="101"/>
      <c r="MLU45" s="101"/>
      <c r="MLV45" s="101"/>
      <c r="MLW45" s="101"/>
      <c r="MLX45" s="101"/>
      <c r="MLY45" s="101"/>
      <c r="MLZ45" s="101"/>
      <c r="MMA45" s="101"/>
      <c r="MMB45" s="101"/>
      <c r="MMC45" s="101"/>
      <c r="MMD45" s="101"/>
      <c r="MME45" s="101"/>
      <c r="MMF45" s="101"/>
      <c r="MMG45" s="101"/>
      <c r="MMH45" s="101"/>
      <c r="MMI45" s="101"/>
      <c r="MMJ45" s="101"/>
      <c r="MMK45" s="101"/>
      <c r="MML45" s="101"/>
      <c r="MMM45" s="101"/>
      <c r="MMN45" s="101"/>
      <c r="MMO45" s="101"/>
      <c r="MMP45" s="101"/>
      <c r="MMQ45" s="101"/>
      <c r="MMR45" s="101"/>
      <c r="MMS45" s="101"/>
      <c r="MMT45" s="101"/>
      <c r="MMU45" s="101"/>
      <c r="MMV45" s="101"/>
      <c r="MMW45" s="101"/>
      <c r="MMX45" s="101"/>
      <c r="MMY45" s="101"/>
      <c r="MMZ45" s="101"/>
      <c r="MNA45" s="101"/>
      <c r="MNB45" s="101"/>
      <c r="MNC45" s="101"/>
      <c r="MND45" s="101"/>
      <c r="MNE45" s="101"/>
      <c r="MNF45" s="101"/>
      <c r="MNG45" s="101"/>
      <c r="MNH45" s="101"/>
      <c r="MNI45" s="101"/>
      <c r="MNJ45" s="101"/>
      <c r="MNK45" s="101"/>
      <c r="MNL45" s="101"/>
      <c r="MNM45" s="101"/>
      <c r="MNN45" s="101"/>
      <c r="MNO45" s="101"/>
      <c r="MNP45" s="101"/>
      <c r="MNQ45" s="101"/>
      <c r="MNR45" s="101"/>
      <c r="MNS45" s="101"/>
      <c r="MNT45" s="101"/>
      <c r="MNU45" s="101"/>
      <c r="MNV45" s="101"/>
      <c r="MNW45" s="101"/>
      <c r="MNX45" s="101"/>
      <c r="MNY45" s="101"/>
      <c r="MNZ45" s="101"/>
      <c r="MOA45" s="101"/>
      <c r="MOB45" s="101"/>
      <c r="MOC45" s="101"/>
      <c r="MOD45" s="101"/>
      <c r="MOE45" s="101"/>
      <c r="MOF45" s="101"/>
      <c r="MOG45" s="101"/>
      <c r="MOH45" s="101"/>
      <c r="MOI45" s="101"/>
      <c r="MOJ45" s="101"/>
      <c r="MOK45" s="101"/>
      <c r="MOL45" s="101"/>
      <c r="MOM45" s="101"/>
      <c r="MON45" s="101"/>
      <c r="MOO45" s="101"/>
      <c r="MOP45" s="101"/>
      <c r="MOQ45" s="101"/>
      <c r="MOR45" s="101"/>
      <c r="MOS45" s="101"/>
      <c r="MOT45" s="101"/>
      <c r="MOU45" s="101"/>
      <c r="MOV45" s="101"/>
      <c r="MOW45" s="101"/>
      <c r="MOX45" s="101"/>
      <c r="MOY45" s="101"/>
      <c r="MOZ45" s="101"/>
      <c r="MPA45" s="101"/>
      <c r="MPB45" s="101"/>
      <c r="MPC45" s="101"/>
      <c r="MPD45" s="101"/>
      <c r="MPE45" s="101"/>
      <c r="MPF45" s="101"/>
      <c r="MPG45" s="101"/>
      <c r="MPH45" s="101"/>
      <c r="MPI45" s="101"/>
      <c r="MPJ45" s="101"/>
      <c r="MPK45" s="101"/>
      <c r="MPL45" s="101"/>
      <c r="MPM45" s="101"/>
      <c r="MPN45" s="101"/>
      <c r="MPO45" s="101"/>
      <c r="MPP45" s="101"/>
      <c r="MPQ45" s="101"/>
      <c r="MPR45" s="101"/>
      <c r="MPS45" s="101"/>
      <c r="MPT45" s="101"/>
      <c r="MPU45" s="101"/>
      <c r="MPV45" s="101"/>
      <c r="MPW45" s="101"/>
      <c r="MPX45" s="101"/>
      <c r="MPY45" s="101"/>
      <c r="MPZ45" s="101"/>
      <c r="MQA45" s="101"/>
      <c r="MQB45" s="101"/>
      <c r="MQC45" s="101"/>
      <c r="MQD45" s="101"/>
      <c r="MQE45" s="101"/>
      <c r="MQF45" s="101"/>
      <c r="MQG45" s="101"/>
      <c r="MQH45" s="101"/>
      <c r="MQI45" s="101"/>
      <c r="MQJ45" s="101"/>
      <c r="MQK45" s="101"/>
      <c r="MQL45" s="101"/>
      <c r="MQM45" s="101"/>
      <c r="MQN45" s="101"/>
      <c r="MQO45" s="101"/>
      <c r="MQP45" s="101"/>
      <c r="MQQ45" s="101"/>
      <c r="MQR45" s="101"/>
      <c r="MQS45" s="101"/>
      <c r="MQT45" s="101"/>
      <c r="MQU45" s="101"/>
      <c r="MQV45" s="101"/>
      <c r="MQW45" s="101"/>
      <c r="MQX45" s="101"/>
      <c r="MQY45" s="101"/>
      <c r="MQZ45" s="101"/>
      <c r="MRA45" s="101"/>
      <c r="MRB45" s="101"/>
      <c r="MRC45" s="101"/>
      <c r="MRD45" s="101"/>
      <c r="MRE45" s="101"/>
      <c r="MRF45" s="101"/>
      <c r="MRG45" s="101"/>
      <c r="MRH45" s="101"/>
      <c r="MRI45" s="101"/>
      <c r="MRJ45" s="101"/>
      <c r="MRK45" s="101"/>
      <c r="MRL45" s="101"/>
      <c r="MRM45" s="101"/>
      <c r="MRN45" s="101"/>
      <c r="MRO45" s="101"/>
      <c r="MRP45" s="101"/>
      <c r="MRQ45" s="101"/>
      <c r="MRR45" s="101"/>
      <c r="MRS45" s="101"/>
      <c r="MRT45" s="101"/>
      <c r="MRU45" s="101"/>
      <c r="MRV45" s="101"/>
      <c r="MRW45" s="101"/>
      <c r="MRX45" s="101"/>
      <c r="MRY45" s="101"/>
      <c r="MRZ45" s="101"/>
      <c r="MSA45" s="101"/>
      <c r="MSB45" s="101"/>
      <c r="MSC45" s="101"/>
      <c r="MSD45" s="101"/>
      <c r="MSE45" s="101"/>
      <c r="MSF45" s="101"/>
      <c r="MSG45" s="101"/>
      <c r="MSH45" s="101"/>
      <c r="MSI45" s="101"/>
      <c r="MSJ45" s="101"/>
      <c r="MSK45" s="101"/>
      <c r="MSL45" s="101"/>
      <c r="MSM45" s="101"/>
      <c r="MSN45" s="101"/>
      <c r="MSO45" s="101"/>
      <c r="MSP45" s="101"/>
      <c r="MSQ45" s="101"/>
      <c r="MSR45" s="101"/>
      <c r="MSS45" s="101"/>
      <c r="MST45" s="101"/>
      <c r="MSU45" s="101"/>
      <c r="MSV45" s="101"/>
      <c r="MSW45" s="101"/>
      <c r="MSX45" s="101"/>
      <c r="MSY45" s="101"/>
      <c r="MSZ45" s="101"/>
      <c r="MTA45" s="101"/>
      <c r="MTB45" s="101"/>
      <c r="MTC45" s="101"/>
      <c r="MTD45" s="101"/>
      <c r="MTE45" s="101"/>
      <c r="MTF45" s="101"/>
      <c r="MTG45" s="101"/>
      <c r="MTH45" s="101"/>
      <c r="MTI45" s="101"/>
      <c r="MTJ45" s="101"/>
      <c r="MTK45" s="101"/>
      <c r="MTL45" s="101"/>
      <c r="MTM45" s="101"/>
      <c r="MTN45" s="101"/>
      <c r="MTO45" s="101"/>
      <c r="MTP45" s="101"/>
      <c r="MTQ45" s="101"/>
      <c r="MTR45" s="101"/>
      <c r="MTS45" s="101"/>
      <c r="MTT45" s="101"/>
      <c r="MTU45" s="101"/>
      <c r="MTV45" s="101"/>
      <c r="MTW45" s="101"/>
      <c r="MTX45" s="101"/>
      <c r="MTY45" s="101"/>
      <c r="MTZ45" s="101"/>
      <c r="MUA45" s="101"/>
      <c r="MUB45" s="101"/>
      <c r="MUC45" s="101"/>
      <c r="MUD45" s="101"/>
      <c r="MUE45" s="101"/>
      <c r="MUF45" s="101"/>
      <c r="MUG45" s="101"/>
      <c r="MUH45" s="101"/>
      <c r="MUI45" s="101"/>
      <c r="MUJ45" s="101"/>
      <c r="MUK45" s="101"/>
      <c r="MUL45" s="101"/>
      <c r="MUM45" s="101"/>
      <c r="MUN45" s="101"/>
      <c r="MUO45" s="101"/>
      <c r="MUP45" s="101"/>
      <c r="MUQ45" s="101"/>
      <c r="MUR45" s="101"/>
      <c r="MUS45" s="101"/>
      <c r="MUT45" s="101"/>
      <c r="MUU45" s="101"/>
      <c r="MUV45" s="101"/>
      <c r="MUW45" s="101"/>
      <c r="MUX45" s="101"/>
      <c r="MUY45" s="101"/>
      <c r="MUZ45" s="101"/>
      <c r="MVA45" s="101"/>
      <c r="MVB45" s="101"/>
      <c r="MVC45" s="101"/>
      <c r="MVD45" s="101"/>
      <c r="MVE45" s="101"/>
      <c r="MVF45" s="101"/>
      <c r="MVG45" s="101"/>
      <c r="MVH45" s="101"/>
      <c r="MVI45" s="101"/>
      <c r="MVJ45" s="101"/>
      <c r="MVK45" s="101"/>
      <c r="MVL45" s="101"/>
      <c r="MVM45" s="101"/>
      <c r="MVN45" s="101"/>
      <c r="MVO45" s="101"/>
      <c r="MVP45" s="101"/>
      <c r="MVQ45" s="101"/>
      <c r="MVR45" s="101"/>
      <c r="MVS45" s="101"/>
      <c r="MVT45" s="101"/>
      <c r="MVU45" s="101"/>
      <c r="MVV45" s="101"/>
      <c r="MVW45" s="101"/>
      <c r="MVX45" s="101"/>
      <c r="MVY45" s="101"/>
      <c r="MVZ45" s="101"/>
      <c r="MWA45" s="101"/>
      <c r="MWB45" s="101"/>
      <c r="MWC45" s="101"/>
      <c r="MWD45" s="101"/>
      <c r="MWE45" s="101"/>
      <c r="MWF45" s="101"/>
      <c r="MWG45" s="101"/>
      <c r="MWH45" s="101"/>
      <c r="MWI45" s="101"/>
      <c r="MWJ45" s="101"/>
      <c r="MWK45" s="101"/>
      <c r="MWL45" s="101"/>
      <c r="MWM45" s="101"/>
      <c r="MWN45" s="101"/>
      <c r="MWO45" s="101"/>
      <c r="MWP45" s="101"/>
      <c r="MWQ45" s="101"/>
      <c r="MWR45" s="101"/>
      <c r="MWS45" s="101"/>
      <c r="MWT45" s="101"/>
      <c r="MWU45" s="101"/>
      <c r="MWV45" s="101"/>
      <c r="MWW45" s="101"/>
      <c r="MWX45" s="101"/>
      <c r="MWY45" s="101"/>
      <c r="MWZ45" s="101"/>
      <c r="MXA45" s="101"/>
      <c r="MXB45" s="101"/>
      <c r="MXC45" s="101"/>
      <c r="MXD45" s="101"/>
      <c r="MXE45" s="101"/>
      <c r="MXF45" s="101"/>
      <c r="MXG45" s="101"/>
      <c r="MXH45" s="101"/>
      <c r="MXI45" s="101"/>
      <c r="MXJ45" s="101"/>
      <c r="MXK45" s="101"/>
      <c r="MXL45" s="101"/>
      <c r="MXM45" s="101"/>
      <c r="MXN45" s="101"/>
      <c r="MXO45" s="101"/>
      <c r="MXP45" s="101"/>
      <c r="MXQ45" s="101"/>
      <c r="MXR45" s="101"/>
      <c r="MXS45" s="101"/>
      <c r="MXT45" s="101"/>
      <c r="MXU45" s="101"/>
      <c r="MXV45" s="101"/>
      <c r="MXW45" s="101"/>
      <c r="MXX45" s="101"/>
      <c r="MXY45" s="101"/>
      <c r="MXZ45" s="101"/>
      <c r="MYA45" s="101"/>
      <c r="MYB45" s="101"/>
      <c r="MYC45" s="101"/>
      <c r="MYD45" s="101"/>
      <c r="MYE45" s="101"/>
      <c r="MYF45" s="101"/>
      <c r="MYG45" s="101"/>
      <c r="MYH45" s="101"/>
      <c r="MYI45" s="101"/>
      <c r="MYJ45" s="101"/>
      <c r="MYK45" s="101"/>
      <c r="MYL45" s="101"/>
      <c r="MYM45" s="101"/>
      <c r="MYN45" s="101"/>
      <c r="MYO45" s="101"/>
      <c r="MYP45" s="101"/>
      <c r="MYQ45" s="101"/>
      <c r="MYR45" s="101"/>
      <c r="MYS45" s="101"/>
      <c r="MYT45" s="101"/>
      <c r="MYU45" s="101"/>
      <c r="MYV45" s="101"/>
      <c r="MYW45" s="101"/>
      <c r="MYX45" s="101"/>
      <c r="MYY45" s="101"/>
      <c r="MYZ45" s="101"/>
      <c r="MZA45" s="101"/>
      <c r="MZB45" s="101"/>
      <c r="MZC45" s="101"/>
      <c r="MZD45" s="101"/>
      <c r="MZE45" s="101"/>
      <c r="MZF45" s="101"/>
      <c r="MZG45" s="101"/>
      <c r="MZH45" s="101"/>
      <c r="MZI45" s="101"/>
      <c r="MZJ45" s="101"/>
      <c r="MZK45" s="101"/>
      <c r="MZL45" s="101"/>
      <c r="MZM45" s="101"/>
      <c r="MZN45" s="101"/>
      <c r="MZO45" s="101"/>
      <c r="MZP45" s="101"/>
      <c r="MZQ45" s="101"/>
      <c r="MZR45" s="101"/>
      <c r="MZS45" s="101"/>
      <c r="MZT45" s="101"/>
      <c r="MZU45" s="101"/>
      <c r="MZV45" s="101"/>
      <c r="MZW45" s="101"/>
      <c r="MZX45" s="101"/>
      <c r="MZY45" s="101"/>
      <c r="MZZ45" s="101"/>
      <c r="NAA45" s="101"/>
      <c r="NAB45" s="101"/>
      <c r="NAC45" s="101"/>
      <c r="NAD45" s="101"/>
      <c r="NAE45" s="101"/>
      <c r="NAF45" s="101"/>
      <c r="NAG45" s="101"/>
      <c r="NAH45" s="101"/>
      <c r="NAI45" s="101"/>
      <c r="NAJ45" s="101"/>
      <c r="NAK45" s="101"/>
      <c r="NAL45" s="101"/>
      <c r="NAM45" s="101"/>
      <c r="NAN45" s="101"/>
      <c r="NAO45" s="101"/>
      <c r="NAP45" s="101"/>
      <c r="NAQ45" s="101"/>
      <c r="NAR45" s="101"/>
      <c r="NAS45" s="101"/>
      <c r="NAT45" s="101"/>
      <c r="NAU45" s="101"/>
      <c r="NAV45" s="101"/>
      <c r="NAW45" s="101"/>
      <c r="NAX45" s="101"/>
      <c r="NAY45" s="101"/>
      <c r="NAZ45" s="101"/>
      <c r="NBA45" s="101"/>
      <c r="NBB45" s="101"/>
      <c r="NBC45" s="101"/>
      <c r="NBD45" s="101"/>
      <c r="NBE45" s="101"/>
      <c r="NBF45" s="101"/>
      <c r="NBG45" s="101"/>
      <c r="NBH45" s="101"/>
      <c r="NBI45" s="101"/>
      <c r="NBJ45" s="101"/>
      <c r="NBK45" s="101"/>
      <c r="NBL45" s="101"/>
      <c r="NBM45" s="101"/>
      <c r="NBN45" s="101"/>
      <c r="NBO45" s="101"/>
      <c r="NBP45" s="101"/>
      <c r="NBQ45" s="101"/>
      <c r="NBR45" s="101"/>
      <c r="NBS45" s="101"/>
      <c r="NBT45" s="101"/>
      <c r="NBU45" s="101"/>
      <c r="NBV45" s="101"/>
      <c r="NBW45" s="101"/>
      <c r="NBX45" s="101"/>
      <c r="NBY45" s="101"/>
      <c r="NBZ45" s="101"/>
      <c r="NCA45" s="101"/>
      <c r="NCB45" s="101"/>
      <c r="NCC45" s="101"/>
      <c r="NCD45" s="101"/>
      <c r="NCE45" s="101"/>
      <c r="NCF45" s="101"/>
      <c r="NCG45" s="101"/>
      <c r="NCH45" s="101"/>
      <c r="NCI45" s="101"/>
      <c r="NCJ45" s="101"/>
      <c r="NCK45" s="101"/>
      <c r="NCL45" s="101"/>
      <c r="NCM45" s="101"/>
      <c r="NCN45" s="101"/>
      <c r="NCO45" s="101"/>
      <c r="NCP45" s="101"/>
      <c r="NCQ45" s="101"/>
      <c r="NCR45" s="101"/>
      <c r="NCS45" s="101"/>
      <c r="NCT45" s="101"/>
      <c r="NCU45" s="101"/>
      <c r="NCV45" s="101"/>
      <c r="NCW45" s="101"/>
      <c r="NCX45" s="101"/>
      <c r="NCY45" s="101"/>
      <c r="NCZ45" s="101"/>
      <c r="NDA45" s="101"/>
      <c r="NDB45" s="101"/>
      <c r="NDC45" s="101"/>
      <c r="NDD45" s="101"/>
      <c r="NDE45" s="101"/>
      <c r="NDF45" s="101"/>
      <c r="NDG45" s="101"/>
      <c r="NDH45" s="101"/>
      <c r="NDI45" s="101"/>
      <c r="NDJ45" s="101"/>
      <c r="NDK45" s="101"/>
      <c r="NDL45" s="101"/>
      <c r="NDM45" s="101"/>
      <c r="NDN45" s="101"/>
      <c r="NDO45" s="101"/>
      <c r="NDP45" s="101"/>
      <c r="NDQ45" s="101"/>
      <c r="NDR45" s="101"/>
      <c r="NDS45" s="101"/>
      <c r="NDT45" s="101"/>
      <c r="NDU45" s="101"/>
      <c r="NDV45" s="101"/>
      <c r="NDW45" s="101"/>
      <c r="NDX45" s="101"/>
      <c r="NDY45" s="101"/>
      <c r="NDZ45" s="101"/>
      <c r="NEA45" s="101"/>
      <c r="NEB45" s="101"/>
      <c r="NEC45" s="101"/>
      <c r="NED45" s="101"/>
      <c r="NEE45" s="101"/>
      <c r="NEF45" s="101"/>
      <c r="NEG45" s="101"/>
      <c r="NEH45" s="101"/>
      <c r="NEI45" s="101"/>
      <c r="NEJ45" s="101"/>
      <c r="NEK45" s="101"/>
      <c r="NEL45" s="101"/>
      <c r="NEM45" s="101"/>
      <c r="NEN45" s="101"/>
      <c r="NEO45" s="101"/>
      <c r="NEP45" s="101"/>
      <c r="NEQ45" s="101"/>
      <c r="NER45" s="101"/>
      <c r="NES45" s="101"/>
      <c r="NET45" s="101"/>
      <c r="NEU45" s="101"/>
      <c r="NEV45" s="101"/>
      <c r="NEW45" s="101"/>
      <c r="NEX45" s="101"/>
      <c r="NEY45" s="101"/>
      <c r="NEZ45" s="101"/>
      <c r="NFA45" s="101"/>
      <c r="NFB45" s="101"/>
      <c r="NFC45" s="101"/>
      <c r="NFD45" s="101"/>
      <c r="NFE45" s="101"/>
      <c r="NFF45" s="101"/>
      <c r="NFG45" s="101"/>
      <c r="NFH45" s="101"/>
      <c r="NFI45" s="101"/>
      <c r="NFJ45" s="101"/>
      <c r="NFK45" s="101"/>
      <c r="NFL45" s="101"/>
      <c r="NFM45" s="101"/>
      <c r="NFN45" s="101"/>
      <c r="NFO45" s="101"/>
      <c r="NFP45" s="101"/>
      <c r="NFQ45" s="101"/>
      <c r="NFR45" s="101"/>
      <c r="NFS45" s="101"/>
      <c r="NFT45" s="101"/>
      <c r="NFU45" s="101"/>
      <c r="NFV45" s="101"/>
      <c r="NFW45" s="101"/>
      <c r="NFX45" s="101"/>
      <c r="NFY45" s="101"/>
      <c r="NFZ45" s="101"/>
      <c r="NGA45" s="101"/>
      <c r="NGB45" s="101"/>
      <c r="NGC45" s="101"/>
      <c r="NGD45" s="101"/>
      <c r="NGE45" s="101"/>
      <c r="NGF45" s="101"/>
      <c r="NGG45" s="101"/>
      <c r="NGH45" s="101"/>
      <c r="NGI45" s="101"/>
      <c r="NGJ45" s="101"/>
      <c r="NGK45" s="101"/>
      <c r="NGL45" s="101"/>
      <c r="NGM45" s="101"/>
      <c r="NGN45" s="101"/>
      <c r="NGO45" s="101"/>
      <c r="NGP45" s="101"/>
      <c r="NGQ45" s="101"/>
      <c r="NGR45" s="101"/>
      <c r="NGS45" s="101"/>
      <c r="NGT45" s="101"/>
      <c r="NGU45" s="101"/>
      <c r="NGV45" s="101"/>
      <c r="NGW45" s="101"/>
      <c r="NGX45" s="101"/>
      <c r="NGY45" s="101"/>
      <c r="NGZ45" s="101"/>
      <c r="NHA45" s="101"/>
      <c r="NHB45" s="101"/>
      <c r="NHC45" s="101"/>
      <c r="NHD45" s="101"/>
      <c r="NHE45" s="101"/>
      <c r="NHF45" s="101"/>
      <c r="NHG45" s="101"/>
      <c r="NHH45" s="101"/>
      <c r="NHI45" s="101"/>
      <c r="NHJ45" s="101"/>
      <c r="NHK45" s="101"/>
      <c r="NHL45" s="101"/>
      <c r="NHM45" s="101"/>
      <c r="NHN45" s="101"/>
      <c r="NHO45" s="101"/>
      <c r="NHP45" s="101"/>
      <c r="NHQ45" s="101"/>
      <c r="NHR45" s="101"/>
      <c r="NHS45" s="101"/>
      <c r="NHT45" s="101"/>
      <c r="NHU45" s="101"/>
      <c r="NHV45" s="101"/>
      <c r="NHW45" s="101"/>
      <c r="NHX45" s="101"/>
      <c r="NHY45" s="101"/>
      <c r="NHZ45" s="101"/>
      <c r="NIA45" s="101"/>
      <c r="NIB45" s="101"/>
      <c r="NIC45" s="101"/>
      <c r="NID45" s="101"/>
      <c r="NIE45" s="101"/>
      <c r="NIF45" s="101"/>
      <c r="NIG45" s="101"/>
      <c r="NIH45" s="101"/>
      <c r="NII45" s="101"/>
      <c r="NIJ45" s="101"/>
      <c r="NIK45" s="101"/>
      <c r="NIL45" s="101"/>
      <c r="NIM45" s="101"/>
      <c r="NIN45" s="101"/>
      <c r="NIO45" s="101"/>
      <c r="NIP45" s="101"/>
      <c r="NIQ45" s="101"/>
      <c r="NIR45" s="101"/>
      <c r="NIS45" s="101"/>
      <c r="NIT45" s="101"/>
      <c r="NIU45" s="101"/>
      <c r="NIV45" s="101"/>
      <c r="NIW45" s="101"/>
      <c r="NIX45" s="101"/>
      <c r="NIY45" s="101"/>
      <c r="NIZ45" s="101"/>
      <c r="NJA45" s="101"/>
      <c r="NJB45" s="101"/>
      <c r="NJC45" s="101"/>
      <c r="NJD45" s="101"/>
      <c r="NJE45" s="101"/>
      <c r="NJF45" s="101"/>
      <c r="NJG45" s="101"/>
      <c r="NJH45" s="101"/>
      <c r="NJI45" s="101"/>
      <c r="NJJ45" s="101"/>
      <c r="NJK45" s="101"/>
      <c r="NJL45" s="101"/>
      <c r="NJM45" s="101"/>
      <c r="NJN45" s="101"/>
      <c r="NJO45" s="101"/>
      <c r="NJP45" s="101"/>
      <c r="NJQ45" s="101"/>
      <c r="NJR45" s="101"/>
      <c r="NJS45" s="101"/>
      <c r="NJT45" s="101"/>
      <c r="NJU45" s="101"/>
      <c r="NJV45" s="101"/>
      <c r="NJW45" s="101"/>
      <c r="NJX45" s="101"/>
      <c r="NJY45" s="101"/>
      <c r="NJZ45" s="101"/>
      <c r="NKA45" s="101"/>
      <c r="NKB45" s="101"/>
      <c r="NKC45" s="101"/>
      <c r="NKD45" s="101"/>
      <c r="NKE45" s="101"/>
      <c r="NKF45" s="101"/>
      <c r="NKG45" s="101"/>
      <c r="NKH45" s="101"/>
      <c r="NKI45" s="101"/>
      <c r="NKJ45" s="101"/>
      <c r="NKK45" s="101"/>
      <c r="NKL45" s="101"/>
      <c r="NKM45" s="101"/>
      <c r="NKN45" s="101"/>
      <c r="NKO45" s="101"/>
      <c r="NKP45" s="101"/>
      <c r="NKQ45" s="101"/>
      <c r="NKR45" s="101"/>
      <c r="NKS45" s="101"/>
      <c r="NKT45" s="101"/>
      <c r="NKU45" s="101"/>
      <c r="NKV45" s="101"/>
      <c r="NKW45" s="101"/>
      <c r="NKX45" s="101"/>
      <c r="NKY45" s="101"/>
      <c r="NKZ45" s="101"/>
      <c r="NLA45" s="101"/>
      <c r="NLB45" s="101"/>
      <c r="NLC45" s="101"/>
      <c r="NLD45" s="101"/>
      <c r="NLE45" s="101"/>
      <c r="NLF45" s="101"/>
      <c r="NLG45" s="101"/>
      <c r="NLH45" s="101"/>
      <c r="NLI45" s="101"/>
      <c r="NLJ45" s="101"/>
      <c r="NLK45" s="101"/>
      <c r="NLL45" s="101"/>
      <c r="NLM45" s="101"/>
      <c r="NLN45" s="101"/>
      <c r="NLO45" s="101"/>
      <c r="NLP45" s="101"/>
      <c r="NLQ45" s="101"/>
      <c r="NLR45" s="101"/>
      <c r="NLS45" s="101"/>
      <c r="NLT45" s="101"/>
      <c r="NLU45" s="101"/>
      <c r="NLV45" s="101"/>
      <c r="NLW45" s="101"/>
      <c r="NLX45" s="101"/>
      <c r="NLY45" s="101"/>
      <c r="NLZ45" s="101"/>
      <c r="NMA45" s="101"/>
      <c r="NMB45" s="101"/>
      <c r="NMC45" s="101"/>
      <c r="NMD45" s="101"/>
      <c r="NME45" s="101"/>
      <c r="NMF45" s="101"/>
      <c r="NMG45" s="101"/>
      <c r="NMH45" s="101"/>
      <c r="NMI45" s="101"/>
      <c r="NMJ45" s="101"/>
      <c r="NMK45" s="101"/>
      <c r="NML45" s="101"/>
      <c r="NMM45" s="101"/>
      <c r="NMN45" s="101"/>
      <c r="NMO45" s="101"/>
      <c r="NMP45" s="101"/>
      <c r="NMQ45" s="101"/>
      <c r="NMR45" s="101"/>
      <c r="NMS45" s="101"/>
      <c r="NMT45" s="101"/>
      <c r="NMU45" s="101"/>
      <c r="NMV45" s="101"/>
      <c r="NMW45" s="101"/>
      <c r="NMX45" s="101"/>
      <c r="NMY45" s="101"/>
      <c r="NMZ45" s="101"/>
      <c r="NNA45" s="101"/>
      <c r="NNB45" s="101"/>
      <c r="NNC45" s="101"/>
      <c r="NND45" s="101"/>
      <c r="NNE45" s="101"/>
      <c r="NNF45" s="101"/>
      <c r="NNG45" s="101"/>
      <c r="NNH45" s="101"/>
      <c r="NNI45" s="101"/>
      <c r="NNJ45" s="101"/>
      <c r="NNK45" s="101"/>
      <c r="NNL45" s="101"/>
      <c r="NNM45" s="101"/>
      <c r="NNN45" s="101"/>
      <c r="NNO45" s="101"/>
      <c r="NNP45" s="101"/>
      <c r="NNQ45" s="101"/>
      <c r="NNR45" s="101"/>
      <c r="NNS45" s="101"/>
      <c r="NNT45" s="101"/>
      <c r="NNU45" s="101"/>
      <c r="NNV45" s="101"/>
      <c r="NNW45" s="101"/>
      <c r="NNX45" s="101"/>
      <c r="NNY45" s="101"/>
      <c r="NNZ45" s="101"/>
      <c r="NOA45" s="101"/>
      <c r="NOB45" s="101"/>
      <c r="NOC45" s="101"/>
      <c r="NOD45" s="101"/>
      <c r="NOE45" s="101"/>
      <c r="NOF45" s="101"/>
      <c r="NOG45" s="101"/>
      <c r="NOH45" s="101"/>
      <c r="NOI45" s="101"/>
      <c r="NOJ45" s="101"/>
      <c r="NOK45" s="101"/>
      <c r="NOL45" s="101"/>
      <c r="NOM45" s="101"/>
      <c r="NON45" s="101"/>
      <c r="NOO45" s="101"/>
      <c r="NOP45" s="101"/>
      <c r="NOQ45" s="101"/>
      <c r="NOR45" s="101"/>
      <c r="NOS45" s="101"/>
      <c r="NOT45" s="101"/>
      <c r="NOU45" s="101"/>
      <c r="NOV45" s="101"/>
      <c r="NOW45" s="101"/>
      <c r="NOX45" s="101"/>
      <c r="NOY45" s="101"/>
      <c r="NOZ45" s="101"/>
      <c r="NPA45" s="101"/>
      <c r="NPB45" s="101"/>
      <c r="NPC45" s="101"/>
      <c r="NPD45" s="101"/>
      <c r="NPE45" s="101"/>
      <c r="NPF45" s="101"/>
      <c r="NPG45" s="101"/>
      <c r="NPH45" s="101"/>
      <c r="NPI45" s="101"/>
      <c r="NPJ45" s="101"/>
      <c r="NPK45" s="101"/>
      <c r="NPL45" s="101"/>
      <c r="NPM45" s="101"/>
      <c r="NPN45" s="101"/>
      <c r="NPO45" s="101"/>
      <c r="NPP45" s="101"/>
      <c r="NPQ45" s="101"/>
      <c r="NPR45" s="101"/>
      <c r="NPS45" s="101"/>
      <c r="NPT45" s="101"/>
      <c r="NPU45" s="101"/>
      <c r="NPV45" s="101"/>
      <c r="NPW45" s="101"/>
      <c r="NPX45" s="101"/>
      <c r="NPY45" s="101"/>
      <c r="NPZ45" s="101"/>
      <c r="NQA45" s="101"/>
      <c r="NQB45" s="101"/>
      <c r="NQC45" s="101"/>
      <c r="NQD45" s="101"/>
      <c r="NQE45" s="101"/>
      <c r="NQF45" s="101"/>
      <c r="NQG45" s="101"/>
      <c r="NQH45" s="101"/>
      <c r="NQI45" s="101"/>
      <c r="NQJ45" s="101"/>
      <c r="NQK45" s="101"/>
      <c r="NQL45" s="101"/>
      <c r="NQM45" s="101"/>
      <c r="NQN45" s="101"/>
      <c r="NQO45" s="101"/>
      <c r="NQP45" s="101"/>
      <c r="NQQ45" s="101"/>
      <c r="NQR45" s="101"/>
      <c r="NQS45" s="101"/>
      <c r="NQT45" s="101"/>
      <c r="NQU45" s="101"/>
      <c r="NQV45" s="101"/>
      <c r="NQW45" s="101"/>
      <c r="NQX45" s="101"/>
      <c r="NQY45" s="101"/>
      <c r="NQZ45" s="101"/>
      <c r="NRA45" s="101"/>
      <c r="NRB45" s="101"/>
      <c r="NRC45" s="101"/>
      <c r="NRD45" s="101"/>
      <c r="NRE45" s="101"/>
      <c r="NRF45" s="101"/>
      <c r="NRG45" s="101"/>
      <c r="NRH45" s="101"/>
      <c r="NRI45" s="101"/>
      <c r="NRJ45" s="101"/>
      <c r="NRK45" s="101"/>
      <c r="NRL45" s="101"/>
      <c r="NRM45" s="101"/>
      <c r="NRN45" s="101"/>
      <c r="NRO45" s="101"/>
      <c r="NRP45" s="101"/>
      <c r="NRQ45" s="101"/>
      <c r="NRR45" s="101"/>
      <c r="NRS45" s="101"/>
      <c r="NRT45" s="101"/>
      <c r="NRU45" s="101"/>
      <c r="NRV45" s="101"/>
      <c r="NRW45" s="101"/>
      <c r="NRX45" s="101"/>
      <c r="NRY45" s="101"/>
      <c r="NRZ45" s="101"/>
      <c r="NSA45" s="101"/>
      <c r="NSB45" s="101"/>
      <c r="NSC45" s="101"/>
      <c r="NSD45" s="101"/>
      <c r="NSE45" s="101"/>
      <c r="NSF45" s="101"/>
      <c r="NSG45" s="101"/>
      <c r="NSH45" s="101"/>
      <c r="NSI45" s="101"/>
      <c r="NSJ45" s="101"/>
      <c r="NSK45" s="101"/>
      <c r="NSL45" s="101"/>
      <c r="NSM45" s="101"/>
      <c r="NSN45" s="101"/>
      <c r="NSO45" s="101"/>
      <c r="NSP45" s="101"/>
      <c r="NSQ45" s="101"/>
      <c r="NSR45" s="101"/>
      <c r="NSS45" s="101"/>
      <c r="NST45" s="101"/>
      <c r="NSU45" s="101"/>
      <c r="NSV45" s="101"/>
      <c r="NSW45" s="101"/>
      <c r="NSX45" s="101"/>
      <c r="NSY45" s="101"/>
      <c r="NSZ45" s="101"/>
      <c r="NTA45" s="101"/>
      <c r="NTB45" s="101"/>
      <c r="NTC45" s="101"/>
      <c r="NTD45" s="101"/>
      <c r="NTE45" s="101"/>
      <c r="NTF45" s="101"/>
      <c r="NTG45" s="101"/>
      <c r="NTH45" s="101"/>
      <c r="NTI45" s="101"/>
      <c r="NTJ45" s="101"/>
      <c r="NTK45" s="101"/>
      <c r="NTL45" s="101"/>
      <c r="NTM45" s="101"/>
      <c r="NTN45" s="101"/>
      <c r="NTO45" s="101"/>
      <c r="NTP45" s="101"/>
      <c r="NTQ45" s="101"/>
      <c r="NTR45" s="101"/>
      <c r="NTS45" s="101"/>
      <c r="NTT45" s="101"/>
      <c r="NTU45" s="101"/>
      <c r="NTV45" s="101"/>
      <c r="NTW45" s="101"/>
      <c r="NTX45" s="101"/>
      <c r="NTY45" s="101"/>
      <c r="NTZ45" s="101"/>
      <c r="NUA45" s="101"/>
      <c r="NUB45" s="101"/>
      <c r="NUC45" s="101"/>
      <c r="NUD45" s="101"/>
      <c r="NUE45" s="101"/>
      <c r="NUF45" s="101"/>
      <c r="NUG45" s="101"/>
      <c r="NUH45" s="101"/>
      <c r="NUI45" s="101"/>
      <c r="NUJ45" s="101"/>
      <c r="NUK45" s="101"/>
      <c r="NUL45" s="101"/>
      <c r="NUM45" s="101"/>
      <c r="NUN45" s="101"/>
      <c r="NUO45" s="101"/>
      <c r="NUP45" s="101"/>
      <c r="NUQ45" s="101"/>
      <c r="NUR45" s="101"/>
      <c r="NUS45" s="101"/>
      <c r="NUT45" s="101"/>
      <c r="NUU45" s="101"/>
      <c r="NUV45" s="101"/>
      <c r="NUW45" s="101"/>
      <c r="NUX45" s="101"/>
      <c r="NUY45" s="101"/>
      <c r="NUZ45" s="101"/>
      <c r="NVA45" s="101"/>
      <c r="NVB45" s="101"/>
      <c r="NVC45" s="101"/>
      <c r="NVD45" s="101"/>
      <c r="NVE45" s="101"/>
      <c r="NVF45" s="101"/>
      <c r="NVG45" s="101"/>
      <c r="NVH45" s="101"/>
      <c r="NVI45" s="101"/>
      <c r="NVJ45" s="101"/>
      <c r="NVK45" s="101"/>
      <c r="NVL45" s="101"/>
      <c r="NVM45" s="101"/>
      <c r="NVN45" s="101"/>
      <c r="NVO45" s="101"/>
      <c r="NVP45" s="101"/>
      <c r="NVQ45" s="101"/>
      <c r="NVR45" s="101"/>
      <c r="NVS45" s="101"/>
      <c r="NVT45" s="101"/>
      <c r="NVU45" s="101"/>
      <c r="NVV45" s="101"/>
      <c r="NVW45" s="101"/>
      <c r="NVX45" s="101"/>
      <c r="NVY45" s="101"/>
      <c r="NVZ45" s="101"/>
      <c r="NWA45" s="101"/>
      <c r="NWB45" s="101"/>
      <c r="NWC45" s="101"/>
      <c r="NWD45" s="101"/>
      <c r="NWE45" s="101"/>
      <c r="NWF45" s="101"/>
      <c r="NWG45" s="101"/>
      <c r="NWH45" s="101"/>
      <c r="NWI45" s="101"/>
      <c r="NWJ45" s="101"/>
      <c r="NWK45" s="101"/>
      <c r="NWL45" s="101"/>
      <c r="NWM45" s="101"/>
      <c r="NWN45" s="101"/>
      <c r="NWO45" s="101"/>
      <c r="NWP45" s="101"/>
      <c r="NWQ45" s="101"/>
      <c r="NWR45" s="101"/>
      <c r="NWS45" s="101"/>
      <c r="NWT45" s="101"/>
      <c r="NWU45" s="101"/>
      <c r="NWV45" s="101"/>
      <c r="NWW45" s="101"/>
      <c r="NWX45" s="101"/>
      <c r="NWY45" s="101"/>
      <c r="NWZ45" s="101"/>
      <c r="NXA45" s="101"/>
      <c r="NXB45" s="101"/>
      <c r="NXC45" s="101"/>
      <c r="NXD45" s="101"/>
      <c r="NXE45" s="101"/>
      <c r="NXF45" s="101"/>
      <c r="NXG45" s="101"/>
      <c r="NXH45" s="101"/>
      <c r="NXI45" s="101"/>
      <c r="NXJ45" s="101"/>
      <c r="NXK45" s="101"/>
      <c r="NXL45" s="101"/>
      <c r="NXM45" s="101"/>
      <c r="NXN45" s="101"/>
      <c r="NXO45" s="101"/>
      <c r="NXP45" s="101"/>
      <c r="NXQ45" s="101"/>
      <c r="NXR45" s="101"/>
      <c r="NXS45" s="101"/>
      <c r="NXT45" s="101"/>
      <c r="NXU45" s="101"/>
      <c r="NXV45" s="101"/>
      <c r="NXW45" s="101"/>
      <c r="NXX45" s="101"/>
      <c r="NXY45" s="101"/>
      <c r="NXZ45" s="101"/>
      <c r="NYA45" s="101"/>
      <c r="NYB45" s="101"/>
      <c r="NYC45" s="101"/>
      <c r="NYD45" s="101"/>
      <c r="NYE45" s="101"/>
      <c r="NYF45" s="101"/>
      <c r="NYG45" s="101"/>
      <c r="NYH45" s="101"/>
      <c r="NYI45" s="101"/>
      <c r="NYJ45" s="101"/>
      <c r="NYK45" s="101"/>
      <c r="NYL45" s="101"/>
      <c r="NYM45" s="101"/>
      <c r="NYN45" s="101"/>
      <c r="NYO45" s="101"/>
      <c r="NYP45" s="101"/>
      <c r="NYQ45" s="101"/>
      <c r="NYR45" s="101"/>
      <c r="NYS45" s="101"/>
      <c r="NYT45" s="101"/>
      <c r="NYU45" s="101"/>
      <c r="NYV45" s="101"/>
      <c r="NYW45" s="101"/>
      <c r="NYX45" s="101"/>
      <c r="NYY45" s="101"/>
      <c r="NYZ45" s="101"/>
      <c r="NZA45" s="101"/>
      <c r="NZB45" s="101"/>
      <c r="NZC45" s="101"/>
      <c r="NZD45" s="101"/>
      <c r="NZE45" s="101"/>
      <c r="NZF45" s="101"/>
      <c r="NZG45" s="101"/>
      <c r="NZH45" s="101"/>
      <c r="NZI45" s="101"/>
      <c r="NZJ45" s="101"/>
      <c r="NZK45" s="101"/>
      <c r="NZL45" s="101"/>
      <c r="NZM45" s="101"/>
      <c r="NZN45" s="101"/>
      <c r="NZO45" s="101"/>
      <c r="NZP45" s="101"/>
      <c r="NZQ45" s="101"/>
      <c r="NZR45" s="101"/>
      <c r="NZS45" s="101"/>
      <c r="NZT45" s="101"/>
      <c r="NZU45" s="101"/>
      <c r="NZV45" s="101"/>
      <c r="NZW45" s="101"/>
      <c r="NZX45" s="101"/>
      <c r="NZY45" s="101"/>
      <c r="NZZ45" s="101"/>
      <c r="OAA45" s="101"/>
      <c r="OAB45" s="101"/>
      <c r="OAC45" s="101"/>
      <c r="OAD45" s="101"/>
      <c r="OAE45" s="101"/>
      <c r="OAF45" s="101"/>
      <c r="OAG45" s="101"/>
      <c r="OAH45" s="101"/>
      <c r="OAI45" s="101"/>
      <c r="OAJ45" s="101"/>
      <c r="OAK45" s="101"/>
      <c r="OAL45" s="101"/>
      <c r="OAM45" s="101"/>
      <c r="OAN45" s="101"/>
      <c r="OAO45" s="101"/>
      <c r="OAP45" s="101"/>
      <c r="OAQ45" s="101"/>
      <c r="OAR45" s="101"/>
      <c r="OAS45" s="101"/>
      <c r="OAT45" s="101"/>
      <c r="OAU45" s="101"/>
      <c r="OAV45" s="101"/>
      <c r="OAW45" s="101"/>
      <c r="OAX45" s="101"/>
      <c r="OAY45" s="101"/>
      <c r="OAZ45" s="101"/>
      <c r="OBA45" s="101"/>
      <c r="OBB45" s="101"/>
      <c r="OBC45" s="101"/>
      <c r="OBD45" s="101"/>
      <c r="OBE45" s="101"/>
      <c r="OBF45" s="101"/>
      <c r="OBG45" s="101"/>
      <c r="OBH45" s="101"/>
      <c r="OBI45" s="101"/>
      <c r="OBJ45" s="101"/>
      <c r="OBK45" s="101"/>
      <c r="OBL45" s="101"/>
      <c r="OBM45" s="101"/>
      <c r="OBN45" s="101"/>
      <c r="OBO45" s="101"/>
      <c r="OBP45" s="101"/>
      <c r="OBQ45" s="101"/>
      <c r="OBR45" s="101"/>
      <c r="OBS45" s="101"/>
      <c r="OBT45" s="101"/>
      <c r="OBU45" s="101"/>
      <c r="OBV45" s="101"/>
      <c r="OBW45" s="101"/>
      <c r="OBX45" s="101"/>
      <c r="OBY45" s="101"/>
      <c r="OBZ45" s="101"/>
      <c r="OCA45" s="101"/>
      <c r="OCB45" s="101"/>
      <c r="OCC45" s="101"/>
      <c r="OCD45" s="101"/>
      <c r="OCE45" s="101"/>
      <c r="OCF45" s="101"/>
      <c r="OCG45" s="101"/>
      <c r="OCH45" s="101"/>
      <c r="OCI45" s="101"/>
      <c r="OCJ45" s="101"/>
      <c r="OCK45" s="101"/>
      <c r="OCL45" s="101"/>
      <c r="OCM45" s="101"/>
      <c r="OCN45" s="101"/>
      <c r="OCO45" s="101"/>
      <c r="OCP45" s="101"/>
      <c r="OCQ45" s="101"/>
      <c r="OCR45" s="101"/>
      <c r="OCS45" s="101"/>
      <c r="OCT45" s="101"/>
      <c r="OCU45" s="101"/>
      <c r="OCV45" s="101"/>
      <c r="OCW45" s="101"/>
      <c r="OCX45" s="101"/>
      <c r="OCY45" s="101"/>
      <c r="OCZ45" s="101"/>
      <c r="ODA45" s="101"/>
      <c r="ODB45" s="101"/>
      <c r="ODC45" s="101"/>
      <c r="ODD45" s="101"/>
      <c r="ODE45" s="101"/>
      <c r="ODF45" s="101"/>
      <c r="ODG45" s="101"/>
      <c r="ODH45" s="101"/>
      <c r="ODI45" s="101"/>
      <c r="ODJ45" s="101"/>
      <c r="ODK45" s="101"/>
      <c r="ODL45" s="101"/>
      <c r="ODM45" s="101"/>
      <c r="ODN45" s="101"/>
      <c r="ODO45" s="101"/>
      <c r="ODP45" s="101"/>
      <c r="ODQ45" s="101"/>
      <c r="ODR45" s="101"/>
      <c r="ODS45" s="101"/>
      <c r="ODT45" s="101"/>
      <c r="ODU45" s="101"/>
      <c r="ODV45" s="101"/>
      <c r="ODW45" s="101"/>
      <c r="ODX45" s="101"/>
      <c r="ODY45" s="101"/>
      <c r="ODZ45" s="101"/>
      <c r="OEA45" s="101"/>
      <c r="OEB45" s="101"/>
      <c r="OEC45" s="101"/>
      <c r="OED45" s="101"/>
      <c r="OEE45" s="101"/>
      <c r="OEF45" s="101"/>
      <c r="OEG45" s="101"/>
      <c r="OEH45" s="101"/>
      <c r="OEI45" s="101"/>
      <c r="OEJ45" s="101"/>
      <c r="OEK45" s="101"/>
      <c r="OEL45" s="101"/>
      <c r="OEM45" s="101"/>
      <c r="OEN45" s="101"/>
      <c r="OEO45" s="101"/>
      <c r="OEP45" s="101"/>
      <c r="OEQ45" s="101"/>
      <c r="OER45" s="101"/>
      <c r="OES45" s="101"/>
      <c r="OET45" s="101"/>
      <c r="OEU45" s="101"/>
      <c r="OEV45" s="101"/>
      <c r="OEW45" s="101"/>
      <c r="OEX45" s="101"/>
      <c r="OEY45" s="101"/>
      <c r="OEZ45" s="101"/>
      <c r="OFA45" s="101"/>
      <c r="OFB45" s="101"/>
      <c r="OFC45" s="101"/>
      <c r="OFD45" s="101"/>
      <c r="OFE45" s="101"/>
      <c r="OFF45" s="101"/>
      <c r="OFG45" s="101"/>
      <c r="OFH45" s="101"/>
      <c r="OFI45" s="101"/>
      <c r="OFJ45" s="101"/>
      <c r="OFK45" s="101"/>
      <c r="OFL45" s="101"/>
      <c r="OFM45" s="101"/>
      <c r="OFN45" s="101"/>
      <c r="OFO45" s="101"/>
      <c r="OFP45" s="101"/>
      <c r="OFQ45" s="101"/>
      <c r="OFR45" s="101"/>
      <c r="OFS45" s="101"/>
      <c r="OFT45" s="101"/>
      <c r="OFU45" s="101"/>
      <c r="OFV45" s="101"/>
      <c r="OFW45" s="101"/>
      <c r="OFX45" s="101"/>
      <c r="OFY45" s="101"/>
      <c r="OFZ45" s="101"/>
      <c r="OGA45" s="101"/>
      <c r="OGB45" s="101"/>
      <c r="OGC45" s="101"/>
      <c r="OGD45" s="101"/>
      <c r="OGE45" s="101"/>
      <c r="OGF45" s="101"/>
      <c r="OGG45" s="101"/>
      <c r="OGH45" s="101"/>
      <c r="OGI45" s="101"/>
      <c r="OGJ45" s="101"/>
      <c r="OGK45" s="101"/>
      <c r="OGL45" s="101"/>
      <c r="OGM45" s="101"/>
      <c r="OGN45" s="101"/>
      <c r="OGO45" s="101"/>
      <c r="OGP45" s="101"/>
      <c r="OGQ45" s="101"/>
      <c r="OGR45" s="101"/>
      <c r="OGS45" s="101"/>
      <c r="OGT45" s="101"/>
      <c r="OGU45" s="101"/>
      <c r="OGV45" s="101"/>
      <c r="OGW45" s="101"/>
      <c r="OGX45" s="101"/>
      <c r="OGY45" s="101"/>
      <c r="OGZ45" s="101"/>
      <c r="OHA45" s="101"/>
      <c r="OHB45" s="101"/>
      <c r="OHC45" s="101"/>
      <c r="OHD45" s="101"/>
      <c r="OHE45" s="101"/>
      <c r="OHF45" s="101"/>
      <c r="OHG45" s="101"/>
      <c r="OHH45" s="101"/>
      <c r="OHI45" s="101"/>
      <c r="OHJ45" s="101"/>
      <c r="OHK45" s="101"/>
      <c r="OHL45" s="101"/>
      <c r="OHM45" s="101"/>
      <c r="OHN45" s="101"/>
      <c r="OHO45" s="101"/>
      <c r="OHP45" s="101"/>
      <c r="OHQ45" s="101"/>
      <c r="OHR45" s="101"/>
      <c r="OHS45" s="101"/>
      <c r="OHT45" s="101"/>
      <c r="OHU45" s="101"/>
      <c r="OHV45" s="101"/>
      <c r="OHW45" s="101"/>
      <c r="OHX45" s="101"/>
      <c r="OHY45" s="101"/>
      <c r="OHZ45" s="101"/>
      <c r="OIA45" s="101"/>
      <c r="OIB45" s="101"/>
      <c r="OIC45" s="101"/>
      <c r="OID45" s="101"/>
      <c r="OIE45" s="101"/>
      <c r="OIF45" s="101"/>
      <c r="OIG45" s="101"/>
      <c r="OIH45" s="101"/>
      <c r="OII45" s="101"/>
      <c r="OIJ45" s="101"/>
      <c r="OIK45" s="101"/>
      <c r="OIL45" s="101"/>
      <c r="OIM45" s="101"/>
      <c r="OIN45" s="101"/>
      <c r="OIO45" s="101"/>
      <c r="OIP45" s="101"/>
      <c r="OIQ45" s="101"/>
      <c r="OIR45" s="101"/>
      <c r="OIS45" s="101"/>
      <c r="OIT45" s="101"/>
      <c r="OIU45" s="101"/>
      <c r="OIV45" s="101"/>
      <c r="OIW45" s="101"/>
      <c r="OIX45" s="101"/>
      <c r="OIY45" s="101"/>
      <c r="OIZ45" s="101"/>
      <c r="OJA45" s="101"/>
      <c r="OJB45" s="101"/>
      <c r="OJC45" s="101"/>
      <c r="OJD45" s="101"/>
      <c r="OJE45" s="101"/>
      <c r="OJF45" s="101"/>
      <c r="OJG45" s="101"/>
      <c r="OJH45" s="101"/>
      <c r="OJI45" s="101"/>
      <c r="OJJ45" s="101"/>
      <c r="OJK45" s="101"/>
      <c r="OJL45" s="101"/>
      <c r="OJM45" s="101"/>
      <c r="OJN45" s="101"/>
      <c r="OJO45" s="101"/>
      <c r="OJP45" s="101"/>
      <c r="OJQ45" s="101"/>
      <c r="OJR45" s="101"/>
      <c r="OJS45" s="101"/>
      <c r="OJT45" s="101"/>
      <c r="OJU45" s="101"/>
      <c r="OJV45" s="101"/>
      <c r="OJW45" s="101"/>
      <c r="OJX45" s="101"/>
      <c r="OJY45" s="101"/>
      <c r="OJZ45" s="101"/>
      <c r="OKA45" s="101"/>
      <c r="OKB45" s="101"/>
      <c r="OKC45" s="101"/>
      <c r="OKD45" s="101"/>
      <c r="OKE45" s="101"/>
      <c r="OKF45" s="101"/>
      <c r="OKG45" s="101"/>
      <c r="OKH45" s="101"/>
      <c r="OKI45" s="101"/>
      <c r="OKJ45" s="101"/>
      <c r="OKK45" s="101"/>
      <c r="OKL45" s="101"/>
      <c r="OKM45" s="101"/>
      <c r="OKN45" s="101"/>
      <c r="OKO45" s="101"/>
      <c r="OKP45" s="101"/>
      <c r="OKQ45" s="101"/>
      <c r="OKR45" s="101"/>
      <c r="OKS45" s="101"/>
      <c r="OKT45" s="101"/>
      <c r="OKU45" s="101"/>
      <c r="OKV45" s="101"/>
      <c r="OKW45" s="101"/>
      <c r="OKX45" s="101"/>
      <c r="OKY45" s="101"/>
      <c r="OKZ45" s="101"/>
      <c r="OLA45" s="101"/>
      <c r="OLB45" s="101"/>
      <c r="OLC45" s="101"/>
      <c r="OLD45" s="101"/>
      <c r="OLE45" s="101"/>
      <c r="OLF45" s="101"/>
      <c r="OLG45" s="101"/>
      <c r="OLH45" s="101"/>
      <c r="OLI45" s="101"/>
      <c r="OLJ45" s="101"/>
      <c r="OLK45" s="101"/>
      <c r="OLL45" s="101"/>
      <c r="OLM45" s="101"/>
      <c r="OLN45" s="101"/>
      <c r="OLO45" s="101"/>
      <c r="OLP45" s="101"/>
      <c r="OLQ45" s="101"/>
      <c r="OLR45" s="101"/>
      <c r="OLS45" s="101"/>
      <c r="OLT45" s="101"/>
      <c r="OLU45" s="101"/>
      <c r="OLV45" s="101"/>
      <c r="OLW45" s="101"/>
      <c r="OLX45" s="101"/>
      <c r="OLY45" s="101"/>
      <c r="OLZ45" s="101"/>
      <c r="OMA45" s="101"/>
      <c r="OMB45" s="101"/>
      <c r="OMC45" s="101"/>
      <c r="OMD45" s="101"/>
      <c r="OME45" s="101"/>
      <c r="OMF45" s="101"/>
      <c r="OMG45" s="101"/>
      <c r="OMH45" s="101"/>
      <c r="OMI45" s="101"/>
      <c r="OMJ45" s="101"/>
      <c r="OMK45" s="101"/>
      <c r="OML45" s="101"/>
      <c r="OMM45" s="101"/>
      <c r="OMN45" s="101"/>
      <c r="OMO45" s="101"/>
      <c r="OMP45" s="101"/>
      <c r="OMQ45" s="101"/>
      <c r="OMR45" s="101"/>
      <c r="OMS45" s="101"/>
      <c r="OMT45" s="101"/>
      <c r="OMU45" s="101"/>
      <c r="OMV45" s="101"/>
      <c r="OMW45" s="101"/>
      <c r="OMX45" s="101"/>
      <c r="OMY45" s="101"/>
      <c r="OMZ45" s="101"/>
      <c r="ONA45" s="101"/>
      <c r="ONB45" s="101"/>
      <c r="ONC45" s="101"/>
      <c r="OND45" s="101"/>
      <c r="ONE45" s="101"/>
      <c r="ONF45" s="101"/>
      <c r="ONG45" s="101"/>
      <c r="ONH45" s="101"/>
      <c r="ONI45" s="101"/>
      <c r="ONJ45" s="101"/>
      <c r="ONK45" s="101"/>
      <c r="ONL45" s="101"/>
      <c r="ONM45" s="101"/>
      <c r="ONN45" s="101"/>
      <c r="ONO45" s="101"/>
      <c r="ONP45" s="101"/>
      <c r="ONQ45" s="101"/>
      <c r="ONR45" s="101"/>
      <c r="ONS45" s="101"/>
      <c r="ONT45" s="101"/>
      <c r="ONU45" s="101"/>
      <c r="ONV45" s="101"/>
      <c r="ONW45" s="101"/>
      <c r="ONX45" s="101"/>
      <c r="ONY45" s="101"/>
      <c r="ONZ45" s="101"/>
      <c r="OOA45" s="101"/>
      <c r="OOB45" s="101"/>
      <c r="OOC45" s="101"/>
      <c r="OOD45" s="101"/>
      <c r="OOE45" s="101"/>
      <c r="OOF45" s="101"/>
      <c r="OOG45" s="101"/>
      <c r="OOH45" s="101"/>
      <c r="OOI45" s="101"/>
      <c r="OOJ45" s="101"/>
      <c r="OOK45" s="101"/>
      <c r="OOL45" s="101"/>
      <c r="OOM45" s="101"/>
      <c r="OON45" s="101"/>
      <c r="OOO45" s="101"/>
      <c r="OOP45" s="101"/>
      <c r="OOQ45" s="101"/>
      <c r="OOR45" s="101"/>
      <c r="OOS45" s="101"/>
      <c r="OOT45" s="101"/>
      <c r="OOU45" s="101"/>
      <c r="OOV45" s="101"/>
      <c r="OOW45" s="101"/>
      <c r="OOX45" s="101"/>
      <c r="OOY45" s="101"/>
      <c r="OOZ45" s="101"/>
      <c r="OPA45" s="101"/>
      <c r="OPB45" s="101"/>
      <c r="OPC45" s="101"/>
      <c r="OPD45" s="101"/>
      <c r="OPE45" s="101"/>
      <c r="OPF45" s="101"/>
      <c r="OPG45" s="101"/>
      <c r="OPH45" s="101"/>
      <c r="OPI45" s="101"/>
      <c r="OPJ45" s="101"/>
      <c r="OPK45" s="101"/>
      <c r="OPL45" s="101"/>
      <c r="OPM45" s="101"/>
      <c r="OPN45" s="101"/>
      <c r="OPO45" s="101"/>
      <c r="OPP45" s="101"/>
      <c r="OPQ45" s="101"/>
      <c r="OPR45" s="101"/>
      <c r="OPS45" s="101"/>
      <c r="OPT45" s="101"/>
      <c r="OPU45" s="101"/>
      <c r="OPV45" s="101"/>
      <c r="OPW45" s="101"/>
      <c r="OPX45" s="101"/>
      <c r="OPY45" s="101"/>
      <c r="OPZ45" s="101"/>
      <c r="OQA45" s="101"/>
      <c r="OQB45" s="101"/>
      <c r="OQC45" s="101"/>
      <c r="OQD45" s="101"/>
      <c r="OQE45" s="101"/>
      <c r="OQF45" s="101"/>
      <c r="OQG45" s="101"/>
      <c r="OQH45" s="101"/>
      <c r="OQI45" s="101"/>
      <c r="OQJ45" s="101"/>
      <c r="OQK45" s="101"/>
      <c r="OQL45" s="101"/>
      <c r="OQM45" s="101"/>
      <c r="OQN45" s="101"/>
      <c r="OQO45" s="101"/>
      <c r="OQP45" s="101"/>
      <c r="OQQ45" s="101"/>
      <c r="OQR45" s="101"/>
      <c r="OQS45" s="101"/>
      <c r="OQT45" s="101"/>
      <c r="OQU45" s="101"/>
      <c r="OQV45" s="101"/>
      <c r="OQW45" s="101"/>
      <c r="OQX45" s="101"/>
      <c r="OQY45" s="101"/>
      <c r="OQZ45" s="101"/>
      <c r="ORA45" s="101"/>
      <c r="ORB45" s="101"/>
      <c r="ORC45" s="101"/>
      <c r="ORD45" s="101"/>
      <c r="ORE45" s="101"/>
      <c r="ORF45" s="101"/>
      <c r="ORG45" s="101"/>
      <c r="ORH45" s="101"/>
      <c r="ORI45" s="101"/>
      <c r="ORJ45" s="101"/>
      <c r="ORK45" s="101"/>
      <c r="ORL45" s="101"/>
      <c r="ORM45" s="101"/>
      <c r="ORN45" s="101"/>
      <c r="ORO45" s="101"/>
      <c r="ORP45" s="101"/>
      <c r="ORQ45" s="101"/>
      <c r="ORR45" s="101"/>
      <c r="ORS45" s="101"/>
      <c r="ORT45" s="101"/>
      <c r="ORU45" s="101"/>
      <c r="ORV45" s="101"/>
      <c r="ORW45" s="101"/>
      <c r="ORX45" s="101"/>
      <c r="ORY45" s="101"/>
      <c r="ORZ45" s="101"/>
      <c r="OSA45" s="101"/>
      <c r="OSB45" s="101"/>
      <c r="OSC45" s="101"/>
      <c r="OSD45" s="101"/>
      <c r="OSE45" s="101"/>
      <c r="OSF45" s="101"/>
      <c r="OSG45" s="101"/>
      <c r="OSH45" s="101"/>
      <c r="OSI45" s="101"/>
      <c r="OSJ45" s="101"/>
      <c r="OSK45" s="101"/>
      <c r="OSL45" s="101"/>
      <c r="OSM45" s="101"/>
      <c r="OSN45" s="101"/>
      <c r="OSO45" s="101"/>
      <c r="OSP45" s="101"/>
      <c r="OSQ45" s="101"/>
      <c r="OSR45" s="101"/>
      <c r="OSS45" s="101"/>
      <c r="OST45" s="101"/>
      <c r="OSU45" s="101"/>
      <c r="OSV45" s="101"/>
      <c r="OSW45" s="101"/>
      <c r="OSX45" s="101"/>
      <c r="OSY45" s="101"/>
      <c r="OSZ45" s="101"/>
      <c r="OTA45" s="101"/>
      <c r="OTB45" s="101"/>
      <c r="OTC45" s="101"/>
      <c r="OTD45" s="101"/>
      <c r="OTE45" s="101"/>
      <c r="OTF45" s="101"/>
      <c r="OTG45" s="101"/>
      <c r="OTH45" s="101"/>
      <c r="OTI45" s="101"/>
      <c r="OTJ45" s="101"/>
      <c r="OTK45" s="101"/>
      <c r="OTL45" s="101"/>
      <c r="OTM45" s="101"/>
      <c r="OTN45" s="101"/>
      <c r="OTO45" s="101"/>
      <c r="OTP45" s="101"/>
      <c r="OTQ45" s="101"/>
      <c r="OTR45" s="101"/>
      <c r="OTS45" s="101"/>
      <c r="OTT45" s="101"/>
      <c r="OTU45" s="101"/>
      <c r="OTV45" s="101"/>
      <c r="OTW45" s="101"/>
      <c r="OTX45" s="101"/>
      <c r="OTY45" s="101"/>
      <c r="OTZ45" s="101"/>
      <c r="OUA45" s="101"/>
      <c r="OUB45" s="101"/>
      <c r="OUC45" s="101"/>
      <c r="OUD45" s="101"/>
      <c r="OUE45" s="101"/>
      <c r="OUF45" s="101"/>
      <c r="OUG45" s="101"/>
      <c r="OUH45" s="101"/>
      <c r="OUI45" s="101"/>
      <c r="OUJ45" s="101"/>
      <c r="OUK45" s="101"/>
      <c r="OUL45" s="101"/>
      <c r="OUM45" s="101"/>
      <c r="OUN45" s="101"/>
      <c r="OUO45" s="101"/>
      <c r="OUP45" s="101"/>
      <c r="OUQ45" s="101"/>
      <c r="OUR45" s="101"/>
      <c r="OUS45" s="101"/>
      <c r="OUT45" s="101"/>
      <c r="OUU45" s="101"/>
      <c r="OUV45" s="101"/>
      <c r="OUW45" s="101"/>
      <c r="OUX45" s="101"/>
      <c r="OUY45" s="101"/>
      <c r="OUZ45" s="101"/>
      <c r="OVA45" s="101"/>
      <c r="OVB45" s="101"/>
      <c r="OVC45" s="101"/>
      <c r="OVD45" s="101"/>
      <c r="OVE45" s="101"/>
      <c r="OVF45" s="101"/>
      <c r="OVG45" s="101"/>
      <c r="OVH45" s="101"/>
      <c r="OVI45" s="101"/>
      <c r="OVJ45" s="101"/>
      <c r="OVK45" s="101"/>
      <c r="OVL45" s="101"/>
      <c r="OVM45" s="101"/>
      <c r="OVN45" s="101"/>
      <c r="OVO45" s="101"/>
      <c r="OVP45" s="101"/>
      <c r="OVQ45" s="101"/>
      <c r="OVR45" s="101"/>
      <c r="OVS45" s="101"/>
      <c r="OVT45" s="101"/>
      <c r="OVU45" s="101"/>
      <c r="OVV45" s="101"/>
      <c r="OVW45" s="101"/>
      <c r="OVX45" s="101"/>
      <c r="OVY45" s="101"/>
      <c r="OVZ45" s="101"/>
      <c r="OWA45" s="101"/>
      <c r="OWB45" s="101"/>
      <c r="OWC45" s="101"/>
      <c r="OWD45" s="101"/>
      <c r="OWE45" s="101"/>
      <c r="OWF45" s="101"/>
      <c r="OWG45" s="101"/>
      <c r="OWH45" s="101"/>
      <c r="OWI45" s="101"/>
      <c r="OWJ45" s="101"/>
      <c r="OWK45" s="101"/>
      <c r="OWL45" s="101"/>
      <c r="OWM45" s="101"/>
      <c r="OWN45" s="101"/>
      <c r="OWO45" s="101"/>
      <c r="OWP45" s="101"/>
      <c r="OWQ45" s="101"/>
      <c r="OWR45" s="101"/>
      <c r="OWS45" s="101"/>
      <c r="OWT45" s="101"/>
      <c r="OWU45" s="101"/>
      <c r="OWV45" s="101"/>
      <c r="OWW45" s="101"/>
      <c r="OWX45" s="101"/>
      <c r="OWY45" s="101"/>
      <c r="OWZ45" s="101"/>
      <c r="OXA45" s="101"/>
      <c r="OXB45" s="101"/>
      <c r="OXC45" s="101"/>
      <c r="OXD45" s="101"/>
      <c r="OXE45" s="101"/>
      <c r="OXF45" s="101"/>
      <c r="OXG45" s="101"/>
      <c r="OXH45" s="101"/>
      <c r="OXI45" s="101"/>
      <c r="OXJ45" s="101"/>
      <c r="OXK45" s="101"/>
      <c r="OXL45" s="101"/>
      <c r="OXM45" s="101"/>
      <c r="OXN45" s="101"/>
      <c r="OXO45" s="101"/>
      <c r="OXP45" s="101"/>
      <c r="OXQ45" s="101"/>
      <c r="OXR45" s="101"/>
      <c r="OXS45" s="101"/>
      <c r="OXT45" s="101"/>
      <c r="OXU45" s="101"/>
      <c r="OXV45" s="101"/>
      <c r="OXW45" s="101"/>
      <c r="OXX45" s="101"/>
      <c r="OXY45" s="101"/>
      <c r="OXZ45" s="101"/>
      <c r="OYA45" s="101"/>
      <c r="OYB45" s="101"/>
      <c r="OYC45" s="101"/>
      <c r="OYD45" s="101"/>
      <c r="OYE45" s="101"/>
      <c r="OYF45" s="101"/>
      <c r="OYG45" s="101"/>
      <c r="OYH45" s="101"/>
      <c r="OYI45" s="101"/>
      <c r="OYJ45" s="101"/>
      <c r="OYK45" s="101"/>
      <c r="OYL45" s="101"/>
      <c r="OYM45" s="101"/>
      <c r="OYN45" s="101"/>
      <c r="OYO45" s="101"/>
      <c r="OYP45" s="101"/>
      <c r="OYQ45" s="101"/>
      <c r="OYR45" s="101"/>
      <c r="OYS45" s="101"/>
      <c r="OYT45" s="101"/>
      <c r="OYU45" s="101"/>
      <c r="OYV45" s="101"/>
      <c r="OYW45" s="101"/>
      <c r="OYX45" s="101"/>
      <c r="OYY45" s="101"/>
      <c r="OYZ45" s="101"/>
      <c r="OZA45" s="101"/>
      <c r="OZB45" s="101"/>
      <c r="OZC45" s="101"/>
      <c r="OZD45" s="101"/>
      <c r="OZE45" s="101"/>
      <c r="OZF45" s="101"/>
      <c r="OZG45" s="101"/>
      <c r="OZH45" s="101"/>
      <c r="OZI45" s="101"/>
      <c r="OZJ45" s="101"/>
      <c r="OZK45" s="101"/>
      <c r="OZL45" s="101"/>
      <c r="OZM45" s="101"/>
      <c r="OZN45" s="101"/>
      <c r="OZO45" s="101"/>
      <c r="OZP45" s="101"/>
      <c r="OZQ45" s="101"/>
      <c r="OZR45" s="101"/>
      <c r="OZS45" s="101"/>
      <c r="OZT45" s="101"/>
      <c r="OZU45" s="101"/>
      <c r="OZV45" s="101"/>
      <c r="OZW45" s="101"/>
      <c r="OZX45" s="101"/>
      <c r="OZY45" s="101"/>
      <c r="OZZ45" s="101"/>
      <c r="PAA45" s="101"/>
      <c r="PAB45" s="101"/>
      <c r="PAC45" s="101"/>
      <c r="PAD45" s="101"/>
      <c r="PAE45" s="101"/>
      <c r="PAF45" s="101"/>
      <c r="PAG45" s="101"/>
      <c r="PAH45" s="101"/>
      <c r="PAI45" s="101"/>
      <c r="PAJ45" s="101"/>
      <c r="PAK45" s="101"/>
      <c r="PAL45" s="101"/>
      <c r="PAM45" s="101"/>
      <c r="PAN45" s="101"/>
      <c r="PAO45" s="101"/>
      <c r="PAP45" s="101"/>
      <c r="PAQ45" s="101"/>
      <c r="PAR45" s="101"/>
      <c r="PAS45" s="101"/>
      <c r="PAT45" s="101"/>
      <c r="PAU45" s="101"/>
      <c r="PAV45" s="101"/>
      <c r="PAW45" s="101"/>
      <c r="PAX45" s="101"/>
      <c r="PAY45" s="101"/>
      <c r="PAZ45" s="101"/>
      <c r="PBA45" s="101"/>
      <c r="PBB45" s="101"/>
      <c r="PBC45" s="101"/>
      <c r="PBD45" s="101"/>
      <c r="PBE45" s="101"/>
      <c r="PBF45" s="101"/>
      <c r="PBG45" s="101"/>
      <c r="PBH45" s="101"/>
      <c r="PBI45" s="101"/>
      <c r="PBJ45" s="101"/>
      <c r="PBK45" s="101"/>
      <c r="PBL45" s="101"/>
      <c r="PBM45" s="101"/>
      <c r="PBN45" s="101"/>
      <c r="PBO45" s="101"/>
      <c r="PBP45" s="101"/>
      <c r="PBQ45" s="101"/>
      <c r="PBR45" s="101"/>
      <c r="PBS45" s="101"/>
      <c r="PBT45" s="101"/>
      <c r="PBU45" s="101"/>
      <c r="PBV45" s="101"/>
      <c r="PBW45" s="101"/>
      <c r="PBX45" s="101"/>
      <c r="PBY45" s="101"/>
      <c r="PBZ45" s="101"/>
      <c r="PCA45" s="101"/>
      <c r="PCB45" s="101"/>
      <c r="PCC45" s="101"/>
      <c r="PCD45" s="101"/>
      <c r="PCE45" s="101"/>
      <c r="PCF45" s="101"/>
      <c r="PCG45" s="101"/>
      <c r="PCH45" s="101"/>
      <c r="PCI45" s="101"/>
      <c r="PCJ45" s="101"/>
      <c r="PCK45" s="101"/>
      <c r="PCL45" s="101"/>
      <c r="PCM45" s="101"/>
      <c r="PCN45" s="101"/>
      <c r="PCO45" s="101"/>
      <c r="PCP45" s="101"/>
      <c r="PCQ45" s="101"/>
      <c r="PCR45" s="101"/>
      <c r="PCS45" s="101"/>
      <c r="PCT45" s="101"/>
      <c r="PCU45" s="101"/>
      <c r="PCV45" s="101"/>
      <c r="PCW45" s="101"/>
      <c r="PCX45" s="101"/>
      <c r="PCY45" s="101"/>
      <c r="PCZ45" s="101"/>
      <c r="PDA45" s="101"/>
      <c r="PDB45" s="101"/>
      <c r="PDC45" s="101"/>
      <c r="PDD45" s="101"/>
      <c r="PDE45" s="101"/>
      <c r="PDF45" s="101"/>
      <c r="PDG45" s="101"/>
      <c r="PDH45" s="101"/>
      <c r="PDI45" s="101"/>
      <c r="PDJ45" s="101"/>
      <c r="PDK45" s="101"/>
      <c r="PDL45" s="101"/>
      <c r="PDM45" s="101"/>
      <c r="PDN45" s="101"/>
      <c r="PDO45" s="101"/>
      <c r="PDP45" s="101"/>
      <c r="PDQ45" s="101"/>
      <c r="PDR45" s="101"/>
      <c r="PDS45" s="101"/>
      <c r="PDT45" s="101"/>
      <c r="PDU45" s="101"/>
      <c r="PDV45" s="101"/>
      <c r="PDW45" s="101"/>
      <c r="PDX45" s="101"/>
      <c r="PDY45" s="101"/>
      <c r="PDZ45" s="101"/>
      <c r="PEA45" s="101"/>
      <c r="PEB45" s="101"/>
      <c r="PEC45" s="101"/>
      <c r="PED45" s="101"/>
      <c r="PEE45" s="101"/>
      <c r="PEF45" s="101"/>
      <c r="PEG45" s="101"/>
      <c r="PEH45" s="101"/>
      <c r="PEI45" s="101"/>
      <c r="PEJ45" s="101"/>
      <c r="PEK45" s="101"/>
      <c r="PEL45" s="101"/>
      <c r="PEM45" s="101"/>
      <c r="PEN45" s="101"/>
      <c r="PEO45" s="101"/>
      <c r="PEP45" s="101"/>
      <c r="PEQ45" s="101"/>
      <c r="PER45" s="101"/>
      <c r="PES45" s="101"/>
      <c r="PET45" s="101"/>
      <c r="PEU45" s="101"/>
      <c r="PEV45" s="101"/>
      <c r="PEW45" s="101"/>
      <c r="PEX45" s="101"/>
      <c r="PEY45" s="101"/>
      <c r="PEZ45" s="101"/>
      <c r="PFA45" s="101"/>
      <c r="PFB45" s="101"/>
      <c r="PFC45" s="101"/>
      <c r="PFD45" s="101"/>
      <c r="PFE45" s="101"/>
      <c r="PFF45" s="101"/>
      <c r="PFG45" s="101"/>
      <c r="PFH45" s="101"/>
      <c r="PFI45" s="101"/>
      <c r="PFJ45" s="101"/>
      <c r="PFK45" s="101"/>
      <c r="PFL45" s="101"/>
      <c r="PFM45" s="101"/>
      <c r="PFN45" s="101"/>
      <c r="PFO45" s="101"/>
      <c r="PFP45" s="101"/>
      <c r="PFQ45" s="101"/>
      <c r="PFR45" s="101"/>
      <c r="PFS45" s="101"/>
      <c r="PFT45" s="101"/>
      <c r="PFU45" s="101"/>
      <c r="PFV45" s="101"/>
      <c r="PFW45" s="101"/>
      <c r="PFX45" s="101"/>
      <c r="PFY45" s="101"/>
      <c r="PFZ45" s="101"/>
      <c r="PGA45" s="101"/>
      <c r="PGB45" s="101"/>
      <c r="PGC45" s="101"/>
      <c r="PGD45" s="101"/>
      <c r="PGE45" s="101"/>
      <c r="PGF45" s="101"/>
      <c r="PGG45" s="101"/>
      <c r="PGH45" s="101"/>
      <c r="PGI45" s="101"/>
      <c r="PGJ45" s="101"/>
      <c r="PGK45" s="101"/>
      <c r="PGL45" s="101"/>
      <c r="PGM45" s="101"/>
      <c r="PGN45" s="101"/>
      <c r="PGO45" s="101"/>
      <c r="PGP45" s="101"/>
      <c r="PGQ45" s="101"/>
      <c r="PGR45" s="101"/>
      <c r="PGS45" s="101"/>
      <c r="PGT45" s="101"/>
      <c r="PGU45" s="101"/>
      <c r="PGV45" s="101"/>
      <c r="PGW45" s="101"/>
      <c r="PGX45" s="101"/>
      <c r="PGY45" s="101"/>
      <c r="PGZ45" s="101"/>
      <c r="PHA45" s="101"/>
      <c r="PHB45" s="101"/>
      <c r="PHC45" s="101"/>
      <c r="PHD45" s="101"/>
      <c r="PHE45" s="101"/>
      <c r="PHF45" s="101"/>
      <c r="PHG45" s="101"/>
      <c r="PHH45" s="101"/>
      <c r="PHI45" s="101"/>
      <c r="PHJ45" s="101"/>
      <c r="PHK45" s="101"/>
      <c r="PHL45" s="101"/>
      <c r="PHM45" s="101"/>
      <c r="PHN45" s="101"/>
      <c r="PHO45" s="101"/>
      <c r="PHP45" s="101"/>
      <c r="PHQ45" s="101"/>
      <c r="PHR45" s="101"/>
      <c r="PHS45" s="101"/>
      <c r="PHT45" s="101"/>
      <c r="PHU45" s="101"/>
      <c r="PHV45" s="101"/>
      <c r="PHW45" s="101"/>
      <c r="PHX45" s="101"/>
      <c r="PHY45" s="101"/>
      <c r="PHZ45" s="101"/>
      <c r="PIA45" s="101"/>
      <c r="PIB45" s="101"/>
      <c r="PIC45" s="101"/>
      <c r="PID45" s="101"/>
      <c r="PIE45" s="101"/>
      <c r="PIF45" s="101"/>
      <c r="PIG45" s="101"/>
      <c r="PIH45" s="101"/>
      <c r="PII45" s="101"/>
      <c r="PIJ45" s="101"/>
      <c r="PIK45" s="101"/>
      <c r="PIL45" s="101"/>
      <c r="PIM45" s="101"/>
      <c r="PIN45" s="101"/>
      <c r="PIO45" s="101"/>
      <c r="PIP45" s="101"/>
      <c r="PIQ45" s="101"/>
      <c r="PIR45" s="101"/>
      <c r="PIS45" s="101"/>
      <c r="PIT45" s="101"/>
      <c r="PIU45" s="101"/>
      <c r="PIV45" s="101"/>
      <c r="PIW45" s="101"/>
      <c r="PIX45" s="101"/>
      <c r="PIY45" s="101"/>
      <c r="PIZ45" s="101"/>
      <c r="PJA45" s="101"/>
      <c r="PJB45" s="101"/>
      <c r="PJC45" s="101"/>
      <c r="PJD45" s="101"/>
      <c r="PJE45" s="101"/>
      <c r="PJF45" s="101"/>
      <c r="PJG45" s="101"/>
      <c r="PJH45" s="101"/>
      <c r="PJI45" s="101"/>
      <c r="PJJ45" s="101"/>
      <c r="PJK45" s="101"/>
      <c r="PJL45" s="101"/>
      <c r="PJM45" s="101"/>
      <c r="PJN45" s="101"/>
      <c r="PJO45" s="101"/>
      <c r="PJP45" s="101"/>
      <c r="PJQ45" s="101"/>
      <c r="PJR45" s="101"/>
      <c r="PJS45" s="101"/>
      <c r="PJT45" s="101"/>
      <c r="PJU45" s="101"/>
      <c r="PJV45" s="101"/>
      <c r="PJW45" s="101"/>
      <c r="PJX45" s="101"/>
      <c r="PJY45" s="101"/>
      <c r="PJZ45" s="101"/>
      <c r="PKA45" s="101"/>
      <c r="PKB45" s="101"/>
      <c r="PKC45" s="101"/>
      <c r="PKD45" s="101"/>
      <c r="PKE45" s="101"/>
      <c r="PKF45" s="101"/>
      <c r="PKG45" s="101"/>
      <c r="PKH45" s="101"/>
      <c r="PKI45" s="101"/>
      <c r="PKJ45" s="101"/>
      <c r="PKK45" s="101"/>
      <c r="PKL45" s="101"/>
      <c r="PKM45" s="101"/>
      <c r="PKN45" s="101"/>
      <c r="PKO45" s="101"/>
      <c r="PKP45" s="101"/>
      <c r="PKQ45" s="101"/>
      <c r="PKR45" s="101"/>
      <c r="PKS45" s="101"/>
      <c r="PKT45" s="101"/>
      <c r="PKU45" s="101"/>
      <c r="PKV45" s="101"/>
      <c r="PKW45" s="101"/>
      <c r="PKX45" s="101"/>
      <c r="PKY45" s="101"/>
      <c r="PKZ45" s="101"/>
      <c r="PLA45" s="101"/>
      <c r="PLB45" s="101"/>
      <c r="PLC45" s="101"/>
      <c r="PLD45" s="101"/>
      <c r="PLE45" s="101"/>
      <c r="PLF45" s="101"/>
      <c r="PLG45" s="101"/>
      <c r="PLH45" s="101"/>
      <c r="PLI45" s="101"/>
      <c r="PLJ45" s="101"/>
      <c r="PLK45" s="101"/>
      <c r="PLL45" s="101"/>
      <c r="PLM45" s="101"/>
      <c r="PLN45" s="101"/>
      <c r="PLO45" s="101"/>
      <c r="PLP45" s="101"/>
      <c r="PLQ45" s="101"/>
      <c r="PLR45" s="101"/>
      <c r="PLS45" s="101"/>
      <c r="PLT45" s="101"/>
      <c r="PLU45" s="101"/>
      <c r="PLV45" s="101"/>
      <c r="PLW45" s="101"/>
      <c r="PLX45" s="101"/>
      <c r="PLY45" s="101"/>
      <c r="PLZ45" s="101"/>
      <c r="PMA45" s="101"/>
      <c r="PMB45" s="101"/>
      <c r="PMC45" s="101"/>
      <c r="PMD45" s="101"/>
      <c r="PME45" s="101"/>
      <c r="PMF45" s="101"/>
      <c r="PMG45" s="101"/>
      <c r="PMH45" s="101"/>
      <c r="PMI45" s="101"/>
      <c r="PMJ45" s="101"/>
      <c r="PMK45" s="101"/>
      <c r="PML45" s="101"/>
      <c r="PMM45" s="101"/>
      <c r="PMN45" s="101"/>
      <c r="PMO45" s="101"/>
      <c r="PMP45" s="101"/>
      <c r="PMQ45" s="101"/>
      <c r="PMR45" s="101"/>
      <c r="PMS45" s="101"/>
      <c r="PMT45" s="101"/>
      <c r="PMU45" s="101"/>
      <c r="PMV45" s="101"/>
      <c r="PMW45" s="101"/>
      <c r="PMX45" s="101"/>
      <c r="PMY45" s="101"/>
      <c r="PMZ45" s="101"/>
      <c r="PNA45" s="101"/>
      <c r="PNB45" s="101"/>
      <c r="PNC45" s="101"/>
      <c r="PND45" s="101"/>
      <c r="PNE45" s="101"/>
      <c r="PNF45" s="101"/>
      <c r="PNG45" s="101"/>
      <c r="PNH45" s="101"/>
      <c r="PNI45" s="101"/>
      <c r="PNJ45" s="101"/>
      <c r="PNK45" s="101"/>
      <c r="PNL45" s="101"/>
      <c r="PNM45" s="101"/>
      <c r="PNN45" s="101"/>
      <c r="PNO45" s="101"/>
      <c r="PNP45" s="101"/>
      <c r="PNQ45" s="101"/>
      <c r="PNR45" s="101"/>
      <c r="PNS45" s="101"/>
      <c r="PNT45" s="101"/>
      <c r="PNU45" s="101"/>
      <c r="PNV45" s="101"/>
      <c r="PNW45" s="101"/>
      <c r="PNX45" s="101"/>
      <c r="PNY45" s="101"/>
      <c r="PNZ45" s="101"/>
      <c r="POA45" s="101"/>
      <c r="POB45" s="101"/>
      <c r="POC45" s="101"/>
      <c r="POD45" s="101"/>
      <c r="POE45" s="101"/>
      <c r="POF45" s="101"/>
      <c r="POG45" s="101"/>
      <c r="POH45" s="101"/>
      <c r="POI45" s="101"/>
      <c r="POJ45" s="101"/>
      <c r="POK45" s="101"/>
      <c r="POL45" s="101"/>
      <c r="POM45" s="101"/>
      <c r="PON45" s="101"/>
      <c r="POO45" s="101"/>
      <c r="POP45" s="101"/>
      <c r="POQ45" s="101"/>
      <c r="POR45" s="101"/>
      <c r="POS45" s="101"/>
      <c r="POT45" s="101"/>
      <c r="POU45" s="101"/>
      <c r="POV45" s="101"/>
      <c r="POW45" s="101"/>
      <c r="POX45" s="101"/>
      <c r="POY45" s="101"/>
      <c r="POZ45" s="101"/>
      <c r="PPA45" s="101"/>
      <c r="PPB45" s="101"/>
      <c r="PPC45" s="101"/>
      <c r="PPD45" s="101"/>
      <c r="PPE45" s="101"/>
      <c r="PPF45" s="101"/>
      <c r="PPG45" s="101"/>
      <c r="PPH45" s="101"/>
      <c r="PPI45" s="101"/>
      <c r="PPJ45" s="101"/>
      <c r="PPK45" s="101"/>
      <c r="PPL45" s="101"/>
      <c r="PPM45" s="101"/>
      <c r="PPN45" s="101"/>
      <c r="PPO45" s="101"/>
      <c r="PPP45" s="101"/>
      <c r="PPQ45" s="101"/>
      <c r="PPR45" s="101"/>
      <c r="PPS45" s="101"/>
      <c r="PPT45" s="101"/>
      <c r="PPU45" s="101"/>
      <c r="PPV45" s="101"/>
      <c r="PPW45" s="101"/>
      <c r="PPX45" s="101"/>
      <c r="PPY45" s="101"/>
      <c r="PPZ45" s="101"/>
      <c r="PQA45" s="101"/>
      <c r="PQB45" s="101"/>
      <c r="PQC45" s="101"/>
      <c r="PQD45" s="101"/>
      <c r="PQE45" s="101"/>
      <c r="PQF45" s="101"/>
      <c r="PQG45" s="101"/>
      <c r="PQH45" s="101"/>
      <c r="PQI45" s="101"/>
      <c r="PQJ45" s="101"/>
      <c r="PQK45" s="101"/>
      <c r="PQL45" s="101"/>
      <c r="PQM45" s="101"/>
      <c r="PQN45" s="101"/>
      <c r="PQO45" s="101"/>
      <c r="PQP45" s="101"/>
      <c r="PQQ45" s="101"/>
      <c r="PQR45" s="101"/>
      <c r="PQS45" s="101"/>
      <c r="PQT45" s="101"/>
      <c r="PQU45" s="101"/>
      <c r="PQV45" s="101"/>
      <c r="PQW45" s="101"/>
      <c r="PQX45" s="101"/>
      <c r="PQY45" s="101"/>
      <c r="PQZ45" s="101"/>
      <c r="PRA45" s="101"/>
      <c r="PRB45" s="101"/>
      <c r="PRC45" s="101"/>
      <c r="PRD45" s="101"/>
      <c r="PRE45" s="101"/>
      <c r="PRF45" s="101"/>
      <c r="PRG45" s="101"/>
      <c r="PRH45" s="101"/>
      <c r="PRI45" s="101"/>
      <c r="PRJ45" s="101"/>
      <c r="PRK45" s="101"/>
      <c r="PRL45" s="101"/>
      <c r="PRM45" s="101"/>
      <c r="PRN45" s="101"/>
      <c r="PRO45" s="101"/>
      <c r="PRP45" s="101"/>
      <c r="PRQ45" s="101"/>
      <c r="PRR45" s="101"/>
      <c r="PRS45" s="101"/>
      <c r="PRT45" s="101"/>
      <c r="PRU45" s="101"/>
      <c r="PRV45" s="101"/>
      <c r="PRW45" s="101"/>
      <c r="PRX45" s="101"/>
      <c r="PRY45" s="101"/>
      <c r="PRZ45" s="101"/>
      <c r="PSA45" s="101"/>
      <c r="PSB45" s="101"/>
      <c r="PSC45" s="101"/>
      <c r="PSD45" s="101"/>
      <c r="PSE45" s="101"/>
      <c r="PSF45" s="101"/>
      <c r="PSG45" s="101"/>
      <c r="PSH45" s="101"/>
      <c r="PSI45" s="101"/>
      <c r="PSJ45" s="101"/>
      <c r="PSK45" s="101"/>
      <c r="PSL45" s="101"/>
      <c r="PSM45" s="101"/>
      <c r="PSN45" s="101"/>
      <c r="PSO45" s="101"/>
      <c r="PSP45" s="101"/>
      <c r="PSQ45" s="101"/>
      <c r="PSR45" s="101"/>
      <c r="PSS45" s="101"/>
      <c r="PST45" s="101"/>
      <c r="PSU45" s="101"/>
      <c r="PSV45" s="101"/>
      <c r="PSW45" s="101"/>
      <c r="PSX45" s="101"/>
      <c r="PSY45" s="101"/>
      <c r="PSZ45" s="101"/>
      <c r="PTA45" s="101"/>
      <c r="PTB45" s="101"/>
      <c r="PTC45" s="101"/>
      <c r="PTD45" s="101"/>
      <c r="PTE45" s="101"/>
      <c r="PTF45" s="101"/>
      <c r="PTG45" s="101"/>
      <c r="PTH45" s="101"/>
      <c r="PTI45" s="101"/>
      <c r="PTJ45" s="101"/>
      <c r="PTK45" s="101"/>
      <c r="PTL45" s="101"/>
      <c r="PTM45" s="101"/>
      <c r="PTN45" s="101"/>
      <c r="PTO45" s="101"/>
      <c r="PTP45" s="101"/>
      <c r="PTQ45" s="101"/>
      <c r="PTR45" s="101"/>
      <c r="PTS45" s="101"/>
      <c r="PTT45" s="101"/>
      <c r="PTU45" s="101"/>
      <c r="PTV45" s="101"/>
      <c r="PTW45" s="101"/>
      <c r="PTX45" s="101"/>
      <c r="PTY45" s="101"/>
      <c r="PTZ45" s="101"/>
      <c r="PUA45" s="101"/>
      <c r="PUB45" s="101"/>
      <c r="PUC45" s="101"/>
      <c r="PUD45" s="101"/>
      <c r="PUE45" s="101"/>
      <c r="PUF45" s="101"/>
      <c r="PUG45" s="101"/>
      <c r="PUH45" s="101"/>
      <c r="PUI45" s="101"/>
      <c r="PUJ45" s="101"/>
      <c r="PUK45" s="101"/>
      <c r="PUL45" s="101"/>
      <c r="PUM45" s="101"/>
      <c r="PUN45" s="101"/>
      <c r="PUO45" s="101"/>
      <c r="PUP45" s="101"/>
      <c r="PUQ45" s="101"/>
      <c r="PUR45" s="101"/>
      <c r="PUS45" s="101"/>
      <c r="PUT45" s="101"/>
      <c r="PUU45" s="101"/>
      <c r="PUV45" s="101"/>
      <c r="PUW45" s="101"/>
      <c r="PUX45" s="101"/>
      <c r="PUY45" s="101"/>
      <c r="PUZ45" s="101"/>
      <c r="PVA45" s="101"/>
      <c r="PVB45" s="101"/>
      <c r="PVC45" s="101"/>
      <c r="PVD45" s="101"/>
      <c r="PVE45" s="101"/>
      <c r="PVF45" s="101"/>
      <c r="PVG45" s="101"/>
      <c r="PVH45" s="101"/>
      <c r="PVI45" s="101"/>
      <c r="PVJ45" s="101"/>
      <c r="PVK45" s="101"/>
      <c r="PVL45" s="101"/>
      <c r="PVM45" s="101"/>
      <c r="PVN45" s="101"/>
      <c r="PVO45" s="101"/>
      <c r="PVP45" s="101"/>
      <c r="PVQ45" s="101"/>
      <c r="PVR45" s="101"/>
      <c r="PVS45" s="101"/>
      <c r="PVT45" s="101"/>
      <c r="PVU45" s="101"/>
      <c r="PVV45" s="101"/>
      <c r="PVW45" s="101"/>
      <c r="PVX45" s="101"/>
      <c r="PVY45" s="101"/>
      <c r="PVZ45" s="101"/>
      <c r="PWA45" s="101"/>
      <c r="PWB45" s="101"/>
      <c r="PWC45" s="101"/>
      <c r="PWD45" s="101"/>
      <c r="PWE45" s="101"/>
      <c r="PWF45" s="101"/>
      <c r="PWG45" s="101"/>
      <c r="PWH45" s="101"/>
      <c r="PWI45" s="101"/>
      <c r="PWJ45" s="101"/>
      <c r="PWK45" s="101"/>
      <c r="PWL45" s="101"/>
      <c r="PWM45" s="101"/>
      <c r="PWN45" s="101"/>
      <c r="PWO45" s="101"/>
      <c r="PWP45" s="101"/>
      <c r="PWQ45" s="101"/>
      <c r="PWR45" s="101"/>
      <c r="PWS45" s="101"/>
      <c r="PWT45" s="101"/>
      <c r="PWU45" s="101"/>
      <c r="PWV45" s="101"/>
      <c r="PWW45" s="101"/>
      <c r="PWX45" s="101"/>
      <c r="PWY45" s="101"/>
      <c r="PWZ45" s="101"/>
      <c r="PXA45" s="101"/>
      <c r="PXB45" s="101"/>
      <c r="PXC45" s="101"/>
      <c r="PXD45" s="101"/>
      <c r="PXE45" s="101"/>
      <c r="PXF45" s="101"/>
      <c r="PXG45" s="101"/>
      <c r="PXH45" s="101"/>
      <c r="PXI45" s="101"/>
      <c r="PXJ45" s="101"/>
      <c r="PXK45" s="101"/>
      <c r="PXL45" s="101"/>
      <c r="PXM45" s="101"/>
      <c r="PXN45" s="101"/>
      <c r="PXO45" s="101"/>
      <c r="PXP45" s="101"/>
      <c r="PXQ45" s="101"/>
      <c r="PXR45" s="101"/>
      <c r="PXS45" s="101"/>
      <c r="PXT45" s="101"/>
      <c r="PXU45" s="101"/>
      <c r="PXV45" s="101"/>
      <c r="PXW45" s="101"/>
      <c r="PXX45" s="101"/>
      <c r="PXY45" s="101"/>
      <c r="PXZ45" s="101"/>
      <c r="PYA45" s="101"/>
      <c r="PYB45" s="101"/>
      <c r="PYC45" s="101"/>
      <c r="PYD45" s="101"/>
      <c r="PYE45" s="101"/>
      <c r="PYF45" s="101"/>
      <c r="PYG45" s="101"/>
      <c r="PYH45" s="101"/>
      <c r="PYI45" s="101"/>
      <c r="PYJ45" s="101"/>
      <c r="PYK45" s="101"/>
      <c r="PYL45" s="101"/>
      <c r="PYM45" s="101"/>
      <c r="PYN45" s="101"/>
      <c r="PYO45" s="101"/>
      <c r="PYP45" s="101"/>
      <c r="PYQ45" s="101"/>
      <c r="PYR45" s="101"/>
      <c r="PYS45" s="101"/>
      <c r="PYT45" s="101"/>
      <c r="PYU45" s="101"/>
      <c r="PYV45" s="101"/>
      <c r="PYW45" s="101"/>
      <c r="PYX45" s="101"/>
      <c r="PYY45" s="101"/>
      <c r="PYZ45" s="101"/>
      <c r="PZA45" s="101"/>
      <c r="PZB45" s="101"/>
      <c r="PZC45" s="101"/>
      <c r="PZD45" s="101"/>
      <c r="PZE45" s="101"/>
      <c r="PZF45" s="101"/>
      <c r="PZG45" s="101"/>
      <c r="PZH45" s="101"/>
      <c r="PZI45" s="101"/>
      <c r="PZJ45" s="101"/>
      <c r="PZK45" s="101"/>
      <c r="PZL45" s="101"/>
      <c r="PZM45" s="101"/>
      <c r="PZN45" s="101"/>
      <c r="PZO45" s="101"/>
      <c r="PZP45" s="101"/>
      <c r="PZQ45" s="101"/>
      <c r="PZR45" s="101"/>
      <c r="PZS45" s="101"/>
      <c r="PZT45" s="101"/>
      <c r="PZU45" s="101"/>
      <c r="PZV45" s="101"/>
      <c r="PZW45" s="101"/>
      <c r="PZX45" s="101"/>
      <c r="PZY45" s="101"/>
      <c r="PZZ45" s="101"/>
      <c r="QAA45" s="101"/>
      <c r="QAB45" s="101"/>
      <c r="QAC45" s="101"/>
      <c r="QAD45" s="101"/>
      <c r="QAE45" s="101"/>
      <c r="QAF45" s="101"/>
      <c r="QAG45" s="101"/>
      <c r="QAH45" s="101"/>
      <c r="QAI45" s="101"/>
      <c r="QAJ45" s="101"/>
      <c r="QAK45" s="101"/>
      <c r="QAL45" s="101"/>
      <c r="QAM45" s="101"/>
      <c r="QAN45" s="101"/>
      <c r="QAO45" s="101"/>
      <c r="QAP45" s="101"/>
      <c r="QAQ45" s="101"/>
      <c r="QAR45" s="101"/>
      <c r="QAS45" s="101"/>
      <c r="QAT45" s="101"/>
      <c r="QAU45" s="101"/>
      <c r="QAV45" s="101"/>
      <c r="QAW45" s="101"/>
      <c r="QAX45" s="101"/>
      <c r="QAY45" s="101"/>
      <c r="QAZ45" s="101"/>
      <c r="QBA45" s="101"/>
      <c r="QBB45" s="101"/>
      <c r="QBC45" s="101"/>
      <c r="QBD45" s="101"/>
      <c r="QBE45" s="101"/>
      <c r="QBF45" s="101"/>
      <c r="QBG45" s="101"/>
      <c r="QBH45" s="101"/>
      <c r="QBI45" s="101"/>
      <c r="QBJ45" s="101"/>
      <c r="QBK45" s="101"/>
      <c r="QBL45" s="101"/>
      <c r="QBM45" s="101"/>
      <c r="QBN45" s="101"/>
      <c r="QBO45" s="101"/>
      <c r="QBP45" s="101"/>
      <c r="QBQ45" s="101"/>
      <c r="QBR45" s="101"/>
      <c r="QBS45" s="101"/>
      <c r="QBT45" s="101"/>
      <c r="QBU45" s="101"/>
      <c r="QBV45" s="101"/>
      <c r="QBW45" s="101"/>
      <c r="QBX45" s="101"/>
      <c r="QBY45" s="101"/>
      <c r="QBZ45" s="101"/>
      <c r="QCA45" s="101"/>
      <c r="QCB45" s="101"/>
      <c r="QCC45" s="101"/>
      <c r="QCD45" s="101"/>
      <c r="QCE45" s="101"/>
      <c r="QCF45" s="101"/>
      <c r="QCG45" s="101"/>
      <c r="QCH45" s="101"/>
      <c r="QCI45" s="101"/>
      <c r="QCJ45" s="101"/>
      <c r="QCK45" s="101"/>
      <c r="QCL45" s="101"/>
      <c r="QCM45" s="101"/>
      <c r="QCN45" s="101"/>
      <c r="QCO45" s="101"/>
      <c r="QCP45" s="101"/>
      <c r="QCQ45" s="101"/>
      <c r="QCR45" s="101"/>
      <c r="QCS45" s="101"/>
      <c r="QCT45" s="101"/>
      <c r="QCU45" s="101"/>
      <c r="QCV45" s="101"/>
      <c r="QCW45" s="101"/>
      <c r="QCX45" s="101"/>
      <c r="QCY45" s="101"/>
      <c r="QCZ45" s="101"/>
      <c r="QDA45" s="101"/>
      <c r="QDB45" s="101"/>
      <c r="QDC45" s="101"/>
      <c r="QDD45" s="101"/>
      <c r="QDE45" s="101"/>
      <c r="QDF45" s="101"/>
      <c r="QDG45" s="101"/>
      <c r="QDH45" s="101"/>
      <c r="QDI45" s="101"/>
      <c r="QDJ45" s="101"/>
      <c r="QDK45" s="101"/>
      <c r="QDL45" s="101"/>
      <c r="QDM45" s="101"/>
      <c r="QDN45" s="101"/>
      <c r="QDO45" s="101"/>
      <c r="QDP45" s="101"/>
      <c r="QDQ45" s="101"/>
      <c r="QDR45" s="101"/>
      <c r="QDS45" s="101"/>
      <c r="QDT45" s="101"/>
      <c r="QDU45" s="101"/>
      <c r="QDV45" s="101"/>
      <c r="QDW45" s="101"/>
      <c r="QDX45" s="101"/>
      <c r="QDY45" s="101"/>
      <c r="QDZ45" s="101"/>
      <c r="QEA45" s="101"/>
      <c r="QEB45" s="101"/>
      <c r="QEC45" s="101"/>
      <c r="QED45" s="101"/>
      <c r="QEE45" s="101"/>
      <c r="QEF45" s="101"/>
      <c r="QEG45" s="101"/>
      <c r="QEH45" s="101"/>
      <c r="QEI45" s="101"/>
      <c r="QEJ45" s="101"/>
      <c r="QEK45" s="101"/>
      <c r="QEL45" s="101"/>
      <c r="QEM45" s="101"/>
      <c r="QEN45" s="101"/>
      <c r="QEO45" s="101"/>
      <c r="QEP45" s="101"/>
      <c r="QEQ45" s="101"/>
      <c r="QER45" s="101"/>
      <c r="QES45" s="101"/>
      <c r="QET45" s="101"/>
      <c r="QEU45" s="101"/>
      <c r="QEV45" s="101"/>
      <c r="QEW45" s="101"/>
      <c r="QEX45" s="101"/>
      <c r="QEY45" s="101"/>
      <c r="QEZ45" s="101"/>
      <c r="QFA45" s="101"/>
      <c r="QFB45" s="101"/>
      <c r="QFC45" s="101"/>
      <c r="QFD45" s="101"/>
      <c r="QFE45" s="101"/>
      <c r="QFF45" s="101"/>
      <c r="QFG45" s="101"/>
      <c r="QFH45" s="101"/>
      <c r="QFI45" s="101"/>
      <c r="QFJ45" s="101"/>
      <c r="QFK45" s="101"/>
      <c r="QFL45" s="101"/>
      <c r="QFM45" s="101"/>
      <c r="QFN45" s="101"/>
      <c r="QFO45" s="101"/>
      <c r="QFP45" s="101"/>
      <c r="QFQ45" s="101"/>
      <c r="QFR45" s="101"/>
      <c r="QFS45" s="101"/>
      <c r="QFT45" s="101"/>
      <c r="QFU45" s="101"/>
      <c r="QFV45" s="101"/>
      <c r="QFW45" s="101"/>
      <c r="QFX45" s="101"/>
      <c r="QFY45" s="101"/>
      <c r="QFZ45" s="101"/>
      <c r="QGA45" s="101"/>
      <c r="QGB45" s="101"/>
      <c r="QGC45" s="101"/>
      <c r="QGD45" s="101"/>
      <c r="QGE45" s="101"/>
      <c r="QGF45" s="101"/>
      <c r="QGG45" s="101"/>
      <c r="QGH45" s="101"/>
      <c r="QGI45" s="101"/>
      <c r="QGJ45" s="101"/>
      <c r="QGK45" s="101"/>
      <c r="QGL45" s="101"/>
      <c r="QGM45" s="101"/>
      <c r="QGN45" s="101"/>
      <c r="QGO45" s="101"/>
      <c r="QGP45" s="101"/>
      <c r="QGQ45" s="101"/>
      <c r="QGR45" s="101"/>
      <c r="QGS45" s="101"/>
      <c r="QGT45" s="101"/>
      <c r="QGU45" s="101"/>
      <c r="QGV45" s="101"/>
      <c r="QGW45" s="101"/>
      <c r="QGX45" s="101"/>
      <c r="QGY45" s="101"/>
      <c r="QGZ45" s="101"/>
      <c r="QHA45" s="101"/>
      <c r="QHB45" s="101"/>
      <c r="QHC45" s="101"/>
      <c r="QHD45" s="101"/>
      <c r="QHE45" s="101"/>
      <c r="QHF45" s="101"/>
      <c r="QHG45" s="101"/>
      <c r="QHH45" s="101"/>
      <c r="QHI45" s="101"/>
      <c r="QHJ45" s="101"/>
      <c r="QHK45" s="101"/>
      <c r="QHL45" s="101"/>
      <c r="QHM45" s="101"/>
      <c r="QHN45" s="101"/>
      <c r="QHO45" s="101"/>
      <c r="QHP45" s="101"/>
      <c r="QHQ45" s="101"/>
      <c r="QHR45" s="101"/>
      <c r="QHS45" s="101"/>
      <c r="QHT45" s="101"/>
      <c r="QHU45" s="101"/>
      <c r="QHV45" s="101"/>
      <c r="QHW45" s="101"/>
      <c r="QHX45" s="101"/>
      <c r="QHY45" s="101"/>
      <c r="QHZ45" s="101"/>
      <c r="QIA45" s="101"/>
      <c r="QIB45" s="101"/>
      <c r="QIC45" s="101"/>
      <c r="QID45" s="101"/>
      <c r="QIE45" s="101"/>
      <c r="QIF45" s="101"/>
      <c r="QIG45" s="101"/>
      <c r="QIH45" s="101"/>
      <c r="QII45" s="101"/>
      <c r="QIJ45" s="101"/>
      <c r="QIK45" s="101"/>
      <c r="QIL45" s="101"/>
      <c r="QIM45" s="101"/>
      <c r="QIN45" s="101"/>
      <c r="QIO45" s="101"/>
      <c r="QIP45" s="101"/>
      <c r="QIQ45" s="101"/>
      <c r="QIR45" s="101"/>
      <c r="QIS45" s="101"/>
      <c r="QIT45" s="101"/>
      <c r="QIU45" s="101"/>
      <c r="QIV45" s="101"/>
      <c r="QIW45" s="101"/>
      <c r="QIX45" s="101"/>
      <c r="QIY45" s="101"/>
      <c r="QIZ45" s="101"/>
      <c r="QJA45" s="101"/>
      <c r="QJB45" s="101"/>
      <c r="QJC45" s="101"/>
      <c r="QJD45" s="101"/>
      <c r="QJE45" s="101"/>
      <c r="QJF45" s="101"/>
      <c r="QJG45" s="101"/>
      <c r="QJH45" s="101"/>
      <c r="QJI45" s="101"/>
      <c r="QJJ45" s="101"/>
      <c r="QJK45" s="101"/>
      <c r="QJL45" s="101"/>
      <c r="QJM45" s="101"/>
      <c r="QJN45" s="101"/>
      <c r="QJO45" s="101"/>
      <c r="QJP45" s="101"/>
      <c r="QJQ45" s="101"/>
      <c r="QJR45" s="101"/>
      <c r="QJS45" s="101"/>
      <c r="QJT45" s="101"/>
      <c r="QJU45" s="101"/>
      <c r="QJV45" s="101"/>
      <c r="QJW45" s="101"/>
      <c r="QJX45" s="101"/>
      <c r="QJY45" s="101"/>
      <c r="QJZ45" s="101"/>
      <c r="QKA45" s="101"/>
      <c r="QKB45" s="101"/>
      <c r="QKC45" s="101"/>
      <c r="QKD45" s="101"/>
      <c r="QKE45" s="101"/>
      <c r="QKF45" s="101"/>
      <c r="QKG45" s="101"/>
      <c r="QKH45" s="101"/>
      <c r="QKI45" s="101"/>
      <c r="QKJ45" s="101"/>
      <c r="QKK45" s="101"/>
      <c r="QKL45" s="101"/>
      <c r="QKM45" s="101"/>
      <c r="QKN45" s="101"/>
      <c r="QKO45" s="101"/>
      <c r="QKP45" s="101"/>
      <c r="QKQ45" s="101"/>
      <c r="QKR45" s="101"/>
      <c r="QKS45" s="101"/>
      <c r="QKT45" s="101"/>
      <c r="QKU45" s="101"/>
      <c r="QKV45" s="101"/>
      <c r="QKW45" s="101"/>
      <c r="QKX45" s="101"/>
      <c r="QKY45" s="101"/>
      <c r="QKZ45" s="101"/>
      <c r="QLA45" s="101"/>
      <c r="QLB45" s="101"/>
      <c r="QLC45" s="101"/>
      <c r="QLD45" s="101"/>
      <c r="QLE45" s="101"/>
      <c r="QLF45" s="101"/>
      <c r="QLG45" s="101"/>
      <c r="QLH45" s="101"/>
      <c r="QLI45" s="101"/>
      <c r="QLJ45" s="101"/>
      <c r="QLK45" s="101"/>
      <c r="QLL45" s="101"/>
      <c r="QLM45" s="101"/>
      <c r="QLN45" s="101"/>
      <c r="QLO45" s="101"/>
      <c r="QLP45" s="101"/>
      <c r="QLQ45" s="101"/>
      <c r="QLR45" s="101"/>
      <c r="QLS45" s="101"/>
      <c r="QLT45" s="101"/>
      <c r="QLU45" s="101"/>
      <c r="QLV45" s="101"/>
      <c r="QLW45" s="101"/>
      <c r="QLX45" s="101"/>
      <c r="QLY45" s="101"/>
      <c r="QLZ45" s="101"/>
      <c r="QMA45" s="101"/>
      <c r="QMB45" s="101"/>
      <c r="QMC45" s="101"/>
      <c r="QMD45" s="101"/>
      <c r="QME45" s="101"/>
      <c r="QMF45" s="101"/>
      <c r="QMG45" s="101"/>
      <c r="QMH45" s="101"/>
      <c r="QMI45" s="101"/>
      <c r="QMJ45" s="101"/>
      <c r="QMK45" s="101"/>
      <c r="QML45" s="101"/>
      <c r="QMM45" s="101"/>
      <c r="QMN45" s="101"/>
      <c r="QMO45" s="101"/>
      <c r="QMP45" s="101"/>
      <c r="QMQ45" s="101"/>
      <c r="QMR45" s="101"/>
      <c r="QMS45" s="101"/>
      <c r="QMT45" s="101"/>
      <c r="QMU45" s="101"/>
      <c r="QMV45" s="101"/>
      <c r="QMW45" s="101"/>
      <c r="QMX45" s="101"/>
      <c r="QMY45" s="101"/>
      <c r="QMZ45" s="101"/>
      <c r="QNA45" s="101"/>
      <c r="QNB45" s="101"/>
      <c r="QNC45" s="101"/>
      <c r="QND45" s="101"/>
      <c r="QNE45" s="101"/>
      <c r="QNF45" s="101"/>
      <c r="QNG45" s="101"/>
      <c r="QNH45" s="101"/>
      <c r="QNI45" s="101"/>
      <c r="QNJ45" s="101"/>
      <c r="QNK45" s="101"/>
      <c r="QNL45" s="101"/>
      <c r="QNM45" s="101"/>
      <c r="QNN45" s="101"/>
      <c r="QNO45" s="101"/>
      <c r="QNP45" s="101"/>
      <c r="QNQ45" s="101"/>
      <c r="QNR45" s="101"/>
      <c r="QNS45" s="101"/>
      <c r="QNT45" s="101"/>
      <c r="QNU45" s="101"/>
      <c r="QNV45" s="101"/>
      <c r="QNW45" s="101"/>
      <c r="QNX45" s="101"/>
      <c r="QNY45" s="101"/>
      <c r="QNZ45" s="101"/>
      <c r="QOA45" s="101"/>
      <c r="QOB45" s="101"/>
      <c r="QOC45" s="101"/>
      <c r="QOD45" s="101"/>
      <c r="QOE45" s="101"/>
      <c r="QOF45" s="101"/>
      <c r="QOG45" s="101"/>
      <c r="QOH45" s="101"/>
      <c r="QOI45" s="101"/>
      <c r="QOJ45" s="101"/>
      <c r="QOK45" s="101"/>
      <c r="QOL45" s="101"/>
      <c r="QOM45" s="101"/>
      <c r="QON45" s="101"/>
      <c r="QOO45" s="101"/>
      <c r="QOP45" s="101"/>
      <c r="QOQ45" s="101"/>
      <c r="QOR45" s="101"/>
      <c r="QOS45" s="101"/>
      <c r="QOT45" s="101"/>
      <c r="QOU45" s="101"/>
      <c r="QOV45" s="101"/>
      <c r="QOW45" s="101"/>
      <c r="QOX45" s="101"/>
      <c r="QOY45" s="101"/>
      <c r="QOZ45" s="101"/>
      <c r="QPA45" s="101"/>
      <c r="QPB45" s="101"/>
      <c r="QPC45" s="101"/>
      <c r="QPD45" s="101"/>
      <c r="QPE45" s="101"/>
      <c r="QPF45" s="101"/>
      <c r="QPG45" s="101"/>
      <c r="QPH45" s="101"/>
      <c r="QPI45" s="101"/>
      <c r="QPJ45" s="101"/>
      <c r="QPK45" s="101"/>
      <c r="QPL45" s="101"/>
      <c r="QPM45" s="101"/>
      <c r="QPN45" s="101"/>
      <c r="QPO45" s="101"/>
      <c r="QPP45" s="101"/>
      <c r="QPQ45" s="101"/>
      <c r="QPR45" s="101"/>
      <c r="QPS45" s="101"/>
      <c r="QPT45" s="101"/>
      <c r="QPU45" s="101"/>
      <c r="QPV45" s="101"/>
      <c r="QPW45" s="101"/>
      <c r="QPX45" s="101"/>
      <c r="QPY45" s="101"/>
      <c r="QPZ45" s="101"/>
      <c r="QQA45" s="101"/>
      <c r="QQB45" s="101"/>
      <c r="QQC45" s="101"/>
      <c r="QQD45" s="101"/>
      <c r="QQE45" s="101"/>
      <c r="QQF45" s="101"/>
      <c r="QQG45" s="101"/>
      <c r="QQH45" s="101"/>
      <c r="QQI45" s="101"/>
      <c r="QQJ45" s="101"/>
      <c r="QQK45" s="101"/>
      <c r="QQL45" s="101"/>
      <c r="QQM45" s="101"/>
      <c r="QQN45" s="101"/>
      <c r="QQO45" s="101"/>
      <c r="QQP45" s="101"/>
      <c r="QQQ45" s="101"/>
      <c r="QQR45" s="101"/>
      <c r="QQS45" s="101"/>
      <c r="QQT45" s="101"/>
      <c r="QQU45" s="101"/>
      <c r="QQV45" s="101"/>
      <c r="QQW45" s="101"/>
      <c r="QQX45" s="101"/>
      <c r="QQY45" s="101"/>
      <c r="QQZ45" s="101"/>
      <c r="QRA45" s="101"/>
      <c r="QRB45" s="101"/>
      <c r="QRC45" s="101"/>
      <c r="QRD45" s="101"/>
      <c r="QRE45" s="101"/>
      <c r="QRF45" s="101"/>
      <c r="QRG45" s="101"/>
      <c r="QRH45" s="101"/>
      <c r="QRI45" s="101"/>
      <c r="QRJ45" s="101"/>
      <c r="QRK45" s="101"/>
      <c r="QRL45" s="101"/>
      <c r="QRM45" s="101"/>
      <c r="QRN45" s="101"/>
      <c r="QRO45" s="101"/>
      <c r="QRP45" s="101"/>
      <c r="QRQ45" s="101"/>
      <c r="QRR45" s="101"/>
      <c r="QRS45" s="101"/>
      <c r="QRT45" s="101"/>
      <c r="QRU45" s="101"/>
      <c r="QRV45" s="101"/>
      <c r="QRW45" s="101"/>
      <c r="QRX45" s="101"/>
      <c r="QRY45" s="101"/>
      <c r="QRZ45" s="101"/>
      <c r="QSA45" s="101"/>
      <c r="QSB45" s="101"/>
      <c r="QSC45" s="101"/>
      <c r="QSD45" s="101"/>
      <c r="QSE45" s="101"/>
      <c r="QSF45" s="101"/>
      <c r="QSG45" s="101"/>
      <c r="QSH45" s="101"/>
      <c r="QSI45" s="101"/>
      <c r="QSJ45" s="101"/>
      <c r="QSK45" s="101"/>
      <c r="QSL45" s="101"/>
      <c r="QSM45" s="101"/>
      <c r="QSN45" s="101"/>
      <c r="QSO45" s="101"/>
      <c r="QSP45" s="101"/>
      <c r="QSQ45" s="101"/>
      <c r="QSR45" s="101"/>
      <c r="QSS45" s="101"/>
      <c r="QST45" s="101"/>
      <c r="QSU45" s="101"/>
      <c r="QSV45" s="101"/>
      <c r="QSW45" s="101"/>
      <c r="QSX45" s="101"/>
      <c r="QSY45" s="101"/>
      <c r="QSZ45" s="101"/>
      <c r="QTA45" s="101"/>
      <c r="QTB45" s="101"/>
      <c r="QTC45" s="101"/>
      <c r="QTD45" s="101"/>
      <c r="QTE45" s="101"/>
      <c r="QTF45" s="101"/>
      <c r="QTG45" s="101"/>
      <c r="QTH45" s="101"/>
      <c r="QTI45" s="101"/>
      <c r="QTJ45" s="101"/>
      <c r="QTK45" s="101"/>
      <c r="QTL45" s="101"/>
      <c r="QTM45" s="101"/>
      <c r="QTN45" s="101"/>
      <c r="QTO45" s="101"/>
      <c r="QTP45" s="101"/>
      <c r="QTQ45" s="101"/>
      <c r="QTR45" s="101"/>
      <c r="QTS45" s="101"/>
      <c r="QTT45" s="101"/>
      <c r="QTU45" s="101"/>
      <c r="QTV45" s="101"/>
      <c r="QTW45" s="101"/>
      <c r="QTX45" s="101"/>
      <c r="QTY45" s="101"/>
      <c r="QTZ45" s="101"/>
      <c r="QUA45" s="101"/>
      <c r="QUB45" s="101"/>
      <c r="QUC45" s="101"/>
      <c r="QUD45" s="101"/>
      <c r="QUE45" s="101"/>
      <c r="QUF45" s="101"/>
      <c r="QUG45" s="101"/>
      <c r="QUH45" s="101"/>
      <c r="QUI45" s="101"/>
      <c r="QUJ45" s="101"/>
      <c r="QUK45" s="101"/>
      <c r="QUL45" s="101"/>
      <c r="QUM45" s="101"/>
      <c r="QUN45" s="101"/>
      <c r="QUO45" s="101"/>
      <c r="QUP45" s="101"/>
      <c r="QUQ45" s="101"/>
      <c r="QUR45" s="101"/>
      <c r="QUS45" s="101"/>
      <c r="QUT45" s="101"/>
      <c r="QUU45" s="101"/>
      <c r="QUV45" s="101"/>
      <c r="QUW45" s="101"/>
      <c r="QUX45" s="101"/>
      <c r="QUY45" s="101"/>
      <c r="QUZ45" s="101"/>
      <c r="QVA45" s="101"/>
      <c r="QVB45" s="101"/>
      <c r="QVC45" s="101"/>
      <c r="QVD45" s="101"/>
      <c r="QVE45" s="101"/>
      <c r="QVF45" s="101"/>
      <c r="QVG45" s="101"/>
      <c r="QVH45" s="101"/>
      <c r="QVI45" s="101"/>
      <c r="QVJ45" s="101"/>
      <c r="QVK45" s="101"/>
      <c r="QVL45" s="101"/>
      <c r="QVM45" s="101"/>
      <c r="QVN45" s="101"/>
      <c r="QVO45" s="101"/>
      <c r="QVP45" s="101"/>
      <c r="QVQ45" s="101"/>
      <c r="QVR45" s="101"/>
      <c r="QVS45" s="101"/>
      <c r="QVT45" s="101"/>
      <c r="QVU45" s="101"/>
      <c r="QVV45" s="101"/>
      <c r="QVW45" s="101"/>
      <c r="QVX45" s="101"/>
      <c r="QVY45" s="101"/>
      <c r="QVZ45" s="101"/>
      <c r="QWA45" s="101"/>
      <c r="QWB45" s="101"/>
      <c r="QWC45" s="101"/>
      <c r="QWD45" s="101"/>
      <c r="QWE45" s="101"/>
      <c r="QWF45" s="101"/>
      <c r="QWG45" s="101"/>
      <c r="QWH45" s="101"/>
      <c r="QWI45" s="101"/>
      <c r="QWJ45" s="101"/>
      <c r="QWK45" s="101"/>
      <c r="QWL45" s="101"/>
      <c r="QWM45" s="101"/>
      <c r="QWN45" s="101"/>
      <c r="QWO45" s="101"/>
      <c r="QWP45" s="101"/>
      <c r="QWQ45" s="101"/>
      <c r="QWR45" s="101"/>
      <c r="QWS45" s="101"/>
      <c r="QWT45" s="101"/>
      <c r="QWU45" s="101"/>
      <c r="QWV45" s="101"/>
      <c r="QWW45" s="101"/>
      <c r="QWX45" s="101"/>
      <c r="QWY45" s="101"/>
      <c r="QWZ45" s="101"/>
      <c r="QXA45" s="101"/>
      <c r="QXB45" s="101"/>
      <c r="QXC45" s="101"/>
      <c r="QXD45" s="101"/>
      <c r="QXE45" s="101"/>
      <c r="QXF45" s="101"/>
      <c r="QXG45" s="101"/>
      <c r="QXH45" s="101"/>
      <c r="QXI45" s="101"/>
      <c r="QXJ45" s="101"/>
      <c r="QXK45" s="101"/>
      <c r="QXL45" s="101"/>
      <c r="QXM45" s="101"/>
      <c r="QXN45" s="101"/>
      <c r="QXO45" s="101"/>
      <c r="QXP45" s="101"/>
      <c r="QXQ45" s="101"/>
      <c r="QXR45" s="101"/>
      <c r="QXS45" s="101"/>
      <c r="QXT45" s="101"/>
      <c r="QXU45" s="101"/>
      <c r="QXV45" s="101"/>
      <c r="QXW45" s="101"/>
      <c r="QXX45" s="101"/>
      <c r="QXY45" s="101"/>
      <c r="QXZ45" s="101"/>
      <c r="QYA45" s="101"/>
      <c r="QYB45" s="101"/>
      <c r="QYC45" s="101"/>
      <c r="QYD45" s="101"/>
      <c r="QYE45" s="101"/>
      <c r="QYF45" s="101"/>
      <c r="QYG45" s="101"/>
      <c r="QYH45" s="101"/>
      <c r="QYI45" s="101"/>
      <c r="QYJ45" s="101"/>
      <c r="QYK45" s="101"/>
      <c r="QYL45" s="101"/>
      <c r="QYM45" s="101"/>
      <c r="QYN45" s="101"/>
      <c r="QYO45" s="101"/>
      <c r="QYP45" s="101"/>
      <c r="QYQ45" s="101"/>
      <c r="QYR45" s="101"/>
      <c r="QYS45" s="101"/>
      <c r="QYT45" s="101"/>
      <c r="QYU45" s="101"/>
      <c r="QYV45" s="101"/>
      <c r="QYW45" s="101"/>
      <c r="QYX45" s="101"/>
      <c r="QYY45" s="101"/>
      <c r="QYZ45" s="101"/>
      <c r="QZA45" s="101"/>
      <c r="QZB45" s="101"/>
      <c r="QZC45" s="101"/>
      <c r="QZD45" s="101"/>
      <c r="QZE45" s="101"/>
      <c r="QZF45" s="101"/>
      <c r="QZG45" s="101"/>
      <c r="QZH45" s="101"/>
      <c r="QZI45" s="101"/>
      <c r="QZJ45" s="101"/>
      <c r="QZK45" s="101"/>
      <c r="QZL45" s="101"/>
      <c r="QZM45" s="101"/>
      <c r="QZN45" s="101"/>
      <c r="QZO45" s="101"/>
      <c r="QZP45" s="101"/>
      <c r="QZQ45" s="101"/>
      <c r="QZR45" s="101"/>
      <c r="QZS45" s="101"/>
      <c r="QZT45" s="101"/>
      <c r="QZU45" s="101"/>
      <c r="QZV45" s="101"/>
      <c r="QZW45" s="101"/>
      <c r="QZX45" s="101"/>
      <c r="QZY45" s="101"/>
      <c r="QZZ45" s="101"/>
      <c r="RAA45" s="101"/>
      <c r="RAB45" s="101"/>
      <c r="RAC45" s="101"/>
      <c r="RAD45" s="101"/>
      <c r="RAE45" s="101"/>
      <c r="RAF45" s="101"/>
      <c r="RAG45" s="101"/>
      <c r="RAH45" s="101"/>
      <c r="RAI45" s="101"/>
      <c r="RAJ45" s="101"/>
      <c r="RAK45" s="101"/>
      <c r="RAL45" s="101"/>
      <c r="RAM45" s="101"/>
      <c r="RAN45" s="101"/>
      <c r="RAO45" s="101"/>
      <c r="RAP45" s="101"/>
      <c r="RAQ45" s="101"/>
      <c r="RAR45" s="101"/>
      <c r="RAS45" s="101"/>
      <c r="RAT45" s="101"/>
      <c r="RAU45" s="101"/>
      <c r="RAV45" s="101"/>
      <c r="RAW45" s="101"/>
      <c r="RAX45" s="101"/>
      <c r="RAY45" s="101"/>
      <c r="RAZ45" s="101"/>
      <c r="RBA45" s="101"/>
      <c r="RBB45" s="101"/>
      <c r="RBC45" s="101"/>
      <c r="RBD45" s="101"/>
      <c r="RBE45" s="101"/>
      <c r="RBF45" s="101"/>
      <c r="RBG45" s="101"/>
      <c r="RBH45" s="101"/>
      <c r="RBI45" s="101"/>
      <c r="RBJ45" s="101"/>
      <c r="RBK45" s="101"/>
      <c r="RBL45" s="101"/>
      <c r="RBM45" s="101"/>
      <c r="RBN45" s="101"/>
      <c r="RBO45" s="101"/>
      <c r="RBP45" s="101"/>
      <c r="RBQ45" s="101"/>
      <c r="RBR45" s="101"/>
      <c r="RBS45" s="101"/>
      <c r="RBT45" s="101"/>
      <c r="RBU45" s="101"/>
      <c r="RBV45" s="101"/>
      <c r="RBW45" s="101"/>
      <c r="RBX45" s="101"/>
      <c r="RBY45" s="101"/>
      <c r="RBZ45" s="101"/>
      <c r="RCA45" s="101"/>
      <c r="RCB45" s="101"/>
      <c r="RCC45" s="101"/>
      <c r="RCD45" s="101"/>
      <c r="RCE45" s="101"/>
      <c r="RCF45" s="101"/>
      <c r="RCG45" s="101"/>
      <c r="RCH45" s="101"/>
      <c r="RCI45" s="101"/>
      <c r="RCJ45" s="101"/>
      <c r="RCK45" s="101"/>
      <c r="RCL45" s="101"/>
      <c r="RCM45" s="101"/>
      <c r="RCN45" s="101"/>
      <c r="RCO45" s="101"/>
      <c r="RCP45" s="101"/>
      <c r="RCQ45" s="101"/>
      <c r="RCR45" s="101"/>
      <c r="RCS45" s="101"/>
      <c r="RCT45" s="101"/>
      <c r="RCU45" s="101"/>
      <c r="RCV45" s="101"/>
      <c r="RCW45" s="101"/>
      <c r="RCX45" s="101"/>
      <c r="RCY45" s="101"/>
      <c r="RCZ45" s="101"/>
      <c r="RDA45" s="101"/>
      <c r="RDB45" s="101"/>
      <c r="RDC45" s="101"/>
      <c r="RDD45" s="101"/>
      <c r="RDE45" s="101"/>
      <c r="RDF45" s="101"/>
      <c r="RDG45" s="101"/>
      <c r="RDH45" s="101"/>
      <c r="RDI45" s="101"/>
      <c r="RDJ45" s="101"/>
      <c r="RDK45" s="101"/>
      <c r="RDL45" s="101"/>
      <c r="RDM45" s="101"/>
      <c r="RDN45" s="101"/>
      <c r="RDO45" s="101"/>
      <c r="RDP45" s="101"/>
      <c r="RDQ45" s="101"/>
      <c r="RDR45" s="101"/>
      <c r="RDS45" s="101"/>
      <c r="RDT45" s="101"/>
      <c r="RDU45" s="101"/>
      <c r="RDV45" s="101"/>
      <c r="RDW45" s="101"/>
      <c r="RDX45" s="101"/>
      <c r="RDY45" s="101"/>
      <c r="RDZ45" s="101"/>
      <c r="REA45" s="101"/>
      <c r="REB45" s="101"/>
      <c r="REC45" s="101"/>
      <c r="RED45" s="101"/>
      <c r="REE45" s="101"/>
      <c r="REF45" s="101"/>
      <c r="REG45" s="101"/>
      <c r="REH45" s="101"/>
      <c r="REI45" s="101"/>
      <c r="REJ45" s="101"/>
      <c r="REK45" s="101"/>
      <c r="REL45" s="101"/>
      <c r="REM45" s="101"/>
      <c r="REN45" s="101"/>
      <c r="REO45" s="101"/>
      <c r="REP45" s="101"/>
      <c r="REQ45" s="101"/>
      <c r="RER45" s="101"/>
      <c r="RES45" s="101"/>
      <c r="RET45" s="101"/>
      <c r="REU45" s="101"/>
      <c r="REV45" s="101"/>
      <c r="REW45" s="101"/>
      <c r="REX45" s="101"/>
      <c r="REY45" s="101"/>
      <c r="REZ45" s="101"/>
      <c r="RFA45" s="101"/>
      <c r="RFB45" s="101"/>
      <c r="RFC45" s="101"/>
      <c r="RFD45" s="101"/>
      <c r="RFE45" s="101"/>
      <c r="RFF45" s="101"/>
      <c r="RFG45" s="101"/>
      <c r="RFH45" s="101"/>
      <c r="RFI45" s="101"/>
      <c r="RFJ45" s="101"/>
      <c r="RFK45" s="101"/>
      <c r="RFL45" s="101"/>
      <c r="RFM45" s="101"/>
      <c r="RFN45" s="101"/>
      <c r="RFO45" s="101"/>
      <c r="RFP45" s="101"/>
      <c r="RFQ45" s="101"/>
      <c r="RFR45" s="101"/>
      <c r="RFS45" s="101"/>
      <c r="RFT45" s="101"/>
      <c r="RFU45" s="101"/>
      <c r="RFV45" s="101"/>
      <c r="RFW45" s="101"/>
      <c r="RFX45" s="101"/>
      <c r="RFY45" s="101"/>
      <c r="RFZ45" s="101"/>
      <c r="RGA45" s="101"/>
      <c r="RGB45" s="101"/>
      <c r="RGC45" s="101"/>
      <c r="RGD45" s="101"/>
      <c r="RGE45" s="101"/>
      <c r="RGF45" s="101"/>
      <c r="RGG45" s="101"/>
      <c r="RGH45" s="101"/>
      <c r="RGI45" s="101"/>
      <c r="RGJ45" s="101"/>
      <c r="RGK45" s="101"/>
      <c r="RGL45" s="101"/>
      <c r="RGM45" s="101"/>
      <c r="RGN45" s="101"/>
      <c r="RGO45" s="101"/>
      <c r="RGP45" s="101"/>
      <c r="RGQ45" s="101"/>
      <c r="RGR45" s="101"/>
      <c r="RGS45" s="101"/>
      <c r="RGT45" s="101"/>
      <c r="RGU45" s="101"/>
      <c r="RGV45" s="101"/>
      <c r="RGW45" s="101"/>
      <c r="RGX45" s="101"/>
      <c r="RGY45" s="101"/>
      <c r="RGZ45" s="101"/>
      <c r="RHA45" s="101"/>
      <c r="RHB45" s="101"/>
      <c r="RHC45" s="101"/>
      <c r="RHD45" s="101"/>
      <c r="RHE45" s="101"/>
      <c r="RHF45" s="101"/>
      <c r="RHG45" s="101"/>
      <c r="RHH45" s="101"/>
      <c r="RHI45" s="101"/>
      <c r="RHJ45" s="101"/>
      <c r="RHK45" s="101"/>
      <c r="RHL45" s="101"/>
      <c r="RHM45" s="101"/>
      <c r="RHN45" s="101"/>
      <c r="RHO45" s="101"/>
      <c r="RHP45" s="101"/>
      <c r="RHQ45" s="101"/>
      <c r="RHR45" s="101"/>
      <c r="RHS45" s="101"/>
      <c r="RHT45" s="101"/>
      <c r="RHU45" s="101"/>
      <c r="RHV45" s="101"/>
      <c r="RHW45" s="101"/>
      <c r="RHX45" s="101"/>
      <c r="RHY45" s="101"/>
      <c r="RHZ45" s="101"/>
      <c r="RIA45" s="101"/>
      <c r="RIB45" s="101"/>
      <c r="RIC45" s="101"/>
      <c r="RID45" s="101"/>
      <c r="RIE45" s="101"/>
      <c r="RIF45" s="101"/>
      <c r="RIG45" s="101"/>
      <c r="RIH45" s="101"/>
      <c r="RII45" s="101"/>
      <c r="RIJ45" s="101"/>
      <c r="RIK45" s="101"/>
      <c r="RIL45" s="101"/>
      <c r="RIM45" s="101"/>
      <c r="RIN45" s="101"/>
      <c r="RIO45" s="101"/>
      <c r="RIP45" s="101"/>
      <c r="RIQ45" s="101"/>
      <c r="RIR45" s="101"/>
      <c r="RIS45" s="101"/>
      <c r="RIT45" s="101"/>
      <c r="RIU45" s="101"/>
      <c r="RIV45" s="101"/>
      <c r="RIW45" s="101"/>
      <c r="RIX45" s="101"/>
      <c r="RIY45" s="101"/>
      <c r="RIZ45" s="101"/>
      <c r="RJA45" s="101"/>
      <c r="RJB45" s="101"/>
      <c r="RJC45" s="101"/>
      <c r="RJD45" s="101"/>
      <c r="RJE45" s="101"/>
      <c r="RJF45" s="101"/>
      <c r="RJG45" s="101"/>
      <c r="RJH45" s="101"/>
      <c r="RJI45" s="101"/>
      <c r="RJJ45" s="101"/>
      <c r="RJK45" s="101"/>
      <c r="RJL45" s="101"/>
      <c r="RJM45" s="101"/>
      <c r="RJN45" s="101"/>
      <c r="RJO45" s="101"/>
      <c r="RJP45" s="101"/>
      <c r="RJQ45" s="101"/>
      <c r="RJR45" s="101"/>
      <c r="RJS45" s="101"/>
      <c r="RJT45" s="101"/>
      <c r="RJU45" s="101"/>
      <c r="RJV45" s="101"/>
      <c r="RJW45" s="101"/>
      <c r="RJX45" s="101"/>
      <c r="RJY45" s="101"/>
      <c r="RJZ45" s="101"/>
      <c r="RKA45" s="101"/>
      <c r="RKB45" s="101"/>
      <c r="RKC45" s="101"/>
      <c r="RKD45" s="101"/>
      <c r="RKE45" s="101"/>
      <c r="RKF45" s="101"/>
      <c r="RKG45" s="101"/>
      <c r="RKH45" s="101"/>
      <c r="RKI45" s="101"/>
      <c r="RKJ45" s="101"/>
      <c r="RKK45" s="101"/>
      <c r="RKL45" s="101"/>
      <c r="RKM45" s="101"/>
      <c r="RKN45" s="101"/>
      <c r="RKO45" s="101"/>
      <c r="RKP45" s="101"/>
      <c r="RKQ45" s="101"/>
      <c r="RKR45" s="101"/>
      <c r="RKS45" s="101"/>
      <c r="RKT45" s="101"/>
      <c r="RKU45" s="101"/>
      <c r="RKV45" s="101"/>
      <c r="RKW45" s="101"/>
      <c r="RKX45" s="101"/>
      <c r="RKY45" s="101"/>
      <c r="RKZ45" s="101"/>
      <c r="RLA45" s="101"/>
      <c r="RLB45" s="101"/>
      <c r="RLC45" s="101"/>
      <c r="RLD45" s="101"/>
      <c r="RLE45" s="101"/>
      <c r="RLF45" s="101"/>
      <c r="RLG45" s="101"/>
      <c r="RLH45" s="101"/>
      <c r="RLI45" s="101"/>
      <c r="RLJ45" s="101"/>
      <c r="RLK45" s="101"/>
      <c r="RLL45" s="101"/>
      <c r="RLM45" s="101"/>
      <c r="RLN45" s="101"/>
      <c r="RLO45" s="101"/>
      <c r="RLP45" s="101"/>
      <c r="RLQ45" s="101"/>
      <c r="RLR45" s="101"/>
      <c r="RLS45" s="101"/>
      <c r="RLT45" s="101"/>
      <c r="RLU45" s="101"/>
      <c r="RLV45" s="101"/>
      <c r="RLW45" s="101"/>
      <c r="RLX45" s="101"/>
      <c r="RLY45" s="101"/>
      <c r="RLZ45" s="101"/>
      <c r="RMA45" s="101"/>
      <c r="RMB45" s="101"/>
      <c r="RMC45" s="101"/>
      <c r="RMD45" s="101"/>
      <c r="RME45" s="101"/>
      <c r="RMF45" s="101"/>
      <c r="RMG45" s="101"/>
      <c r="RMH45" s="101"/>
      <c r="RMI45" s="101"/>
      <c r="RMJ45" s="101"/>
      <c r="RMK45" s="101"/>
      <c r="RML45" s="101"/>
      <c r="RMM45" s="101"/>
      <c r="RMN45" s="101"/>
      <c r="RMO45" s="101"/>
      <c r="RMP45" s="101"/>
      <c r="RMQ45" s="101"/>
      <c r="RMR45" s="101"/>
      <c r="RMS45" s="101"/>
      <c r="RMT45" s="101"/>
      <c r="RMU45" s="101"/>
      <c r="RMV45" s="101"/>
      <c r="RMW45" s="101"/>
      <c r="RMX45" s="101"/>
      <c r="RMY45" s="101"/>
      <c r="RMZ45" s="101"/>
      <c r="RNA45" s="101"/>
      <c r="RNB45" s="101"/>
      <c r="RNC45" s="101"/>
      <c r="RND45" s="101"/>
      <c r="RNE45" s="101"/>
      <c r="RNF45" s="101"/>
      <c r="RNG45" s="101"/>
      <c r="RNH45" s="101"/>
      <c r="RNI45" s="101"/>
      <c r="RNJ45" s="101"/>
      <c r="RNK45" s="101"/>
      <c r="RNL45" s="101"/>
      <c r="RNM45" s="101"/>
      <c r="RNN45" s="101"/>
      <c r="RNO45" s="101"/>
      <c r="RNP45" s="101"/>
      <c r="RNQ45" s="101"/>
      <c r="RNR45" s="101"/>
      <c r="RNS45" s="101"/>
      <c r="RNT45" s="101"/>
      <c r="RNU45" s="101"/>
      <c r="RNV45" s="101"/>
      <c r="RNW45" s="101"/>
      <c r="RNX45" s="101"/>
      <c r="RNY45" s="101"/>
      <c r="RNZ45" s="101"/>
      <c r="ROA45" s="101"/>
      <c r="ROB45" s="101"/>
      <c r="ROC45" s="101"/>
      <c r="ROD45" s="101"/>
      <c r="ROE45" s="101"/>
      <c r="ROF45" s="101"/>
      <c r="ROG45" s="101"/>
      <c r="ROH45" s="101"/>
      <c r="ROI45" s="101"/>
      <c r="ROJ45" s="101"/>
      <c r="ROK45" s="101"/>
      <c r="ROL45" s="101"/>
      <c r="ROM45" s="101"/>
      <c r="RON45" s="101"/>
      <c r="ROO45" s="101"/>
      <c r="ROP45" s="101"/>
      <c r="ROQ45" s="101"/>
      <c r="ROR45" s="101"/>
      <c r="ROS45" s="101"/>
      <c r="ROT45" s="101"/>
      <c r="ROU45" s="101"/>
      <c r="ROV45" s="101"/>
      <c r="ROW45" s="101"/>
      <c r="ROX45" s="101"/>
      <c r="ROY45" s="101"/>
      <c r="ROZ45" s="101"/>
      <c r="RPA45" s="101"/>
      <c r="RPB45" s="101"/>
      <c r="RPC45" s="101"/>
      <c r="RPD45" s="101"/>
      <c r="RPE45" s="101"/>
      <c r="RPF45" s="101"/>
      <c r="RPG45" s="101"/>
      <c r="RPH45" s="101"/>
      <c r="RPI45" s="101"/>
      <c r="RPJ45" s="101"/>
      <c r="RPK45" s="101"/>
      <c r="RPL45" s="101"/>
      <c r="RPM45" s="101"/>
      <c r="RPN45" s="101"/>
      <c r="RPO45" s="101"/>
      <c r="RPP45" s="101"/>
      <c r="RPQ45" s="101"/>
      <c r="RPR45" s="101"/>
      <c r="RPS45" s="101"/>
      <c r="RPT45" s="101"/>
      <c r="RPU45" s="101"/>
      <c r="RPV45" s="101"/>
      <c r="RPW45" s="101"/>
      <c r="RPX45" s="101"/>
      <c r="RPY45" s="101"/>
      <c r="RPZ45" s="101"/>
      <c r="RQA45" s="101"/>
      <c r="RQB45" s="101"/>
      <c r="RQC45" s="101"/>
      <c r="RQD45" s="101"/>
      <c r="RQE45" s="101"/>
      <c r="RQF45" s="101"/>
      <c r="RQG45" s="101"/>
      <c r="RQH45" s="101"/>
      <c r="RQI45" s="101"/>
      <c r="RQJ45" s="101"/>
      <c r="RQK45" s="101"/>
      <c r="RQL45" s="101"/>
      <c r="RQM45" s="101"/>
      <c r="RQN45" s="101"/>
      <c r="RQO45" s="101"/>
      <c r="RQP45" s="101"/>
      <c r="RQQ45" s="101"/>
      <c r="RQR45" s="101"/>
      <c r="RQS45" s="101"/>
      <c r="RQT45" s="101"/>
      <c r="RQU45" s="101"/>
      <c r="RQV45" s="101"/>
      <c r="RQW45" s="101"/>
      <c r="RQX45" s="101"/>
      <c r="RQY45" s="101"/>
      <c r="RQZ45" s="101"/>
      <c r="RRA45" s="101"/>
      <c r="RRB45" s="101"/>
      <c r="RRC45" s="101"/>
      <c r="RRD45" s="101"/>
      <c r="RRE45" s="101"/>
      <c r="RRF45" s="101"/>
      <c r="RRG45" s="101"/>
      <c r="RRH45" s="101"/>
      <c r="RRI45" s="101"/>
      <c r="RRJ45" s="101"/>
      <c r="RRK45" s="101"/>
      <c r="RRL45" s="101"/>
      <c r="RRM45" s="101"/>
      <c r="RRN45" s="101"/>
      <c r="RRO45" s="101"/>
      <c r="RRP45" s="101"/>
      <c r="RRQ45" s="101"/>
      <c r="RRR45" s="101"/>
      <c r="RRS45" s="101"/>
      <c r="RRT45" s="101"/>
      <c r="RRU45" s="101"/>
      <c r="RRV45" s="101"/>
      <c r="RRW45" s="101"/>
      <c r="RRX45" s="101"/>
      <c r="RRY45" s="101"/>
      <c r="RRZ45" s="101"/>
      <c r="RSA45" s="101"/>
      <c r="RSB45" s="101"/>
      <c r="RSC45" s="101"/>
      <c r="RSD45" s="101"/>
      <c r="RSE45" s="101"/>
      <c r="RSF45" s="101"/>
      <c r="RSG45" s="101"/>
      <c r="RSH45" s="101"/>
      <c r="RSI45" s="101"/>
      <c r="RSJ45" s="101"/>
      <c r="RSK45" s="101"/>
      <c r="RSL45" s="101"/>
      <c r="RSM45" s="101"/>
      <c r="RSN45" s="101"/>
      <c r="RSO45" s="101"/>
      <c r="RSP45" s="101"/>
      <c r="RSQ45" s="101"/>
      <c r="RSR45" s="101"/>
      <c r="RSS45" s="101"/>
      <c r="RST45" s="101"/>
      <c r="RSU45" s="101"/>
      <c r="RSV45" s="101"/>
      <c r="RSW45" s="101"/>
      <c r="RSX45" s="101"/>
      <c r="RSY45" s="101"/>
      <c r="RSZ45" s="101"/>
      <c r="RTA45" s="101"/>
      <c r="RTB45" s="101"/>
      <c r="RTC45" s="101"/>
      <c r="RTD45" s="101"/>
      <c r="RTE45" s="101"/>
      <c r="RTF45" s="101"/>
      <c r="RTG45" s="101"/>
      <c r="RTH45" s="101"/>
      <c r="RTI45" s="101"/>
      <c r="RTJ45" s="101"/>
      <c r="RTK45" s="101"/>
      <c r="RTL45" s="101"/>
      <c r="RTM45" s="101"/>
      <c r="RTN45" s="101"/>
      <c r="RTO45" s="101"/>
      <c r="RTP45" s="101"/>
      <c r="RTQ45" s="101"/>
      <c r="RTR45" s="101"/>
      <c r="RTS45" s="101"/>
      <c r="RTT45" s="101"/>
      <c r="RTU45" s="101"/>
      <c r="RTV45" s="101"/>
      <c r="RTW45" s="101"/>
      <c r="RTX45" s="101"/>
      <c r="RTY45" s="101"/>
      <c r="RTZ45" s="101"/>
      <c r="RUA45" s="101"/>
      <c r="RUB45" s="101"/>
      <c r="RUC45" s="101"/>
      <c r="RUD45" s="101"/>
      <c r="RUE45" s="101"/>
      <c r="RUF45" s="101"/>
      <c r="RUG45" s="101"/>
      <c r="RUH45" s="101"/>
      <c r="RUI45" s="101"/>
      <c r="RUJ45" s="101"/>
      <c r="RUK45" s="101"/>
      <c r="RUL45" s="101"/>
      <c r="RUM45" s="101"/>
      <c r="RUN45" s="101"/>
      <c r="RUO45" s="101"/>
      <c r="RUP45" s="101"/>
      <c r="RUQ45" s="101"/>
      <c r="RUR45" s="101"/>
      <c r="RUS45" s="101"/>
      <c r="RUT45" s="101"/>
      <c r="RUU45" s="101"/>
      <c r="RUV45" s="101"/>
      <c r="RUW45" s="101"/>
      <c r="RUX45" s="101"/>
      <c r="RUY45" s="101"/>
      <c r="RUZ45" s="101"/>
      <c r="RVA45" s="101"/>
      <c r="RVB45" s="101"/>
      <c r="RVC45" s="101"/>
      <c r="RVD45" s="101"/>
      <c r="RVE45" s="101"/>
      <c r="RVF45" s="101"/>
      <c r="RVG45" s="101"/>
      <c r="RVH45" s="101"/>
      <c r="RVI45" s="101"/>
      <c r="RVJ45" s="101"/>
      <c r="RVK45" s="101"/>
      <c r="RVL45" s="101"/>
      <c r="RVM45" s="101"/>
      <c r="RVN45" s="101"/>
      <c r="RVO45" s="101"/>
      <c r="RVP45" s="101"/>
      <c r="RVQ45" s="101"/>
      <c r="RVR45" s="101"/>
      <c r="RVS45" s="101"/>
      <c r="RVT45" s="101"/>
      <c r="RVU45" s="101"/>
      <c r="RVV45" s="101"/>
      <c r="RVW45" s="101"/>
      <c r="RVX45" s="101"/>
      <c r="RVY45" s="101"/>
      <c r="RVZ45" s="101"/>
      <c r="RWA45" s="101"/>
      <c r="RWB45" s="101"/>
      <c r="RWC45" s="101"/>
      <c r="RWD45" s="101"/>
      <c r="RWE45" s="101"/>
      <c r="RWF45" s="101"/>
      <c r="RWG45" s="101"/>
      <c r="RWH45" s="101"/>
      <c r="RWI45" s="101"/>
      <c r="RWJ45" s="101"/>
      <c r="RWK45" s="101"/>
      <c r="RWL45" s="101"/>
      <c r="RWM45" s="101"/>
      <c r="RWN45" s="101"/>
      <c r="RWO45" s="101"/>
      <c r="RWP45" s="101"/>
      <c r="RWQ45" s="101"/>
      <c r="RWR45" s="101"/>
      <c r="RWS45" s="101"/>
      <c r="RWT45" s="101"/>
      <c r="RWU45" s="101"/>
      <c r="RWV45" s="101"/>
      <c r="RWW45" s="101"/>
      <c r="RWX45" s="101"/>
      <c r="RWY45" s="101"/>
      <c r="RWZ45" s="101"/>
      <c r="RXA45" s="101"/>
      <c r="RXB45" s="101"/>
      <c r="RXC45" s="101"/>
      <c r="RXD45" s="101"/>
      <c r="RXE45" s="101"/>
      <c r="RXF45" s="101"/>
      <c r="RXG45" s="101"/>
      <c r="RXH45" s="101"/>
      <c r="RXI45" s="101"/>
      <c r="RXJ45" s="101"/>
      <c r="RXK45" s="101"/>
      <c r="RXL45" s="101"/>
      <c r="RXM45" s="101"/>
      <c r="RXN45" s="101"/>
      <c r="RXO45" s="101"/>
      <c r="RXP45" s="101"/>
      <c r="RXQ45" s="101"/>
      <c r="RXR45" s="101"/>
      <c r="RXS45" s="101"/>
      <c r="RXT45" s="101"/>
      <c r="RXU45" s="101"/>
      <c r="RXV45" s="101"/>
      <c r="RXW45" s="101"/>
      <c r="RXX45" s="101"/>
      <c r="RXY45" s="101"/>
      <c r="RXZ45" s="101"/>
      <c r="RYA45" s="101"/>
      <c r="RYB45" s="101"/>
      <c r="RYC45" s="101"/>
      <c r="RYD45" s="101"/>
      <c r="RYE45" s="101"/>
      <c r="RYF45" s="101"/>
      <c r="RYG45" s="101"/>
      <c r="RYH45" s="101"/>
      <c r="RYI45" s="101"/>
      <c r="RYJ45" s="101"/>
      <c r="RYK45" s="101"/>
      <c r="RYL45" s="101"/>
      <c r="RYM45" s="101"/>
      <c r="RYN45" s="101"/>
      <c r="RYO45" s="101"/>
      <c r="RYP45" s="101"/>
      <c r="RYQ45" s="101"/>
      <c r="RYR45" s="101"/>
      <c r="RYS45" s="101"/>
      <c r="RYT45" s="101"/>
      <c r="RYU45" s="101"/>
      <c r="RYV45" s="101"/>
      <c r="RYW45" s="101"/>
      <c r="RYX45" s="101"/>
      <c r="RYY45" s="101"/>
      <c r="RYZ45" s="101"/>
      <c r="RZA45" s="101"/>
      <c r="RZB45" s="101"/>
      <c r="RZC45" s="101"/>
      <c r="RZD45" s="101"/>
      <c r="RZE45" s="101"/>
      <c r="RZF45" s="101"/>
      <c r="RZG45" s="101"/>
      <c r="RZH45" s="101"/>
      <c r="RZI45" s="101"/>
      <c r="RZJ45" s="101"/>
      <c r="RZK45" s="101"/>
      <c r="RZL45" s="101"/>
      <c r="RZM45" s="101"/>
      <c r="RZN45" s="101"/>
      <c r="RZO45" s="101"/>
      <c r="RZP45" s="101"/>
      <c r="RZQ45" s="101"/>
      <c r="RZR45" s="101"/>
      <c r="RZS45" s="101"/>
      <c r="RZT45" s="101"/>
      <c r="RZU45" s="101"/>
      <c r="RZV45" s="101"/>
      <c r="RZW45" s="101"/>
      <c r="RZX45" s="101"/>
      <c r="RZY45" s="101"/>
      <c r="RZZ45" s="101"/>
      <c r="SAA45" s="101"/>
      <c r="SAB45" s="101"/>
      <c r="SAC45" s="101"/>
      <c r="SAD45" s="101"/>
      <c r="SAE45" s="101"/>
      <c r="SAF45" s="101"/>
      <c r="SAG45" s="101"/>
      <c r="SAH45" s="101"/>
      <c r="SAI45" s="101"/>
      <c r="SAJ45" s="101"/>
      <c r="SAK45" s="101"/>
      <c r="SAL45" s="101"/>
      <c r="SAM45" s="101"/>
      <c r="SAN45" s="101"/>
      <c r="SAO45" s="101"/>
      <c r="SAP45" s="101"/>
      <c r="SAQ45" s="101"/>
      <c r="SAR45" s="101"/>
      <c r="SAS45" s="101"/>
      <c r="SAT45" s="101"/>
      <c r="SAU45" s="101"/>
      <c r="SAV45" s="101"/>
      <c r="SAW45" s="101"/>
      <c r="SAX45" s="101"/>
      <c r="SAY45" s="101"/>
      <c r="SAZ45" s="101"/>
      <c r="SBA45" s="101"/>
      <c r="SBB45" s="101"/>
      <c r="SBC45" s="101"/>
      <c r="SBD45" s="101"/>
      <c r="SBE45" s="101"/>
      <c r="SBF45" s="101"/>
      <c r="SBG45" s="101"/>
      <c r="SBH45" s="101"/>
      <c r="SBI45" s="101"/>
      <c r="SBJ45" s="101"/>
      <c r="SBK45" s="101"/>
      <c r="SBL45" s="101"/>
      <c r="SBM45" s="101"/>
      <c r="SBN45" s="101"/>
      <c r="SBO45" s="101"/>
      <c r="SBP45" s="101"/>
      <c r="SBQ45" s="101"/>
      <c r="SBR45" s="101"/>
      <c r="SBS45" s="101"/>
      <c r="SBT45" s="101"/>
      <c r="SBU45" s="101"/>
      <c r="SBV45" s="101"/>
      <c r="SBW45" s="101"/>
      <c r="SBX45" s="101"/>
      <c r="SBY45" s="101"/>
      <c r="SBZ45" s="101"/>
      <c r="SCA45" s="101"/>
      <c r="SCB45" s="101"/>
      <c r="SCC45" s="101"/>
      <c r="SCD45" s="101"/>
      <c r="SCE45" s="101"/>
      <c r="SCF45" s="101"/>
      <c r="SCG45" s="101"/>
      <c r="SCH45" s="101"/>
      <c r="SCI45" s="101"/>
      <c r="SCJ45" s="101"/>
      <c r="SCK45" s="101"/>
      <c r="SCL45" s="101"/>
      <c r="SCM45" s="101"/>
      <c r="SCN45" s="101"/>
      <c r="SCO45" s="101"/>
      <c r="SCP45" s="101"/>
      <c r="SCQ45" s="101"/>
      <c r="SCR45" s="101"/>
      <c r="SCS45" s="101"/>
      <c r="SCT45" s="101"/>
      <c r="SCU45" s="101"/>
      <c r="SCV45" s="101"/>
      <c r="SCW45" s="101"/>
      <c r="SCX45" s="101"/>
      <c r="SCY45" s="101"/>
      <c r="SCZ45" s="101"/>
      <c r="SDA45" s="101"/>
      <c r="SDB45" s="101"/>
      <c r="SDC45" s="101"/>
      <c r="SDD45" s="101"/>
      <c r="SDE45" s="101"/>
      <c r="SDF45" s="101"/>
      <c r="SDG45" s="101"/>
      <c r="SDH45" s="101"/>
      <c r="SDI45" s="101"/>
      <c r="SDJ45" s="101"/>
      <c r="SDK45" s="101"/>
      <c r="SDL45" s="101"/>
      <c r="SDM45" s="101"/>
      <c r="SDN45" s="101"/>
      <c r="SDO45" s="101"/>
      <c r="SDP45" s="101"/>
      <c r="SDQ45" s="101"/>
      <c r="SDR45" s="101"/>
      <c r="SDS45" s="101"/>
      <c r="SDT45" s="101"/>
      <c r="SDU45" s="101"/>
      <c r="SDV45" s="101"/>
      <c r="SDW45" s="101"/>
      <c r="SDX45" s="101"/>
      <c r="SDY45" s="101"/>
      <c r="SDZ45" s="101"/>
      <c r="SEA45" s="101"/>
      <c r="SEB45" s="101"/>
      <c r="SEC45" s="101"/>
      <c r="SED45" s="101"/>
      <c r="SEE45" s="101"/>
      <c r="SEF45" s="101"/>
      <c r="SEG45" s="101"/>
      <c r="SEH45" s="101"/>
      <c r="SEI45" s="101"/>
      <c r="SEJ45" s="101"/>
      <c r="SEK45" s="101"/>
      <c r="SEL45" s="101"/>
      <c r="SEM45" s="101"/>
      <c r="SEN45" s="101"/>
      <c r="SEO45" s="101"/>
      <c r="SEP45" s="101"/>
      <c r="SEQ45" s="101"/>
      <c r="SER45" s="101"/>
      <c r="SES45" s="101"/>
      <c r="SET45" s="101"/>
      <c r="SEU45" s="101"/>
      <c r="SEV45" s="101"/>
      <c r="SEW45" s="101"/>
      <c r="SEX45" s="101"/>
      <c r="SEY45" s="101"/>
      <c r="SEZ45" s="101"/>
      <c r="SFA45" s="101"/>
      <c r="SFB45" s="101"/>
      <c r="SFC45" s="101"/>
      <c r="SFD45" s="101"/>
      <c r="SFE45" s="101"/>
      <c r="SFF45" s="101"/>
      <c r="SFG45" s="101"/>
      <c r="SFH45" s="101"/>
      <c r="SFI45" s="101"/>
      <c r="SFJ45" s="101"/>
      <c r="SFK45" s="101"/>
      <c r="SFL45" s="101"/>
      <c r="SFM45" s="101"/>
      <c r="SFN45" s="101"/>
      <c r="SFO45" s="101"/>
      <c r="SFP45" s="101"/>
      <c r="SFQ45" s="101"/>
      <c r="SFR45" s="101"/>
      <c r="SFS45" s="101"/>
      <c r="SFT45" s="101"/>
      <c r="SFU45" s="101"/>
      <c r="SFV45" s="101"/>
      <c r="SFW45" s="101"/>
      <c r="SFX45" s="101"/>
      <c r="SFY45" s="101"/>
      <c r="SFZ45" s="101"/>
      <c r="SGA45" s="101"/>
      <c r="SGB45" s="101"/>
      <c r="SGC45" s="101"/>
      <c r="SGD45" s="101"/>
      <c r="SGE45" s="101"/>
      <c r="SGF45" s="101"/>
      <c r="SGG45" s="101"/>
      <c r="SGH45" s="101"/>
      <c r="SGI45" s="101"/>
      <c r="SGJ45" s="101"/>
      <c r="SGK45" s="101"/>
      <c r="SGL45" s="101"/>
      <c r="SGM45" s="101"/>
      <c r="SGN45" s="101"/>
      <c r="SGO45" s="101"/>
      <c r="SGP45" s="101"/>
      <c r="SGQ45" s="101"/>
      <c r="SGR45" s="101"/>
      <c r="SGS45" s="101"/>
      <c r="SGT45" s="101"/>
      <c r="SGU45" s="101"/>
      <c r="SGV45" s="101"/>
      <c r="SGW45" s="101"/>
      <c r="SGX45" s="101"/>
      <c r="SGY45" s="101"/>
      <c r="SGZ45" s="101"/>
      <c r="SHA45" s="101"/>
      <c r="SHB45" s="101"/>
      <c r="SHC45" s="101"/>
      <c r="SHD45" s="101"/>
      <c r="SHE45" s="101"/>
      <c r="SHF45" s="101"/>
      <c r="SHG45" s="101"/>
      <c r="SHH45" s="101"/>
      <c r="SHI45" s="101"/>
      <c r="SHJ45" s="101"/>
      <c r="SHK45" s="101"/>
      <c r="SHL45" s="101"/>
      <c r="SHM45" s="101"/>
      <c r="SHN45" s="101"/>
      <c r="SHO45" s="101"/>
      <c r="SHP45" s="101"/>
      <c r="SHQ45" s="101"/>
      <c r="SHR45" s="101"/>
      <c r="SHS45" s="101"/>
      <c r="SHT45" s="101"/>
      <c r="SHU45" s="101"/>
      <c r="SHV45" s="101"/>
      <c r="SHW45" s="101"/>
      <c r="SHX45" s="101"/>
      <c r="SHY45" s="101"/>
      <c r="SHZ45" s="101"/>
      <c r="SIA45" s="101"/>
      <c r="SIB45" s="101"/>
      <c r="SIC45" s="101"/>
      <c r="SID45" s="101"/>
      <c r="SIE45" s="101"/>
      <c r="SIF45" s="101"/>
      <c r="SIG45" s="101"/>
      <c r="SIH45" s="101"/>
      <c r="SII45" s="101"/>
      <c r="SIJ45" s="101"/>
      <c r="SIK45" s="101"/>
      <c r="SIL45" s="101"/>
      <c r="SIM45" s="101"/>
      <c r="SIN45" s="101"/>
      <c r="SIO45" s="101"/>
      <c r="SIP45" s="101"/>
      <c r="SIQ45" s="101"/>
      <c r="SIR45" s="101"/>
      <c r="SIS45" s="101"/>
      <c r="SIT45" s="101"/>
      <c r="SIU45" s="101"/>
      <c r="SIV45" s="101"/>
      <c r="SIW45" s="101"/>
      <c r="SIX45" s="101"/>
      <c r="SIY45" s="101"/>
      <c r="SIZ45" s="101"/>
      <c r="SJA45" s="101"/>
      <c r="SJB45" s="101"/>
      <c r="SJC45" s="101"/>
      <c r="SJD45" s="101"/>
      <c r="SJE45" s="101"/>
      <c r="SJF45" s="101"/>
      <c r="SJG45" s="101"/>
      <c r="SJH45" s="101"/>
      <c r="SJI45" s="101"/>
      <c r="SJJ45" s="101"/>
      <c r="SJK45" s="101"/>
      <c r="SJL45" s="101"/>
      <c r="SJM45" s="101"/>
      <c r="SJN45" s="101"/>
      <c r="SJO45" s="101"/>
      <c r="SJP45" s="101"/>
      <c r="SJQ45" s="101"/>
      <c r="SJR45" s="101"/>
      <c r="SJS45" s="101"/>
      <c r="SJT45" s="101"/>
      <c r="SJU45" s="101"/>
      <c r="SJV45" s="101"/>
      <c r="SJW45" s="101"/>
      <c r="SJX45" s="101"/>
      <c r="SJY45" s="101"/>
      <c r="SJZ45" s="101"/>
      <c r="SKA45" s="101"/>
      <c r="SKB45" s="101"/>
      <c r="SKC45" s="101"/>
      <c r="SKD45" s="101"/>
      <c r="SKE45" s="101"/>
      <c r="SKF45" s="101"/>
      <c r="SKG45" s="101"/>
      <c r="SKH45" s="101"/>
      <c r="SKI45" s="101"/>
      <c r="SKJ45" s="101"/>
      <c r="SKK45" s="101"/>
      <c r="SKL45" s="101"/>
      <c r="SKM45" s="101"/>
      <c r="SKN45" s="101"/>
      <c r="SKO45" s="101"/>
      <c r="SKP45" s="101"/>
      <c r="SKQ45" s="101"/>
      <c r="SKR45" s="101"/>
      <c r="SKS45" s="101"/>
      <c r="SKT45" s="101"/>
      <c r="SKU45" s="101"/>
      <c r="SKV45" s="101"/>
      <c r="SKW45" s="101"/>
      <c r="SKX45" s="101"/>
      <c r="SKY45" s="101"/>
      <c r="SKZ45" s="101"/>
      <c r="SLA45" s="101"/>
      <c r="SLB45" s="101"/>
      <c r="SLC45" s="101"/>
      <c r="SLD45" s="101"/>
      <c r="SLE45" s="101"/>
      <c r="SLF45" s="101"/>
      <c r="SLG45" s="101"/>
      <c r="SLH45" s="101"/>
      <c r="SLI45" s="101"/>
      <c r="SLJ45" s="101"/>
      <c r="SLK45" s="101"/>
      <c r="SLL45" s="101"/>
      <c r="SLM45" s="101"/>
      <c r="SLN45" s="101"/>
      <c r="SLO45" s="101"/>
      <c r="SLP45" s="101"/>
      <c r="SLQ45" s="101"/>
      <c r="SLR45" s="101"/>
      <c r="SLS45" s="101"/>
      <c r="SLT45" s="101"/>
      <c r="SLU45" s="101"/>
      <c r="SLV45" s="101"/>
      <c r="SLW45" s="101"/>
      <c r="SLX45" s="101"/>
      <c r="SLY45" s="101"/>
      <c r="SLZ45" s="101"/>
      <c r="SMA45" s="101"/>
      <c r="SMB45" s="101"/>
      <c r="SMC45" s="101"/>
      <c r="SMD45" s="101"/>
      <c r="SME45" s="101"/>
      <c r="SMF45" s="101"/>
      <c r="SMG45" s="101"/>
      <c r="SMH45" s="101"/>
      <c r="SMI45" s="101"/>
      <c r="SMJ45" s="101"/>
      <c r="SMK45" s="101"/>
      <c r="SML45" s="101"/>
      <c r="SMM45" s="101"/>
      <c r="SMN45" s="101"/>
      <c r="SMO45" s="101"/>
      <c r="SMP45" s="101"/>
      <c r="SMQ45" s="101"/>
      <c r="SMR45" s="101"/>
      <c r="SMS45" s="101"/>
      <c r="SMT45" s="101"/>
      <c r="SMU45" s="101"/>
      <c r="SMV45" s="101"/>
      <c r="SMW45" s="101"/>
      <c r="SMX45" s="101"/>
      <c r="SMY45" s="101"/>
      <c r="SMZ45" s="101"/>
      <c r="SNA45" s="101"/>
      <c r="SNB45" s="101"/>
      <c r="SNC45" s="101"/>
      <c r="SND45" s="101"/>
      <c r="SNE45" s="101"/>
      <c r="SNF45" s="101"/>
      <c r="SNG45" s="101"/>
      <c r="SNH45" s="101"/>
      <c r="SNI45" s="101"/>
      <c r="SNJ45" s="101"/>
      <c r="SNK45" s="101"/>
      <c r="SNL45" s="101"/>
      <c r="SNM45" s="101"/>
      <c r="SNN45" s="101"/>
      <c r="SNO45" s="101"/>
      <c r="SNP45" s="101"/>
      <c r="SNQ45" s="101"/>
      <c r="SNR45" s="101"/>
      <c r="SNS45" s="101"/>
      <c r="SNT45" s="101"/>
      <c r="SNU45" s="101"/>
      <c r="SNV45" s="101"/>
      <c r="SNW45" s="101"/>
      <c r="SNX45" s="101"/>
      <c r="SNY45" s="101"/>
      <c r="SNZ45" s="101"/>
      <c r="SOA45" s="101"/>
      <c r="SOB45" s="101"/>
      <c r="SOC45" s="101"/>
      <c r="SOD45" s="101"/>
      <c r="SOE45" s="101"/>
      <c r="SOF45" s="101"/>
      <c r="SOG45" s="101"/>
      <c r="SOH45" s="101"/>
      <c r="SOI45" s="101"/>
      <c r="SOJ45" s="101"/>
      <c r="SOK45" s="101"/>
      <c r="SOL45" s="101"/>
      <c r="SOM45" s="101"/>
      <c r="SON45" s="101"/>
      <c r="SOO45" s="101"/>
      <c r="SOP45" s="101"/>
      <c r="SOQ45" s="101"/>
      <c r="SOR45" s="101"/>
      <c r="SOS45" s="101"/>
      <c r="SOT45" s="101"/>
      <c r="SOU45" s="101"/>
      <c r="SOV45" s="101"/>
      <c r="SOW45" s="101"/>
      <c r="SOX45" s="101"/>
      <c r="SOY45" s="101"/>
      <c r="SOZ45" s="101"/>
      <c r="SPA45" s="101"/>
      <c r="SPB45" s="101"/>
      <c r="SPC45" s="101"/>
      <c r="SPD45" s="101"/>
      <c r="SPE45" s="101"/>
      <c r="SPF45" s="101"/>
      <c r="SPG45" s="101"/>
      <c r="SPH45" s="101"/>
      <c r="SPI45" s="101"/>
      <c r="SPJ45" s="101"/>
      <c r="SPK45" s="101"/>
      <c r="SPL45" s="101"/>
      <c r="SPM45" s="101"/>
      <c r="SPN45" s="101"/>
      <c r="SPO45" s="101"/>
      <c r="SPP45" s="101"/>
      <c r="SPQ45" s="101"/>
      <c r="SPR45" s="101"/>
      <c r="SPS45" s="101"/>
      <c r="SPT45" s="101"/>
      <c r="SPU45" s="101"/>
      <c r="SPV45" s="101"/>
      <c r="SPW45" s="101"/>
      <c r="SPX45" s="101"/>
      <c r="SPY45" s="101"/>
      <c r="SPZ45" s="101"/>
      <c r="SQA45" s="101"/>
      <c r="SQB45" s="101"/>
      <c r="SQC45" s="101"/>
      <c r="SQD45" s="101"/>
      <c r="SQE45" s="101"/>
      <c r="SQF45" s="101"/>
      <c r="SQG45" s="101"/>
      <c r="SQH45" s="101"/>
      <c r="SQI45" s="101"/>
      <c r="SQJ45" s="101"/>
      <c r="SQK45" s="101"/>
      <c r="SQL45" s="101"/>
      <c r="SQM45" s="101"/>
      <c r="SQN45" s="101"/>
      <c r="SQO45" s="101"/>
      <c r="SQP45" s="101"/>
      <c r="SQQ45" s="101"/>
      <c r="SQR45" s="101"/>
      <c r="SQS45" s="101"/>
      <c r="SQT45" s="101"/>
      <c r="SQU45" s="101"/>
      <c r="SQV45" s="101"/>
      <c r="SQW45" s="101"/>
      <c r="SQX45" s="101"/>
      <c r="SQY45" s="101"/>
      <c r="SQZ45" s="101"/>
      <c r="SRA45" s="101"/>
      <c r="SRB45" s="101"/>
      <c r="SRC45" s="101"/>
      <c r="SRD45" s="101"/>
      <c r="SRE45" s="101"/>
      <c r="SRF45" s="101"/>
      <c r="SRG45" s="101"/>
      <c r="SRH45" s="101"/>
      <c r="SRI45" s="101"/>
      <c r="SRJ45" s="101"/>
      <c r="SRK45" s="101"/>
      <c r="SRL45" s="101"/>
      <c r="SRM45" s="101"/>
      <c r="SRN45" s="101"/>
      <c r="SRO45" s="101"/>
      <c r="SRP45" s="101"/>
      <c r="SRQ45" s="101"/>
      <c r="SRR45" s="101"/>
      <c r="SRS45" s="101"/>
      <c r="SRT45" s="101"/>
      <c r="SRU45" s="101"/>
      <c r="SRV45" s="101"/>
      <c r="SRW45" s="101"/>
      <c r="SRX45" s="101"/>
      <c r="SRY45" s="101"/>
      <c r="SRZ45" s="101"/>
      <c r="SSA45" s="101"/>
      <c r="SSB45" s="101"/>
      <c r="SSC45" s="101"/>
      <c r="SSD45" s="101"/>
      <c r="SSE45" s="101"/>
      <c r="SSF45" s="101"/>
      <c r="SSG45" s="101"/>
      <c r="SSH45" s="101"/>
      <c r="SSI45" s="101"/>
      <c r="SSJ45" s="101"/>
      <c r="SSK45" s="101"/>
      <c r="SSL45" s="101"/>
      <c r="SSM45" s="101"/>
      <c r="SSN45" s="101"/>
      <c r="SSO45" s="101"/>
      <c r="SSP45" s="101"/>
      <c r="SSQ45" s="101"/>
      <c r="SSR45" s="101"/>
      <c r="SSS45" s="101"/>
      <c r="SST45" s="101"/>
      <c r="SSU45" s="101"/>
      <c r="SSV45" s="101"/>
      <c r="SSW45" s="101"/>
      <c r="SSX45" s="101"/>
      <c r="SSY45" s="101"/>
      <c r="SSZ45" s="101"/>
      <c r="STA45" s="101"/>
      <c r="STB45" s="101"/>
      <c r="STC45" s="101"/>
      <c r="STD45" s="101"/>
      <c r="STE45" s="101"/>
      <c r="STF45" s="101"/>
      <c r="STG45" s="101"/>
      <c r="STH45" s="101"/>
      <c r="STI45" s="101"/>
      <c r="STJ45" s="101"/>
      <c r="STK45" s="101"/>
      <c r="STL45" s="101"/>
      <c r="STM45" s="101"/>
      <c r="STN45" s="101"/>
      <c r="STO45" s="101"/>
      <c r="STP45" s="101"/>
      <c r="STQ45" s="101"/>
      <c r="STR45" s="101"/>
      <c r="STS45" s="101"/>
      <c r="STT45" s="101"/>
      <c r="STU45" s="101"/>
      <c r="STV45" s="101"/>
      <c r="STW45" s="101"/>
      <c r="STX45" s="101"/>
      <c r="STY45" s="101"/>
      <c r="STZ45" s="101"/>
      <c r="SUA45" s="101"/>
      <c r="SUB45" s="101"/>
      <c r="SUC45" s="101"/>
      <c r="SUD45" s="101"/>
      <c r="SUE45" s="101"/>
      <c r="SUF45" s="101"/>
      <c r="SUG45" s="101"/>
      <c r="SUH45" s="101"/>
      <c r="SUI45" s="101"/>
      <c r="SUJ45" s="101"/>
      <c r="SUK45" s="101"/>
      <c r="SUL45" s="101"/>
      <c r="SUM45" s="101"/>
      <c r="SUN45" s="101"/>
      <c r="SUO45" s="101"/>
      <c r="SUP45" s="101"/>
      <c r="SUQ45" s="101"/>
      <c r="SUR45" s="101"/>
      <c r="SUS45" s="101"/>
      <c r="SUT45" s="101"/>
      <c r="SUU45" s="101"/>
      <c r="SUV45" s="101"/>
      <c r="SUW45" s="101"/>
      <c r="SUX45" s="101"/>
      <c r="SUY45" s="101"/>
      <c r="SUZ45" s="101"/>
      <c r="SVA45" s="101"/>
      <c r="SVB45" s="101"/>
      <c r="SVC45" s="101"/>
      <c r="SVD45" s="101"/>
      <c r="SVE45" s="101"/>
      <c r="SVF45" s="101"/>
      <c r="SVG45" s="101"/>
      <c r="SVH45" s="101"/>
      <c r="SVI45" s="101"/>
      <c r="SVJ45" s="101"/>
      <c r="SVK45" s="101"/>
      <c r="SVL45" s="101"/>
      <c r="SVM45" s="101"/>
      <c r="SVN45" s="101"/>
      <c r="SVO45" s="101"/>
      <c r="SVP45" s="101"/>
      <c r="SVQ45" s="101"/>
      <c r="SVR45" s="101"/>
      <c r="SVS45" s="101"/>
      <c r="SVT45" s="101"/>
      <c r="SVU45" s="101"/>
      <c r="SVV45" s="101"/>
      <c r="SVW45" s="101"/>
      <c r="SVX45" s="101"/>
      <c r="SVY45" s="101"/>
      <c r="SVZ45" s="101"/>
      <c r="SWA45" s="101"/>
      <c r="SWB45" s="101"/>
      <c r="SWC45" s="101"/>
      <c r="SWD45" s="101"/>
      <c r="SWE45" s="101"/>
      <c r="SWF45" s="101"/>
      <c r="SWG45" s="101"/>
      <c r="SWH45" s="101"/>
      <c r="SWI45" s="101"/>
      <c r="SWJ45" s="101"/>
      <c r="SWK45" s="101"/>
      <c r="SWL45" s="101"/>
      <c r="SWM45" s="101"/>
      <c r="SWN45" s="101"/>
      <c r="SWO45" s="101"/>
      <c r="SWP45" s="101"/>
      <c r="SWQ45" s="101"/>
      <c r="SWR45" s="101"/>
      <c r="SWS45" s="101"/>
      <c r="SWT45" s="101"/>
      <c r="SWU45" s="101"/>
      <c r="SWV45" s="101"/>
      <c r="SWW45" s="101"/>
      <c r="SWX45" s="101"/>
      <c r="SWY45" s="101"/>
      <c r="SWZ45" s="101"/>
      <c r="SXA45" s="101"/>
      <c r="SXB45" s="101"/>
      <c r="SXC45" s="101"/>
      <c r="SXD45" s="101"/>
      <c r="SXE45" s="101"/>
      <c r="SXF45" s="101"/>
      <c r="SXG45" s="101"/>
      <c r="SXH45" s="101"/>
      <c r="SXI45" s="101"/>
      <c r="SXJ45" s="101"/>
      <c r="SXK45" s="101"/>
      <c r="SXL45" s="101"/>
      <c r="SXM45" s="101"/>
      <c r="SXN45" s="101"/>
      <c r="SXO45" s="101"/>
      <c r="SXP45" s="101"/>
      <c r="SXQ45" s="101"/>
      <c r="SXR45" s="101"/>
      <c r="SXS45" s="101"/>
      <c r="SXT45" s="101"/>
      <c r="SXU45" s="101"/>
      <c r="SXV45" s="101"/>
      <c r="SXW45" s="101"/>
      <c r="SXX45" s="101"/>
      <c r="SXY45" s="101"/>
      <c r="SXZ45" s="101"/>
      <c r="SYA45" s="101"/>
      <c r="SYB45" s="101"/>
      <c r="SYC45" s="101"/>
      <c r="SYD45" s="101"/>
      <c r="SYE45" s="101"/>
      <c r="SYF45" s="101"/>
      <c r="SYG45" s="101"/>
      <c r="SYH45" s="101"/>
      <c r="SYI45" s="101"/>
      <c r="SYJ45" s="101"/>
      <c r="SYK45" s="101"/>
      <c r="SYL45" s="101"/>
      <c r="SYM45" s="101"/>
      <c r="SYN45" s="101"/>
      <c r="SYO45" s="101"/>
      <c r="SYP45" s="101"/>
      <c r="SYQ45" s="101"/>
      <c r="SYR45" s="101"/>
      <c r="SYS45" s="101"/>
      <c r="SYT45" s="101"/>
      <c r="SYU45" s="101"/>
      <c r="SYV45" s="101"/>
      <c r="SYW45" s="101"/>
      <c r="SYX45" s="101"/>
      <c r="SYY45" s="101"/>
      <c r="SYZ45" s="101"/>
      <c r="SZA45" s="101"/>
      <c r="SZB45" s="101"/>
      <c r="SZC45" s="101"/>
      <c r="SZD45" s="101"/>
      <c r="SZE45" s="101"/>
      <c r="SZF45" s="101"/>
      <c r="SZG45" s="101"/>
      <c r="SZH45" s="101"/>
      <c r="SZI45" s="101"/>
      <c r="SZJ45" s="101"/>
      <c r="SZK45" s="101"/>
      <c r="SZL45" s="101"/>
      <c r="SZM45" s="101"/>
      <c r="SZN45" s="101"/>
      <c r="SZO45" s="101"/>
      <c r="SZP45" s="101"/>
      <c r="SZQ45" s="101"/>
      <c r="SZR45" s="101"/>
      <c r="SZS45" s="101"/>
      <c r="SZT45" s="101"/>
      <c r="SZU45" s="101"/>
      <c r="SZV45" s="101"/>
      <c r="SZW45" s="101"/>
      <c r="SZX45" s="101"/>
      <c r="SZY45" s="101"/>
      <c r="SZZ45" s="101"/>
      <c r="TAA45" s="101"/>
      <c r="TAB45" s="101"/>
      <c r="TAC45" s="101"/>
      <c r="TAD45" s="101"/>
      <c r="TAE45" s="101"/>
      <c r="TAF45" s="101"/>
      <c r="TAG45" s="101"/>
      <c r="TAH45" s="101"/>
      <c r="TAI45" s="101"/>
      <c r="TAJ45" s="101"/>
      <c r="TAK45" s="101"/>
      <c r="TAL45" s="101"/>
      <c r="TAM45" s="101"/>
      <c r="TAN45" s="101"/>
      <c r="TAO45" s="101"/>
      <c r="TAP45" s="101"/>
      <c r="TAQ45" s="101"/>
      <c r="TAR45" s="101"/>
      <c r="TAS45" s="101"/>
      <c r="TAT45" s="101"/>
      <c r="TAU45" s="101"/>
      <c r="TAV45" s="101"/>
      <c r="TAW45" s="101"/>
      <c r="TAX45" s="101"/>
      <c r="TAY45" s="101"/>
      <c r="TAZ45" s="101"/>
      <c r="TBA45" s="101"/>
      <c r="TBB45" s="101"/>
      <c r="TBC45" s="101"/>
      <c r="TBD45" s="101"/>
      <c r="TBE45" s="101"/>
      <c r="TBF45" s="101"/>
      <c r="TBG45" s="101"/>
      <c r="TBH45" s="101"/>
      <c r="TBI45" s="101"/>
      <c r="TBJ45" s="101"/>
      <c r="TBK45" s="101"/>
      <c r="TBL45" s="101"/>
      <c r="TBM45" s="101"/>
      <c r="TBN45" s="101"/>
      <c r="TBO45" s="101"/>
      <c r="TBP45" s="101"/>
      <c r="TBQ45" s="101"/>
      <c r="TBR45" s="101"/>
      <c r="TBS45" s="101"/>
      <c r="TBT45" s="101"/>
      <c r="TBU45" s="101"/>
      <c r="TBV45" s="101"/>
      <c r="TBW45" s="101"/>
      <c r="TBX45" s="101"/>
      <c r="TBY45" s="101"/>
      <c r="TBZ45" s="101"/>
      <c r="TCA45" s="101"/>
      <c r="TCB45" s="101"/>
      <c r="TCC45" s="101"/>
      <c r="TCD45" s="101"/>
      <c r="TCE45" s="101"/>
      <c r="TCF45" s="101"/>
      <c r="TCG45" s="101"/>
      <c r="TCH45" s="101"/>
      <c r="TCI45" s="101"/>
      <c r="TCJ45" s="101"/>
      <c r="TCK45" s="101"/>
      <c r="TCL45" s="101"/>
      <c r="TCM45" s="101"/>
      <c r="TCN45" s="101"/>
      <c r="TCO45" s="101"/>
      <c r="TCP45" s="101"/>
      <c r="TCQ45" s="101"/>
      <c r="TCR45" s="101"/>
      <c r="TCS45" s="101"/>
      <c r="TCT45" s="101"/>
      <c r="TCU45" s="101"/>
      <c r="TCV45" s="101"/>
      <c r="TCW45" s="101"/>
      <c r="TCX45" s="101"/>
      <c r="TCY45" s="101"/>
      <c r="TCZ45" s="101"/>
      <c r="TDA45" s="101"/>
      <c r="TDB45" s="101"/>
      <c r="TDC45" s="101"/>
      <c r="TDD45" s="101"/>
      <c r="TDE45" s="101"/>
      <c r="TDF45" s="101"/>
      <c r="TDG45" s="101"/>
      <c r="TDH45" s="101"/>
      <c r="TDI45" s="101"/>
      <c r="TDJ45" s="101"/>
      <c r="TDK45" s="101"/>
      <c r="TDL45" s="101"/>
      <c r="TDM45" s="101"/>
      <c r="TDN45" s="101"/>
      <c r="TDO45" s="101"/>
      <c r="TDP45" s="101"/>
      <c r="TDQ45" s="101"/>
      <c r="TDR45" s="101"/>
      <c r="TDS45" s="101"/>
      <c r="TDT45" s="101"/>
      <c r="TDU45" s="101"/>
      <c r="TDV45" s="101"/>
      <c r="TDW45" s="101"/>
      <c r="TDX45" s="101"/>
      <c r="TDY45" s="101"/>
      <c r="TDZ45" s="101"/>
      <c r="TEA45" s="101"/>
      <c r="TEB45" s="101"/>
      <c r="TEC45" s="101"/>
      <c r="TED45" s="101"/>
      <c r="TEE45" s="101"/>
      <c r="TEF45" s="101"/>
      <c r="TEG45" s="101"/>
      <c r="TEH45" s="101"/>
      <c r="TEI45" s="101"/>
      <c r="TEJ45" s="101"/>
      <c r="TEK45" s="101"/>
      <c r="TEL45" s="101"/>
      <c r="TEM45" s="101"/>
      <c r="TEN45" s="101"/>
      <c r="TEO45" s="101"/>
      <c r="TEP45" s="101"/>
      <c r="TEQ45" s="101"/>
      <c r="TER45" s="101"/>
      <c r="TES45" s="101"/>
      <c r="TET45" s="101"/>
      <c r="TEU45" s="101"/>
      <c r="TEV45" s="101"/>
      <c r="TEW45" s="101"/>
      <c r="TEX45" s="101"/>
      <c r="TEY45" s="101"/>
      <c r="TEZ45" s="101"/>
      <c r="TFA45" s="101"/>
      <c r="TFB45" s="101"/>
      <c r="TFC45" s="101"/>
      <c r="TFD45" s="101"/>
      <c r="TFE45" s="101"/>
      <c r="TFF45" s="101"/>
      <c r="TFG45" s="101"/>
      <c r="TFH45" s="101"/>
      <c r="TFI45" s="101"/>
      <c r="TFJ45" s="101"/>
      <c r="TFK45" s="101"/>
      <c r="TFL45" s="101"/>
      <c r="TFM45" s="101"/>
      <c r="TFN45" s="101"/>
      <c r="TFO45" s="101"/>
      <c r="TFP45" s="101"/>
      <c r="TFQ45" s="101"/>
      <c r="TFR45" s="101"/>
      <c r="TFS45" s="101"/>
      <c r="TFT45" s="101"/>
      <c r="TFU45" s="101"/>
      <c r="TFV45" s="101"/>
      <c r="TFW45" s="101"/>
      <c r="TFX45" s="101"/>
      <c r="TFY45" s="101"/>
      <c r="TFZ45" s="101"/>
      <c r="TGA45" s="101"/>
      <c r="TGB45" s="101"/>
      <c r="TGC45" s="101"/>
      <c r="TGD45" s="101"/>
      <c r="TGE45" s="101"/>
      <c r="TGF45" s="101"/>
      <c r="TGG45" s="101"/>
      <c r="TGH45" s="101"/>
      <c r="TGI45" s="101"/>
      <c r="TGJ45" s="101"/>
      <c r="TGK45" s="101"/>
      <c r="TGL45" s="101"/>
      <c r="TGM45" s="101"/>
      <c r="TGN45" s="101"/>
      <c r="TGO45" s="101"/>
      <c r="TGP45" s="101"/>
      <c r="TGQ45" s="101"/>
      <c r="TGR45" s="101"/>
      <c r="TGS45" s="101"/>
      <c r="TGT45" s="101"/>
      <c r="TGU45" s="101"/>
      <c r="TGV45" s="101"/>
      <c r="TGW45" s="101"/>
      <c r="TGX45" s="101"/>
      <c r="TGY45" s="101"/>
      <c r="TGZ45" s="101"/>
      <c r="THA45" s="101"/>
      <c r="THB45" s="101"/>
      <c r="THC45" s="101"/>
      <c r="THD45" s="101"/>
      <c r="THE45" s="101"/>
      <c r="THF45" s="101"/>
      <c r="THG45" s="101"/>
      <c r="THH45" s="101"/>
      <c r="THI45" s="101"/>
      <c r="THJ45" s="101"/>
      <c r="THK45" s="101"/>
      <c r="THL45" s="101"/>
      <c r="THM45" s="101"/>
      <c r="THN45" s="101"/>
      <c r="THO45" s="101"/>
      <c r="THP45" s="101"/>
      <c r="THQ45" s="101"/>
      <c r="THR45" s="101"/>
      <c r="THS45" s="101"/>
      <c r="THT45" s="101"/>
      <c r="THU45" s="101"/>
      <c r="THV45" s="101"/>
      <c r="THW45" s="101"/>
      <c r="THX45" s="101"/>
      <c r="THY45" s="101"/>
      <c r="THZ45" s="101"/>
      <c r="TIA45" s="101"/>
      <c r="TIB45" s="101"/>
      <c r="TIC45" s="101"/>
      <c r="TID45" s="101"/>
      <c r="TIE45" s="101"/>
      <c r="TIF45" s="101"/>
      <c r="TIG45" s="101"/>
      <c r="TIH45" s="101"/>
      <c r="TII45" s="101"/>
      <c r="TIJ45" s="101"/>
      <c r="TIK45" s="101"/>
      <c r="TIL45" s="101"/>
      <c r="TIM45" s="101"/>
      <c r="TIN45" s="101"/>
      <c r="TIO45" s="101"/>
      <c r="TIP45" s="101"/>
      <c r="TIQ45" s="101"/>
      <c r="TIR45" s="101"/>
      <c r="TIS45" s="101"/>
      <c r="TIT45" s="101"/>
      <c r="TIU45" s="101"/>
      <c r="TIV45" s="101"/>
      <c r="TIW45" s="101"/>
      <c r="TIX45" s="101"/>
      <c r="TIY45" s="101"/>
      <c r="TIZ45" s="101"/>
      <c r="TJA45" s="101"/>
      <c r="TJB45" s="101"/>
      <c r="TJC45" s="101"/>
      <c r="TJD45" s="101"/>
      <c r="TJE45" s="101"/>
      <c r="TJF45" s="101"/>
      <c r="TJG45" s="101"/>
      <c r="TJH45" s="101"/>
      <c r="TJI45" s="101"/>
      <c r="TJJ45" s="101"/>
      <c r="TJK45" s="101"/>
      <c r="TJL45" s="101"/>
      <c r="TJM45" s="101"/>
      <c r="TJN45" s="101"/>
      <c r="TJO45" s="101"/>
      <c r="TJP45" s="101"/>
      <c r="TJQ45" s="101"/>
      <c r="TJR45" s="101"/>
      <c r="TJS45" s="101"/>
      <c r="TJT45" s="101"/>
      <c r="TJU45" s="101"/>
      <c r="TJV45" s="101"/>
      <c r="TJW45" s="101"/>
      <c r="TJX45" s="101"/>
      <c r="TJY45" s="101"/>
      <c r="TJZ45" s="101"/>
      <c r="TKA45" s="101"/>
      <c r="TKB45" s="101"/>
      <c r="TKC45" s="101"/>
      <c r="TKD45" s="101"/>
      <c r="TKE45" s="101"/>
      <c r="TKF45" s="101"/>
      <c r="TKG45" s="101"/>
      <c r="TKH45" s="101"/>
      <c r="TKI45" s="101"/>
      <c r="TKJ45" s="101"/>
      <c r="TKK45" s="101"/>
      <c r="TKL45" s="101"/>
      <c r="TKM45" s="101"/>
      <c r="TKN45" s="101"/>
      <c r="TKO45" s="101"/>
      <c r="TKP45" s="101"/>
      <c r="TKQ45" s="101"/>
      <c r="TKR45" s="101"/>
      <c r="TKS45" s="101"/>
      <c r="TKT45" s="101"/>
      <c r="TKU45" s="101"/>
      <c r="TKV45" s="101"/>
      <c r="TKW45" s="101"/>
      <c r="TKX45" s="101"/>
      <c r="TKY45" s="101"/>
      <c r="TKZ45" s="101"/>
      <c r="TLA45" s="101"/>
      <c r="TLB45" s="101"/>
      <c r="TLC45" s="101"/>
      <c r="TLD45" s="101"/>
      <c r="TLE45" s="101"/>
      <c r="TLF45" s="101"/>
      <c r="TLG45" s="101"/>
      <c r="TLH45" s="101"/>
      <c r="TLI45" s="101"/>
      <c r="TLJ45" s="101"/>
      <c r="TLK45" s="101"/>
      <c r="TLL45" s="101"/>
      <c r="TLM45" s="101"/>
      <c r="TLN45" s="101"/>
      <c r="TLO45" s="101"/>
      <c r="TLP45" s="101"/>
      <c r="TLQ45" s="101"/>
      <c r="TLR45" s="101"/>
      <c r="TLS45" s="101"/>
      <c r="TLT45" s="101"/>
      <c r="TLU45" s="101"/>
      <c r="TLV45" s="101"/>
      <c r="TLW45" s="101"/>
      <c r="TLX45" s="101"/>
      <c r="TLY45" s="101"/>
      <c r="TLZ45" s="101"/>
      <c r="TMA45" s="101"/>
      <c r="TMB45" s="101"/>
      <c r="TMC45" s="101"/>
      <c r="TMD45" s="101"/>
      <c r="TME45" s="101"/>
      <c r="TMF45" s="101"/>
      <c r="TMG45" s="101"/>
      <c r="TMH45" s="101"/>
      <c r="TMI45" s="101"/>
      <c r="TMJ45" s="101"/>
      <c r="TMK45" s="101"/>
      <c r="TML45" s="101"/>
      <c r="TMM45" s="101"/>
      <c r="TMN45" s="101"/>
      <c r="TMO45" s="101"/>
      <c r="TMP45" s="101"/>
      <c r="TMQ45" s="101"/>
      <c r="TMR45" s="101"/>
      <c r="TMS45" s="101"/>
      <c r="TMT45" s="101"/>
      <c r="TMU45" s="101"/>
      <c r="TMV45" s="101"/>
      <c r="TMW45" s="101"/>
      <c r="TMX45" s="101"/>
      <c r="TMY45" s="101"/>
      <c r="TMZ45" s="101"/>
      <c r="TNA45" s="101"/>
      <c r="TNB45" s="101"/>
      <c r="TNC45" s="101"/>
      <c r="TND45" s="101"/>
      <c r="TNE45" s="101"/>
      <c r="TNF45" s="101"/>
      <c r="TNG45" s="101"/>
      <c r="TNH45" s="101"/>
      <c r="TNI45" s="101"/>
      <c r="TNJ45" s="101"/>
      <c r="TNK45" s="101"/>
      <c r="TNL45" s="101"/>
      <c r="TNM45" s="101"/>
      <c r="TNN45" s="101"/>
      <c r="TNO45" s="101"/>
      <c r="TNP45" s="101"/>
      <c r="TNQ45" s="101"/>
      <c r="TNR45" s="101"/>
      <c r="TNS45" s="101"/>
      <c r="TNT45" s="101"/>
      <c r="TNU45" s="101"/>
      <c r="TNV45" s="101"/>
      <c r="TNW45" s="101"/>
      <c r="TNX45" s="101"/>
      <c r="TNY45" s="101"/>
      <c r="TNZ45" s="101"/>
      <c r="TOA45" s="101"/>
      <c r="TOB45" s="101"/>
      <c r="TOC45" s="101"/>
      <c r="TOD45" s="101"/>
      <c r="TOE45" s="101"/>
      <c r="TOF45" s="101"/>
      <c r="TOG45" s="101"/>
      <c r="TOH45" s="101"/>
      <c r="TOI45" s="101"/>
      <c r="TOJ45" s="101"/>
      <c r="TOK45" s="101"/>
      <c r="TOL45" s="101"/>
      <c r="TOM45" s="101"/>
      <c r="TON45" s="101"/>
      <c r="TOO45" s="101"/>
      <c r="TOP45" s="101"/>
      <c r="TOQ45" s="101"/>
      <c r="TOR45" s="101"/>
      <c r="TOS45" s="101"/>
      <c r="TOT45" s="101"/>
      <c r="TOU45" s="101"/>
      <c r="TOV45" s="101"/>
      <c r="TOW45" s="101"/>
      <c r="TOX45" s="101"/>
      <c r="TOY45" s="101"/>
      <c r="TOZ45" s="101"/>
      <c r="TPA45" s="101"/>
      <c r="TPB45" s="101"/>
      <c r="TPC45" s="101"/>
      <c r="TPD45" s="101"/>
      <c r="TPE45" s="101"/>
      <c r="TPF45" s="101"/>
      <c r="TPG45" s="101"/>
      <c r="TPH45" s="101"/>
      <c r="TPI45" s="101"/>
      <c r="TPJ45" s="101"/>
      <c r="TPK45" s="101"/>
      <c r="TPL45" s="101"/>
      <c r="TPM45" s="101"/>
      <c r="TPN45" s="101"/>
      <c r="TPO45" s="101"/>
      <c r="TPP45" s="101"/>
      <c r="TPQ45" s="101"/>
      <c r="TPR45" s="101"/>
      <c r="TPS45" s="101"/>
      <c r="TPT45" s="101"/>
      <c r="TPU45" s="101"/>
      <c r="TPV45" s="101"/>
      <c r="TPW45" s="101"/>
      <c r="TPX45" s="101"/>
      <c r="TPY45" s="101"/>
      <c r="TPZ45" s="101"/>
      <c r="TQA45" s="101"/>
      <c r="TQB45" s="101"/>
      <c r="TQC45" s="101"/>
      <c r="TQD45" s="101"/>
      <c r="TQE45" s="101"/>
      <c r="TQF45" s="101"/>
      <c r="TQG45" s="101"/>
      <c r="TQH45" s="101"/>
      <c r="TQI45" s="101"/>
      <c r="TQJ45" s="101"/>
      <c r="TQK45" s="101"/>
      <c r="TQL45" s="101"/>
      <c r="TQM45" s="101"/>
      <c r="TQN45" s="101"/>
      <c r="TQO45" s="101"/>
      <c r="TQP45" s="101"/>
      <c r="TQQ45" s="101"/>
      <c r="TQR45" s="101"/>
      <c r="TQS45" s="101"/>
      <c r="TQT45" s="101"/>
      <c r="TQU45" s="101"/>
      <c r="TQV45" s="101"/>
      <c r="TQW45" s="101"/>
      <c r="TQX45" s="101"/>
      <c r="TQY45" s="101"/>
      <c r="TQZ45" s="101"/>
      <c r="TRA45" s="101"/>
      <c r="TRB45" s="101"/>
      <c r="TRC45" s="101"/>
      <c r="TRD45" s="101"/>
      <c r="TRE45" s="101"/>
      <c r="TRF45" s="101"/>
      <c r="TRG45" s="101"/>
      <c r="TRH45" s="101"/>
      <c r="TRI45" s="101"/>
      <c r="TRJ45" s="101"/>
      <c r="TRK45" s="101"/>
      <c r="TRL45" s="101"/>
      <c r="TRM45" s="101"/>
      <c r="TRN45" s="101"/>
      <c r="TRO45" s="101"/>
      <c r="TRP45" s="101"/>
      <c r="TRQ45" s="101"/>
      <c r="TRR45" s="101"/>
      <c r="TRS45" s="101"/>
      <c r="TRT45" s="101"/>
      <c r="TRU45" s="101"/>
      <c r="TRV45" s="101"/>
      <c r="TRW45" s="101"/>
      <c r="TRX45" s="101"/>
      <c r="TRY45" s="101"/>
      <c r="TRZ45" s="101"/>
      <c r="TSA45" s="101"/>
      <c r="TSB45" s="101"/>
      <c r="TSC45" s="101"/>
      <c r="TSD45" s="101"/>
      <c r="TSE45" s="101"/>
      <c r="TSF45" s="101"/>
      <c r="TSG45" s="101"/>
      <c r="TSH45" s="101"/>
      <c r="TSI45" s="101"/>
      <c r="TSJ45" s="101"/>
      <c r="TSK45" s="101"/>
      <c r="TSL45" s="101"/>
      <c r="TSM45" s="101"/>
      <c r="TSN45" s="101"/>
      <c r="TSO45" s="101"/>
      <c r="TSP45" s="101"/>
      <c r="TSQ45" s="101"/>
      <c r="TSR45" s="101"/>
      <c r="TSS45" s="101"/>
      <c r="TST45" s="101"/>
      <c r="TSU45" s="101"/>
      <c r="TSV45" s="101"/>
      <c r="TSW45" s="101"/>
      <c r="TSX45" s="101"/>
      <c r="TSY45" s="101"/>
      <c r="TSZ45" s="101"/>
      <c r="TTA45" s="101"/>
      <c r="TTB45" s="101"/>
      <c r="TTC45" s="101"/>
      <c r="TTD45" s="101"/>
      <c r="TTE45" s="101"/>
      <c r="TTF45" s="101"/>
      <c r="TTG45" s="101"/>
      <c r="TTH45" s="101"/>
      <c r="TTI45" s="101"/>
      <c r="TTJ45" s="101"/>
      <c r="TTK45" s="101"/>
      <c r="TTL45" s="101"/>
      <c r="TTM45" s="101"/>
      <c r="TTN45" s="101"/>
      <c r="TTO45" s="101"/>
      <c r="TTP45" s="101"/>
      <c r="TTQ45" s="101"/>
      <c r="TTR45" s="101"/>
      <c r="TTS45" s="101"/>
      <c r="TTT45" s="101"/>
      <c r="TTU45" s="101"/>
      <c r="TTV45" s="101"/>
      <c r="TTW45" s="101"/>
      <c r="TTX45" s="101"/>
      <c r="TTY45" s="101"/>
      <c r="TTZ45" s="101"/>
      <c r="TUA45" s="101"/>
      <c r="TUB45" s="101"/>
      <c r="TUC45" s="101"/>
      <c r="TUD45" s="101"/>
      <c r="TUE45" s="101"/>
      <c r="TUF45" s="101"/>
      <c r="TUG45" s="101"/>
      <c r="TUH45" s="101"/>
      <c r="TUI45" s="101"/>
      <c r="TUJ45" s="101"/>
      <c r="TUK45" s="101"/>
      <c r="TUL45" s="101"/>
      <c r="TUM45" s="101"/>
      <c r="TUN45" s="101"/>
      <c r="TUO45" s="101"/>
      <c r="TUP45" s="101"/>
      <c r="TUQ45" s="101"/>
      <c r="TUR45" s="101"/>
      <c r="TUS45" s="101"/>
      <c r="TUT45" s="101"/>
      <c r="TUU45" s="101"/>
      <c r="TUV45" s="101"/>
      <c r="TUW45" s="101"/>
      <c r="TUX45" s="101"/>
      <c r="TUY45" s="101"/>
      <c r="TUZ45" s="101"/>
      <c r="TVA45" s="101"/>
      <c r="TVB45" s="101"/>
      <c r="TVC45" s="101"/>
      <c r="TVD45" s="101"/>
      <c r="TVE45" s="101"/>
      <c r="TVF45" s="101"/>
      <c r="TVG45" s="101"/>
      <c r="TVH45" s="101"/>
      <c r="TVI45" s="101"/>
      <c r="TVJ45" s="101"/>
      <c r="TVK45" s="101"/>
      <c r="TVL45" s="101"/>
      <c r="TVM45" s="101"/>
      <c r="TVN45" s="101"/>
      <c r="TVO45" s="101"/>
      <c r="TVP45" s="101"/>
      <c r="TVQ45" s="101"/>
      <c r="TVR45" s="101"/>
      <c r="TVS45" s="101"/>
      <c r="TVT45" s="101"/>
      <c r="TVU45" s="101"/>
      <c r="TVV45" s="101"/>
      <c r="TVW45" s="101"/>
      <c r="TVX45" s="101"/>
      <c r="TVY45" s="101"/>
      <c r="TVZ45" s="101"/>
      <c r="TWA45" s="101"/>
      <c r="TWB45" s="101"/>
      <c r="TWC45" s="101"/>
      <c r="TWD45" s="101"/>
      <c r="TWE45" s="101"/>
      <c r="TWF45" s="101"/>
      <c r="TWG45" s="101"/>
      <c r="TWH45" s="101"/>
      <c r="TWI45" s="101"/>
      <c r="TWJ45" s="101"/>
      <c r="TWK45" s="101"/>
      <c r="TWL45" s="101"/>
      <c r="TWM45" s="101"/>
      <c r="TWN45" s="101"/>
      <c r="TWO45" s="101"/>
      <c r="TWP45" s="101"/>
      <c r="TWQ45" s="101"/>
      <c r="TWR45" s="101"/>
      <c r="TWS45" s="101"/>
      <c r="TWT45" s="101"/>
      <c r="TWU45" s="101"/>
      <c r="TWV45" s="101"/>
      <c r="TWW45" s="101"/>
      <c r="TWX45" s="101"/>
      <c r="TWY45" s="101"/>
      <c r="TWZ45" s="101"/>
      <c r="TXA45" s="101"/>
      <c r="TXB45" s="101"/>
      <c r="TXC45" s="101"/>
      <c r="TXD45" s="101"/>
      <c r="TXE45" s="101"/>
      <c r="TXF45" s="101"/>
      <c r="TXG45" s="101"/>
      <c r="TXH45" s="101"/>
      <c r="TXI45" s="101"/>
      <c r="TXJ45" s="101"/>
      <c r="TXK45" s="101"/>
      <c r="TXL45" s="101"/>
      <c r="TXM45" s="101"/>
      <c r="TXN45" s="101"/>
      <c r="TXO45" s="101"/>
      <c r="TXP45" s="101"/>
      <c r="TXQ45" s="101"/>
      <c r="TXR45" s="101"/>
      <c r="TXS45" s="101"/>
      <c r="TXT45" s="101"/>
      <c r="TXU45" s="101"/>
      <c r="TXV45" s="101"/>
      <c r="TXW45" s="101"/>
      <c r="TXX45" s="101"/>
      <c r="TXY45" s="101"/>
      <c r="TXZ45" s="101"/>
      <c r="TYA45" s="101"/>
      <c r="TYB45" s="101"/>
      <c r="TYC45" s="101"/>
      <c r="TYD45" s="101"/>
      <c r="TYE45" s="101"/>
      <c r="TYF45" s="101"/>
      <c r="TYG45" s="101"/>
      <c r="TYH45" s="101"/>
      <c r="TYI45" s="101"/>
      <c r="TYJ45" s="101"/>
      <c r="TYK45" s="101"/>
      <c r="TYL45" s="101"/>
      <c r="TYM45" s="101"/>
      <c r="TYN45" s="101"/>
      <c r="TYO45" s="101"/>
      <c r="TYP45" s="101"/>
      <c r="TYQ45" s="101"/>
      <c r="TYR45" s="101"/>
      <c r="TYS45" s="101"/>
      <c r="TYT45" s="101"/>
      <c r="TYU45" s="101"/>
      <c r="TYV45" s="101"/>
      <c r="TYW45" s="101"/>
      <c r="TYX45" s="101"/>
      <c r="TYY45" s="101"/>
      <c r="TYZ45" s="101"/>
      <c r="TZA45" s="101"/>
      <c r="TZB45" s="101"/>
      <c r="TZC45" s="101"/>
      <c r="TZD45" s="101"/>
      <c r="TZE45" s="101"/>
      <c r="TZF45" s="101"/>
      <c r="TZG45" s="101"/>
      <c r="TZH45" s="101"/>
      <c r="TZI45" s="101"/>
      <c r="TZJ45" s="101"/>
      <c r="TZK45" s="101"/>
      <c r="TZL45" s="101"/>
      <c r="TZM45" s="101"/>
      <c r="TZN45" s="101"/>
      <c r="TZO45" s="101"/>
      <c r="TZP45" s="101"/>
      <c r="TZQ45" s="101"/>
      <c r="TZR45" s="101"/>
      <c r="TZS45" s="101"/>
      <c r="TZT45" s="101"/>
      <c r="TZU45" s="101"/>
      <c r="TZV45" s="101"/>
      <c r="TZW45" s="101"/>
      <c r="TZX45" s="101"/>
      <c r="TZY45" s="101"/>
      <c r="TZZ45" s="101"/>
      <c r="UAA45" s="101"/>
      <c r="UAB45" s="101"/>
      <c r="UAC45" s="101"/>
      <c r="UAD45" s="101"/>
      <c r="UAE45" s="101"/>
      <c r="UAF45" s="101"/>
      <c r="UAG45" s="101"/>
      <c r="UAH45" s="101"/>
      <c r="UAI45" s="101"/>
      <c r="UAJ45" s="101"/>
      <c r="UAK45" s="101"/>
      <c r="UAL45" s="101"/>
      <c r="UAM45" s="101"/>
      <c r="UAN45" s="101"/>
      <c r="UAO45" s="101"/>
      <c r="UAP45" s="101"/>
      <c r="UAQ45" s="101"/>
      <c r="UAR45" s="101"/>
      <c r="UAS45" s="101"/>
      <c r="UAT45" s="101"/>
      <c r="UAU45" s="101"/>
      <c r="UAV45" s="101"/>
      <c r="UAW45" s="101"/>
      <c r="UAX45" s="101"/>
      <c r="UAY45" s="101"/>
      <c r="UAZ45" s="101"/>
      <c r="UBA45" s="101"/>
      <c r="UBB45" s="101"/>
      <c r="UBC45" s="101"/>
      <c r="UBD45" s="101"/>
      <c r="UBE45" s="101"/>
      <c r="UBF45" s="101"/>
      <c r="UBG45" s="101"/>
      <c r="UBH45" s="101"/>
      <c r="UBI45" s="101"/>
      <c r="UBJ45" s="101"/>
      <c r="UBK45" s="101"/>
      <c r="UBL45" s="101"/>
      <c r="UBM45" s="101"/>
      <c r="UBN45" s="101"/>
      <c r="UBO45" s="101"/>
      <c r="UBP45" s="101"/>
      <c r="UBQ45" s="101"/>
      <c r="UBR45" s="101"/>
      <c r="UBS45" s="101"/>
      <c r="UBT45" s="101"/>
      <c r="UBU45" s="101"/>
      <c r="UBV45" s="101"/>
      <c r="UBW45" s="101"/>
      <c r="UBX45" s="101"/>
      <c r="UBY45" s="101"/>
      <c r="UBZ45" s="101"/>
      <c r="UCA45" s="101"/>
      <c r="UCB45" s="101"/>
      <c r="UCC45" s="101"/>
      <c r="UCD45" s="101"/>
      <c r="UCE45" s="101"/>
      <c r="UCF45" s="101"/>
      <c r="UCG45" s="101"/>
      <c r="UCH45" s="101"/>
      <c r="UCI45" s="101"/>
      <c r="UCJ45" s="101"/>
      <c r="UCK45" s="101"/>
      <c r="UCL45" s="101"/>
      <c r="UCM45" s="101"/>
      <c r="UCN45" s="101"/>
      <c r="UCO45" s="101"/>
      <c r="UCP45" s="101"/>
      <c r="UCQ45" s="101"/>
      <c r="UCR45" s="101"/>
      <c r="UCS45" s="101"/>
      <c r="UCT45" s="101"/>
      <c r="UCU45" s="101"/>
      <c r="UCV45" s="101"/>
      <c r="UCW45" s="101"/>
      <c r="UCX45" s="101"/>
      <c r="UCY45" s="101"/>
      <c r="UCZ45" s="101"/>
      <c r="UDA45" s="101"/>
      <c r="UDB45" s="101"/>
      <c r="UDC45" s="101"/>
      <c r="UDD45" s="101"/>
      <c r="UDE45" s="101"/>
      <c r="UDF45" s="101"/>
      <c r="UDG45" s="101"/>
      <c r="UDH45" s="101"/>
      <c r="UDI45" s="101"/>
      <c r="UDJ45" s="101"/>
      <c r="UDK45" s="101"/>
      <c r="UDL45" s="101"/>
      <c r="UDM45" s="101"/>
      <c r="UDN45" s="101"/>
      <c r="UDO45" s="101"/>
      <c r="UDP45" s="101"/>
      <c r="UDQ45" s="101"/>
      <c r="UDR45" s="101"/>
      <c r="UDS45" s="101"/>
      <c r="UDT45" s="101"/>
      <c r="UDU45" s="101"/>
      <c r="UDV45" s="101"/>
      <c r="UDW45" s="101"/>
      <c r="UDX45" s="101"/>
      <c r="UDY45" s="101"/>
      <c r="UDZ45" s="101"/>
      <c r="UEA45" s="101"/>
      <c r="UEB45" s="101"/>
      <c r="UEC45" s="101"/>
      <c r="UED45" s="101"/>
      <c r="UEE45" s="101"/>
      <c r="UEF45" s="101"/>
      <c r="UEG45" s="101"/>
      <c r="UEH45" s="101"/>
      <c r="UEI45" s="101"/>
      <c r="UEJ45" s="101"/>
      <c r="UEK45" s="101"/>
      <c r="UEL45" s="101"/>
      <c r="UEM45" s="101"/>
      <c r="UEN45" s="101"/>
      <c r="UEO45" s="101"/>
      <c r="UEP45" s="101"/>
      <c r="UEQ45" s="101"/>
      <c r="UER45" s="101"/>
      <c r="UES45" s="101"/>
      <c r="UET45" s="101"/>
      <c r="UEU45" s="101"/>
      <c r="UEV45" s="101"/>
      <c r="UEW45" s="101"/>
      <c r="UEX45" s="101"/>
      <c r="UEY45" s="101"/>
      <c r="UEZ45" s="101"/>
      <c r="UFA45" s="101"/>
      <c r="UFB45" s="101"/>
      <c r="UFC45" s="101"/>
      <c r="UFD45" s="101"/>
      <c r="UFE45" s="101"/>
      <c r="UFF45" s="101"/>
      <c r="UFG45" s="101"/>
      <c r="UFH45" s="101"/>
      <c r="UFI45" s="101"/>
      <c r="UFJ45" s="101"/>
      <c r="UFK45" s="101"/>
      <c r="UFL45" s="101"/>
      <c r="UFM45" s="101"/>
      <c r="UFN45" s="101"/>
      <c r="UFO45" s="101"/>
      <c r="UFP45" s="101"/>
      <c r="UFQ45" s="101"/>
      <c r="UFR45" s="101"/>
      <c r="UFS45" s="101"/>
      <c r="UFT45" s="101"/>
      <c r="UFU45" s="101"/>
      <c r="UFV45" s="101"/>
      <c r="UFW45" s="101"/>
      <c r="UFX45" s="101"/>
      <c r="UFY45" s="101"/>
      <c r="UFZ45" s="101"/>
      <c r="UGA45" s="101"/>
      <c r="UGB45" s="101"/>
      <c r="UGC45" s="101"/>
      <c r="UGD45" s="101"/>
      <c r="UGE45" s="101"/>
      <c r="UGF45" s="101"/>
      <c r="UGG45" s="101"/>
      <c r="UGH45" s="101"/>
      <c r="UGI45" s="101"/>
      <c r="UGJ45" s="101"/>
      <c r="UGK45" s="101"/>
      <c r="UGL45" s="101"/>
      <c r="UGM45" s="101"/>
      <c r="UGN45" s="101"/>
      <c r="UGO45" s="101"/>
      <c r="UGP45" s="101"/>
      <c r="UGQ45" s="101"/>
      <c r="UGR45" s="101"/>
      <c r="UGS45" s="101"/>
      <c r="UGT45" s="101"/>
      <c r="UGU45" s="101"/>
      <c r="UGV45" s="101"/>
      <c r="UGW45" s="101"/>
      <c r="UGX45" s="101"/>
      <c r="UGY45" s="101"/>
      <c r="UGZ45" s="101"/>
      <c r="UHA45" s="101"/>
      <c r="UHB45" s="101"/>
      <c r="UHC45" s="101"/>
      <c r="UHD45" s="101"/>
      <c r="UHE45" s="101"/>
      <c r="UHF45" s="101"/>
      <c r="UHG45" s="101"/>
      <c r="UHH45" s="101"/>
      <c r="UHI45" s="101"/>
      <c r="UHJ45" s="101"/>
      <c r="UHK45" s="101"/>
      <c r="UHL45" s="101"/>
      <c r="UHM45" s="101"/>
      <c r="UHN45" s="101"/>
      <c r="UHO45" s="101"/>
      <c r="UHP45" s="101"/>
      <c r="UHQ45" s="101"/>
      <c r="UHR45" s="101"/>
      <c r="UHS45" s="101"/>
      <c r="UHT45" s="101"/>
      <c r="UHU45" s="101"/>
      <c r="UHV45" s="101"/>
      <c r="UHW45" s="101"/>
      <c r="UHX45" s="101"/>
      <c r="UHY45" s="101"/>
      <c r="UHZ45" s="101"/>
      <c r="UIA45" s="101"/>
      <c r="UIB45" s="101"/>
      <c r="UIC45" s="101"/>
      <c r="UID45" s="101"/>
      <c r="UIE45" s="101"/>
      <c r="UIF45" s="101"/>
      <c r="UIG45" s="101"/>
      <c r="UIH45" s="101"/>
      <c r="UII45" s="101"/>
      <c r="UIJ45" s="101"/>
      <c r="UIK45" s="101"/>
      <c r="UIL45" s="101"/>
      <c r="UIM45" s="101"/>
      <c r="UIN45" s="101"/>
      <c r="UIO45" s="101"/>
      <c r="UIP45" s="101"/>
      <c r="UIQ45" s="101"/>
      <c r="UIR45" s="101"/>
      <c r="UIS45" s="101"/>
      <c r="UIT45" s="101"/>
      <c r="UIU45" s="101"/>
      <c r="UIV45" s="101"/>
      <c r="UIW45" s="101"/>
      <c r="UIX45" s="101"/>
      <c r="UIY45" s="101"/>
      <c r="UIZ45" s="101"/>
      <c r="UJA45" s="101"/>
      <c r="UJB45" s="101"/>
      <c r="UJC45" s="101"/>
      <c r="UJD45" s="101"/>
      <c r="UJE45" s="101"/>
      <c r="UJF45" s="101"/>
      <c r="UJG45" s="101"/>
      <c r="UJH45" s="101"/>
      <c r="UJI45" s="101"/>
      <c r="UJJ45" s="101"/>
      <c r="UJK45" s="101"/>
      <c r="UJL45" s="101"/>
      <c r="UJM45" s="101"/>
      <c r="UJN45" s="101"/>
      <c r="UJO45" s="101"/>
      <c r="UJP45" s="101"/>
      <c r="UJQ45" s="101"/>
      <c r="UJR45" s="101"/>
      <c r="UJS45" s="101"/>
      <c r="UJT45" s="101"/>
      <c r="UJU45" s="101"/>
      <c r="UJV45" s="101"/>
      <c r="UJW45" s="101"/>
      <c r="UJX45" s="101"/>
      <c r="UJY45" s="101"/>
      <c r="UJZ45" s="101"/>
      <c r="UKA45" s="101"/>
      <c r="UKB45" s="101"/>
      <c r="UKC45" s="101"/>
      <c r="UKD45" s="101"/>
      <c r="UKE45" s="101"/>
      <c r="UKF45" s="101"/>
      <c r="UKG45" s="101"/>
      <c r="UKH45" s="101"/>
      <c r="UKI45" s="101"/>
      <c r="UKJ45" s="101"/>
      <c r="UKK45" s="101"/>
      <c r="UKL45" s="101"/>
      <c r="UKM45" s="101"/>
      <c r="UKN45" s="101"/>
      <c r="UKO45" s="101"/>
      <c r="UKP45" s="101"/>
      <c r="UKQ45" s="101"/>
      <c r="UKR45" s="101"/>
      <c r="UKS45" s="101"/>
      <c r="UKT45" s="101"/>
      <c r="UKU45" s="101"/>
      <c r="UKV45" s="101"/>
      <c r="UKW45" s="101"/>
      <c r="UKX45" s="101"/>
      <c r="UKY45" s="101"/>
      <c r="UKZ45" s="101"/>
      <c r="ULA45" s="101"/>
      <c r="ULB45" s="101"/>
      <c r="ULC45" s="101"/>
      <c r="ULD45" s="101"/>
      <c r="ULE45" s="101"/>
      <c r="ULF45" s="101"/>
      <c r="ULG45" s="101"/>
      <c r="ULH45" s="101"/>
      <c r="ULI45" s="101"/>
      <c r="ULJ45" s="101"/>
      <c r="ULK45" s="101"/>
      <c r="ULL45" s="101"/>
      <c r="ULM45" s="101"/>
      <c r="ULN45" s="101"/>
      <c r="ULO45" s="101"/>
      <c r="ULP45" s="101"/>
      <c r="ULQ45" s="101"/>
      <c r="ULR45" s="101"/>
      <c r="ULS45" s="101"/>
      <c r="ULT45" s="101"/>
      <c r="ULU45" s="101"/>
      <c r="ULV45" s="101"/>
      <c r="ULW45" s="101"/>
      <c r="ULX45" s="101"/>
      <c r="ULY45" s="101"/>
      <c r="ULZ45" s="101"/>
      <c r="UMA45" s="101"/>
      <c r="UMB45" s="101"/>
      <c r="UMC45" s="101"/>
      <c r="UMD45" s="101"/>
      <c r="UME45" s="101"/>
      <c r="UMF45" s="101"/>
      <c r="UMG45" s="101"/>
      <c r="UMH45" s="101"/>
      <c r="UMI45" s="101"/>
      <c r="UMJ45" s="101"/>
      <c r="UMK45" s="101"/>
      <c r="UML45" s="101"/>
      <c r="UMM45" s="101"/>
      <c r="UMN45" s="101"/>
      <c r="UMO45" s="101"/>
      <c r="UMP45" s="101"/>
      <c r="UMQ45" s="101"/>
      <c r="UMR45" s="101"/>
      <c r="UMS45" s="101"/>
      <c r="UMT45" s="101"/>
      <c r="UMU45" s="101"/>
      <c r="UMV45" s="101"/>
      <c r="UMW45" s="101"/>
      <c r="UMX45" s="101"/>
      <c r="UMY45" s="101"/>
      <c r="UMZ45" s="101"/>
      <c r="UNA45" s="101"/>
      <c r="UNB45" s="101"/>
      <c r="UNC45" s="101"/>
      <c r="UND45" s="101"/>
      <c r="UNE45" s="101"/>
      <c r="UNF45" s="101"/>
      <c r="UNG45" s="101"/>
      <c r="UNH45" s="101"/>
      <c r="UNI45" s="101"/>
      <c r="UNJ45" s="101"/>
      <c r="UNK45" s="101"/>
      <c r="UNL45" s="101"/>
      <c r="UNM45" s="101"/>
      <c r="UNN45" s="101"/>
      <c r="UNO45" s="101"/>
      <c r="UNP45" s="101"/>
      <c r="UNQ45" s="101"/>
      <c r="UNR45" s="101"/>
      <c r="UNS45" s="101"/>
      <c r="UNT45" s="101"/>
      <c r="UNU45" s="101"/>
      <c r="UNV45" s="101"/>
      <c r="UNW45" s="101"/>
      <c r="UNX45" s="101"/>
      <c r="UNY45" s="101"/>
      <c r="UNZ45" s="101"/>
      <c r="UOA45" s="101"/>
      <c r="UOB45" s="101"/>
      <c r="UOC45" s="101"/>
      <c r="UOD45" s="101"/>
      <c r="UOE45" s="101"/>
      <c r="UOF45" s="101"/>
      <c r="UOG45" s="101"/>
      <c r="UOH45" s="101"/>
      <c r="UOI45" s="101"/>
      <c r="UOJ45" s="101"/>
      <c r="UOK45" s="101"/>
      <c r="UOL45" s="101"/>
      <c r="UOM45" s="101"/>
      <c r="UON45" s="101"/>
      <c r="UOO45" s="101"/>
      <c r="UOP45" s="101"/>
      <c r="UOQ45" s="101"/>
      <c r="UOR45" s="101"/>
      <c r="UOS45" s="101"/>
      <c r="UOT45" s="101"/>
      <c r="UOU45" s="101"/>
      <c r="UOV45" s="101"/>
      <c r="UOW45" s="101"/>
      <c r="UOX45" s="101"/>
      <c r="UOY45" s="101"/>
      <c r="UOZ45" s="101"/>
      <c r="UPA45" s="101"/>
      <c r="UPB45" s="101"/>
      <c r="UPC45" s="101"/>
      <c r="UPD45" s="101"/>
      <c r="UPE45" s="101"/>
      <c r="UPF45" s="101"/>
      <c r="UPG45" s="101"/>
      <c r="UPH45" s="101"/>
      <c r="UPI45" s="101"/>
      <c r="UPJ45" s="101"/>
      <c r="UPK45" s="101"/>
      <c r="UPL45" s="101"/>
      <c r="UPM45" s="101"/>
      <c r="UPN45" s="101"/>
      <c r="UPO45" s="101"/>
      <c r="UPP45" s="101"/>
      <c r="UPQ45" s="101"/>
      <c r="UPR45" s="101"/>
      <c r="UPS45" s="101"/>
      <c r="UPT45" s="101"/>
      <c r="UPU45" s="101"/>
      <c r="UPV45" s="101"/>
      <c r="UPW45" s="101"/>
      <c r="UPX45" s="101"/>
      <c r="UPY45" s="101"/>
      <c r="UPZ45" s="101"/>
      <c r="UQA45" s="101"/>
      <c r="UQB45" s="101"/>
      <c r="UQC45" s="101"/>
      <c r="UQD45" s="101"/>
      <c r="UQE45" s="101"/>
      <c r="UQF45" s="101"/>
      <c r="UQG45" s="101"/>
      <c r="UQH45" s="101"/>
      <c r="UQI45" s="101"/>
      <c r="UQJ45" s="101"/>
      <c r="UQK45" s="101"/>
      <c r="UQL45" s="101"/>
      <c r="UQM45" s="101"/>
      <c r="UQN45" s="101"/>
      <c r="UQO45" s="101"/>
      <c r="UQP45" s="101"/>
      <c r="UQQ45" s="101"/>
      <c r="UQR45" s="101"/>
      <c r="UQS45" s="101"/>
      <c r="UQT45" s="101"/>
      <c r="UQU45" s="101"/>
      <c r="UQV45" s="101"/>
      <c r="UQW45" s="101"/>
      <c r="UQX45" s="101"/>
      <c r="UQY45" s="101"/>
      <c r="UQZ45" s="101"/>
      <c r="URA45" s="101"/>
      <c r="URB45" s="101"/>
      <c r="URC45" s="101"/>
      <c r="URD45" s="101"/>
      <c r="URE45" s="101"/>
      <c r="URF45" s="101"/>
      <c r="URG45" s="101"/>
      <c r="URH45" s="101"/>
      <c r="URI45" s="101"/>
      <c r="URJ45" s="101"/>
      <c r="URK45" s="101"/>
      <c r="URL45" s="101"/>
      <c r="URM45" s="101"/>
      <c r="URN45" s="101"/>
      <c r="URO45" s="101"/>
      <c r="URP45" s="101"/>
      <c r="URQ45" s="101"/>
      <c r="URR45" s="101"/>
      <c r="URS45" s="101"/>
      <c r="URT45" s="101"/>
      <c r="URU45" s="101"/>
      <c r="URV45" s="101"/>
      <c r="URW45" s="101"/>
      <c r="URX45" s="101"/>
      <c r="URY45" s="101"/>
      <c r="URZ45" s="101"/>
      <c r="USA45" s="101"/>
      <c r="USB45" s="101"/>
      <c r="USC45" s="101"/>
      <c r="USD45" s="101"/>
      <c r="USE45" s="101"/>
      <c r="USF45" s="101"/>
      <c r="USG45" s="101"/>
      <c r="USH45" s="101"/>
      <c r="USI45" s="101"/>
      <c r="USJ45" s="101"/>
      <c r="USK45" s="101"/>
      <c r="USL45" s="101"/>
      <c r="USM45" s="101"/>
      <c r="USN45" s="101"/>
      <c r="USO45" s="101"/>
      <c r="USP45" s="101"/>
      <c r="USQ45" s="101"/>
      <c r="USR45" s="101"/>
      <c r="USS45" s="101"/>
      <c r="UST45" s="101"/>
      <c r="USU45" s="101"/>
      <c r="USV45" s="101"/>
      <c r="USW45" s="101"/>
      <c r="USX45" s="101"/>
      <c r="USY45" s="101"/>
      <c r="USZ45" s="101"/>
      <c r="UTA45" s="101"/>
      <c r="UTB45" s="101"/>
      <c r="UTC45" s="101"/>
      <c r="UTD45" s="101"/>
      <c r="UTE45" s="101"/>
      <c r="UTF45" s="101"/>
      <c r="UTG45" s="101"/>
      <c r="UTH45" s="101"/>
      <c r="UTI45" s="101"/>
      <c r="UTJ45" s="101"/>
      <c r="UTK45" s="101"/>
      <c r="UTL45" s="101"/>
      <c r="UTM45" s="101"/>
      <c r="UTN45" s="101"/>
      <c r="UTO45" s="101"/>
      <c r="UTP45" s="101"/>
      <c r="UTQ45" s="101"/>
      <c r="UTR45" s="101"/>
      <c r="UTS45" s="101"/>
      <c r="UTT45" s="101"/>
      <c r="UTU45" s="101"/>
      <c r="UTV45" s="101"/>
      <c r="UTW45" s="101"/>
      <c r="UTX45" s="101"/>
      <c r="UTY45" s="101"/>
      <c r="UTZ45" s="101"/>
      <c r="UUA45" s="101"/>
      <c r="UUB45" s="101"/>
      <c r="UUC45" s="101"/>
      <c r="UUD45" s="101"/>
      <c r="UUE45" s="101"/>
      <c r="UUF45" s="101"/>
      <c r="UUG45" s="101"/>
      <c r="UUH45" s="101"/>
      <c r="UUI45" s="101"/>
      <c r="UUJ45" s="101"/>
      <c r="UUK45" s="101"/>
      <c r="UUL45" s="101"/>
      <c r="UUM45" s="101"/>
      <c r="UUN45" s="101"/>
      <c r="UUO45" s="101"/>
      <c r="UUP45" s="101"/>
      <c r="UUQ45" s="101"/>
      <c r="UUR45" s="101"/>
      <c r="UUS45" s="101"/>
      <c r="UUT45" s="101"/>
      <c r="UUU45" s="101"/>
      <c r="UUV45" s="101"/>
      <c r="UUW45" s="101"/>
      <c r="UUX45" s="101"/>
      <c r="UUY45" s="101"/>
      <c r="UUZ45" s="101"/>
      <c r="UVA45" s="101"/>
      <c r="UVB45" s="101"/>
      <c r="UVC45" s="101"/>
      <c r="UVD45" s="101"/>
      <c r="UVE45" s="101"/>
      <c r="UVF45" s="101"/>
      <c r="UVG45" s="101"/>
      <c r="UVH45" s="101"/>
      <c r="UVI45" s="101"/>
      <c r="UVJ45" s="101"/>
      <c r="UVK45" s="101"/>
      <c r="UVL45" s="101"/>
      <c r="UVM45" s="101"/>
      <c r="UVN45" s="101"/>
      <c r="UVO45" s="101"/>
      <c r="UVP45" s="101"/>
      <c r="UVQ45" s="101"/>
      <c r="UVR45" s="101"/>
      <c r="UVS45" s="101"/>
      <c r="UVT45" s="101"/>
      <c r="UVU45" s="101"/>
      <c r="UVV45" s="101"/>
      <c r="UVW45" s="101"/>
      <c r="UVX45" s="101"/>
      <c r="UVY45" s="101"/>
      <c r="UVZ45" s="101"/>
      <c r="UWA45" s="101"/>
      <c r="UWB45" s="101"/>
      <c r="UWC45" s="101"/>
      <c r="UWD45" s="101"/>
      <c r="UWE45" s="101"/>
      <c r="UWF45" s="101"/>
      <c r="UWG45" s="101"/>
      <c r="UWH45" s="101"/>
      <c r="UWI45" s="101"/>
      <c r="UWJ45" s="101"/>
      <c r="UWK45" s="101"/>
      <c r="UWL45" s="101"/>
      <c r="UWM45" s="101"/>
      <c r="UWN45" s="101"/>
      <c r="UWO45" s="101"/>
      <c r="UWP45" s="101"/>
      <c r="UWQ45" s="101"/>
      <c r="UWR45" s="101"/>
      <c r="UWS45" s="101"/>
      <c r="UWT45" s="101"/>
      <c r="UWU45" s="101"/>
      <c r="UWV45" s="101"/>
      <c r="UWW45" s="101"/>
      <c r="UWX45" s="101"/>
      <c r="UWY45" s="101"/>
      <c r="UWZ45" s="101"/>
      <c r="UXA45" s="101"/>
      <c r="UXB45" s="101"/>
      <c r="UXC45" s="101"/>
      <c r="UXD45" s="101"/>
      <c r="UXE45" s="101"/>
      <c r="UXF45" s="101"/>
      <c r="UXG45" s="101"/>
      <c r="UXH45" s="101"/>
      <c r="UXI45" s="101"/>
      <c r="UXJ45" s="101"/>
      <c r="UXK45" s="101"/>
      <c r="UXL45" s="101"/>
      <c r="UXM45" s="101"/>
      <c r="UXN45" s="101"/>
      <c r="UXO45" s="101"/>
      <c r="UXP45" s="101"/>
      <c r="UXQ45" s="101"/>
      <c r="UXR45" s="101"/>
      <c r="UXS45" s="101"/>
      <c r="UXT45" s="101"/>
      <c r="UXU45" s="101"/>
      <c r="UXV45" s="101"/>
      <c r="UXW45" s="101"/>
      <c r="UXX45" s="101"/>
      <c r="UXY45" s="101"/>
      <c r="UXZ45" s="101"/>
      <c r="UYA45" s="101"/>
      <c r="UYB45" s="101"/>
      <c r="UYC45" s="101"/>
      <c r="UYD45" s="101"/>
      <c r="UYE45" s="101"/>
      <c r="UYF45" s="101"/>
      <c r="UYG45" s="101"/>
      <c r="UYH45" s="101"/>
      <c r="UYI45" s="101"/>
      <c r="UYJ45" s="101"/>
      <c r="UYK45" s="101"/>
      <c r="UYL45" s="101"/>
      <c r="UYM45" s="101"/>
      <c r="UYN45" s="101"/>
      <c r="UYO45" s="101"/>
      <c r="UYP45" s="101"/>
      <c r="UYQ45" s="101"/>
      <c r="UYR45" s="101"/>
      <c r="UYS45" s="101"/>
      <c r="UYT45" s="101"/>
      <c r="UYU45" s="101"/>
      <c r="UYV45" s="101"/>
      <c r="UYW45" s="101"/>
      <c r="UYX45" s="101"/>
      <c r="UYY45" s="101"/>
      <c r="UYZ45" s="101"/>
      <c r="UZA45" s="101"/>
      <c r="UZB45" s="101"/>
      <c r="UZC45" s="101"/>
      <c r="UZD45" s="101"/>
      <c r="UZE45" s="101"/>
      <c r="UZF45" s="101"/>
      <c r="UZG45" s="101"/>
      <c r="UZH45" s="101"/>
      <c r="UZI45" s="101"/>
      <c r="UZJ45" s="101"/>
      <c r="UZK45" s="101"/>
      <c r="UZL45" s="101"/>
      <c r="UZM45" s="101"/>
      <c r="UZN45" s="101"/>
      <c r="UZO45" s="101"/>
      <c r="UZP45" s="101"/>
      <c r="UZQ45" s="101"/>
      <c r="UZR45" s="101"/>
      <c r="UZS45" s="101"/>
      <c r="UZT45" s="101"/>
      <c r="UZU45" s="101"/>
      <c r="UZV45" s="101"/>
      <c r="UZW45" s="101"/>
      <c r="UZX45" s="101"/>
      <c r="UZY45" s="101"/>
      <c r="UZZ45" s="101"/>
      <c r="VAA45" s="101"/>
      <c r="VAB45" s="101"/>
      <c r="VAC45" s="101"/>
      <c r="VAD45" s="101"/>
      <c r="VAE45" s="101"/>
      <c r="VAF45" s="101"/>
      <c r="VAG45" s="101"/>
      <c r="VAH45" s="101"/>
      <c r="VAI45" s="101"/>
      <c r="VAJ45" s="101"/>
      <c r="VAK45" s="101"/>
      <c r="VAL45" s="101"/>
      <c r="VAM45" s="101"/>
      <c r="VAN45" s="101"/>
      <c r="VAO45" s="101"/>
      <c r="VAP45" s="101"/>
      <c r="VAQ45" s="101"/>
      <c r="VAR45" s="101"/>
      <c r="VAS45" s="101"/>
      <c r="VAT45" s="101"/>
      <c r="VAU45" s="101"/>
      <c r="VAV45" s="101"/>
      <c r="VAW45" s="101"/>
      <c r="VAX45" s="101"/>
      <c r="VAY45" s="101"/>
      <c r="VAZ45" s="101"/>
      <c r="VBA45" s="101"/>
      <c r="VBB45" s="101"/>
      <c r="VBC45" s="101"/>
      <c r="VBD45" s="101"/>
      <c r="VBE45" s="101"/>
      <c r="VBF45" s="101"/>
      <c r="VBG45" s="101"/>
      <c r="VBH45" s="101"/>
      <c r="VBI45" s="101"/>
      <c r="VBJ45" s="101"/>
      <c r="VBK45" s="101"/>
      <c r="VBL45" s="101"/>
      <c r="VBM45" s="101"/>
      <c r="VBN45" s="101"/>
      <c r="VBO45" s="101"/>
      <c r="VBP45" s="101"/>
      <c r="VBQ45" s="101"/>
      <c r="VBR45" s="101"/>
      <c r="VBS45" s="101"/>
      <c r="VBT45" s="101"/>
      <c r="VBU45" s="101"/>
      <c r="VBV45" s="101"/>
      <c r="VBW45" s="101"/>
      <c r="VBX45" s="101"/>
      <c r="VBY45" s="101"/>
      <c r="VBZ45" s="101"/>
      <c r="VCA45" s="101"/>
      <c r="VCB45" s="101"/>
      <c r="VCC45" s="101"/>
      <c r="VCD45" s="101"/>
      <c r="VCE45" s="101"/>
      <c r="VCF45" s="101"/>
      <c r="VCG45" s="101"/>
      <c r="VCH45" s="101"/>
      <c r="VCI45" s="101"/>
      <c r="VCJ45" s="101"/>
      <c r="VCK45" s="101"/>
      <c r="VCL45" s="101"/>
      <c r="VCM45" s="101"/>
      <c r="VCN45" s="101"/>
      <c r="VCO45" s="101"/>
      <c r="VCP45" s="101"/>
      <c r="VCQ45" s="101"/>
      <c r="VCR45" s="101"/>
      <c r="VCS45" s="101"/>
      <c r="VCT45" s="101"/>
      <c r="VCU45" s="101"/>
      <c r="VCV45" s="101"/>
      <c r="VCW45" s="101"/>
      <c r="VCX45" s="101"/>
      <c r="VCY45" s="101"/>
      <c r="VCZ45" s="101"/>
      <c r="VDA45" s="101"/>
      <c r="VDB45" s="101"/>
      <c r="VDC45" s="101"/>
      <c r="VDD45" s="101"/>
      <c r="VDE45" s="101"/>
      <c r="VDF45" s="101"/>
      <c r="VDG45" s="101"/>
      <c r="VDH45" s="101"/>
      <c r="VDI45" s="101"/>
      <c r="VDJ45" s="101"/>
      <c r="VDK45" s="101"/>
      <c r="VDL45" s="101"/>
      <c r="VDM45" s="101"/>
      <c r="VDN45" s="101"/>
      <c r="VDO45" s="101"/>
      <c r="VDP45" s="101"/>
      <c r="VDQ45" s="101"/>
      <c r="VDR45" s="101"/>
      <c r="VDS45" s="101"/>
      <c r="VDT45" s="101"/>
      <c r="VDU45" s="101"/>
      <c r="VDV45" s="101"/>
      <c r="VDW45" s="101"/>
      <c r="VDX45" s="101"/>
      <c r="VDY45" s="101"/>
      <c r="VDZ45" s="101"/>
      <c r="VEA45" s="101"/>
      <c r="VEB45" s="101"/>
      <c r="VEC45" s="101"/>
      <c r="VED45" s="101"/>
      <c r="VEE45" s="101"/>
      <c r="VEF45" s="101"/>
      <c r="VEG45" s="101"/>
      <c r="VEH45" s="101"/>
      <c r="VEI45" s="101"/>
      <c r="VEJ45" s="101"/>
      <c r="VEK45" s="101"/>
      <c r="VEL45" s="101"/>
      <c r="VEM45" s="101"/>
      <c r="VEN45" s="101"/>
      <c r="VEO45" s="101"/>
      <c r="VEP45" s="101"/>
      <c r="VEQ45" s="101"/>
      <c r="VER45" s="101"/>
      <c r="VES45" s="101"/>
      <c r="VET45" s="101"/>
      <c r="VEU45" s="101"/>
      <c r="VEV45" s="101"/>
      <c r="VEW45" s="101"/>
      <c r="VEX45" s="101"/>
      <c r="VEY45" s="101"/>
      <c r="VEZ45" s="101"/>
      <c r="VFA45" s="101"/>
      <c r="VFB45" s="101"/>
      <c r="VFC45" s="101"/>
      <c r="VFD45" s="101"/>
      <c r="VFE45" s="101"/>
      <c r="VFF45" s="101"/>
      <c r="VFG45" s="101"/>
      <c r="VFH45" s="101"/>
      <c r="VFI45" s="101"/>
      <c r="VFJ45" s="101"/>
      <c r="VFK45" s="101"/>
      <c r="VFL45" s="101"/>
      <c r="VFM45" s="101"/>
      <c r="VFN45" s="101"/>
      <c r="VFO45" s="101"/>
      <c r="VFP45" s="101"/>
      <c r="VFQ45" s="101"/>
      <c r="VFR45" s="101"/>
      <c r="VFS45" s="101"/>
      <c r="VFT45" s="101"/>
      <c r="VFU45" s="101"/>
      <c r="VFV45" s="101"/>
      <c r="VFW45" s="101"/>
      <c r="VFX45" s="101"/>
      <c r="VFY45" s="101"/>
      <c r="VFZ45" s="101"/>
      <c r="VGA45" s="101"/>
      <c r="VGB45" s="101"/>
      <c r="VGC45" s="101"/>
      <c r="VGD45" s="101"/>
      <c r="VGE45" s="101"/>
      <c r="VGF45" s="101"/>
      <c r="VGG45" s="101"/>
      <c r="VGH45" s="101"/>
      <c r="VGI45" s="101"/>
      <c r="VGJ45" s="101"/>
      <c r="VGK45" s="101"/>
      <c r="VGL45" s="101"/>
      <c r="VGM45" s="101"/>
      <c r="VGN45" s="101"/>
      <c r="VGO45" s="101"/>
      <c r="VGP45" s="101"/>
      <c r="VGQ45" s="101"/>
      <c r="VGR45" s="101"/>
      <c r="VGS45" s="101"/>
      <c r="VGT45" s="101"/>
      <c r="VGU45" s="101"/>
      <c r="VGV45" s="101"/>
      <c r="VGW45" s="101"/>
      <c r="VGX45" s="101"/>
      <c r="VGY45" s="101"/>
      <c r="VGZ45" s="101"/>
      <c r="VHA45" s="101"/>
      <c r="VHB45" s="101"/>
      <c r="VHC45" s="101"/>
      <c r="VHD45" s="101"/>
      <c r="VHE45" s="101"/>
      <c r="VHF45" s="101"/>
      <c r="VHG45" s="101"/>
      <c r="VHH45" s="101"/>
      <c r="VHI45" s="101"/>
      <c r="VHJ45" s="101"/>
      <c r="VHK45" s="101"/>
      <c r="VHL45" s="101"/>
      <c r="VHM45" s="101"/>
      <c r="VHN45" s="101"/>
      <c r="VHO45" s="101"/>
      <c r="VHP45" s="101"/>
      <c r="VHQ45" s="101"/>
      <c r="VHR45" s="101"/>
      <c r="VHS45" s="101"/>
      <c r="VHT45" s="101"/>
      <c r="VHU45" s="101"/>
      <c r="VHV45" s="101"/>
      <c r="VHW45" s="101"/>
      <c r="VHX45" s="101"/>
      <c r="VHY45" s="101"/>
      <c r="VHZ45" s="101"/>
      <c r="VIA45" s="101"/>
      <c r="VIB45" s="101"/>
      <c r="VIC45" s="101"/>
      <c r="VID45" s="101"/>
      <c r="VIE45" s="101"/>
      <c r="VIF45" s="101"/>
      <c r="VIG45" s="101"/>
      <c r="VIH45" s="101"/>
      <c r="VII45" s="101"/>
      <c r="VIJ45" s="101"/>
      <c r="VIK45" s="101"/>
      <c r="VIL45" s="101"/>
      <c r="VIM45" s="101"/>
      <c r="VIN45" s="101"/>
      <c r="VIO45" s="101"/>
      <c r="VIP45" s="101"/>
      <c r="VIQ45" s="101"/>
      <c r="VIR45" s="101"/>
      <c r="VIS45" s="101"/>
      <c r="VIT45" s="101"/>
      <c r="VIU45" s="101"/>
      <c r="VIV45" s="101"/>
      <c r="VIW45" s="101"/>
      <c r="VIX45" s="101"/>
      <c r="VIY45" s="101"/>
      <c r="VIZ45" s="101"/>
      <c r="VJA45" s="101"/>
      <c r="VJB45" s="101"/>
      <c r="VJC45" s="101"/>
      <c r="VJD45" s="101"/>
      <c r="VJE45" s="101"/>
      <c r="VJF45" s="101"/>
      <c r="VJG45" s="101"/>
      <c r="VJH45" s="101"/>
      <c r="VJI45" s="101"/>
      <c r="VJJ45" s="101"/>
      <c r="VJK45" s="101"/>
      <c r="VJL45" s="101"/>
      <c r="VJM45" s="101"/>
      <c r="VJN45" s="101"/>
      <c r="VJO45" s="101"/>
      <c r="VJP45" s="101"/>
      <c r="VJQ45" s="101"/>
      <c r="VJR45" s="101"/>
      <c r="VJS45" s="101"/>
      <c r="VJT45" s="101"/>
      <c r="VJU45" s="101"/>
      <c r="VJV45" s="101"/>
      <c r="VJW45" s="101"/>
      <c r="VJX45" s="101"/>
      <c r="VJY45" s="101"/>
      <c r="VJZ45" s="101"/>
      <c r="VKA45" s="101"/>
      <c r="VKB45" s="101"/>
      <c r="VKC45" s="101"/>
      <c r="VKD45" s="101"/>
      <c r="VKE45" s="101"/>
      <c r="VKF45" s="101"/>
      <c r="VKG45" s="101"/>
      <c r="VKH45" s="101"/>
      <c r="VKI45" s="101"/>
      <c r="VKJ45" s="101"/>
      <c r="VKK45" s="101"/>
      <c r="VKL45" s="101"/>
      <c r="VKM45" s="101"/>
      <c r="VKN45" s="101"/>
      <c r="VKO45" s="101"/>
      <c r="VKP45" s="101"/>
      <c r="VKQ45" s="101"/>
      <c r="VKR45" s="101"/>
      <c r="VKS45" s="101"/>
      <c r="VKT45" s="101"/>
      <c r="VKU45" s="101"/>
      <c r="VKV45" s="101"/>
      <c r="VKW45" s="101"/>
      <c r="VKX45" s="101"/>
      <c r="VKY45" s="101"/>
      <c r="VKZ45" s="101"/>
      <c r="VLA45" s="101"/>
      <c r="VLB45" s="101"/>
      <c r="VLC45" s="101"/>
      <c r="VLD45" s="101"/>
      <c r="VLE45" s="101"/>
      <c r="VLF45" s="101"/>
      <c r="VLG45" s="101"/>
      <c r="VLH45" s="101"/>
      <c r="VLI45" s="101"/>
      <c r="VLJ45" s="101"/>
      <c r="VLK45" s="101"/>
      <c r="VLL45" s="101"/>
      <c r="VLM45" s="101"/>
      <c r="VLN45" s="101"/>
      <c r="VLO45" s="101"/>
      <c r="VLP45" s="101"/>
      <c r="VLQ45" s="101"/>
      <c r="VLR45" s="101"/>
      <c r="VLS45" s="101"/>
      <c r="VLT45" s="101"/>
      <c r="VLU45" s="101"/>
      <c r="VLV45" s="101"/>
      <c r="VLW45" s="101"/>
      <c r="VLX45" s="101"/>
      <c r="VLY45" s="101"/>
      <c r="VLZ45" s="101"/>
      <c r="VMA45" s="101"/>
      <c r="VMB45" s="101"/>
      <c r="VMC45" s="101"/>
      <c r="VMD45" s="101"/>
      <c r="VME45" s="101"/>
      <c r="VMF45" s="101"/>
      <c r="VMG45" s="101"/>
      <c r="VMH45" s="101"/>
      <c r="VMI45" s="101"/>
      <c r="VMJ45" s="101"/>
      <c r="VMK45" s="101"/>
      <c r="VML45" s="101"/>
      <c r="VMM45" s="101"/>
      <c r="VMN45" s="101"/>
      <c r="VMO45" s="101"/>
      <c r="VMP45" s="101"/>
      <c r="VMQ45" s="101"/>
      <c r="VMR45" s="101"/>
      <c r="VMS45" s="101"/>
      <c r="VMT45" s="101"/>
      <c r="VMU45" s="101"/>
      <c r="VMV45" s="101"/>
      <c r="VMW45" s="101"/>
      <c r="VMX45" s="101"/>
      <c r="VMY45" s="101"/>
      <c r="VMZ45" s="101"/>
      <c r="VNA45" s="101"/>
      <c r="VNB45" s="101"/>
      <c r="VNC45" s="101"/>
      <c r="VND45" s="101"/>
      <c r="VNE45" s="101"/>
      <c r="VNF45" s="101"/>
      <c r="VNG45" s="101"/>
      <c r="VNH45" s="101"/>
      <c r="VNI45" s="101"/>
      <c r="VNJ45" s="101"/>
      <c r="VNK45" s="101"/>
      <c r="VNL45" s="101"/>
      <c r="VNM45" s="101"/>
      <c r="VNN45" s="101"/>
      <c r="VNO45" s="101"/>
      <c r="VNP45" s="101"/>
      <c r="VNQ45" s="101"/>
      <c r="VNR45" s="101"/>
      <c r="VNS45" s="101"/>
      <c r="VNT45" s="101"/>
      <c r="VNU45" s="101"/>
      <c r="VNV45" s="101"/>
      <c r="VNW45" s="101"/>
      <c r="VNX45" s="101"/>
      <c r="VNY45" s="101"/>
      <c r="VNZ45" s="101"/>
      <c r="VOA45" s="101"/>
      <c r="VOB45" s="101"/>
      <c r="VOC45" s="101"/>
      <c r="VOD45" s="101"/>
      <c r="VOE45" s="101"/>
      <c r="VOF45" s="101"/>
      <c r="VOG45" s="101"/>
      <c r="VOH45" s="101"/>
      <c r="VOI45" s="101"/>
      <c r="VOJ45" s="101"/>
      <c r="VOK45" s="101"/>
      <c r="VOL45" s="101"/>
      <c r="VOM45" s="101"/>
      <c r="VON45" s="101"/>
      <c r="VOO45" s="101"/>
      <c r="VOP45" s="101"/>
      <c r="VOQ45" s="101"/>
      <c r="VOR45" s="101"/>
      <c r="VOS45" s="101"/>
      <c r="VOT45" s="101"/>
      <c r="VOU45" s="101"/>
      <c r="VOV45" s="101"/>
      <c r="VOW45" s="101"/>
      <c r="VOX45" s="101"/>
      <c r="VOY45" s="101"/>
      <c r="VOZ45" s="101"/>
      <c r="VPA45" s="101"/>
      <c r="VPB45" s="101"/>
      <c r="VPC45" s="101"/>
      <c r="VPD45" s="101"/>
      <c r="VPE45" s="101"/>
      <c r="VPF45" s="101"/>
      <c r="VPG45" s="101"/>
      <c r="VPH45" s="101"/>
      <c r="VPI45" s="101"/>
      <c r="VPJ45" s="101"/>
      <c r="VPK45" s="101"/>
      <c r="VPL45" s="101"/>
      <c r="VPM45" s="101"/>
      <c r="VPN45" s="101"/>
      <c r="VPO45" s="101"/>
      <c r="VPP45" s="101"/>
      <c r="VPQ45" s="101"/>
      <c r="VPR45" s="101"/>
      <c r="VPS45" s="101"/>
      <c r="VPT45" s="101"/>
      <c r="VPU45" s="101"/>
      <c r="VPV45" s="101"/>
      <c r="VPW45" s="101"/>
      <c r="VPX45" s="101"/>
      <c r="VPY45" s="101"/>
      <c r="VPZ45" s="101"/>
      <c r="VQA45" s="101"/>
      <c r="VQB45" s="101"/>
      <c r="VQC45" s="101"/>
      <c r="VQD45" s="101"/>
      <c r="VQE45" s="101"/>
      <c r="VQF45" s="101"/>
      <c r="VQG45" s="101"/>
      <c r="VQH45" s="101"/>
      <c r="VQI45" s="101"/>
      <c r="VQJ45" s="101"/>
      <c r="VQK45" s="101"/>
      <c r="VQL45" s="101"/>
      <c r="VQM45" s="101"/>
      <c r="VQN45" s="101"/>
      <c r="VQO45" s="101"/>
      <c r="VQP45" s="101"/>
      <c r="VQQ45" s="101"/>
      <c r="VQR45" s="101"/>
      <c r="VQS45" s="101"/>
      <c r="VQT45" s="101"/>
      <c r="VQU45" s="101"/>
      <c r="VQV45" s="101"/>
      <c r="VQW45" s="101"/>
      <c r="VQX45" s="101"/>
      <c r="VQY45" s="101"/>
      <c r="VQZ45" s="101"/>
      <c r="VRA45" s="101"/>
      <c r="VRB45" s="101"/>
      <c r="VRC45" s="101"/>
      <c r="VRD45" s="101"/>
      <c r="VRE45" s="101"/>
      <c r="VRF45" s="101"/>
      <c r="VRG45" s="101"/>
      <c r="VRH45" s="101"/>
      <c r="VRI45" s="101"/>
      <c r="VRJ45" s="101"/>
      <c r="VRK45" s="101"/>
      <c r="VRL45" s="101"/>
      <c r="VRM45" s="101"/>
      <c r="VRN45" s="101"/>
      <c r="VRO45" s="101"/>
      <c r="VRP45" s="101"/>
      <c r="VRQ45" s="101"/>
      <c r="VRR45" s="101"/>
      <c r="VRS45" s="101"/>
      <c r="VRT45" s="101"/>
      <c r="VRU45" s="101"/>
      <c r="VRV45" s="101"/>
      <c r="VRW45" s="101"/>
      <c r="VRX45" s="101"/>
      <c r="VRY45" s="101"/>
      <c r="VRZ45" s="101"/>
      <c r="VSA45" s="101"/>
      <c r="VSB45" s="101"/>
      <c r="VSC45" s="101"/>
      <c r="VSD45" s="101"/>
      <c r="VSE45" s="101"/>
      <c r="VSF45" s="101"/>
      <c r="VSG45" s="101"/>
      <c r="VSH45" s="101"/>
      <c r="VSI45" s="101"/>
      <c r="VSJ45" s="101"/>
      <c r="VSK45" s="101"/>
      <c r="VSL45" s="101"/>
      <c r="VSM45" s="101"/>
      <c r="VSN45" s="101"/>
      <c r="VSO45" s="101"/>
      <c r="VSP45" s="101"/>
      <c r="VSQ45" s="101"/>
      <c r="VSR45" s="101"/>
      <c r="VSS45" s="101"/>
      <c r="VST45" s="101"/>
      <c r="VSU45" s="101"/>
      <c r="VSV45" s="101"/>
      <c r="VSW45" s="101"/>
      <c r="VSX45" s="101"/>
      <c r="VSY45" s="101"/>
      <c r="VSZ45" s="101"/>
      <c r="VTA45" s="101"/>
      <c r="VTB45" s="101"/>
      <c r="VTC45" s="101"/>
      <c r="VTD45" s="101"/>
      <c r="VTE45" s="101"/>
      <c r="VTF45" s="101"/>
      <c r="VTG45" s="101"/>
      <c r="VTH45" s="101"/>
      <c r="VTI45" s="101"/>
      <c r="VTJ45" s="101"/>
      <c r="VTK45" s="101"/>
      <c r="VTL45" s="101"/>
      <c r="VTM45" s="101"/>
      <c r="VTN45" s="101"/>
      <c r="VTO45" s="101"/>
      <c r="VTP45" s="101"/>
      <c r="VTQ45" s="101"/>
      <c r="VTR45" s="101"/>
      <c r="VTS45" s="101"/>
      <c r="VTT45" s="101"/>
      <c r="VTU45" s="101"/>
      <c r="VTV45" s="101"/>
      <c r="VTW45" s="101"/>
      <c r="VTX45" s="101"/>
      <c r="VTY45" s="101"/>
      <c r="VTZ45" s="101"/>
      <c r="VUA45" s="101"/>
      <c r="VUB45" s="101"/>
      <c r="VUC45" s="101"/>
      <c r="VUD45" s="101"/>
      <c r="VUE45" s="101"/>
      <c r="VUF45" s="101"/>
      <c r="VUG45" s="101"/>
      <c r="VUH45" s="101"/>
      <c r="VUI45" s="101"/>
      <c r="VUJ45" s="101"/>
      <c r="VUK45" s="101"/>
      <c r="VUL45" s="101"/>
      <c r="VUM45" s="101"/>
      <c r="VUN45" s="101"/>
      <c r="VUO45" s="101"/>
      <c r="VUP45" s="101"/>
      <c r="VUQ45" s="101"/>
      <c r="VUR45" s="101"/>
      <c r="VUS45" s="101"/>
      <c r="VUT45" s="101"/>
      <c r="VUU45" s="101"/>
      <c r="VUV45" s="101"/>
      <c r="VUW45" s="101"/>
      <c r="VUX45" s="101"/>
      <c r="VUY45" s="101"/>
      <c r="VUZ45" s="101"/>
      <c r="VVA45" s="101"/>
      <c r="VVB45" s="101"/>
      <c r="VVC45" s="101"/>
      <c r="VVD45" s="101"/>
      <c r="VVE45" s="101"/>
      <c r="VVF45" s="101"/>
      <c r="VVG45" s="101"/>
      <c r="VVH45" s="101"/>
      <c r="VVI45" s="101"/>
      <c r="VVJ45" s="101"/>
      <c r="VVK45" s="101"/>
      <c r="VVL45" s="101"/>
      <c r="VVM45" s="101"/>
      <c r="VVN45" s="101"/>
      <c r="VVO45" s="101"/>
      <c r="VVP45" s="101"/>
      <c r="VVQ45" s="101"/>
      <c r="VVR45" s="101"/>
      <c r="VVS45" s="101"/>
      <c r="VVT45" s="101"/>
      <c r="VVU45" s="101"/>
      <c r="VVV45" s="101"/>
      <c r="VVW45" s="101"/>
      <c r="VVX45" s="101"/>
      <c r="VVY45" s="101"/>
      <c r="VVZ45" s="101"/>
      <c r="VWA45" s="101"/>
      <c r="VWB45" s="101"/>
      <c r="VWC45" s="101"/>
      <c r="VWD45" s="101"/>
      <c r="VWE45" s="101"/>
      <c r="VWF45" s="101"/>
      <c r="VWG45" s="101"/>
      <c r="VWH45" s="101"/>
      <c r="VWI45" s="101"/>
      <c r="VWJ45" s="101"/>
      <c r="VWK45" s="101"/>
      <c r="VWL45" s="101"/>
      <c r="VWM45" s="101"/>
      <c r="VWN45" s="101"/>
      <c r="VWO45" s="101"/>
      <c r="VWP45" s="101"/>
      <c r="VWQ45" s="101"/>
      <c r="VWR45" s="101"/>
      <c r="VWS45" s="101"/>
      <c r="VWT45" s="101"/>
      <c r="VWU45" s="101"/>
      <c r="VWV45" s="101"/>
      <c r="VWW45" s="101"/>
      <c r="VWX45" s="101"/>
      <c r="VWY45" s="101"/>
      <c r="VWZ45" s="101"/>
      <c r="VXA45" s="101"/>
      <c r="VXB45" s="101"/>
      <c r="VXC45" s="101"/>
      <c r="VXD45" s="101"/>
      <c r="VXE45" s="101"/>
      <c r="VXF45" s="101"/>
      <c r="VXG45" s="101"/>
      <c r="VXH45" s="101"/>
      <c r="VXI45" s="101"/>
      <c r="VXJ45" s="101"/>
      <c r="VXK45" s="101"/>
      <c r="VXL45" s="101"/>
      <c r="VXM45" s="101"/>
      <c r="VXN45" s="101"/>
      <c r="VXO45" s="101"/>
      <c r="VXP45" s="101"/>
      <c r="VXQ45" s="101"/>
      <c r="VXR45" s="101"/>
      <c r="VXS45" s="101"/>
      <c r="VXT45" s="101"/>
      <c r="VXU45" s="101"/>
      <c r="VXV45" s="101"/>
      <c r="VXW45" s="101"/>
      <c r="VXX45" s="101"/>
      <c r="VXY45" s="101"/>
      <c r="VXZ45" s="101"/>
      <c r="VYA45" s="101"/>
      <c r="VYB45" s="101"/>
      <c r="VYC45" s="101"/>
      <c r="VYD45" s="101"/>
      <c r="VYE45" s="101"/>
      <c r="VYF45" s="101"/>
      <c r="VYG45" s="101"/>
      <c r="VYH45" s="101"/>
      <c r="VYI45" s="101"/>
      <c r="VYJ45" s="101"/>
      <c r="VYK45" s="101"/>
      <c r="VYL45" s="101"/>
      <c r="VYM45" s="101"/>
      <c r="VYN45" s="101"/>
      <c r="VYO45" s="101"/>
      <c r="VYP45" s="101"/>
      <c r="VYQ45" s="101"/>
      <c r="VYR45" s="101"/>
      <c r="VYS45" s="101"/>
      <c r="VYT45" s="101"/>
      <c r="VYU45" s="101"/>
      <c r="VYV45" s="101"/>
      <c r="VYW45" s="101"/>
      <c r="VYX45" s="101"/>
      <c r="VYY45" s="101"/>
      <c r="VYZ45" s="101"/>
      <c r="VZA45" s="101"/>
      <c r="VZB45" s="101"/>
      <c r="VZC45" s="101"/>
      <c r="VZD45" s="101"/>
      <c r="VZE45" s="101"/>
      <c r="VZF45" s="101"/>
      <c r="VZG45" s="101"/>
      <c r="VZH45" s="101"/>
      <c r="VZI45" s="101"/>
      <c r="VZJ45" s="101"/>
      <c r="VZK45" s="101"/>
      <c r="VZL45" s="101"/>
      <c r="VZM45" s="101"/>
      <c r="VZN45" s="101"/>
      <c r="VZO45" s="101"/>
      <c r="VZP45" s="101"/>
      <c r="VZQ45" s="101"/>
      <c r="VZR45" s="101"/>
      <c r="VZS45" s="101"/>
      <c r="VZT45" s="101"/>
      <c r="VZU45" s="101"/>
      <c r="VZV45" s="101"/>
      <c r="VZW45" s="101"/>
      <c r="VZX45" s="101"/>
      <c r="VZY45" s="101"/>
      <c r="VZZ45" s="101"/>
      <c r="WAA45" s="101"/>
      <c r="WAB45" s="101"/>
      <c r="WAC45" s="101"/>
      <c r="WAD45" s="101"/>
      <c r="WAE45" s="101"/>
      <c r="WAF45" s="101"/>
      <c r="WAG45" s="101"/>
      <c r="WAH45" s="101"/>
      <c r="WAI45" s="101"/>
      <c r="WAJ45" s="101"/>
      <c r="WAK45" s="101"/>
      <c r="WAL45" s="101"/>
      <c r="WAM45" s="101"/>
      <c r="WAN45" s="101"/>
      <c r="WAO45" s="101"/>
      <c r="WAP45" s="101"/>
      <c r="WAQ45" s="101"/>
      <c r="WAR45" s="101"/>
      <c r="WAS45" s="101"/>
      <c r="WAT45" s="101"/>
      <c r="WAU45" s="101"/>
      <c r="WAV45" s="101"/>
      <c r="WAW45" s="101"/>
      <c r="WAX45" s="101"/>
      <c r="WAY45" s="101"/>
      <c r="WAZ45" s="101"/>
      <c r="WBA45" s="101"/>
      <c r="WBB45" s="101"/>
      <c r="WBC45" s="101"/>
      <c r="WBD45" s="101"/>
      <c r="WBE45" s="101"/>
      <c r="WBF45" s="101"/>
      <c r="WBG45" s="101"/>
      <c r="WBH45" s="101"/>
      <c r="WBI45" s="101"/>
      <c r="WBJ45" s="101"/>
      <c r="WBK45" s="101"/>
      <c r="WBL45" s="101"/>
      <c r="WBM45" s="101"/>
      <c r="WBN45" s="101"/>
      <c r="WBO45" s="101"/>
      <c r="WBP45" s="101"/>
      <c r="WBQ45" s="101"/>
      <c r="WBR45" s="101"/>
      <c r="WBS45" s="101"/>
      <c r="WBT45" s="101"/>
      <c r="WBU45" s="101"/>
      <c r="WBV45" s="101"/>
      <c r="WBW45" s="101"/>
      <c r="WBX45" s="101"/>
      <c r="WBY45" s="101"/>
      <c r="WBZ45" s="101"/>
      <c r="WCA45" s="101"/>
      <c r="WCB45" s="101"/>
      <c r="WCC45" s="101"/>
      <c r="WCD45" s="101"/>
      <c r="WCE45" s="101"/>
      <c r="WCF45" s="101"/>
      <c r="WCG45" s="101"/>
      <c r="WCH45" s="101"/>
      <c r="WCI45" s="101"/>
      <c r="WCJ45" s="101"/>
      <c r="WCK45" s="101"/>
      <c r="WCL45" s="101"/>
      <c r="WCM45" s="101"/>
      <c r="WCN45" s="101"/>
      <c r="WCO45" s="101"/>
      <c r="WCP45" s="101"/>
      <c r="WCQ45" s="101"/>
      <c r="WCR45" s="101"/>
      <c r="WCS45" s="101"/>
      <c r="WCT45" s="101"/>
      <c r="WCU45" s="101"/>
      <c r="WCV45" s="101"/>
      <c r="WCW45" s="101"/>
      <c r="WCX45" s="101"/>
      <c r="WCY45" s="101"/>
      <c r="WCZ45" s="101"/>
      <c r="WDA45" s="101"/>
      <c r="WDB45" s="101"/>
      <c r="WDC45" s="101"/>
      <c r="WDD45" s="101"/>
      <c r="WDE45" s="101"/>
      <c r="WDF45" s="101"/>
      <c r="WDG45" s="101"/>
      <c r="WDH45" s="101"/>
      <c r="WDI45" s="101"/>
      <c r="WDJ45" s="101"/>
      <c r="WDK45" s="101"/>
      <c r="WDL45" s="101"/>
      <c r="WDM45" s="101"/>
      <c r="WDN45" s="101"/>
      <c r="WDO45" s="101"/>
      <c r="WDP45" s="101"/>
      <c r="WDQ45" s="101"/>
      <c r="WDR45" s="101"/>
      <c r="WDS45" s="101"/>
      <c r="WDT45" s="101"/>
      <c r="WDU45" s="101"/>
      <c r="WDV45" s="101"/>
      <c r="WDW45" s="101"/>
      <c r="WDX45" s="101"/>
      <c r="WDY45" s="101"/>
      <c r="WDZ45" s="101"/>
      <c r="WEA45" s="101"/>
      <c r="WEB45" s="101"/>
      <c r="WEC45" s="101"/>
      <c r="WED45" s="101"/>
      <c r="WEE45" s="101"/>
      <c r="WEF45" s="101"/>
      <c r="WEG45" s="101"/>
      <c r="WEH45" s="101"/>
      <c r="WEI45" s="101"/>
      <c r="WEJ45" s="101"/>
      <c r="WEK45" s="101"/>
      <c r="WEL45" s="101"/>
      <c r="WEM45" s="101"/>
      <c r="WEN45" s="101"/>
      <c r="WEO45" s="101"/>
      <c r="WEP45" s="101"/>
      <c r="WEQ45" s="101"/>
      <c r="WER45" s="101"/>
      <c r="WES45" s="101"/>
      <c r="WET45" s="101"/>
      <c r="WEU45" s="101"/>
      <c r="WEV45" s="101"/>
      <c r="WEW45" s="101"/>
      <c r="WEX45" s="101"/>
      <c r="WEY45" s="101"/>
      <c r="WEZ45" s="101"/>
      <c r="WFA45" s="101"/>
      <c r="WFB45" s="101"/>
      <c r="WFC45" s="101"/>
      <c r="WFD45" s="101"/>
      <c r="WFE45" s="101"/>
      <c r="WFF45" s="101"/>
      <c r="WFG45" s="101"/>
      <c r="WFH45" s="101"/>
      <c r="WFI45" s="101"/>
      <c r="WFJ45" s="101"/>
      <c r="WFK45" s="101"/>
      <c r="WFL45" s="101"/>
      <c r="WFM45" s="101"/>
      <c r="WFN45" s="101"/>
      <c r="WFO45" s="101"/>
      <c r="WFP45" s="101"/>
      <c r="WFQ45" s="101"/>
      <c r="WFR45" s="101"/>
      <c r="WFS45" s="101"/>
      <c r="WFT45" s="101"/>
      <c r="WFU45" s="101"/>
      <c r="WFV45" s="101"/>
      <c r="WFW45" s="101"/>
      <c r="WFX45" s="101"/>
      <c r="WFY45" s="101"/>
      <c r="WFZ45" s="101"/>
      <c r="WGA45" s="101"/>
      <c r="WGB45" s="101"/>
      <c r="WGC45" s="101"/>
      <c r="WGD45" s="101"/>
      <c r="WGE45" s="101"/>
      <c r="WGF45" s="101"/>
      <c r="WGG45" s="101"/>
      <c r="WGH45" s="101"/>
      <c r="WGI45" s="101"/>
      <c r="WGJ45" s="101"/>
      <c r="WGK45" s="101"/>
      <c r="WGL45" s="101"/>
      <c r="WGM45" s="101"/>
      <c r="WGN45" s="101"/>
      <c r="WGO45" s="101"/>
      <c r="WGP45" s="101"/>
      <c r="WGQ45" s="101"/>
      <c r="WGR45" s="101"/>
      <c r="WGS45" s="101"/>
      <c r="WGT45" s="101"/>
      <c r="WGU45" s="101"/>
      <c r="WGV45" s="101"/>
      <c r="WGW45" s="101"/>
      <c r="WGX45" s="101"/>
      <c r="WGY45" s="101"/>
      <c r="WGZ45" s="101"/>
      <c r="WHA45" s="101"/>
      <c r="WHB45" s="101"/>
      <c r="WHC45" s="101"/>
      <c r="WHD45" s="101"/>
      <c r="WHE45" s="101"/>
      <c r="WHF45" s="101"/>
      <c r="WHG45" s="101"/>
      <c r="WHH45" s="101"/>
      <c r="WHI45" s="101"/>
      <c r="WHJ45" s="101"/>
      <c r="WHK45" s="101"/>
      <c r="WHL45" s="101"/>
      <c r="WHM45" s="101"/>
      <c r="WHN45" s="101"/>
      <c r="WHO45" s="101"/>
      <c r="WHP45" s="101"/>
      <c r="WHQ45" s="101"/>
      <c r="WHR45" s="101"/>
      <c r="WHS45" s="101"/>
      <c r="WHT45" s="101"/>
      <c r="WHU45" s="101"/>
      <c r="WHV45" s="101"/>
      <c r="WHW45" s="101"/>
      <c r="WHX45" s="101"/>
      <c r="WHY45" s="101"/>
      <c r="WHZ45" s="101"/>
      <c r="WIA45" s="101"/>
      <c r="WIB45" s="101"/>
      <c r="WIC45" s="101"/>
      <c r="WID45" s="101"/>
      <c r="WIE45" s="101"/>
      <c r="WIF45" s="101"/>
      <c r="WIG45" s="101"/>
      <c r="WIH45" s="101"/>
      <c r="WII45" s="101"/>
      <c r="WIJ45" s="101"/>
      <c r="WIK45" s="101"/>
      <c r="WIL45" s="101"/>
      <c r="WIM45" s="101"/>
      <c r="WIN45" s="101"/>
      <c r="WIO45" s="101"/>
      <c r="WIP45" s="101"/>
      <c r="WIQ45" s="101"/>
      <c r="WIR45" s="101"/>
      <c r="WIS45" s="101"/>
      <c r="WIT45" s="101"/>
      <c r="WIU45" s="101"/>
      <c r="WIV45" s="101"/>
      <c r="WIW45" s="101"/>
      <c r="WIX45" s="101"/>
      <c r="WIY45" s="101"/>
      <c r="WIZ45" s="101"/>
      <c r="WJA45" s="101"/>
      <c r="WJB45" s="101"/>
      <c r="WJC45" s="101"/>
      <c r="WJD45" s="101"/>
      <c r="WJE45" s="101"/>
      <c r="WJF45" s="101"/>
      <c r="WJG45" s="101"/>
      <c r="WJH45" s="101"/>
      <c r="WJI45" s="101"/>
      <c r="WJJ45" s="101"/>
      <c r="WJK45" s="101"/>
      <c r="WJL45" s="101"/>
      <c r="WJM45" s="101"/>
      <c r="WJN45" s="101"/>
      <c r="WJO45" s="101"/>
      <c r="WJP45" s="101"/>
      <c r="WJQ45" s="101"/>
      <c r="WJR45" s="101"/>
      <c r="WJS45" s="101"/>
      <c r="WJT45" s="101"/>
      <c r="WJU45" s="101"/>
      <c r="WJV45" s="101"/>
      <c r="WJW45" s="101"/>
      <c r="WJX45" s="101"/>
      <c r="WJY45" s="101"/>
      <c r="WJZ45" s="101"/>
      <c r="WKA45" s="101"/>
      <c r="WKB45" s="101"/>
      <c r="WKC45" s="101"/>
      <c r="WKD45" s="101"/>
      <c r="WKE45" s="101"/>
      <c r="WKF45" s="101"/>
      <c r="WKG45" s="101"/>
      <c r="WKH45" s="101"/>
      <c r="WKI45" s="101"/>
      <c r="WKJ45" s="101"/>
      <c r="WKK45" s="101"/>
      <c r="WKL45" s="101"/>
      <c r="WKM45" s="101"/>
      <c r="WKN45" s="101"/>
      <c r="WKO45" s="101"/>
      <c r="WKP45" s="101"/>
      <c r="WKQ45" s="101"/>
      <c r="WKR45" s="101"/>
      <c r="WKS45" s="101"/>
      <c r="WKT45" s="101"/>
      <c r="WKU45" s="101"/>
      <c r="WKV45" s="101"/>
      <c r="WKW45" s="101"/>
      <c r="WKX45" s="101"/>
      <c r="WKY45" s="101"/>
      <c r="WKZ45" s="101"/>
      <c r="WLA45" s="101"/>
      <c r="WLB45" s="101"/>
      <c r="WLC45" s="101"/>
      <c r="WLD45" s="101"/>
      <c r="WLE45" s="101"/>
      <c r="WLF45" s="101"/>
      <c r="WLG45" s="101"/>
      <c r="WLH45" s="101"/>
      <c r="WLI45" s="101"/>
      <c r="WLJ45" s="101"/>
      <c r="WLK45" s="101"/>
      <c r="WLL45" s="101"/>
      <c r="WLM45" s="101"/>
      <c r="WLN45" s="101"/>
      <c r="WLO45" s="101"/>
      <c r="WLP45" s="101"/>
      <c r="WLQ45" s="101"/>
      <c r="WLR45" s="101"/>
      <c r="WLS45" s="101"/>
      <c r="WLT45" s="101"/>
      <c r="WLU45" s="101"/>
      <c r="WLV45" s="101"/>
      <c r="WLW45" s="101"/>
      <c r="WLX45" s="101"/>
      <c r="WLY45" s="101"/>
      <c r="WLZ45" s="101"/>
      <c r="WMA45" s="101"/>
      <c r="WMB45" s="101"/>
      <c r="WMC45" s="101"/>
      <c r="WMD45" s="101"/>
      <c r="WME45" s="101"/>
      <c r="WMF45" s="101"/>
      <c r="WMG45" s="101"/>
      <c r="WMH45" s="101"/>
      <c r="WMI45" s="101"/>
      <c r="WMJ45" s="101"/>
      <c r="WMK45" s="101"/>
      <c r="WML45" s="101"/>
      <c r="WMM45" s="101"/>
      <c r="WMN45" s="101"/>
      <c r="WMO45" s="101"/>
      <c r="WMP45" s="101"/>
      <c r="WMQ45" s="101"/>
      <c r="WMR45" s="101"/>
      <c r="WMS45" s="101"/>
      <c r="WMT45" s="101"/>
      <c r="WMU45" s="101"/>
      <c r="WMV45" s="101"/>
      <c r="WMW45" s="101"/>
      <c r="WMX45" s="101"/>
      <c r="WMY45" s="101"/>
      <c r="WMZ45" s="101"/>
      <c r="WNA45" s="101"/>
      <c r="WNB45" s="101"/>
      <c r="WNC45" s="101"/>
      <c r="WND45" s="101"/>
      <c r="WNE45" s="101"/>
      <c r="WNF45" s="101"/>
      <c r="WNG45" s="101"/>
      <c r="WNH45" s="101"/>
      <c r="WNI45" s="101"/>
      <c r="WNJ45" s="101"/>
      <c r="WNK45" s="101"/>
      <c r="WNL45" s="101"/>
      <c r="WNM45" s="101"/>
      <c r="WNN45" s="101"/>
      <c r="WNO45" s="101"/>
      <c r="WNP45" s="101"/>
      <c r="WNQ45" s="101"/>
      <c r="WNR45" s="101"/>
      <c r="WNS45" s="101"/>
      <c r="WNT45" s="101"/>
      <c r="WNU45" s="101"/>
      <c r="WNV45" s="101"/>
      <c r="WNW45" s="101"/>
      <c r="WNX45" s="101"/>
      <c r="WNY45" s="101"/>
      <c r="WNZ45" s="101"/>
      <c r="WOA45" s="101"/>
      <c r="WOB45" s="101"/>
      <c r="WOC45" s="101"/>
      <c r="WOD45" s="101"/>
      <c r="WOE45" s="101"/>
      <c r="WOF45" s="101"/>
      <c r="WOG45" s="101"/>
      <c r="WOH45" s="101"/>
      <c r="WOI45" s="101"/>
      <c r="WOJ45" s="101"/>
      <c r="WOK45" s="101"/>
      <c r="WOL45" s="101"/>
      <c r="WOM45" s="101"/>
      <c r="WON45" s="101"/>
      <c r="WOO45" s="101"/>
      <c r="WOP45" s="101"/>
      <c r="WOQ45" s="101"/>
      <c r="WOR45" s="101"/>
      <c r="WOS45" s="101"/>
      <c r="WOT45" s="101"/>
      <c r="WOU45" s="101"/>
      <c r="WOV45" s="101"/>
      <c r="WOW45" s="101"/>
      <c r="WOX45" s="101"/>
      <c r="WOY45" s="101"/>
      <c r="WOZ45" s="101"/>
      <c r="WPA45" s="101"/>
      <c r="WPB45" s="101"/>
      <c r="WPC45" s="101"/>
      <c r="WPD45" s="101"/>
      <c r="WPE45" s="101"/>
      <c r="WPF45" s="101"/>
      <c r="WPG45" s="101"/>
      <c r="WPH45" s="101"/>
      <c r="WPI45" s="101"/>
      <c r="WPJ45" s="101"/>
      <c r="WPK45" s="101"/>
      <c r="WPL45" s="101"/>
      <c r="WPM45" s="101"/>
      <c r="WPN45" s="101"/>
      <c r="WPO45" s="101"/>
      <c r="WPP45" s="101"/>
      <c r="WPQ45" s="101"/>
      <c r="WPR45" s="101"/>
      <c r="WPS45" s="101"/>
      <c r="WPT45" s="101"/>
      <c r="WPU45" s="101"/>
      <c r="WPV45" s="101"/>
      <c r="WPW45" s="101"/>
      <c r="WPX45" s="101"/>
      <c r="WPY45" s="101"/>
      <c r="WPZ45" s="101"/>
      <c r="WQA45" s="101"/>
      <c r="WQB45" s="101"/>
      <c r="WQC45" s="101"/>
      <c r="WQD45" s="101"/>
      <c r="WQE45" s="101"/>
      <c r="WQF45" s="101"/>
      <c r="WQG45" s="101"/>
      <c r="WQH45" s="101"/>
      <c r="WQI45" s="101"/>
      <c r="WQJ45" s="101"/>
      <c r="WQK45" s="101"/>
      <c r="WQL45" s="101"/>
      <c r="WQM45" s="101"/>
      <c r="WQN45" s="101"/>
      <c r="WQO45" s="101"/>
      <c r="WQP45" s="101"/>
      <c r="WQQ45" s="101"/>
      <c r="WQR45" s="101"/>
      <c r="WQS45" s="101"/>
      <c r="WQT45" s="101"/>
      <c r="WQU45" s="101"/>
      <c r="WQV45" s="101"/>
      <c r="WQW45" s="101"/>
      <c r="WQX45" s="101"/>
      <c r="WQY45" s="101"/>
      <c r="WQZ45" s="101"/>
      <c r="WRA45" s="101"/>
      <c r="WRB45" s="101"/>
      <c r="WRC45" s="101"/>
      <c r="WRD45" s="101"/>
      <c r="WRE45" s="101"/>
      <c r="WRF45" s="101"/>
      <c r="WRG45" s="101"/>
      <c r="WRH45" s="101"/>
      <c r="WRI45" s="101"/>
      <c r="WRJ45" s="101"/>
      <c r="WRK45" s="101"/>
      <c r="WRL45" s="101"/>
      <c r="WRM45" s="101"/>
      <c r="WRN45" s="101"/>
      <c r="WRO45" s="101"/>
      <c r="WRP45" s="101"/>
      <c r="WRQ45" s="101"/>
      <c r="WRR45" s="101"/>
      <c r="WRS45" s="101"/>
      <c r="WRT45" s="101"/>
      <c r="WRU45" s="101"/>
      <c r="WRV45" s="101"/>
      <c r="WRW45" s="101"/>
      <c r="WRX45" s="101"/>
      <c r="WRY45" s="101"/>
      <c r="WRZ45" s="101"/>
      <c r="WSA45" s="101"/>
      <c r="WSB45" s="101"/>
      <c r="WSC45" s="101"/>
      <c r="WSD45" s="101"/>
      <c r="WSE45" s="101"/>
      <c r="WSF45" s="101"/>
      <c r="WSG45" s="101"/>
      <c r="WSH45" s="101"/>
      <c r="WSI45" s="101"/>
      <c r="WSJ45" s="101"/>
      <c r="WSK45" s="101"/>
      <c r="WSL45" s="101"/>
      <c r="WSM45" s="101"/>
      <c r="WSN45" s="101"/>
      <c r="WSO45" s="101"/>
      <c r="WSP45" s="101"/>
      <c r="WSQ45" s="101"/>
      <c r="WSR45" s="101"/>
      <c r="WSS45" s="101"/>
      <c r="WST45" s="101"/>
      <c r="WSU45" s="101"/>
      <c r="WSV45" s="101"/>
      <c r="WSW45" s="101"/>
      <c r="WSX45" s="101"/>
      <c r="WSY45" s="101"/>
      <c r="WSZ45" s="101"/>
      <c r="WTA45" s="101"/>
      <c r="WTB45" s="101"/>
      <c r="WTC45" s="101"/>
      <c r="WTD45" s="101"/>
      <c r="WTE45" s="101"/>
      <c r="WTF45" s="101"/>
      <c r="WTG45" s="101"/>
      <c r="WTH45" s="101"/>
      <c r="WTI45" s="101"/>
      <c r="WTJ45" s="101"/>
      <c r="WTK45" s="101"/>
      <c r="WTL45" s="101"/>
      <c r="WTM45" s="101"/>
      <c r="WTN45" s="101"/>
      <c r="WTO45" s="101"/>
      <c r="WTP45" s="101"/>
      <c r="WTQ45" s="101"/>
      <c r="WTR45" s="101"/>
      <c r="WTS45" s="101"/>
      <c r="WTT45" s="101"/>
      <c r="WTU45" s="101"/>
      <c r="WTV45" s="101"/>
      <c r="WTW45" s="101"/>
      <c r="WTX45" s="101"/>
      <c r="WTY45" s="101"/>
      <c r="WTZ45" s="101"/>
      <c r="WUA45" s="101"/>
      <c r="WUB45" s="101"/>
      <c r="WUC45" s="101"/>
      <c r="WUD45" s="101"/>
      <c r="WUE45" s="101"/>
      <c r="WUF45" s="101"/>
      <c r="WUG45" s="101"/>
      <c r="WUH45" s="101"/>
      <c r="WUI45" s="101"/>
      <c r="WUJ45" s="101"/>
      <c r="WUK45" s="101"/>
      <c r="WUL45" s="101"/>
      <c r="WUM45" s="101"/>
      <c r="WUN45" s="101"/>
      <c r="WUO45" s="101"/>
      <c r="WUP45" s="101"/>
      <c r="WUQ45" s="101"/>
      <c r="WUR45" s="101"/>
      <c r="WUS45" s="101"/>
      <c r="WUT45" s="101"/>
      <c r="WUU45" s="101"/>
      <c r="WUV45" s="101"/>
      <c r="WUW45" s="101"/>
      <c r="WUX45" s="101"/>
      <c r="WUY45" s="101"/>
      <c r="WUZ45" s="101"/>
      <c r="WVA45" s="101"/>
      <c r="WVB45" s="101"/>
      <c r="WVC45" s="101"/>
      <c r="WVD45" s="101"/>
      <c r="WVE45" s="101"/>
      <c r="WVF45" s="101"/>
      <c r="WVG45" s="101"/>
      <c r="WVH45" s="101"/>
      <c r="WVI45" s="101"/>
      <c r="WVJ45" s="101"/>
      <c r="WVK45" s="101"/>
      <c r="WVL45" s="101"/>
      <c r="WVM45" s="101"/>
      <c r="WVN45" s="101"/>
      <c r="WVO45" s="101"/>
      <c r="WVP45" s="101"/>
      <c r="WVQ45" s="101"/>
      <c r="WVR45" s="101"/>
      <c r="WVS45" s="101"/>
      <c r="WVT45" s="101"/>
      <c r="WVU45" s="101"/>
      <c r="WVV45" s="101"/>
      <c r="WVW45" s="101"/>
      <c r="WVX45" s="101"/>
      <c r="WVY45" s="101"/>
      <c r="WVZ45" s="101"/>
      <c r="WWA45" s="101"/>
      <c r="WWB45" s="101"/>
      <c r="WWC45" s="101"/>
      <c r="WWD45" s="101"/>
      <c r="WWE45" s="101"/>
      <c r="WWF45" s="101"/>
      <c r="WWG45" s="101"/>
      <c r="WWH45" s="101"/>
      <c r="WWI45" s="101"/>
      <c r="WWJ45" s="101"/>
      <c r="WWK45" s="101"/>
      <c r="WWL45" s="101"/>
      <c r="WWM45" s="101"/>
      <c r="WWN45" s="101"/>
      <c r="WWO45" s="101"/>
      <c r="WWP45" s="101"/>
      <c r="WWQ45" s="101"/>
      <c r="WWR45" s="101"/>
      <c r="WWS45" s="101"/>
      <c r="WWT45" s="101"/>
      <c r="WWU45" s="101"/>
      <c r="WWV45" s="101"/>
      <c r="WWW45" s="101"/>
      <c r="WWX45" s="101"/>
      <c r="WWY45" s="101"/>
      <c r="WWZ45" s="101"/>
      <c r="WXA45" s="101"/>
      <c r="WXB45" s="101"/>
      <c r="WXC45" s="101"/>
      <c r="WXD45" s="101"/>
      <c r="WXE45" s="101"/>
      <c r="WXF45" s="101"/>
      <c r="WXG45" s="101"/>
      <c r="WXH45" s="101"/>
      <c r="WXI45" s="101"/>
      <c r="WXJ45" s="101"/>
      <c r="WXK45" s="101"/>
      <c r="WXL45" s="101"/>
      <c r="WXM45" s="101"/>
      <c r="WXN45" s="101"/>
      <c r="WXO45" s="101"/>
      <c r="WXP45" s="101"/>
      <c r="WXQ45" s="101"/>
      <c r="WXR45" s="101"/>
      <c r="WXS45" s="101"/>
      <c r="WXT45" s="101"/>
      <c r="WXU45" s="101"/>
      <c r="WXV45" s="101"/>
      <c r="WXW45" s="101"/>
      <c r="WXX45" s="101"/>
      <c r="WXY45" s="101"/>
      <c r="WXZ45" s="101"/>
      <c r="WYA45" s="101"/>
      <c r="WYB45" s="101"/>
      <c r="WYC45" s="101"/>
      <c r="WYD45" s="101"/>
      <c r="WYE45" s="101"/>
      <c r="WYF45" s="101"/>
      <c r="WYG45" s="101"/>
      <c r="WYH45" s="101"/>
      <c r="WYI45" s="101"/>
      <c r="WYJ45" s="101"/>
      <c r="WYK45" s="101"/>
      <c r="WYL45" s="101"/>
      <c r="WYM45" s="101"/>
      <c r="WYN45" s="101"/>
      <c r="WYO45" s="101"/>
      <c r="WYP45" s="101"/>
      <c r="WYQ45" s="101"/>
      <c r="WYR45" s="101"/>
      <c r="WYS45" s="101"/>
      <c r="WYT45" s="101"/>
      <c r="WYU45" s="101"/>
      <c r="WYV45" s="101"/>
      <c r="WYW45" s="101"/>
      <c r="WYX45" s="101"/>
      <c r="WYY45" s="101"/>
      <c r="WYZ45" s="101"/>
      <c r="WZA45" s="101"/>
      <c r="WZB45" s="101"/>
      <c r="WZC45" s="101"/>
      <c r="WZD45" s="101"/>
      <c r="WZE45" s="101"/>
      <c r="WZF45" s="101"/>
      <c r="WZG45" s="101"/>
      <c r="WZH45" s="101"/>
      <c r="WZI45" s="101"/>
      <c r="WZJ45" s="101"/>
      <c r="WZK45" s="101"/>
      <c r="WZL45" s="101"/>
      <c r="WZM45" s="101"/>
      <c r="WZN45" s="101"/>
      <c r="WZO45" s="101"/>
      <c r="WZP45" s="101"/>
      <c r="WZQ45" s="101"/>
      <c r="WZR45" s="101"/>
      <c r="WZS45" s="101"/>
      <c r="WZT45" s="101"/>
      <c r="WZU45" s="101"/>
      <c r="WZV45" s="101"/>
      <c r="WZW45" s="101"/>
      <c r="WZX45" s="101"/>
      <c r="WZY45" s="101"/>
      <c r="WZZ45" s="101"/>
      <c r="XAA45" s="101"/>
      <c r="XAB45" s="101"/>
      <c r="XAC45" s="101"/>
      <c r="XAD45" s="101"/>
      <c r="XAE45" s="101"/>
      <c r="XAF45" s="101"/>
      <c r="XAG45" s="101"/>
      <c r="XAH45" s="101"/>
      <c r="XAI45" s="101"/>
      <c r="XAJ45" s="101"/>
      <c r="XAK45" s="101"/>
      <c r="XAL45" s="101"/>
      <c r="XAM45" s="101"/>
      <c r="XAN45" s="101"/>
      <c r="XAO45" s="101"/>
      <c r="XAP45" s="101"/>
      <c r="XAQ45" s="101"/>
      <c r="XAR45" s="101"/>
      <c r="XAS45" s="101"/>
      <c r="XAT45" s="101"/>
      <c r="XAU45" s="101"/>
      <c r="XAV45" s="101"/>
      <c r="XAW45" s="101"/>
      <c r="XAX45" s="101"/>
      <c r="XAY45" s="101"/>
      <c r="XAZ45" s="101"/>
      <c r="XBA45" s="101"/>
      <c r="XBB45" s="101"/>
      <c r="XBC45" s="101"/>
      <c r="XBD45" s="101"/>
      <c r="XBE45" s="101"/>
      <c r="XBF45" s="101"/>
      <c r="XBG45" s="101"/>
      <c r="XBH45" s="101"/>
      <c r="XBI45" s="101"/>
      <c r="XBJ45" s="101"/>
      <c r="XBK45" s="101"/>
      <c r="XBL45" s="101"/>
      <c r="XBM45" s="101"/>
      <c r="XBN45" s="101"/>
      <c r="XBO45" s="101"/>
      <c r="XBP45" s="101"/>
      <c r="XBQ45" s="101"/>
      <c r="XBR45" s="101"/>
      <c r="XBS45" s="101"/>
      <c r="XBT45" s="101"/>
      <c r="XBU45" s="101"/>
      <c r="XBV45" s="101"/>
      <c r="XBW45" s="101"/>
      <c r="XBX45" s="101"/>
      <c r="XBY45" s="101"/>
      <c r="XBZ45" s="101"/>
      <c r="XCA45" s="101"/>
      <c r="XCB45" s="101"/>
      <c r="XCC45" s="101"/>
      <c r="XCD45" s="101"/>
      <c r="XCE45" s="101"/>
      <c r="XCF45" s="101"/>
      <c r="XCG45" s="101"/>
      <c r="XCH45" s="101"/>
      <c r="XCI45" s="101"/>
      <c r="XCJ45" s="101"/>
      <c r="XCK45" s="101"/>
      <c r="XCL45" s="101"/>
      <c r="XCM45" s="101"/>
      <c r="XCN45" s="101"/>
      <c r="XCO45" s="101"/>
      <c r="XCP45" s="101"/>
      <c r="XCQ45" s="101"/>
      <c r="XCR45" s="101"/>
      <c r="XCS45" s="101"/>
      <c r="XCT45" s="101"/>
      <c r="XCU45" s="101"/>
      <c r="XCV45" s="101"/>
      <c r="XCW45" s="101"/>
      <c r="XCX45" s="101"/>
      <c r="XCY45" s="101"/>
      <c r="XCZ45" s="101"/>
      <c r="XDA45" s="101"/>
      <c r="XDB45" s="101"/>
      <c r="XDC45" s="101"/>
      <c r="XDD45" s="101"/>
      <c r="XDE45" s="101"/>
      <c r="XDF45" s="101"/>
      <c r="XDG45" s="101"/>
      <c r="XDH45" s="101"/>
      <c r="XDI45" s="101"/>
      <c r="XDJ45" s="101"/>
      <c r="XDK45" s="101"/>
      <c r="XDL45" s="101"/>
      <c r="XDM45" s="101"/>
      <c r="XDN45" s="101"/>
      <c r="XDO45" s="101"/>
      <c r="XDP45" s="101"/>
      <c r="XDQ45" s="101"/>
      <c r="XDR45" s="101"/>
      <c r="XDS45" s="101"/>
      <c r="XDT45" s="101"/>
      <c r="XDU45" s="101"/>
      <c r="XDV45" s="101"/>
      <c r="XDW45" s="101"/>
      <c r="XDX45" s="101"/>
      <c r="XDY45" s="101"/>
      <c r="XDZ45" s="101"/>
      <c r="XEA45" s="101"/>
      <c r="XEB45" s="101"/>
      <c r="XEC45" s="101"/>
      <c r="XED45" s="101"/>
      <c r="XEE45" s="101"/>
      <c r="XEF45" s="101"/>
      <c r="XEG45" s="101"/>
      <c r="XEH45" s="101"/>
      <c r="XEI45" s="101"/>
      <c r="XEJ45" s="101"/>
      <c r="XEK45" s="101"/>
      <c r="XEL45" s="101"/>
      <c r="XEM45" s="101"/>
      <c r="XEN45" s="101"/>
      <c r="XEO45" s="101"/>
      <c r="XEP45" s="101"/>
      <c r="XEQ45" s="101"/>
      <c r="XER45" s="101"/>
    </row>
    <row r="46" spans="1:16372" ht="31.5">
      <c r="A46" s="143"/>
      <c r="B46" s="1265" t="s">
        <v>2518</v>
      </c>
      <c r="C46" s="166">
        <v>13348000</v>
      </c>
      <c r="D46" s="1266" t="s">
        <v>3100</v>
      </c>
      <c r="E46" s="1248" t="s">
        <v>3101</v>
      </c>
      <c r="F46" s="1249" t="s">
        <v>3054</v>
      </c>
    </row>
    <row r="47" spans="1:16372">
      <c r="A47" s="143"/>
      <c r="B47" s="1289"/>
      <c r="C47" s="1282"/>
      <c r="D47" s="1290"/>
      <c r="E47" s="1284"/>
      <c r="F47" s="1285"/>
    </row>
    <row r="48" spans="1:16372" ht="15.75" customHeight="1">
      <c r="A48" s="143"/>
      <c r="B48" s="1269" t="s">
        <v>3102</v>
      </c>
      <c r="C48" s="1276">
        <v>19800000</v>
      </c>
      <c r="D48" s="1277"/>
      <c r="E48" s="1272" t="s">
        <v>3053</v>
      </c>
      <c r="F48" s="1273" t="s">
        <v>3054</v>
      </c>
    </row>
    <row r="49" spans="1:6" s="160" customFormat="1" ht="15.75" customHeight="1">
      <c r="A49" s="143"/>
      <c r="B49" s="1278" t="s">
        <v>2574</v>
      </c>
      <c r="C49" s="1279">
        <v>6240000</v>
      </c>
      <c r="D49" s="1280" t="s">
        <v>3103</v>
      </c>
      <c r="E49" s="1278" t="s">
        <v>3104</v>
      </c>
      <c r="F49" s="1281" t="s">
        <v>3054</v>
      </c>
    </row>
    <row r="50" spans="1:6">
      <c r="A50" s="180"/>
      <c r="B50" s="1238" t="s">
        <v>3105</v>
      </c>
      <c r="C50" s="166">
        <v>13560000</v>
      </c>
      <c r="D50" s="1267" t="s">
        <v>3106</v>
      </c>
      <c r="E50" s="1248" t="s">
        <v>3104</v>
      </c>
      <c r="F50" s="1249" t="s">
        <v>3054</v>
      </c>
    </row>
    <row r="51" spans="1:6">
      <c r="A51" s="180"/>
      <c r="B51" s="1238"/>
      <c r="C51" s="166"/>
      <c r="D51" s="1267"/>
      <c r="E51" s="1248"/>
      <c r="F51" s="1249"/>
    </row>
    <row r="52" spans="1:6" s="160" customFormat="1" ht="31.5">
      <c r="A52" s="141"/>
      <c r="B52" s="1242" t="s">
        <v>3107</v>
      </c>
      <c r="C52" s="166">
        <v>14057200</v>
      </c>
      <c r="D52" s="1267"/>
      <c r="E52" s="1248"/>
      <c r="F52" s="1246" t="s">
        <v>3054</v>
      </c>
    </row>
    <row r="53" spans="1:6" s="160" customFormat="1" ht="31.5">
      <c r="A53" s="144"/>
      <c r="B53" s="1238" t="s">
        <v>303</v>
      </c>
      <c r="C53" s="1268">
        <v>5280000</v>
      </c>
      <c r="D53" s="1255" t="s">
        <v>3108</v>
      </c>
      <c r="E53" s="1248" t="s">
        <v>3109</v>
      </c>
      <c r="F53" s="1249" t="s">
        <v>3054</v>
      </c>
    </row>
    <row r="54" spans="1:6" s="160" customFormat="1" ht="31.5">
      <c r="A54" s="144"/>
      <c r="B54" s="1238" t="s">
        <v>3110</v>
      </c>
      <c r="C54" s="166">
        <v>8777200</v>
      </c>
      <c r="D54" s="1251" t="s">
        <v>3111</v>
      </c>
      <c r="E54" s="1248" t="s">
        <v>3104</v>
      </c>
      <c r="F54" s="1249" t="s">
        <v>3054</v>
      </c>
    </row>
    <row r="55" spans="1:6" s="160" customFormat="1">
      <c r="A55" s="144"/>
      <c r="B55" s="1238"/>
      <c r="C55" s="166"/>
      <c r="D55" s="1251"/>
      <c r="E55" s="1248"/>
      <c r="F55" s="1249"/>
    </row>
    <row r="56" spans="1:6" ht="31.5">
      <c r="A56" s="165"/>
      <c r="B56" s="1259" t="s">
        <v>2583</v>
      </c>
      <c r="C56" s="164">
        <v>20800000</v>
      </c>
      <c r="D56" s="1251"/>
      <c r="E56" s="1248"/>
      <c r="F56" s="1246" t="s">
        <v>3054</v>
      </c>
    </row>
    <row r="57" spans="1:6" ht="31.5">
      <c r="A57" s="143"/>
      <c r="B57" s="1238" t="s">
        <v>2584</v>
      </c>
      <c r="C57" s="166">
        <v>20800000</v>
      </c>
      <c r="D57" s="1251" t="s">
        <v>3112</v>
      </c>
      <c r="E57" s="1248" t="s">
        <v>3113</v>
      </c>
      <c r="F57" s="1249" t="s">
        <v>3054</v>
      </c>
    </row>
    <row r="58" spans="1:6">
      <c r="D58" s="1198"/>
      <c r="E58" s="1198"/>
      <c r="F58" s="1198"/>
    </row>
    <row r="59" spans="1:6">
      <c r="E59" s="182"/>
      <c r="F59" s="182"/>
    </row>
    <row r="60" spans="1:6">
      <c r="E60" s="182"/>
      <c r="F60" s="182"/>
    </row>
    <row r="63" spans="1:6">
      <c r="D63" s="1199"/>
      <c r="E63" s="1199"/>
      <c r="F63" s="1199"/>
    </row>
    <row r="64" spans="1:6">
      <c r="D64" s="1200"/>
      <c r="E64" s="1200"/>
      <c r="F64" s="1200"/>
    </row>
    <row r="65" spans="4:6">
      <c r="D65" s="1201"/>
      <c r="E65" s="1201"/>
      <c r="F65" s="1201"/>
    </row>
  </sheetData>
  <mergeCells count="4">
    <mergeCell ref="D58:F58"/>
    <mergeCell ref="D63:F63"/>
    <mergeCell ref="D64:F64"/>
    <mergeCell ref="D65:F65"/>
  </mergeCells>
  <pageMargins left="0.7" right="0.7" top="0.75" bottom="0.75" header="0.3" footer="0.3"/>
  <pageSetup orientation="portrait" horizontalDpi="0" verticalDpi="0" r:id="rId1"/>
</worksheet>
</file>

<file path=xl/worksheets/sheet31.xml><?xml version="1.0" encoding="utf-8"?>
<worksheet xmlns="http://schemas.openxmlformats.org/spreadsheetml/2006/main" xmlns:r="http://schemas.openxmlformats.org/officeDocument/2006/relationships">
  <dimension ref="A1:F100"/>
  <sheetViews>
    <sheetView topLeftCell="A35" zoomScale="60" zoomScaleNormal="60" workbookViewId="0">
      <selection activeCell="D57" sqref="D57"/>
    </sheetView>
  </sheetViews>
  <sheetFormatPr defaultColWidth="8.85546875" defaultRowHeight="15.75"/>
  <cols>
    <col min="1" max="1" width="7.7109375" style="44" customWidth="1"/>
    <col min="2" max="2" width="55.7109375" style="44" customWidth="1"/>
    <col min="3" max="3" width="23.7109375" style="44" customWidth="1"/>
    <col min="4" max="4" width="45.7109375" style="44" customWidth="1"/>
    <col min="5" max="6" width="24.7109375" style="44" customWidth="1"/>
    <col min="7" max="16384" width="8.85546875" style="44"/>
  </cols>
  <sheetData>
    <row r="1" spans="1:6">
      <c r="A1" s="174" t="s">
        <v>411</v>
      </c>
      <c r="B1" s="345"/>
      <c r="C1" s="345" t="s">
        <v>504</v>
      </c>
      <c r="D1" s="14"/>
      <c r="E1" s="14"/>
      <c r="F1" s="14"/>
    </row>
    <row r="3" spans="1:6" ht="31.5">
      <c r="A3" s="11" t="s">
        <v>112</v>
      </c>
      <c r="B3" s="11" t="s">
        <v>262</v>
      </c>
      <c r="C3" s="91" t="s">
        <v>3115</v>
      </c>
      <c r="D3" s="81" t="s">
        <v>263</v>
      </c>
      <c r="E3" s="82" t="s">
        <v>258</v>
      </c>
      <c r="F3" s="82" t="s">
        <v>259</v>
      </c>
    </row>
    <row r="4" spans="1:6">
      <c r="A4" s="107">
        <v>1</v>
      </c>
      <c r="B4" s="108">
        <v>2</v>
      </c>
      <c r="C4" s="109">
        <v>3</v>
      </c>
      <c r="D4" s="110">
        <v>4</v>
      </c>
      <c r="E4" s="110">
        <v>5</v>
      </c>
      <c r="F4" s="109">
        <v>6</v>
      </c>
    </row>
    <row r="5" spans="1:6">
      <c r="A5" s="346"/>
      <c r="B5" s="1236"/>
      <c r="C5" s="346"/>
      <c r="D5" s="346"/>
      <c r="E5" s="346"/>
      <c r="F5" s="346"/>
    </row>
    <row r="6" spans="1:6">
      <c r="A6" s="366"/>
      <c r="B6" s="138" t="s">
        <v>111</v>
      </c>
      <c r="C6" s="366"/>
      <c r="D6" s="366"/>
      <c r="E6" s="366"/>
      <c r="F6" s="366"/>
    </row>
    <row r="7" spans="1:6">
      <c r="A7" s="366"/>
      <c r="B7" s="369" t="s">
        <v>91</v>
      </c>
      <c r="C7" s="990">
        <f>SUM(C9,C21,C27,C30,C34,C37,C40,C46,C49,C54,C59,C62)</f>
        <v>689100000</v>
      </c>
      <c r="D7" s="366"/>
      <c r="E7" s="366"/>
      <c r="F7" s="366"/>
    </row>
    <row r="8" spans="1:6">
      <c r="A8" s="366"/>
      <c r="B8" s="368"/>
      <c r="C8" s="366"/>
      <c r="D8" s="366"/>
      <c r="E8" s="366"/>
      <c r="F8" s="366"/>
    </row>
    <row r="9" spans="1:6" ht="31.5">
      <c r="A9" s="512"/>
      <c r="B9" s="283" t="s">
        <v>235</v>
      </c>
      <c r="C9" s="1021">
        <v>176434000</v>
      </c>
      <c r="D9" s="56"/>
      <c r="E9" s="760" t="s">
        <v>389</v>
      </c>
      <c r="F9" s="283"/>
    </row>
    <row r="10" spans="1:6" ht="31.5">
      <c r="A10" s="1237">
        <v>1</v>
      </c>
      <c r="B10" s="5" t="s">
        <v>265</v>
      </c>
      <c r="C10" s="1022">
        <v>4000000</v>
      </c>
      <c r="D10" s="5" t="s">
        <v>9299</v>
      </c>
      <c r="E10" s="760" t="s">
        <v>284</v>
      </c>
      <c r="F10" s="77" t="s">
        <v>91</v>
      </c>
    </row>
    <row r="11" spans="1:6" ht="47.25">
      <c r="A11" s="1237">
        <v>2</v>
      </c>
      <c r="B11" s="77" t="s">
        <v>267</v>
      </c>
      <c r="C11" s="1022">
        <v>15540000</v>
      </c>
      <c r="D11" s="5" t="s">
        <v>9300</v>
      </c>
      <c r="E11" s="760" t="s">
        <v>284</v>
      </c>
      <c r="F11" s="77" t="s">
        <v>91</v>
      </c>
    </row>
    <row r="12" spans="1:6" ht="31.5">
      <c r="A12" s="1237">
        <v>3</v>
      </c>
      <c r="B12" s="5" t="s">
        <v>268</v>
      </c>
      <c r="C12" s="1022">
        <v>65000000</v>
      </c>
      <c r="D12" s="5" t="s">
        <v>9301</v>
      </c>
      <c r="E12" s="760" t="s">
        <v>7704</v>
      </c>
      <c r="F12" s="77" t="s">
        <v>91</v>
      </c>
    </row>
    <row r="13" spans="1:6" ht="31.5">
      <c r="A13" s="1237">
        <v>4</v>
      </c>
      <c r="B13" s="5" t="s">
        <v>236</v>
      </c>
      <c r="C13" s="1022">
        <v>14206600</v>
      </c>
      <c r="D13" s="5" t="s">
        <v>237</v>
      </c>
      <c r="E13" s="760" t="s">
        <v>7685</v>
      </c>
      <c r="F13" s="77" t="s">
        <v>91</v>
      </c>
    </row>
    <row r="14" spans="1:6" ht="31.5">
      <c r="A14" s="1237">
        <v>5</v>
      </c>
      <c r="B14" s="77" t="s">
        <v>272</v>
      </c>
      <c r="C14" s="1022">
        <v>7854800</v>
      </c>
      <c r="D14" s="5" t="s">
        <v>238</v>
      </c>
      <c r="E14" s="760" t="s">
        <v>2471</v>
      </c>
      <c r="F14" s="77" t="s">
        <v>91</v>
      </c>
    </row>
    <row r="15" spans="1:6" ht="31.5">
      <c r="A15" s="1237">
        <v>6</v>
      </c>
      <c r="B15" s="77" t="s">
        <v>239</v>
      </c>
      <c r="C15" s="1022">
        <v>3342600</v>
      </c>
      <c r="D15" s="5" t="s">
        <v>9302</v>
      </c>
      <c r="E15" s="760" t="s">
        <v>2546</v>
      </c>
      <c r="F15" s="77" t="s">
        <v>91</v>
      </c>
    </row>
    <row r="16" spans="1:6" ht="31.5">
      <c r="A16" s="1237">
        <v>7</v>
      </c>
      <c r="B16" s="77" t="s">
        <v>288</v>
      </c>
      <c r="C16" s="1022">
        <v>3600000</v>
      </c>
      <c r="D16" s="5" t="s">
        <v>9303</v>
      </c>
      <c r="E16" s="760" t="s">
        <v>283</v>
      </c>
      <c r="F16" s="77" t="s">
        <v>91</v>
      </c>
    </row>
    <row r="17" spans="1:6" ht="31.5">
      <c r="A17" s="1237">
        <v>8</v>
      </c>
      <c r="B17" s="5" t="s">
        <v>275</v>
      </c>
      <c r="C17" s="1022">
        <v>16500000</v>
      </c>
      <c r="D17" s="5" t="s">
        <v>9304</v>
      </c>
      <c r="E17" s="760" t="s">
        <v>7705</v>
      </c>
      <c r="F17" s="77" t="s">
        <v>91</v>
      </c>
    </row>
    <row r="18" spans="1:6" ht="31.5">
      <c r="A18" s="1237">
        <v>9</v>
      </c>
      <c r="B18" s="77" t="s">
        <v>316</v>
      </c>
      <c r="C18" s="1022">
        <v>27150000</v>
      </c>
      <c r="D18" s="5" t="s">
        <v>9305</v>
      </c>
      <c r="E18" s="760" t="s">
        <v>284</v>
      </c>
      <c r="F18" s="77" t="s">
        <v>91</v>
      </c>
    </row>
    <row r="19" spans="1:6" ht="31.5">
      <c r="A19" s="1237">
        <v>10</v>
      </c>
      <c r="B19" s="5" t="s">
        <v>290</v>
      </c>
      <c r="C19" s="1022">
        <v>19240000</v>
      </c>
      <c r="D19" s="5" t="s">
        <v>9306</v>
      </c>
      <c r="E19" s="760" t="s">
        <v>284</v>
      </c>
      <c r="F19" s="77" t="s">
        <v>91</v>
      </c>
    </row>
    <row r="20" spans="1:6" s="903" customFormat="1">
      <c r="A20" s="74"/>
      <c r="B20" s="5"/>
      <c r="C20" s="1022"/>
      <c r="D20" s="56"/>
      <c r="E20" s="760"/>
      <c r="F20" s="77"/>
    </row>
    <row r="21" spans="1:6" ht="31.5">
      <c r="A21" s="74"/>
      <c r="B21" s="283" t="s">
        <v>241</v>
      </c>
      <c r="C21" s="1021">
        <v>140146000</v>
      </c>
      <c r="D21" s="56"/>
      <c r="E21" s="760" t="s">
        <v>389</v>
      </c>
      <c r="F21" s="5"/>
    </row>
    <row r="22" spans="1:6" ht="31.5">
      <c r="A22" s="1237">
        <v>11</v>
      </c>
      <c r="B22" s="5" t="s">
        <v>358</v>
      </c>
      <c r="C22" s="1022">
        <v>58750000</v>
      </c>
      <c r="D22" s="5" t="s">
        <v>9307</v>
      </c>
      <c r="E22" s="760" t="s">
        <v>6095</v>
      </c>
      <c r="F22" s="77" t="s">
        <v>91</v>
      </c>
    </row>
    <row r="23" spans="1:6" ht="31.5">
      <c r="A23" s="1237">
        <v>12</v>
      </c>
      <c r="B23" s="5" t="s">
        <v>346</v>
      </c>
      <c r="C23" s="1022">
        <v>19600000</v>
      </c>
      <c r="D23" s="5" t="s">
        <v>9308</v>
      </c>
      <c r="E23" s="760" t="s">
        <v>7706</v>
      </c>
      <c r="F23" s="5"/>
    </row>
    <row r="24" spans="1:6" ht="31.5">
      <c r="A24" s="1237">
        <v>13</v>
      </c>
      <c r="B24" s="77" t="s">
        <v>277</v>
      </c>
      <c r="C24" s="1022">
        <v>56796000</v>
      </c>
      <c r="D24" s="5" t="s">
        <v>9309</v>
      </c>
      <c r="E24" s="760" t="s">
        <v>406</v>
      </c>
      <c r="F24" s="77" t="s">
        <v>91</v>
      </c>
    </row>
    <row r="25" spans="1:6" ht="31.5">
      <c r="A25" s="1237">
        <v>14</v>
      </c>
      <c r="B25" s="77" t="s">
        <v>243</v>
      </c>
      <c r="C25" s="1022">
        <v>5000000</v>
      </c>
      <c r="D25" s="5" t="s">
        <v>9310</v>
      </c>
      <c r="E25" s="760" t="s">
        <v>6097</v>
      </c>
      <c r="F25" s="77" t="s">
        <v>91</v>
      </c>
    </row>
    <row r="26" spans="1:6" s="903" customFormat="1">
      <c r="A26" s="74"/>
      <c r="B26" s="77"/>
      <c r="C26" s="1022"/>
      <c r="D26" s="56"/>
      <c r="E26" s="760"/>
      <c r="F26" s="77"/>
    </row>
    <row r="27" spans="1:6" ht="31.5">
      <c r="A27" s="74"/>
      <c r="B27" s="283" t="s">
        <v>279</v>
      </c>
      <c r="C27" s="1021">
        <v>20000000</v>
      </c>
      <c r="D27" s="56"/>
      <c r="E27" s="760" t="s">
        <v>389</v>
      </c>
      <c r="F27" s="5"/>
    </row>
    <row r="28" spans="1:6" ht="31.5">
      <c r="A28" s="1237">
        <v>15</v>
      </c>
      <c r="B28" s="77" t="s">
        <v>280</v>
      </c>
      <c r="C28" s="1022">
        <v>20000000</v>
      </c>
      <c r="D28" s="5" t="s">
        <v>9311</v>
      </c>
      <c r="E28" s="760" t="s">
        <v>284</v>
      </c>
      <c r="F28" s="77" t="s">
        <v>91</v>
      </c>
    </row>
    <row r="29" spans="1:6" s="903" customFormat="1">
      <c r="A29" s="74"/>
      <c r="B29" s="77"/>
      <c r="C29" s="1022"/>
      <c r="D29" s="56"/>
      <c r="E29" s="760"/>
      <c r="F29" s="77"/>
    </row>
    <row r="30" spans="1:6" ht="31.5">
      <c r="A30" s="512"/>
      <c r="B30" s="283" t="s">
        <v>292</v>
      </c>
      <c r="C30" s="1021">
        <v>50800000</v>
      </c>
      <c r="D30" s="56"/>
      <c r="E30" s="760" t="s">
        <v>389</v>
      </c>
      <c r="F30" s="5"/>
    </row>
    <row r="31" spans="1:6" ht="31.5">
      <c r="A31" s="1237">
        <v>16</v>
      </c>
      <c r="B31" s="5" t="s">
        <v>293</v>
      </c>
      <c r="C31" s="1022">
        <v>21800000</v>
      </c>
      <c r="D31" s="56" t="s">
        <v>9312</v>
      </c>
      <c r="E31" s="760" t="s">
        <v>2526</v>
      </c>
      <c r="F31" s="77" t="s">
        <v>91</v>
      </c>
    </row>
    <row r="32" spans="1:6" ht="31.5">
      <c r="A32" s="1237">
        <v>17</v>
      </c>
      <c r="B32" s="5" t="s">
        <v>294</v>
      </c>
      <c r="C32" s="1022">
        <v>29000000</v>
      </c>
      <c r="D32" s="56" t="s">
        <v>9313</v>
      </c>
      <c r="E32" s="760" t="s">
        <v>2526</v>
      </c>
      <c r="F32" s="77" t="s">
        <v>91</v>
      </c>
    </row>
    <row r="33" spans="1:6" s="903" customFormat="1">
      <c r="A33" s="74"/>
      <c r="B33" s="5"/>
      <c r="C33" s="1022"/>
      <c r="D33" s="56"/>
      <c r="E33" s="760"/>
      <c r="F33" s="77"/>
    </row>
    <row r="34" spans="1:6" ht="31.5">
      <c r="A34" s="512"/>
      <c r="B34" s="283" t="s">
        <v>2499</v>
      </c>
      <c r="C34" s="1021">
        <v>10150000</v>
      </c>
      <c r="D34" s="56"/>
      <c r="E34" s="760" t="s">
        <v>389</v>
      </c>
      <c r="F34" s="5"/>
    </row>
    <row r="35" spans="1:6" ht="31.5">
      <c r="A35" s="1237">
        <v>18</v>
      </c>
      <c r="B35" s="77" t="s">
        <v>2567</v>
      </c>
      <c r="C35" s="1022">
        <v>10150000</v>
      </c>
      <c r="D35" s="56" t="s">
        <v>9314</v>
      </c>
      <c r="E35" s="760" t="s">
        <v>2526</v>
      </c>
      <c r="F35" s="77" t="s">
        <v>91</v>
      </c>
    </row>
    <row r="36" spans="1:6" s="903" customFormat="1">
      <c r="A36" s="74"/>
      <c r="B36" s="77"/>
      <c r="C36" s="1022"/>
      <c r="D36" s="56"/>
      <c r="E36" s="760"/>
      <c r="F36" s="77"/>
    </row>
    <row r="37" spans="1:6">
      <c r="A37" s="74"/>
      <c r="B37" s="283" t="s">
        <v>5182</v>
      </c>
      <c r="C37" s="1021">
        <v>48330000</v>
      </c>
      <c r="D37" s="56"/>
      <c r="E37" s="760"/>
      <c r="F37" s="5"/>
    </row>
    <row r="38" spans="1:6" ht="31.5">
      <c r="A38" s="1237">
        <v>19</v>
      </c>
      <c r="B38" s="5" t="s">
        <v>7707</v>
      </c>
      <c r="C38" s="1022">
        <v>48330000</v>
      </c>
      <c r="D38" s="56" t="s">
        <v>9315</v>
      </c>
      <c r="E38" s="760" t="s">
        <v>7656</v>
      </c>
      <c r="F38" s="77" t="s">
        <v>91</v>
      </c>
    </row>
    <row r="39" spans="1:6" s="903" customFormat="1">
      <c r="A39" s="1237"/>
      <c r="B39" s="5"/>
      <c r="C39" s="1022"/>
      <c r="D39" s="56"/>
      <c r="E39" s="760"/>
      <c r="F39" s="77"/>
    </row>
    <row r="40" spans="1:6" ht="31.5">
      <c r="A40" s="1237"/>
      <c r="B40" s="283" t="s">
        <v>295</v>
      </c>
      <c r="C40" s="1021">
        <v>104025000</v>
      </c>
      <c r="D40" s="56"/>
      <c r="E40" s="760" t="s">
        <v>389</v>
      </c>
      <c r="F40" s="5"/>
    </row>
    <row r="41" spans="1:6" ht="31.5">
      <c r="A41" s="1237">
        <v>20</v>
      </c>
      <c r="B41" s="5" t="s">
        <v>2507</v>
      </c>
      <c r="C41" s="1022">
        <v>9025000</v>
      </c>
      <c r="D41" s="56" t="s">
        <v>9316</v>
      </c>
      <c r="E41" s="760" t="s">
        <v>6099</v>
      </c>
      <c r="F41" s="77" t="s">
        <v>91</v>
      </c>
    </row>
    <row r="42" spans="1:6" ht="31.5">
      <c r="A42" s="1237">
        <v>21</v>
      </c>
      <c r="B42" s="5" t="s">
        <v>296</v>
      </c>
      <c r="C42" s="1022">
        <v>45000000</v>
      </c>
      <c r="D42" s="56" t="s">
        <v>9317</v>
      </c>
      <c r="E42" s="760" t="s">
        <v>7158</v>
      </c>
      <c r="F42" s="77" t="s">
        <v>91</v>
      </c>
    </row>
    <row r="43" spans="1:6">
      <c r="A43" s="1237">
        <v>22</v>
      </c>
      <c r="B43" s="5" t="s">
        <v>7434</v>
      </c>
      <c r="C43" s="1022">
        <v>30000000</v>
      </c>
      <c r="D43" s="56" t="s">
        <v>9318</v>
      </c>
      <c r="E43" s="760" t="s">
        <v>6098</v>
      </c>
      <c r="F43" s="5"/>
    </row>
    <row r="44" spans="1:6" ht="31.5">
      <c r="A44" s="1237">
        <v>23</v>
      </c>
      <c r="B44" s="5" t="s">
        <v>2514</v>
      </c>
      <c r="C44" s="1022">
        <v>20000000</v>
      </c>
      <c r="D44" s="56" t="s">
        <v>9319</v>
      </c>
      <c r="E44" s="760" t="s">
        <v>6098</v>
      </c>
      <c r="F44" s="5"/>
    </row>
    <row r="45" spans="1:6" s="903" customFormat="1">
      <c r="A45" s="1237"/>
      <c r="B45" s="5"/>
      <c r="C45" s="1022"/>
      <c r="D45" s="56"/>
      <c r="E45" s="760"/>
      <c r="F45" s="5"/>
    </row>
    <row r="46" spans="1:6" ht="31.5">
      <c r="A46" s="1237"/>
      <c r="B46" s="283" t="s">
        <v>2517</v>
      </c>
      <c r="C46" s="1021">
        <v>10000000</v>
      </c>
      <c r="D46" s="56"/>
      <c r="E46" s="760" t="s">
        <v>389</v>
      </c>
      <c r="F46" s="5"/>
    </row>
    <row r="47" spans="1:6" ht="31.5">
      <c r="A47" s="1237">
        <v>24</v>
      </c>
      <c r="B47" s="5" t="s">
        <v>2518</v>
      </c>
      <c r="C47" s="1022">
        <v>10000000</v>
      </c>
      <c r="D47" s="56" t="s">
        <v>9320</v>
      </c>
      <c r="E47" s="760" t="s">
        <v>7708</v>
      </c>
      <c r="F47" s="77" t="s">
        <v>91</v>
      </c>
    </row>
    <row r="48" spans="1:6" s="903" customFormat="1">
      <c r="A48" s="1237"/>
      <c r="B48" s="5"/>
      <c r="C48" s="1022"/>
      <c r="D48" s="56"/>
      <c r="E48" s="760"/>
      <c r="F48" s="77"/>
    </row>
    <row r="49" spans="1:6" ht="31.5">
      <c r="A49" s="1237"/>
      <c r="B49" s="283" t="s">
        <v>299</v>
      </c>
      <c r="C49" s="1021">
        <v>50380000</v>
      </c>
      <c r="D49" s="56"/>
      <c r="E49" s="760" t="s">
        <v>389</v>
      </c>
      <c r="F49" s="5"/>
    </row>
    <row r="50" spans="1:6" ht="31.5">
      <c r="A50" s="1237">
        <v>25</v>
      </c>
      <c r="B50" s="77" t="s">
        <v>2519</v>
      </c>
      <c r="C50" s="1022">
        <v>10000000</v>
      </c>
      <c r="D50" s="56" t="s">
        <v>9321</v>
      </c>
      <c r="E50" s="760" t="s">
        <v>2526</v>
      </c>
      <c r="F50" s="77" t="s">
        <v>91</v>
      </c>
    </row>
    <row r="51" spans="1:6">
      <c r="A51" s="1237">
        <v>26</v>
      </c>
      <c r="B51" s="5" t="s">
        <v>3105</v>
      </c>
      <c r="C51" s="1022">
        <v>30380000</v>
      </c>
      <c r="D51" s="56" t="s">
        <v>9322</v>
      </c>
      <c r="E51" s="760" t="s">
        <v>2526</v>
      </c>
      <c r="F51" s="5"/>
    </row>
    <row r="52" spans="1:6" ht="31.5">
      <c r="A52" s="1237">
        <v>27</v>
      </c>
      <c r="B52" s="77" t="s">
        <v>300</v>
      </c>
      <c r="C52" s="1022">
        <v>10000000</v>
      </c>
      <c r="D52" s="56" t="s">
        <v>9323</v>
      </c>
      <c r="E52" s="760" t="s">
        <v>2526</v>
      </c>
      <c r="F52" s="77" t="s">
        <v>91</v>
      </c>
    </row>
    <row r="53" spans="1:6" s="903" customFormat="1">
      <c r="A53" s="1237"/>
      <c r="B53" s="77"/>
      <c r="C53" s="1022"/>
      <c r="D53" s="56"/>
      <c r="E53" s="760"/>
      <c r="F53" s="77"/>
    </row>
    <row r="54" spans="1:6" ht="31.5">
      <c r="A54" s="1237"/>
      <c r="B54" s="283" t="s">
        <v>301</v>
      </c>
      <c r="C54" s="1021">
        <v>42270000</v>
      </c>
      <c r="D54" s="56"/>
      <c r="E54" s="760" t="s">
        <v>389</v>
      </c>
      <c r="F54" s="5"/>
    </row>
    <row r="55" spans="1:6" ht="31.5">
      <c r="A55" s="1237">
        <v>28</v>
      </c>
      <c r="B55" s="5" t="s">
        <v>302</v>
      </c>
      <c r="C55" s="1022">
        <v>13230000</v>
      </c>
      <c r="D55" s="56" t="s">
        <v>9324</v>
      </c>
      <c r="E55" s="760" t="s">
        <v>2526</v>
      </c>
      <c r="F55" s="77" t="s">
        <v>91</v>
      </c>
    </row>
    <row r="56" spans="1:6" ht="31.5">
      <c r="A56" s="1237">
        <v>29</v>
      </c>
      <c r="B56" s="77" t="s">
        <v>303</v>
      </c>
      <c r="C56" s="1022">
        <v>12040000</v>
      </c>
      <c r="D56" s="56" t="s">
        <v>9325</v>
      </c>
      <c r="E56" s="760" t="s">
        <v>2526</v>
      </c>
      <c r="F56" s="77" t="s">
        <v>91</v>
      </c>
    </row>
    <row r="57" spans="1:6" ht="31.5">
      <c r="A57" s="1237">
        <v>30</v>
      </c>
      <c r="B57" s="5" t="s">
        <v>7709</v>
      </c>
      <c r="C57" s="1022">
        <v>17000000</v>
      </c>
      <c r="D57" s="56" t="s">
        <v>9326</v>
      </c>
      <c r="E57" s="760" t="s">
        <v>7656</v>
      </c>
      <c r="F57" s="5"/>
    </row>
    <row r="58" spans="1:6" s="903" customFormat="1">
      <c r="A58" s="1237"/>
      <c r="B58" s="5"/>
      <c r="C58" s="1022"/>
      <c r="D58" s="56"/>
      <c r="E58" s="760"/>
      <c r="F58" s="5"/>
    </row>
    <row r="59" spans="1:6" ht="31.5">
      <c r="A59" s="1237"/>
      <c r="B59" s="283" t="s">
        <v>5751</v>
      </c>
      <c r="C59" s="1021">
        <v>14440000</v>
      </c>
      <c r="D59" s="56"/>
      <c r="E59" s="760" t="s">
        <v>389</v>
      </c>
      <c r="F59" s="5"/>
    </row>
    <row r="60" spans="1:6" ht="31.5">
      <c r="A60" s="1237">
        <v>31</v>
      </c>
      <c r="B60" s="5" t="s">
        <v>7710</v>
      </c>
      <c r="C60" s="1022">
        <v>14440000</v>
      </c>
      <c r="D60" s="56" t="s">
        <v>9327</v>
      </c>
      <c r="E60" s="760" t="s">
        <v>2526</v>
      </c>
      <c r="F60" s="77" t="s">
        <v>91</v>
      </c>
    </row>
    <row r="61" spans="1:6" s="903" customFormat="1">
      <c r="A61" s="1237"/>
      <c r="B61" s="5"/>
      <c r="C61" s="1022"/>
      <c r="D61" s="56"/>
      <c r="E61" s="760"/>
      <c r="F61" s="77"/>
    </row>
    <row r="62" spans="1:6" ht="47.25">
      <c r="A62" s="1237"/>
      <c r="B62" s="283" t="s">
        <v>2583</v>
      </c>
      <c r="C62" s="1021">
        <v>22125000</v>
      </c>
      <c r="D62" s="5"/>
      <c r="E62" s="284" t="s">
        <v>7711</v>
      </c>
      <c r="F62" s="283"/>
    </row>
    <row r="63" spans="1:6">
      <c r="A63" s="1237">
        <v>32</v>
      </c>
      <c r="B63" s="5" t="s">
        <v>2584</v>
      </c>
      <c r="C63" s="1022">
        <v>22125000</v>
      </c>
      <c r="D63" s="269" t="s">
        <v>9328</v>
      </c>
      <c r="E63" s="760" t="s">
        <v>2554</v>
      </c>
      <c r="F63" s="5"/>
    </row>
    <row r="64" spans="1:6" ht="30" customHeight="1"/>
    <row r="65" ht="30" customHeight="1"/>
    <row r="66" ht="30" customHeight="1"/>
    <row r="67" ht="30" customHeight="1"/>
    <row r="68" ht="30" customHeight="1"/>
    <row r="69" ht="30" customHeight="1"/>
    <row r="70" ht="30" customHeight="1"/>
    <row r="71" ht="30" customHeight="1"/>
    <row r="72" ht="30" customHeight="1"/>
    <row r="73" ht="30" customHeight="1"/>
    <row r="74" ht="30" customHeight="1"/>
    <row r="75" ht="30" customHeight="1"/>
    <row r="76" ht="30" customHeight="1"/>
    <row r="77" ht="30" customHeight="1"/>
    <row r="78" ht="30" customHeight="1"/>
    <row r="79" ht="30" customHeight="1"/>
    <row r="80" ht="30" customHeight="1"/>
    <row r="81" ht="30" customHeight="1"/>
    <row r="82" ht="30" customHeight="1"/>
    <row r="83" ht="30" customHeight="1"/>
    <row r="84" ht="30" customHeight="1"/>
    <row r="85" ht="30" customHeight="1"/>
    <row r="86" ht="30" customHeight="1"/>
    <row r="87" ht="30" customHeight="1"/>
    <row r="88" ht="30" customHeight="1"/>
    <row r="89" ht="30" customHeight="1"/>
    <row r="90" ht="30" customHeight="1"/>
    <row r="91" ht="30" customHeight="1"/>
    <row r="92" ht="30" customHeight="1"/>
    <row r="93" ht="30" customHeight="1"/>
    <row r="94" ht="30" customHeight="1"/>
    <row r="95" ht="30" customHeight="1"/>
    <row r="96" ht="30" customHeight="1"/>
    <row r="97" ht="30" customHeight="1"/>
    <row r="98" ht="30" customHeight="1"/>
    <row r="99" ht="30" customHeight="1"/>
    <row r="100" ht="30" customHeight="1"/>
  </sheetData>
  <pageMargins left="0.7" right="0.7" top="0.75" bottom="0.75" header="0.3" footer="0.3"/>
</worksheet>
</file>

<file path=xl/worksheets/sheet32.xml><?xml version="1.0" encoding="utf-8"?>
<worksheet xmlns="http://schemas.openxmlformats.org/spreadsheetml/2006/main" xmlns:r="http://schemas.openxmlformats.org/officeDocument/2006/relationships">
  <dimension ref="A1:J57"/>
  <sheetViews>
    <sheetView topLeftCell="A31" zoomScale="60" zoomScaleNormal="60" workbookViewId="0">
      <selection activeCell="D26" sqref="D26:D29"/>
    </sheetView>
  </sheetViews>
  <sheetFormatPr defaultColWidth="8.85546875" defaultRowHeight="15.75"/>
  <cols>
    <col min="1" max="1" width="7.7109375" style="44" customWidth="1"/>
    <col min="2" max="2" width="55.7109375" style="44" customWidth="1"/>
    <col min="3" max="3" width="23.7109375" style="44" customWidth="1"/>
    <col min="4" max="4" width="45.7109375" style="44" customWidth="1"/>
    <col min="5" max="6" width="24.7109375" style="44" customWidth="1"/>
    <col min="7" max="9" width="8.85546875" style="44"/>
    <col min="10" max="10" width="23.7109375" style="44" bestFit="1" customWidth="1"/>
    <col min="11" max="16384" width="8.85546875" style="44"/>
  </cols>
  <sheetData>
    <row r="1" spans="1:6">
      <c r="B1" s="45" t="s">
        <v>499</v>
      </c>
      <c r="C1" s="45" t="s">
        <v>92</v>
      </c>
    </row>
    <row r="3" spans="1:6" ht="31.5">
      <c r="A3" s="11" t="s">
        <v>112</v>
      </c>
      <c r="B3" s="11" t="s">
        <v>262</v>
      </c>
      <c r="C3" s="91" t="s">
        <v>3115</v>
      </c>
      <c r="D3" s="81" t="s">
        <v>263</v>
      </c>
      <c r="E3" s="82" t="s">
        <v>258</v>
      </c>
      <c r="F3" s="82" t="s">
        <v>259</v>
      </c>
    </row>
    <row r="4" spans="1:6">
      <c r="A4" s="107">
        <v>1</v>
      </c>
      <c r="B4" s="108">
        <v>2</v>
      </c>
      <c r="C4" s="109">
        <v>3</v>
      </c>
      <c r="D4" s="110">
        <v>4</v>
      </c>
      <c r="E4" s="110">
        <v>5</v>
      </c>
      <c r="F4" s="109">
        <v>6</v>
      </c>
    </row>
    <row r="5" spans="1:6">
      <c r="A5" s="107"/>
      <c r="B5" s="108"/>
      <c r="C5" s="109"/>
      <c r="D5" s="110"/>
      <c r="E5" s="110"/>
      <c r="F5" s="109"/>
    </row>
    <row r="6" spans="1:6">
      <c r="A6" s="156"/>
      <c r="B6" s="138" t="s">
        <v>111</v>
      </c>
      <c r="C6" s="156"/>
      <c r="D6" s="157"/>
      <c r="E6" s="156"/>
      <c r="F6" s="156"/>
    </row>
    <row r="7" spans="1:6">
      <c r="A7" s="156"/>
      <c r="B7" s="158" t="s">
        <v>92</v>
      </c>
      <c r="C7" s="989">
        <f>SUM(C9,C21,C31,C35,C40,C43,C48,C51,C55)</f>
        <v>4488200000</v>
      </c>
      <c r="D7" s="157"/>
      <c r="E7" s="156"/>
      <c r="F7" s="156"/>
    </row>
    <row r="8" spans="1:6">
      <c r="A8" s="156"/>
      <c r="B8" s="156"/>
      <c r="C8" s="956"/>
      <c r="D8" s="157"/>
      <c r="E8" s="156"/>
      <c r="F8" s="156"/>
    </row>
    <row r="9" spans="1:6" ht="31.5">
      <c r="A9" s="949"/>
      <c r="B9" s="158" t="s">
        <v>235</v>
      </c>
      <c r="C9" s="954">
        <f>SUM(C10:C19)</f>
        <v>200120000</v>
      </c>
      <c r="D9" s="950"/>
      <c r="E9" s="951">
        <v>1</v>
      </c>
      <c r="F9" s="950"/>
    </row>
    <row r="10" spans="1:6" ht="31.5">
      <c r="A10" s="949">
        <v>1</v>
      </c>
      <c r="B10" s="950" t="s">
        <v>267</v>
      </c>
      <c r="C10" s="955">
        <v>19800000</v>
      </c>
      <c r="D10" s="950" t="s">
        <v>7453</v>
      </c>
      <c r="E10" s="949" t="s">
        <v>308</v>
      </c>
      <c r="F10" s="950" t="s">
        <v>7454</v>
      </c>
    </row>
    <row r="11" spans="1:6" ht="31.5">
      <c r="A11" s="949">
        <v>2</v>
      </c>
      <c r="B11" s="950" t="s">
        <v>268</v>
      </c>
      <c r="C11" s="955">
        <v>14020000</v>
      </c>
      <c r="D11" s="950" t="s">
        <v>7455</v>
      </c>
      <c r="E11" s="949" t="s">
        <v>6403</v>
      </c>
      <c r="F11" s="950" t="s">
        <v>7454</v>
      </c>
    </row>
    <row r="12" spans="1:6" ht="31.5">
      <c r="A12" s="949">
        <v>3</v>
      </c>
      <c r="B12" s="950" t="s">
        <v>236</v>
      </c>
      <c r="C12" s="955">
        <v>15000000</v>
      </c>
      <c r="D12" s="950" t="s">
        <v>7456</v>
      </c>
      <c r="E12" s="949" t="s">
        <v>7457</v>
      </c>
      <c r="F12" s="950" t="s">
        <v>7454</v>
      </c>
    </row>
    <row r="13" spans="1:6" ht="31.5">
      <c r="A13" s="949">
        <v>4</v>
      </c>
      <c r="B13" s="950" t="s">
        <v>272</v>
      </c>
      <c r="C13" s="955">
        <v>7400000</v>
      </c>
      <c r="D13" s="950" t="s">
        <v>311</v>
      </c>
      <c r="E13" s="949" t="s">
        <v>312</v>
      </c>
      <c r="F13" s="950" t="s">
        <v>7454</v>
      </c>
    </row>
    <row r="14" spans="1:6" ht="31.5">
      <c r="A14" s="949">
        <v>5</v>
      </c>
      <c r="B14" s="950" t="s">
        <v>239</v>
      </c>
      <c r="C14" s="955">
        <v>8500000</v>
      </c>
      <c r="D14" s="950" t="s">
        <v>7458</v>
      </c>
      <c r="E14" s="949" t="s">
        <v>7459</v>
      </c>
      <c r="F14" s="950" t="s">
        <v>7454</v>
      </c>
    </row>
    <row r="15" spans="1:6" ht="31.5">
      <c r="A15" s="949">
        <v>6</v>
      </c>
      <c r="B15" s="950" t="s">
        <v>288</v>
      </c>
      <c r="C15" s="955">
        <v>1200000</v>
      </c>
      <c r="D15" s="950" t="s">
        <v>313</v>
      </c>
      <c r="E15" s="949" t="s">
        <v>314</v>
      </c>
      <c r="F15" s="950" t="s">
        <v>7454</v>
      </c>
    </row>
    <row r="16" spans="1:6">
      <c r="A16" s="949">
        <v>7</v>
      </c>
      <c r="B16" s="950" t="s">
        <v>275</v>
      </c>
      <c r="C16" s="955">
        <v>15000000</v>
      </c>
      <c r="D16" s="950" t="s">
        <v>7460</v>
      </c>
      <c r="E16" s="949" t="s">
        <v>7121</v>
      </c>
      <c r="F16" s="950" t="s">
        <v>7454</v>
      </c>
    </row>
    <row r="17" spans="1:10" ht="31.5">
      <c r="A17" s="949">
        <v>8</v>
      </c>
      <c r="B17" s="950" t="s">
        <v>7461</v>
      </c>
      <c r="C17" s="955">
        <v>24000000</v>
      </c>
      <c r="D17" s="950" t="s">
        <v>7462</v>
      </c>
      <c r="E17" s="949" t="s">
        <v>284</v>
      </c>
      <c r="F17" s="950" t="s">
        <v>7454</v>
      </c>
    </row>
    <row r="18" spans="1:10" ht="31.5">
      <c r="A18" s="949">
        <v>9</v>
      </c>
      <c r="B18" s="950" t="s">
        <v>290</v>
      </c>
      <c r="C18" s="955">
        <v>10000000</v>
      </c>
      <c r="D18" s="950" t="s">
        <v>7463</v>
      </c>
      <c r="E18" s="949" t="s">
        <v>7464</v>
      </c>
      <c r="F18" s="950" t="s">
        <v>7454</v>
      </c>
    </row>
    <row r="19" spans="1:10" ht="31.5">
      <c r="A19" s="949">
        <v>10</v>
      </c>
      <c r="B19" s="950" t="s">
        <v>471</v>
      </c>
      <c r="C19" s="955">
        <v>85200000</v>
      </c>
      <c r="D19" s="950" t="s">
        <v>7465</v>
      </c>
      <c r="E19" s="949" t="s">
        <v>5330</v>
      </c>
      <c r="F19" s="950" t="s">
        <v>7454</v>
      </c>
    </row>
    <row r="20" spans="1:10">
      <c r="A20" s="949"/>
      <c r="B20" s="952"/>
      <c r="C20" s="957"/>
      <c r="D20" s="950"/>
      <c r="E20" s="949"/>
      <c r="F20" s="950"/>
    </row>
    <row r="21" spans="1:10" ht="31.5">
      <c r="A21" s="949"/>
      <c r="B21" s="158" t="s">
        <v>241</v>
      </c>
      <c r="C21" s="954">
        <f>SUM(C22:C29)</f>
        <v>4087480000</v>
      </c>
      <c r="D21" s="950"/>
      <c r="E21" s="951">
        <v>1</v>
      </c>
      <c r="F21" s="950"/>
      <c r="J21" s="958"/>
    </row>
    <row r="22" spans="1:10" ht="31.5">
      <c r="A22" s="949">
        <v>11</v>
      </c>
      <c r="B22" s="950" t="s">
        <v>437</v>
      </c>
      <c r="C22" s="955">
        <v>4000000000</v>
      </c>
      <c r="D22" s="950" t="s">
        <v>7466</v>
      </c>
      <c r="E22" s="949" t="s">
        <v>250</v>
      </c>
      <c r="F22" s="950" t="s">
        <v>7454</v>
      </c>
    </row>
    <row r="23" spans="1:10">
      <c r="A23" s="949">
        <v>12</v>
      </c>
      <c r="B23" s="950" t="s">
        <v>358</v>
      </c>
      <c r="C23" s="955">
        <v>10000000</v>
      </c>
      <c r="D23" s="950" t="s">
        <v>7467</v>
      </c>
      <c r="E23" s="949" t="s">
        <v>7468</v>
      </c>
      <c r="F23" s="950" t="s">
        <v>7454</v>
      </c>
    </row>
    <row r="24" spans="1:10">
      <c r="A24" s="949">
        <v>13</v>
      </c>
      <c r="B24" s="950" t="s">
        <v>3080</v>
      </c>
      <c r="C24" s="955">
        <v>8000000</v>
      </c>
      <c r="D24" s="950" t="s">
        <v>7469</v>
      </c>
      <c r="E24" s="949" t="s">
        <v>7470</v>
      </c>
      <c r="F24" s="950" t="s">
        <v>7454</v>
      </c>
    </row>
    <row r="25" spans="1:10">
      <c r="A25" s="949">
        <v>14</v>
      </c>
      <c r="B25" s="953" t="s">
        <v>3082</v>
      </c>
      <c r="C25" s="955">
        <v>20000000</v>
      </c>
      <c r="D25" s="950" t="s">
        <v>7471</v>
      </c>
      <c r="E25" s="949" t="s">
        <v>7468</v>
      </c>
      <c r="F25" s="950" t="s">
        <v>7454</v>
      </c>
    </row>
    <row r="26" spans="1:10" ht="31.5">
      <c r="A26" s="949">
        <v>15</v>
      </c>
      <c r="B26" s="953" t="s">
        <v>242</v>
      </c>
      <c r="C26" s="955">
        <v>8000000</v>
      </c>
      <c r="D26" s="950" t="s">
        <v>7472</v>
      </c>
      <c r="E26" s="949" t="s">
        <v>430</v>
      </c>
      <c r="F26" s="950" t="s">
        <v>7454</v>
      </c>
    </row>
    <row r="27" spans="1:10" ht="31.5">
      <c r="A27" s="949">
        <v>16</v>
      </c>
      <c r="B27" s="950" t="s">
        <v>277</v>
      </c>
      <c r="C27" s="955">
        <v>35000000</v>
      </c>
      <c r="D27" s="950" t="s">
        <v>7473</v>
      </c>
      <c r="E27" s="949" t="s">
        <v>256</v>
      </c>
      <c r="F27" s="950" t="s">
        <v>7454</v>
      </c>
    </row>
    <row r="28" spans="1:10" ht="31.5">
      <c r="A28" s="949">
        <v>17</v>
      </c>
      <c r="B28" s="950" t="s">
        <v>361</v>
      </c>
      <c r="C28" s="955">
        <v>2500000</v>
      </c>
      <c r="D28" s="950" t="s">
        <v>7474</v>
      </c>
      <c r="E28" s="949" t="s">
        <v>314</v>
      </c>
      <c r="F28" s="950" t="s">
        <v>7454</v>
      </c>
    </row>
    <row r="29" spans="1:10" ht="31.5">
      <c r="A29" s="949">
        <v>18</v>
      </c>
      <c r="B29" s="950" t="s">
        <v>344</v>
      </c>
      <c r="C29" s="955">
        <v>3980000</v>
      </c>
      <c r="D29" s="950" t="s">
        <v>7475</v>
      </c>
      <c r="E29" s="949" t="s">
        <v>308</v>
      </c>
      <c r="F29" s="950" t="s">
        <v>7454</v>
      </c>
    </row>
    <row r="30" spans="1:10">
      <c r="A30" s="949"/>
      <c r="B30" s="952"/>
      <c r="C30" s="957"/>
      <c r="D30" s="950"/>
      <c r="E30" s="949"/>
      <c r="F30" s="950"/>
    </row>
    <row r="31" spans="1:10" ht="47.25">
      <c r="A31" s="949"/>
      <c r="B31" s="158" t="s">
        <v>345</v>
      </c>
      <c r="C31" s="954">
        <f>SUM(C32:C33)</f>
        <v>33000000</v>
      </c>
      <c r="D31" s="950"/>
      <c r="E31" s="951">
        <v>1</v>
      </c>
      <c r="F31" s="950"/>
    </row>
    <row r="32" spans="1:10" ht="47.25">
      <c r="A32" s="949">
        <v>19</v>
      </c>
      <c r="B32" s="950" t="s">
        <v>280</v>
      </c>
      <c r="C32" s="955">
        <v>13000000</v>
      </c>
      <c r="D32" s="950" t="s">
        <v>7476</v>
      </c>
      <c r="E32" s="949" t="s">
        <v>7477</v>
      </c>
      <c r="F32" s="950" t="s">
        <v>7454</v>
      </c>
    </row>
    <row r="33" spans="1:6" ht="31.5">
      <c r="A33" s="949">
        <v>20</v>
      </c>
      <c r="B33" s="950" t="s">
        <v>2379</v>
      </c>
      <c r="C33" s="955">
        <v>20000000</v>
      </c>
      <c r="D33" s="950" t="s">
        <v>7478</v>
      </c>
      <c r="E33" s="949" t="s">
        <v>256</v>
      </c>
      <c r="F33" s="950" t="s">
        <v>7454</v>
      </c>
    </row>
    <row r="34" spans="1:6">
      <c r="A34" s="949"/>
      <c r="B34" s="952"/>
      <c r="C34" s="957"/>
      <c r="D34" s="950"/>
      <c r="E34" s="950"/>
      <c r="F34" s="950"/>
    </row>
    <row r="35" spans="1:6" ht="31.5">
      <c r="A35" s="949"/>
      <c r="B35" s="158" t="s">
        <v>3092</v>
      </c>
      <c r="C35" s="954">
        <f>SUM(C36:C38)</f>
        <v>78600000</v>
      </c>
      <c r="D35" s="950"/>
      <c r="E35" s="951">
        <v>1</v>
      </c>
      <c r="F35" s="950" t="s">
        <v>7454</v>
      </c>
    </row>
    <row r="36" spans="1:6" ht="31.5">
      <c r="A36" s="949">
        <v>21</v>
      </c>
      <c r="B36" s="950" t="s">
        <v>7479</v>
      </c>
      <c r="C36" s="955">
        <v>3000000</v>
      </c>
      <c r="D36" s="950" t="s">
        <v>7480</v>
      </c>
      <c r="E36" s="949" t="s">
        <v>5148</v>
      </c>
      <c r="F36" s="950" t="s">
        <v>7454</v>
      </c>
    </row>
    <row r="37" spans="1:6" ht="31.5">
      <c r="A37" s="949">
        <v>22</v>
      </c>
      <c r="B37" s="950" t="s">
        <v>294</v>
      </c>
      <c r="C37" s="955">
        <v>69600000</v>
      </c>
      <c r="D37" s="950" t="s">
        <v>7481</v>
      </c>
      <c r="E37" s="949" t="s">
        <v>2737</v>
      </c>
      <c r="F37" s="950" t="s">
        <v>7454</v>
      </c>
    </row>
    <row r="38" spans="1:6">
      <c r="A38" s="949">
        <v>23</v>
      </c>
      <c r="B38" s="952" t="s">
        <v>5727</v>
      </c>
      <c r="C38" s="955">
        <v>6000000</v>
      </c>
      <c r="D38" s="950" t="s">
        <v>7482</v>
      </c>
      <c r="E38" s="949" t="s">
        <v>314</v>
      </c>
      <c r="F38" s="950" t="s">
        <v>7454</v>
      </c>
    </row>
    <row r="39" spans="1:6">
      <c r="A39" s="949"/>
      <c r="B39" s="952"/>
      <c r="C39" s="957"/>
      <c r="D39" s="950"/>
      <c r="E39" s="949"/>
      <c r="F39" s="950"/>
    </row>
    <row r="40" spans="1:6" ht="31.5">
      <c r="A40" s="949"/>
      <c r="B40" s="260" t="s">
        <v>2499</v>
      </c>
      <c r="C40" s="954">
        <f>C41</f>
        <v>5000000</v>
      </c>
      <c r="D40" s="950"/>
      <c r="E40" s="951">
        <v>1</v>
      </c>
      <c r="F40" s="950" t="s">
        <v>7454</v>
      </c>
    </row>
    <row r="41" spans="1:6">
      <c r="A41" s="949">
        <v>24</v>
      </c>
      <c r="B41" s="952" t="s">
        <v>2567</v>
      </c>
      <c r="C41" s="955">
        <v>5000000</v>
      </c>
      <c r="D41" s="950"/>
      <c r="E41" s="949" t="s">
        <v>314</v>
      </c>
      <c r="F41" s="950" t="s">
        <v>7454</v>
      </c>
    </row>
    <row r="42" spans="1:6">
      <c r="A42" s="949"/>
      <c r="B42" s="952"/>
      <c r="C42" s="957"/>
      <c r="D42" s="950"/>
      <c r="E42" s="949"/>
      <c r="F42" s="950"/>
    </row>
    <row r="43" spans="1:6" ht="31.5">
      <c r="A43" s="949"/>
      <c r="B43" s="260" t="s">
        <v>3095</v>
      </c>
      <c r="C43" s="954">
        <f>SUM(C44:C46)</f>
        <v>49000000</v>
      </c>
      <c r="D43" s="950"/>
      <c r="E43" s="951">
        <v>1</v>
      </c>
      <c r="F43" s="950"/>
    </row>
    <row r="44" spans="1:6" ht="31.5">
      <c r="A44" s="949">
        <v>25</v>
      </c>
      <c r="B44" s="952" t="s">
        <v>2507</v>
      </c>
      <c r="C44" s="955">
        <v>5000000</v>
      </c>
      <c r="D44" s="950" t="s">
        <v>7483</v>
      </c>
      <c r="E44" s="949" t="s">
        <v>5457</v>
      </c>
      <c r="F44" s="950" t="s">
        <v>7454</v>
      </c>
    </row>
    <row r="45" spans="1:6" ht="31.5">
      <c r="A45" s="949">
        <v>26</v>
      </c>
      <c r="B45" s="952" t="s">
        <v>296</v>
      </c>
      <c r="C45" s="955">
        <v>22000000</v>
      </c>
      <c r="D45" s="950" t="s">
        <v>5678</v>
      </c>
      <c r="E45" s="949" t="s">
        <v>422</v>
      </c>
      <c r="F45" s="950" t="s">
        <v>7454</v>
      </c>
    </row>
    <row r="46" spans="1:6" ht="31.5">
      <c r="A46" s="949">
        <v>27</v>
      </c>
      <c r="B46" s="952" t="s">
        <v>5736</v>
      </c>
      <c r="C46" s="955">
        <v>22000000</v>
      </c>
      <c r="D46" s="950" t="s">
        <v>7484</v>
      </c>
      <c r="E46" s="949" t="s">
        <v>5690</v>
      </c>
      <c r="F46" s="950" t="s">
        <v>7454</v>
      </c>
    </row>
    <row r="47" spans="1:6">
      <c r="A47" s="949"/>
      <c r="B47" s="952"/>
      <c r="C47" s="957"/>
      <c r="D47" s="950"/>
      <c r="E47" s="949"/>
      <c r="F47" s="950"/>
    </row>
    <row r="48" spans="1:6" ht="31.5">
      <c r="A48" s="949"/>
      <c r="B48" s="260" t="s">
        <v>2517</v>
      </c>
      <c r="C48" s="954">
        <f>C49</f>
        <v>10000000</v>
      </c>
      <c r="D48" s="950"/>
      <c r="E48" s="951">
        <v>1</v>
      </c>
      <c r="F48" s="950"/>
    </row>
    <row r="49" spans="1:6" ht="31.5">
      <c r="A49" s="949">
        <v>28</v>
      </c>
      <c r="B49" s="952" t="s">
        <v>2518</v>
      </c>
      <c r="C49" s="955">
        <v>10000000</v>
      </c>
      <c r="D49" s="950" t="s">
        <v>7485</v>
      </c>
      <c r="E49" s="949" t="s">
        <v>5690</v>
      </c>
      <c r="F49" s="950" t="s">
        <v>7454</v>
      </c>
    </row>
    <row r="50" spans="1:6">
      <c r="A50" s="949"/>
      <c r="B50" s="952"/>
      <c r="C50" s="957"/>
      <c r="D50" s="950"/>
      <c r="E50" s="949"/>
      <c r="F50" s="950"/>
    </row>
    <row r="51" spans="1:6" ht="31.5">
      <c r="A51" s="949"/>
      <c r="B51" s="260" t="s">
        <v>5954</v>
      </c>
      <c r="C51" s="954">
        <f>SUM(C52:C53)</f>
        <v>15000000</v>
      </c>
      <c r="D51" s="950"/>
      <c r="E51" s="951">
        <v>1</v>
      </c>
      <c r="F51" s="950"/>
    </row>
    <row r="52" spans="1:6" ht="31.5">
      <c r="A52" s="949">
        <v>29</v>
      </c>
      <c r="B52" s="952" t="s">
        <v>2519</v>
      </c>
      <c r="C52" s="955">
        <v>5000000</v>
      </c>
      <c r="D52" s="950" t="s">
        <v>7486</v>
      </c>
      <c r="E52" s="949" t="s">
        <v>5690</v>
      </c>
      <c r="F52" s="950" t="s">
        <v>7454</v>
      </c>
    </row>
    <row r="53" spans="1:6" ht="31.5">
      <c r="A53" s="949">
        <v>30</v>
      </c>
      <c r="B53" s="952" t="s">
        <v>7487</v>
      </c>
      <c r="C53" s="955">
        <v>10000000</v>
      </c>
      <c r="D53" s="950" t="s">
        <v>7488</v>
      </c>
      <c r="E53" s="949" t="s">
        <v>5690</v>
      </c>
      <c r="F53" s="950" t="s">
        <v>7454</v>
      </c>
    </row>
    <row r="54" spans="1:6">
      <c r="A54" s="949"/>
      <c r="B54" s="952"/>
      <c r="C54" s="957"/>
      <c r="D54" s="950"/>
      <c r="E54" s="949"/>
      <c r="F54" s="950"/>
    </row>
    <row r="55" spans="1:6" ht="31.5">
      <c r="A55" s="949"/>
      <c r="B55" s="260" t="s">
        <v>2578</v>
      </c>
      <c r="C55" s="954">
        <f>SUM(C56:C57)</f>
        <v>10000000</v>
      </c>
      <c r="D55" s="950"/>
      <c r="E55" s="951">
        <v>1</v>
      </c>
      <c r="F55" s="950"/>
    </row>
    <row r="56" spans="1:6" ht="31.5">
      <c r="A56" s="949">
        <v>31</v>
      </c>
      <c r="B56" s="952" t="s">
        <v>303</v>
      </c>
      <c r="C56" s="955">
        <v>5000000</v>
      </c>
      <c r="D56" s="950" t="s">
        <v>7489</v>
      </c>
      <c r="E56" s="949" t="s">
        <v>5690</v>
      </c>
      <c r="F56" s="950" t="s">
        <v>7454</v>
      </c>
    </row>
    <row r="57" spans="1:6">
      <c r="A57" s="949">
        <v>32</v>
      </c>
      <c r="B57" s="952" t="s">
        <v>3110</v>
      </c>
      <c r="C57" s="955">
        <v>5000000</v>
      </c>
      <c r="D57" s="950" t="s">
        <v>7490</v>
      </c>
      <c r="E57" s="949" t="s">
        <v>7491</v>
      </c>
      <c r="F57" s="950" t="s">
        <v>7454</v>
      </c>
    </row>
  </sheetData>
  <pageMargins left="0.7" right="0.7" top="0.75" bottom="0.75" header="0.3" footer="0.3"/>
  <pageSetup paperSize="256" orientation="portrait" horizontalDpi="0" verticalDpi="0" r:id="rId1"/>
</worksheet>
</file>

<file path=xl/worksheets/sheet33.xml><?xml version="1.0" encoding="utf-8"?>
<worksheet xmlns="http://schemas.openxmlformats.org/spreadsheetml/2006/main" xmlns:r="http://schemas.openxmlformats.org/officeDocument/2006/relationships">
  <dimension ref="A1:F164"/>
  <sheetViews>
    <sheetView topLeftCell="A46" zoomScale="60" zoomScaleNormal="60" workbookViewId="0">
      <selection activeCell="D51" sqref="D51:D54"/>
    </sheetView>
  </sheetViews>
  <sheetFormatPr defaultRowHeight="15.75"/>
  <cols>
    <col min="1" max="1" width="7.7109375" style="3" customWidth="1"/>
    <col min="2" max="2" width="55.7109375" style="3" customWidth="1"/>
    <col min="3" max="3" width="23.7109375" style="3" customWidth="1"/>
    <col min="4" max="4" width="45.7109375" style="3" customWidth="1"/>
    <col min="5" max="6" width="24.7109375" style="3" customWidth="1"/>
    <col min="7" max="256" width="6.85546875" style="3" customWidth="1"/>
    <col min="257" max="257" width="8.7109375" style="3" customWidth="1"/>
    <col min="258" max="258" width="55.7109375" style="3" customWidth="1"/>
    <col min="259" max="259" width="23.7109375" style="3" customWidth="1"/>
    <col min="260" max="260" width="45.7109375" style="3" customWidth="1"/>
    <col min="261" max="262" width="24.7109375" style="3" customWidth="1"/>
    <col min="263" max="512" width="6.85546875" style="3" customWidth="1"/>
    <col min="513" max="513" width="8.7109375" style="3" customWidth="1"/>
    <col min="514" max="514" width="55.7109375" style="3" customWidth="1"/>
    <col min="515" max="515" width="23.7109375" style="3" customWidth="1"/>
    <col min="516" max="516" width="45.7109375" style="3" customWidth="1"/>
    <col min="517" max="518" width="24.7109375" style="3" customWidth="1"/>
    <col min="519" max="768" width="6.85546875" style="3" customWidth="1"/>
    <col min="769" max="769" width="8.7109375" style="3" customWidth="1"/>
    <col min="770" max="770" width="55.7109375" style="3" customWidth="1"/>
    <col min="771" max="771" width="23.7109375" style="3" customWidth="1"/>
    <col min="772" max="772" width="45.7109375" style="3" customWidth="1"/>
    <col min="773" max="774" width="24.7109375" style="3" customWidth="1"/>
    <col min="775" max="1024" width="6.85546875" style="3" customWidth="1"/>
    <col min="1025" max="1025" width="8.7109375" style="3" customWidth="1"/>
    <col min="1026" max="1026" width="55.7109375" style="3" customWidth="1"/>
    <col min="1027" max="1027" width="23.7109375" style="3" customWidth="1"/>
    <col min="1028" max="1028" width="45.7109375" style="3" customWidth="1"/>
    <col min="1029" max="1030" width="24.7109375" style="3" customWidth="1"/>
    <col min="1031" max="1280" width="6.85546875" style="3" customWidth="1"/>
    <col min="1281" max="1281" width="8.7109375" style="3" customWidth="1"/>
    <col min="1282" max="1282" width="55.7109375" style="3" customWidth="1"/>
    <col min="1283" max="1283" width="23.7109375" style="3" customWidth="1"/>
    <col min="1284" max="1284" width="45.7109375" style="3" customWidth="1"/>
    <col min="1285" max="1286" width="24.7109375" style="3" customWidth="1"/>
    <col min="1287" max="1536" width="6.85546875" style="3" customWidth="1"/>
    <col min="1537" max="1537" width="8.7109375" style="3" customWidth="1"/>
    <col min="1538" max="1538" width="55.7109375" style="3" customWidth="1"/>
    <col min="1539" max="1539" width="23.7109375" style="3" customWidth="1"/>
    <col min="1540" max="1540" width="45.7109375" style="3" customWidth="1"/>
    <col min="1541" max="1542" width="24.7109375" style="3" customWidth="1"/>
    <col min="1543" max="1792" width="6.85546875" style="3" customWidth="1"/>
    <col min="1793" max="1793" width="8.7109375" style="3" customWidth="1"/>
    <col min="1794" max="1794" width="55.7109375" style="3" customWidth="1"/>
    <col min="1795" max="1795" width="23.7109375" style="3" customWidth="1"/>
    <col min="1796" max="1796" width="45.7109375" style="3" customWidth="1"/>
    <col min="1797" max="1798" width="24.7109375" style="3" customWidth="1"/>
    <col min="1799" max="2048" width="6.85546875" style="3" customWidth="1"/>
    <col min="2049" max="2049" width="8.7109375" style="3" customWidth="1"/>
    <col min="2050" max="2050" width="55.7109375" style="3" customWidth="1"/>
    <col min="2051" max="2051" width="23.7109375" style="3" customWidth="1"/>
    <col min="2052" max="2052" width="45.7109375" style="3" customWidth="1"/>
    <col min="2053" max="2054" width="24.7109375" style="3" customWidth="1"/>
    <col min="2055" max="2304" width="6.85546875" style="3" customWidth="1"/>
    <col min="2305" max="2305" width="8.7109375" style="3" customWidth="1"/>
    <col min="2306" max="2306" width="55.7109375" style="3" customWidth="1"/>
    <col min="2307" max="2307" width="23.7109375" style="3" customWidth="1"/>
    <col min="2308" max="2308" width="45.7109375" style="3" customWidth="1"/>
    <col min="2309" max="2310" width="24.7109375" style="3" customWidth="1"/>
    <col min="2311" max="2560" width="6.85546875" style="3" customWidth="1"/>
    <col min="2561" max="2561" width="8.7109375" style="3" customWidth="1"/>
    <col min="2562" max="2562" width="55.7109375" style="3" customWidth="1"/>
    <col min="2563" max="2563" width="23.7109375" style="3" customWidth="1"/>
    <col min="2564" max="2564" width="45.7109375" style="3" customWidth="1"/>
    <col min="2565" max="2566" width="24.7109375" style="3" customWidth="1"/>
    <col min="2567" max="2816" width="6.85546875" style="3" customWidth="1"/>
    <col min="2817" max="2817" width="8.7109375" style="3" customWidth="1"/>
    <col min="2818" max="2818" width="55.7109375" style="3" customWidth="1"/>
    <col min="2819" max="2819" width="23.7109375" style="3" customWidth="1"/>
    <col min="2820" max="2820" width="45.7109375" style="3" customWidth="1"/>
    <col min="2821" max="2822" width="24.7109375" style="3" customWidth="1"/>
    <col min="2823" max="3072" width="6.85546875" style="3" customWidth="1"/>
    <col min="3073" max="3073" width="8.7109375" style="3" customWidth="1"/>
    <col min="3074" max="3074" width="55.7109375" style="3" customWidth="1"/>
    <col min="3075" max="3075" width="23.7109375" style="3" customWidth="1"/>
    <col min="3076" max="3076" width="45.7109375" style="3" customWidth="1"/>
    <col min="3077" max="3078" width="24.7109375" style="3" customWidth="1"/>
    <col min="3079" max="3328" width="6.85546875" style="3" customWidth="1"/>
    <col min="3329" max="3329" width="8.7109375" style="3" customWidth="1"/>
    <col min="3330" max="3330" width="55.7109375" style="3" customWidth="1"/>
    <col min="3331" max="3331" width="23.7109375" style="3" customWidth="1"/>
    <col min="3332" max="3332" width="45.7109375" style="3" customWidth="1"/>
    <col min="3333" max="3334" width="24.7109375" style="3" customWidth="1"/>
    <col min="3335" max="3584" width="6.85546875" style="3" customWidth="1"/>
    <col min="3585" max="3585" width="8.7109375" style="3" customWidth="1"/>
    <col min="3586" max="3586" width="55.7109375" style="3" customWidth="1"/>
    <col min="3587" max="3587" width="23.7109375" style="3" customWidth="1"/>
    <col min="3588" max="3588" width="45.7109375" style="3" customWidth="1"/>
    <col min="3589" max="3590" width="24.7109375" style="3" customWidth="1"/>
    <col min="3591" max="3840" width="6.85546875" style="3" customWidth="1"/>
    <col min="3841" max="3841" width="8.7109375" style="3" customWidth="1"/>
    <col min="3842" max="3842" width="55.7109375" style="3" customWidth="1"/>
    <col min="3843" max="3843" width="23.7109375" style="3" customWidth="1"/>
    <col min="3844" max="3844" width="45.7109375" style="3" customWidth="1"/>
    <col min="3845" max="3846" width="24.7109375" style="3" customWidth="1"/>
    <col min="3847" max="4096" width="6.85546875" style="3" customWidth="1"/>
    <col min="4097" max="4097" width="8.7109375" style="3" customWidth="1"/>
    <col min="4098" max="4098" width="55.7109375" style="3" customWidth="1"/>
    <col min="4099" max="4099" width="23.7109375" style="3" customWidth="1"/>
    <col min="4100" max="4100" width="45.7109375" style="3" customWidth="1"/>
    <col min="4101" max="4102" width="24.7109375" style="3" customWidth="1"/>
    <col min="4103" max="4352" width="6.85546875" style="3" customWidth="1"/>
    <col min="4353" max="4353" width="8.7109375" style="3" customWidth="1"/>
    <col min="4354" max="4354" width="55.7109375" style="3" customWidth="1"/>
    <col min="4355" max="4355" width="23.7109375" style="3" customWidth="1"/>
    <col min="4356" max="4356" width="45.7109375" style="3" customWidth="1"/>
    <col min="4357" max="4358" width="24.7109375" style="3" customWidth="1"/>
    <col min="4359" max="4608" width="6.85546875" style="3" customWidth="1"/>
    <col min="4609" max="4609" width="8.7109375" style="3" customWidth="1"/>
    <col min="4610" max="4610" width="55.7109375" style="3" customWidth="1"/>
    <col min="4611" max="4611" width="23.7109375" style="3" customWidth="1"/>
    <col min="4612" max="4612" width="45.7109375" style="3" customWidth="1"/>
    <col min="4613" max="4614" width="24.7109375" style="3" customWidth="1"/>
    <col min="4615" max="4864" width="6.85546875" style="3" customWidth="1"/>
    <col min="4865" max="4865" width="8.7109375" style="3" customWidth="1"/>
    <col min="4866" max="4866" width="55.7109375" style="3" customWidth="1"/>
    <col min="4867" max="4867" width="23.7109375" style="3" customWidth="1"/>
    <col min="4868" max="4868" width="45.7109375" style="3" customWidth="1"/>
    <col min="4869" max="4870" width="24.7109375" style="3" customWidth="1"/>
    <col min="4871" max="5120" width="6.85546875" style="3" customWidth="1"/>
    <col min="5121" max="5121" width="8.7109375" style="3" customWidth="1"/>
    <col min="5122" max="5122" width="55.7109375" style="3" customWidth="1"/>
    <col min="5123" max="5123" width="23.7109375" style="3" customWidth="1"/>
    <col min="5124" max="5124" width="45.7109375" style="3" customWidth="1"/>
    <col min="5125" max="5126" width="24.7109375" style="3" customWidth="1"/>
    <col min="5127" max="5376" width="6.85546875" style="3" customWidth="1"/>
    <col min="5377" max="5377" width="8.7109375" style="3" customWidth="1"/>
    <col min="5378" max="5378" width="55.7109375" style="3" customWidth="1"/>
    <col min="5379" max="5379" width="23.7109375" style="3" customWidth="1"/>
    <col min="5380" max="5380" width="45.7109375" style="3" customWidth="1"/>
    <col min="5381" max="5382" width="24.7109375" style="3" customWidth="1"/>
    <col min="5383" max="5632" width="6.85546875" style="3" customWidth="1"/>
    <col min="5633" max="5633" width="8.7109375" style="3" customWidth="1"/>
    <col min="5634" max="5634" width="55.7109375" style="3" customWidth="1"/>
    <col min="5635" max="5635" width="23.7109375" style="3" customWidth="1"/>
    <col min="5636" max="5636" width="45.7109375" style="3" customWidth="1"/>
    <col min="5637" max="5638" width="24.7109375" style="3" customWidth="1"/>
    <col min="5639" max="5888" width="6.85546875" style="3" customWidth="1"/>
    <col min="5889" max="5889" width="8.7109375" style="3" customWidth="1"/>
    <col min="5890" max="5890" width="55.7109375" style="3" customWidth="1"/>
    <col min="5891" max="5891" width="23.7109375" style="3" customWidth="1"/>
    <col min="5892" max="5892" width="45.7109375" style="3" customWidth="1"/>
    <col min="5893" max="5894" width="24.7109375" style="3" customWidth="1"/>
    <col min="5895" max="6144" width="6.85546875" style="3" customWidth="1"/>
    <col min="6145" max="6145" width="8.7109375" style="3" customWidth="1"/>
    <col min="6146" max="6146" width="55.7109375" style="3" customWidth="1"/>
    <col min="6147" max="6147" width="23.7109375" style="3" customWidth="1"/>
    <col min="6148" max="6148" width="45.7109375" style="3" customWidth="1"/>
    <col min="6149" max="6150" width="24.7109375" style="3" customWidth="1"/>
    <col min="6151" max="6400" width="6.85546875" style="3" customWidth="1"/>
    <col min="6401" max="6401" width="8.7109375" style="3" customWidth="1"/>
    <col min="6402" max="6402" width="55.7109375" style="3" customWidth="1"/>
    <col min="6403" max="6403" width="23.7109375" style="3" customWidth="1"/>
    <col min="6404" max="6404" width="45.7109375" style="3" customWidth="1"/>
    <col min="6405" max="6406" width="24.7109375" style="3" customWidth="1"/>
    <col min="6407" max="6656" width="6.85546875" style="3" customWidth="1"/>
    <col min="6657" max="6657" width="8.7109375" style="3" customWidth="1"/>
    <col min="6658" max="6658" width="55.7109375" style="3" customWidth="1"/>
    <col min="6659" max="6659" width="23.7109375" style="3" customWidth="1"/>
    <col min="6660" max="6660" width="45.7109375" style="3" customWidth="1"/>
    <col min="6661" max="6662" width="24.7109375" style="3" customWidth="1"/>
    <col min="6663" max="6912" width="6.85546875" style="3" customWidth="1"/>
    <col min="6913" max="6913" width="8.7109375" style="3" customWidth="1"/>
    <col min="6914" max="6914" width="55.7109375" style="3" customWidth="1"/>
    <col min="6915" max="6915" width="23.7109375" style="3" customWidth="1"/>
    <col min="6916" max="6916" width="45.7109375" style="3" customWidth="1"/>
    <col min="6917" max="6918" width="24.7109375" style="3" customWidth="1"/>
    <col min="6919" max="7168" width="6.85546875" style="3" customWidth="1"/>
    <col min="7169" max="7169" width="8.7109375" style="3" customWidth="1"/>
    <col min="7170" max="7170" width="55.7109375" style="3" customWidth="1"/>
    <col min="7171" max="7171" width="23.7109375" style="3" customWidth="1"/>
    <col min="7172" max="7172" width="45.7109375" style="3" customWidth="1"/>
    <col min="7173" max="7174" width="24.7109375" style="3" customWidth="1"/>
    <col min="7175" max="7424" width="6.85546875" style="3" customWidth="1"/>
    <col min="7425" max="7425" width="8.7109375" style="3" customWidth="1"/>
    <col min="7426" max="7426" width="55.7109375" style="3" customWidth="1"/>
    <col min="7427" max="7427" width="23.7109375" style="3" customWidth="1"/>
    <col min="7428" max="7428" width="45.7109375" style="3" customWidth="1"/>
    <col min="7429" max="7430" width="24.7109375" style="3" customWidth="1"/>
    <col min="7431" max="7680" width="6.85546875" style="3" customWidth="1"/>
    <col min="7681" max="7681" width="8.7109375" style="3" customWidth="1"/>
    <col min="7682" max="7682" width="55.7109375" style="3" customWidth="1"/>
    <col min="7683" max="7683" width="23.7109375" style="3" customWidth="1"/>
    <col min="7684" max="7684" width="45.7109375" style="3" customWidth="1"/>
    <col min="7685" max="7686" width="24.7109375" style="3" customWidth="1"/>
    <col min="7687" max="7936" width="6.85546875" style="3" customWidth="1"/>
    <col min="7937" max="7937" width="8.7109375" style="3" customWidth="1"/>
    <col min="7938" max="7938" width="55.7109375" style="3" customWidth="1"/>
    <col min="7939" max="7939" width="23.7109375" style="3" customWidth="1"/>
    <col min="7940" max="7940" width="45.7109375" style="3" customWidth="1"/>
    <col min="7941" max="7942" width="24.7109375" style="3" customWidth="1"/>
    <col min="7943" max="8192" width="6.85546875" style="3" customWidth="1"/>
    <col min="8193" max="8193" width="8.7109375" style="3" customWidth="1"/>
    <col min="8194" max="8194" width="55.7109375" style="3" customWidth="1"/>
    <col min="8195" max="8195" width="23.7109375" style="3" customWidth="1"/>
    <col min="8196" max="8196" width="45.7109375" style="3" customWidth="1"/>
    <col min="8197" max="8198" width="24.7109375" style="3" customWidth="1"/>
    <col min="8199" max="8448" width="6.85546875" style="3" customWidth="1"/>
    <col min="8449" max="8449" width="8.7109375" style="3" customWidth="1"/>
    <col min="8450" max="8450" width="55.7109375" style="3" customWidth="1"/>
    <col min="8451" max="8451" width="23.7109375" style="3" customWidth="1"/>
    <col min="8452" max="8452" width="45.7109375" style="3" customWidth="1"/>
    <col min="8453" max="8454" width="24.7109375" style="3" customWidth="1"/>
    <col min="8455" max="8704" width="6.85546875" style="3" customWidth="1"/>
    <col min="8705" max="8705" width="8.7109375" style="3" customWidth="1"/>
    <col min="8706" max="8706" width="55.7109375" style="3" customWidth="1"/>
    <col min="8707" max="8707" width="23.7109375" style="3" customWidth="1"/>
    <col min="8708" max="8708" width="45.7109375" style="3" customWidth="1"/>
    <col min="8709" max="8710" width="24.7109375" style="3" customWidth="1"/>
    <col min="8711" max="8960" width="6.85546875" style="3" customWidth="1"/>
    <col min="8961" max="8961" width="8.7109375" style="3" customWidth="1"/>
    <col min="8962" max="8962" width="55.7109375" style="3" customWidth="1"/>
    <col min="8963" max="8963" width="23.7109375" style="3" customWidth="1"/>
    <col min="8964" max="8964" width="45.7109375" style="3" customWidth="1"/>
    <col min="8965" max="8966" width="24.7109375" style="3" customWidth="1"/>
    <col min="8967" max="9216" width="6.85546875" style="3" customWidth="1"/>
    <col min="9217" max="9217" width="8.7109375" style="3" customWidth="1"/>
    <col min="9218" max="9218" width="55.7109375" style="3" customWidth="1"/>
    <col min="9219" max="9219" width="23.7109375" style="3" customWidth="1"/>
    <col min="9220" max="9220" width="45.7109375" style="3" customWidth="1"/>
    <col min="9221" max="9222" width="24.7109375" style="3" customWidth="1"/>
    <col min="9223" max="9472" width="6.85546875" style="3" customWidth="1"/>
    <col min="9473" max="9473" width="8.7109375" style="3" customWidth="1"/>
    <col min="9474" max="9474" width="55.7109375" style="3" customWidth="1"/>
    <col min="9475" max="9475" width="23.7109375" style="3" customWidth="1"/>
    <col min="9476" max="9476" width="45.7109375" style="3" customWidth="1"/>
    <col min="9477" max="9478" width="24.7109375" style="3" customWidth="1"/>
    <col min="9479" max="9728" width="6.85546875" style="3" customWidth="1"/>
    <col min="9729" max="9729" width="8.7109375" style="3" customWidth="1"/>
    <col min="9730" max="9730" width="55.7109375" style="3" customWidth="1"/>
    <col min="9731" max="9731" width="23.7109375" style="3" customWidth="1"/>
    <col min="9732" max="9732" width="45.7109375" style="3" customWidth="1"/>
    <col min="9733" max="9734" width="24.7109375" style="3" customWidth="1"/>
    <col min="9735" max="9984" width="6.85546875" style="3" customWidth="1"/>
    <col min="9985" max="9985" width="8.7109375" style="3" customWidth="1"/>
    <col min="9986" max="9986" width="55.7109375" style="3" customWidth="1"/>
    <col min="9987" max="9987" width="23.7109375" style="3" customWidth="1"/>
    <col min="9988" max="9988" width="45.7109375" style="3" customWidth="1"/>
    <col min="9989" max="9990" width="24.7109375" style="3" customWidth="1"/>
    <col min="9991" max="10240" width="6.85546875" style="3" customWidth="1"/>
    <col min="10241" max="10241" width="8.7109375" style="3" customWidth="1"/>
    <col min="10242" max="10242" width="55.7109375" style="3" customWidth="1"/>
    <col min="10243" max="10243" width="23.7109375" style="3" customWidth="1"/>
    <col min="10244" max="10244" width="45.7109375" style="3" customWidth="1"/>
    <col min="10245" max="10246" width="24.7109375" style="3" customWidth="1"/>
    <col min="10247" max="10496" width="6.85546875" style="3" customWidth="1"/>
    <col min="10497" max="10497" width="8.7109375" style="3" customWidth="1"/>
    <col min="10498" max="10498" width="55.7109375" style="3" customWidth="1"/>
    <col min="10499" max="10499" width="23.7109375" style="3" customWidth="1"/>
    <col min="10500" max="10500" width="45.7109375" style="3" customWidth="1"/>
    <col min="10501" max="10502" width="24.7109375" style="3" customWidth="1"/>
    <col min="10503" max="10752" width="6.85546875" style="3" customWidth="1"/>
    <col min="10753" max="10753" width="8.7109375" style="3" customWidth="1"/>
    <col min="10754" max="10754" width="55.7109375" style="3" customWidth="1"/>
    <col min="10755" max="10755" width="23.7109375" style="3" customWidth="1"/>
    <col min="10756" max="10756" width="45.7109375" style="3" customWidth="1"/>
    <col min="10757" max="10758" width="24.7109375" style="3" customWidth="1"/>
    <col min="10759" max="11008" width="6.85546875" style="3" customWidth="1"/>
    <col min="11009" max="11009" width="8.7109375" style="3" customWidth="1"/>
    <col min="11010" max="11010" width="55.7109375" style="3" customWidth="1"/>
    <col min="11011" max="11011" width="23.7109375" style="3" customWidth="1"/>
    <col min="11012" max="11012" width="45.7109375" style="3" customWidth="1"/>
    <col min="11013" max="11014" width="24.7109375" style="3" customWidth="1"/>
    <col min="11015" max="11264" width="6.85546875" style="3" customWidth="1"/>
    <col min="11265" max="11265" width="8.7109375" style="3" customWidth="1"/>
    <col min="11266" max="11266" width="55.7109375" style="3" customWidth="1"/>
    <col min="11267" max="11267" width="23.7109375" style="3" customWidth="1"/>
    <col min="11268" max="11268" width="45.7109375" style="3" customWidth="1"/>
    <col min="11269" max="11270" width="24.7109375" style="3" customWidth="1"/>
    <col min="11271" max="11520" width="6.85546875" style="3" customWidth="1"/>
    <col min="11521" max="11521" width="8.7109375" style="3" customWidth="1"/>
    <col min="11522" max="11522" width="55.7109375" style="3" customWidth="1"/>
    <col min="11523" max="11523" width="23.7109375" style="3" customWidth="1"/>
    <col min="11524" max="11524" width="45.7109375" style="3" customWidth="1"/>
    <col min="11525" max="11526" width="24.7109375" style="3" customWidth="1"/>
    <col min="11527" max="11776" width="6.85546875" style="3" customWidth="1"/>
    <col min="11777" max="11777" width="8.7109375" style="3" customWidth="1"/>
    <col min="11778" max="11778" width="55.7109375" style="3" customWidth="1"/>
    <col min="11779" max="11779" width="23.7109375" style="3" customWidth="1"/>
    <col min="11780" max="11780" width="45.7109375" style="3" customWidth="1"/>
    <col min="11781" max="11782" width="24.7109375" style="3" customWidth="1"/>
    <col min="11783" max="12032" width="6.85546875" style="3" customWidth="1"/>
    <col min="12033" max="12033" width="8.7109375" style="3" customWidth="1"/>
    <col min="12034" max="12034" width="55.7109375" style="3" customWidth="1"/>
    <col min="12035" max="12035" width="23.7109375" style="3" customWidth="1"/>
    <col min="12036" max="12036" width="45.7109375" style="3" customWidth="1"/>
    <col min="12037" max="12038" width="24.7109375" style="3" customWidth="1"/>
    <col min="12039" max="12288" width="6.85546875" style="3" customWidth="1"/>
    <col min="12289" max="12289" width="8.7109375" style="3" customWidth="1"/>
    <col min="12290" max="12290" width="55.7109375" style="3" customWidth="1"/>
    <col min="12291" max="12291" width="23.7109375" style="3" customWidth="1"/>
    <col min="12292" max="12292" width="45.7109375" style="3" customWidth="1"/>
    <col min="12293" max="12294" width="24.7109375" style="3" customWidth="1"/>
    <col min="12295" max="12544" width="6.85546875" style="3" customWidth="1"/>
    <col min="12545" max="12545" width="8.7109375" style="3" customWidth="1"/>
    <col min="12546" max="12546" width="55.7109375" style="3" customWidth="1"/>
    <col min="12547" max="12547" width="23.7109375" style="3" customWidth="1"/>
    <col min="12548" max="12548" width="45.7109375" style="3" customWidth="1"/>
    <col min="12549" max="12550" width="24.7109375" style="3" customWidth="1"/>
    <col min="12551" max="12800" width="6.85546875" style="3" customWidth="1"/>
    <col min="12801" max="12801" width="8.7109375" style="3" customWidth="1"/>
    <col min="12802" max="12802" width="55.7109375" style="3" customWidth="1"/>
    <col min="12803" max="12803" width="23.7109375" style="3" customWidth="1"/>
    <col min="12804" max="12804" width="45.7109375" style="3" customWidth="1"/>
    <col min="12805" max="12806" width="24.7109375" style="3" customWidth="1"/>
    <col min="12807" max="13056" width="6.85546875" style="3" customWidth="1"/>
    <col min="13057" max="13057" width="8.7109375" style="3" customWidth="1"/>
    <col min="13058" max="13058" width="55.7109375" style="3" customWidth="1"/>
    <col min="13059" max="13059" width="23.7109375" style="3" customWidth="1"/>
    <col min="13060" max="13060" width="45.7109375" style="3" customWidth="1"/>
    <col min="13061" max="13062" width="24.7109375" style="3" customWidth="1"/>
    <col min="13063" max="13312" width="6.85546875" style="3" customWidth="1"/>
    <col min="13313" max="13313" width="8.7109375" style="3" customWidth="1"/>
    <col min="13314" max="13314" width="55.7109375" style="3" customWidth="1"/>
    <col min="13315" max="13315" width="23.7109375" style="3" customWidth="1"/>
    <col min="13316" max="13316" width="45.7109375" style="3" customWidth="1"/>
    <col min="13317" max="13318" width="24.7109375" style="3" customWidth="1"/>
    <col min="13319" max="13568" width="6.85546875" style="3" customWidth="1"/>
    <col min="13569" max="13569" width="8.7109375" style="3" customWidth="1"/>
    <col min="13570" max="13570" width="55.7109375" style="3" customWidth="1"/>
    <col min="13571" max="13571" width="23.7109375" style="3" customWidth="1"/>
    <col min="13572" max="13572" width="45.7109375" style="3" customWidth="1"/>
    <col min="13573" max="13574" width="24.7109375" style="3" customWidth="1"/>
    <col min="13575" max="13824" width="6.85546875" style="3" customWidth="1"/>
    <col min="13825" max="13825" width="8.7109375" style="3" customWidth="1"/>
    <col min="13826" max="13826" width="55.7109375" style="3" customWidth="1"/>
    <col min="13827" max="13827" width="23.7109375" style="3" customWidth="1"/>
    <col min="13828" max="13828" width="45.7109375" style="3" customWidth="1"/>
    <col min="13829" max="13830" width="24.7109375" style="3" customWidth="1"/>
    <col min="13831" max="14080" width="6.85546875" style="3" customWidth="1"/>
    <col min="14081" max="14081" width="8.7109375" style="3" customWidth="1"/>
    <col min="14082" max="14082" width="55.7109375" style="3" customWidth="1"/>
    <col min="14083" max="14083" width="23.7109375" style="3" customWidth="1"/>
    <col min="14084" max="14084" width="45.7109375" style="3" customWidth="1"/>
    <col min="14085" max="14086" width="24.7109375" style="3" customWidth="1"/>
    <col min="14087" max="14336" width="6.85546875" style="3" customWidth="1"/>
    <col min="14337" max="14337" width="8.7109375" style="3" customWidth="1"/>
    <col min="14338" max="14338" width="55.7109375" style="3" customWidth="1"/>
    <col min="14339" max="14339" width="23.7109375" style="3" customWidth="1"/>
    <col min="14340" max="14340" width="45.7109375" style="3" customWidth="1"/>
    <col min="14341" max="14342" width="24.7109375" style="3" customWidth="1"/>
    <col min="14343" max="14592" width="6.85546875" style="3" customWidth="1"/>
    <col min="14593" max="14593" width="8.7109375" style="3" customWidth="1"/>
    <col min="14594" max="14594" width="55.7109375" style="3" customWidth="1"/>
    <col min="14595" max="14595" width="23.7109375" style="3" customWidth="1"/>
    <col min="14596" max="14596" width="45.7109375" style="3" customWidth="1"/>
    <col min="14597" max="14598" width="24.7109375" style="3" customWidth="1"/>
    <col min="14599" max="14848" width="6.85546875" style="3" customWidth="1"/>
    <col min="14849" max="14849" width="8.7109375" style="3" customWidth="1"/>
    <col min="14850" max="14850" width="55.7109375" style="3" customWidth="1"/>
    <col min="14851" max="14851" width="23.7109375" style="3" customWidth="1"/>
    <col min="14852" max="14852" width="45.7109375" style="3" customWidth="1"/>
    <col min="14853" max="14854" width="24.7109375" style="3" customWidth="1"/>
    <col min="14855" max="15104" width="6.85546875" style="3" customWidth="1"/>
    <col min="15105" max="15105" width="8.7109375" style="3" customWidth="1"/>
    <col min="15106" max="15106" width="55.7109375" style="3" customWidth="1"/>
    <col min="15107" max="15107" width="23.7109375" style="3" customWidth="1"/>
    <col min="15108" max="15108" width="45.7109375" style="3" customWidth="1"/>
    <col min="15109" max="15110" width="24.7109375" style="3" customWidth="1"/>
    <col min="15111" max="15360" width="6.85546875" style="3" customWidth="1"/>
    <col min="15361" max="15361" width="8.7109375" style="3" customWidth="1"/>
    <col min="15362" max="15362" width="55.7109375" style="3" customWidth="1"/>
    <col min="15363" max="15363" width="23.7109375" style="3" customWidth="1"/>
    <col min="15364" max="15364" width="45.7109375" style="3" customWidth="1"/>
    <col min="15365" max="15366" width="24.7109375" style="3" customWidth="1"/>
    <col min="15367" max="15616" width="6.85546875" style="3" customWidth="1"/>
    <col min="15617" max="15617" width="8.7109375" style="3" customWidth="1"/>
    <col min="15618" max="15618" width="55.7109375" style="3" customWidth="1"/>
    <col min="15619" max="15619" width="23.7109375" style="3" customWidth="1"/>
    <col min="15620" max="15620" width="45.7109375" style="3" customWidth="1"/>
    <col min="15621" max="15622" width="24.7109375" style="3" customWidth="1"/>
    <col min="15623" max="15872" width="6.85546875" style="3" customWidth="1"/>
    <col min="15873" max="15873" width="8.7109375" style="3" customWidth="1"/>
    <col min="15874" max="15874" width="55.7109375" style="3" customWidth="1"/>
    <col min="15875" max="15875" width="23.7109375" style="3" customWidth="1"/>
    <col min="15876" max="15876" width="45.7109375" style="3" customWidth="1"/>
    <col min="15877" max="15878" width="24.7109375" style="3" customWidth="1"/>
    <col min="15879" max="16128" width="6.85546875" style="3" customWidth="1"/>
    <col min="16129" max="16129" width="8.7109375" style="3" customWidth="1"/>
    <col min="16130" max="16130" width="55.7109375" style="3" customWidth="1"/>
    <col min="16131" max="16131" width="23.7109375" style="3" customWidth="1"/>
    <col min="16132" max="16132" width="45.7109375" style="3" customWidth="1"/>
    <col min="16133" max="16134" width="24.7109375" style="3" customWidth="1"/>
    <col min="16135" max="16384" width="6.85546875" style="3" customWidth="1"/>
  </cols>
  <sheetData>
    <row r="1" spans="1:6">
      <c r="B1" s="45" t="s">
        <v>499</v>
      </c>
      <c r="C1" s="513" t="s">
        <v>93</v>
      </c>
    </row>
    <row r="3" spans="1:6" ht="31.5">
      <c r="A3" s="11" t="s">
        <v>112</v>
      </c>
      <c r="B3" s="11" t="s">
        <v>262</v>
      </c>
      <c r="C3" s="514" t="s">
        <v>3115</v>
      </c>
      <c r="D3" s="81" t="s">
        <v>263</v>
      </c>
      <c r="E3" s="82" t="s">
        <v>258</v>
      </c>
      <c r="F3" s="76" t="s">
        <v>259</v>
      </c>
    </row>
    <row r="4" spans="1:6">
      <c r="A4" s="6">
        <v>1</v>
      </c>
      <c r="B4" s="6" t="s">
        <v>3</v>
      </c>
      <c r="C4" s="6">
        <v>3</v>
      </c>
      <c r="D4" s="76">
        <v>4</v>
      </c>
      <c r="E4" s="76">
        <v>5</v>
      </c>
      <c r="F4" s="76">
        <v>6</v>
      </c>
    </row>
    <row r="5" spans="1:6">
      <c r="A5" s="13"/>
      <c r="B5" s="13"/>
      <c r="C5" s="13"/>
      <c r="D5" s="13"/>
      <c r="E5" s="13"/>
      <c r="F5" s="13"/>
    </row>
    <row r="6" spans="1:6">
      <c r="A6" s="5"/>
      <c r="B6" s="4" t="s">
        <v>111</v>
      </c>
      <c r="C6" s="4"/>
      <c r="D6" s="5"/>
      <c r="E6" s="5"/>
      <c r="F6" s="5"/>
    </row>
    <row r="7" spans="1:6">
      <c r="A7" s="5"/>
      <c r="B7" s="4" t="s">
        <v>93</v>
      </c>
      <c r="C7" s="1025">
        <f>SUM(C9,C21,C25,C28,C33,C36,C43,C50,C56,C59,C70,C75,C80,C83,C86,C89,C92,C95,C98,C101,C114,C118,C121,C124,C134,C138,C141,C144,C148,C151,C154,C157,C160,C163)</f>
        <v>4949414000</v>
      </c>
      <c r="D7" s="5"/>
      <c r="E7" s="5"/>
      <c r="F7" s="5"/>
    </row>
    <row r="8" spans="1:6">
      <c r="A8" s="5"/>
      <c r="B8" s="5"/>
      <c r="C8" s="5"/>
      <c r="D8" s="5"/>
      <c r="E8" s="5"/>
      <c r="F8" s="5"/>
    </row>
    <row r="9" spans="1:6" ht="31.5">
      <c r="A9" s="4"/>
      <c r="B9" s="283" t="s">
        <v>235</v>
      </c>
      <c r="C9" s="1020">
        <v>267097000</v>
      </c>
      <c r="D9" s="1019"/>
      <c r="E9" s="760" t="s">
        <v>389</v>
      </c>
      <c r="F9" s="67"/>
    </row>
    <row r="10" spans="1:6" ht="31.5">
      <c r="A10" s="95"/>
      <c r="B10" s="5" t="s">
        <v>265</v>
      </c>
      <c r="C10" s="1018">
        <v>18350000</v>
      </c>
      <c r="D10" s="5" t="s">
        <v>9299</v>
      </c>
      <c r="E10" s="760" t="s">
        <v>8071</v>
      </c>
      <c r="F10" s="760" t="s">
        <v>93</v>
      </c>
    </row>
    <row r="11" spans="1:6" ht="31.5">
      <c r="A11" s="5"/>
      <c r="B11" s="77" t="s">
        <v>267</v>
      </c>
      <c r="C11" s="1018">
        <v>14580000</v>
      </c>
      <c r="D11" s="950" t="s">
        <v>7453</v>
      </c>
      <c r="E11" s="760" t="s">
        <v>2546</v>
      </c>
      <c r="F11" s="760" t="s">
        <v>93</v>
      </c>
    </row>
    <row r="12" spans="1:6" ht="31.5">
      <c r="A12" s="5"/>
      <c r="B12" s="5" t="s">
        <v>268</v>
      </c>
      <c r="C12" s="1018">
        <v>57677000</v>
      </c>
      <c r="D12" s="950" t="s">
        <v>7455</v>
      </c>
      <c r="E12" s="760" t="s">
        <v>8072</v>
      </c>
      <c r="F12" s="760" t="s">
        <v>93</v>
      </c>
    </row>
    <row r="13" spans="1:6" ht="31.5">
      <c r="A13" s="5"/>
      <c r="B13" s="5" t="s">
        <v>236</v>
      </c>
      <c r="C13" s="1018">
        <v>86368000</v>
      </c>
      <c r="D13" s="950" t="s">
        <v>7456</v>
      </c>
      <c r="E13" s="760" t="s">
        <v>8073</v>
      </c>
      <c r="F13" s="760" t="s">
        <v>93</v>
      </c>
    </row>
    <row r="14" spans="1:6" ht="31.5">
      <c r="A14" s="5"/>
      <c r="B14" s="77" t="s">
        <v>272</v>
      </c>
      <c r="C14" s="1018">
        <v>6230000</v>
      </c>
      <c r="D14" s="950" t="s">
        <v>311</v>
      </c>
      <c r="E14" s="760" t="s">
        <v>283</v>
      </c>
      <c r="F14" s="760" t="s">
        <v>93</v>
      </c>
    </row>
    <row r="15" spans="1:6" ht="47.25">
      <c r="A15" s="5"/>
      <c r="B15" s="77" t="s">
        <v>239</v>
      </c>
      <c r="C15" s="1018">
        <v>8709000</v>
      </c>
      <c r="D15" s="950" t="s">
        <v>7458</v>
      </c>
      <c r="E15" s="760" t="s">
        <v>2473</v>
      </c>
      <c r="F15" s="760" t="s">
        <v>93</v>
      </c>
    </row>
    <row r="16" spans="1:6" ht="31.5">
      <c r="A16" s="5"/>
      <c r="B16" s="77" t="s">
        <v>288</v>
      </c>
      <c r="C16" s="1018">
        <v>2520000</v>
      </c>
      <c r="D16" s="950" t="s">
        <v>313</v>
      </c>
      <c r="E16" s="760" t="s">
        <v>283</v>
      </c>
      <c r="F16" s="760" t="s">
        <v>93</v>
      </c>
    </row>
    <row r="17" spans="1:6" ht="31.5">
      <c r="A17" s="5"/>
      <c r="B17" s="5" t="s">
        <v>5708</v>
      </c>
      <c r="C17" s="1018">
        <v>35288000</v>
      </c>
      <c r="D17" s="950" t="s">
        <v>7465</v>
      </c>
      <c r="E17" s="760" t="s">
        <v>8074</v>
      </c>
      <c r="F17" s="760" t="s">
        <v>93</v>
      </c>
    </row>
    <row r="18" spans="1:6" ht="31.5">
      <c r="A18" s="5"/>
      <c r="B18" s="5" t="s">
        <v>275</v>
      </c>
      <c r="C18" s="1018">
        <v>31500000</v>
      </c>
      <c r="D18" s="950" t="s">
        <v>7460</v>
      </c>
      <c r="E18" s="760" t="s">
        <v>8075</v>
      </c>
      <c r="F18" s="760" t="s">
        <v>93</v>
      </c>
    </row>
    <row r="19" spans="1:6" ht="31.5">
      <c r="A19" s="5"/>
      <c r="B19" s="77" t="s">
        <v>289</v>
      </c>
      <c r="C19" s="1018">
        <v>5875000</v>
      </c>
      <c r="D19" s="950" t="s">
        <v>7462</v>
      </c>
      <c r="E19" s="760" t="s">
        <v>8076</v>
      </c>
      <c r="F19" s="760" t="s">
        <v>93</v>
      </c>
    </row>
    <row r="20" spans="1:6">
      <c r="A20" s="5"/>
      <c r="B20" s="77"/>
      <c r="C20" s="1018"/>
      <c r="D20" s="1019"/>
      <c r="E20" s="760"/>
      <c r="F20" s="760"/>
    </row>
    <row r="21" spans="1:6" ht="31.5">
      <c r="A21" s="5"/>
      <c r="B21" s="283" t="s">
        <v>241</v>
      </c>
      <c r="C21" s="1020">
        <v>45503000</v>
      </c>
      <c r="D21" s="1019"/>
      <c r="E21" s="760" t="s">
        <v>389</v>
      </c>
      <c r="F21" s="1010"/>
    </row>
    <row r="22" spans="1:6" ht="31.5">
      <c r="A22" s="5"/>
      <c r="B22" s="5" t="s">
        <v>242</v>
      </c>
      <c r="C22" s="1018">
        <v>11760000</v>
      </c>
      <c r="D22" s="5" t="s">
        <v>9310</v>
      </c>
      <c r="E22" s="760" t="s">
        <v>256</v>
      </c>
      <c r="F22" s="760" t="s">
        <v>8077</v>
      </c>
    </row>
    <row r="23" spans="1:6" ht="47.25">
      <c r="A23" s="95"/>
      <c r="B23" s="77" t="s">
        <v>277</v>
      </c>
      <c r="C23" s="1018">
        <v>33743000</v>
      </c>
      <c r="D23" s="5" t="s">
        <v>9309</v>
      </c>
      <c r="E23" s="760" t="s">
        <v>8078</v>
      </c>
      <c r="F23" s="760" t="s">
        <v>93</v>
      </c>
    </row>
    <row r="24" spans="1:6">
      <c r="A24" s="95"/>
      <c r="B24" s="77"/>
      <c r="C24" s="1018"/>
      <c r="D24" s="1019"/>
      <c r="E24" s="760"/>
      <c r="F24" s="760"/>
    </row>
    <row r="25" spans="1:6">
      <c r="A25" s="5"/>
      <c r="B25" s="4" t="s">
        <v>365</v>
      </c>
      <c r="C25" s="1020">
        <v>6875000</v>
      </c>
      <c r="D25" s="1019"/>
      <c r="E25" s="1010"/>
      <c r="F25" s="1010"/>
    </row>
    <row r="26" spans="1:6" ht="31.5">
      <c r="A26" s="5"/>
      <c r="B26" s="5" t="s">
        <v>8079</v>
      </c>
      <c r="C26" s="1018">
        <v>6875000</v>
      </c>
      <c r="D26" s="1019" t="s">
        <v>9329</v>
      </c>
      <c r="E26" s="760" t="s">
        <v>8080</v>
      </c>
      <c r="F26" s="760" t="s">
        <v>93</v>
      </c>
    </row>
    <row r="27" spans="1:6">
      <c r="A27" s="5"/>
      <c r="B27" s="5"/>
      <c r="C27" s="1018"/>
      <c r="D27" s="1019"/>
      <c r="E27" s="760"/>
      <c r="F27" s="760"/>
    </row>
    <row r="28" spans="1:6" ht="31.5">
      <c r="A28" s="5"/>
      <c r="B28" s="283" t="s">
        <v>292</v>
      </c>
      <c r="C28" s="1020">
        <v>48425000</v>
      </c>
      <c r="D28" s="1019"/>
      <c r="E28" s="760" t="s">
        <v>389</v>
      </c>
      <c r="F28" s="1010"/>
    </row>
    <row r="29" spans="1:6" ht="31.5">
      <c r="A29" s="5"/>
      <c r="B29" s="5" t="s">
        <v>293</v>
      </c>
      <c r="C29" s="1018">
        <v>3500000</v>
      </c>
      <c r="D29" s="56" t="s">
        <v>9312</v>
      </c>
      <c r="E29" s="760" t="s">
        <v>8081</v>
      </c>
      <c r="F29" s="760" t="s">
        <v>93</v>
      </c>
    </row>
    <row r="30" spans="1:6" ht="31.5">
      <c r="A30" s="5"/>
      <c r="B30" s="5" t="s">
        <v>294</v>
      </c>
      <c r="C30" s="1018">
        <v>34600000</v>
      </c>
      <c r="D30" s="56" t="s">
        <v>9313</v>
      </c>
      <c r="E30" s="760" t="s">
        <v>8082</v>
      </c>
      <c r="F30" s="760" t="s">
        <v>93</v>
      </c>
    </row>
    <row r="31" spans="1:6" ht="31.5">
      <c r="A31" s="5"/>
      <c r="B31" s="5" t="s">
        <v>8083</v>
      </c>
      <c r="C31" s="1018">
        <v>10325000</v>
      </c>
      <c r="D31" s="1019"/>
      <c r="E31" s="760" t="s">
        <v>8084</v>
      </c>
      <c r="F31" s="760" t="s">
        <v>93</v>
      </c>
    </row>
    <row r="32" spans="1:6">
      <c r="A32" s="5"/>
      <c r="B32" s="5"/>
      <c r="C32" s="1018"/>
      <c r="D32" s="1019"/>
      <c r="E32" s="760"/>
      <c r="F32" s="760"/>
    </row>
    <row r="33" spans="1:6" ht="31.5">
      <c r="A33" s="5"/>
      <c r="B33" s="283" t="s">
        <v>6480</v>
      </c>
      <c r="C33" s="1020">
        <v>35700000</v>
      </c>
      <c r="D33" s="1019"/>
      <c r="E33" s="760" t="s">
        <v>389</v>
      </c>
      <c r="F33" s="1010"/>
    </row>
    <row r="34" spans="1:6" ht="31.5">
      <c r="A34" s="5"/>
      <c r="B34" s="5" t="s">
        <v>6487</v>
      </c>
      <c r="C34" s="1018">
        <v>35700000</v>
      </c>
      <c r="D34" s="950" t="s">
        <v>7485</v>
      </c>
      <c r="E34" s="760" t="s">
        <v>8085</v>
      </c>
      <c r="F34" s="760" t="s">
        <v>93</v>
      </c>
    </row>
    <row r="35" spans="1:6">
      <c r="A35" s="5"/>
      <c r="B35" s="5"/>
      <c r="C35" s="1018"/>
      <c r="D35" s="1019"/>
      <c r="E35" s="760"/>
      <c r="F35" s="760"/>
    </row>
    <row r="36" spans="1:6" ht="31.5">
      <c r="A36" s="95"/>
      <c r="B36" s="283" t="s">
        <v>295</v>
      </c>
      <c r="C36" s="1020">
        <v>99300000</v>
      </c>
      <c r="D36" s="1019"/>
      <c r="E36" s="760" t="s">
        <v>389</v>
      </c>
      <c r="F36" s="1010"/>
    </row>
    <row r="37" spans="1:6" ht="31.5">
      <c r="A37" s="5"/>
      <c r="B37" s="5" t="s">
        <v>2507</v>
      </c>
      <c r="C37" s="1018">
        <v>2800000</v>
      </c>
      <c r="D37" s="950" t="s">
        <v>7483</v>
      </c>
      <c r="E37" s="760" t="s">
        <v>8086</v>
      </c>
      <c r="F37" s="760" t="s">
        <v>93</v>
      </c>
    </row>
    <row r="38" spans="1:6" ht="31.5">
      <c r="A38" s="5"/>
      <c r="B38" s="77" t="s">
        <v>8087</v>
      </c>
      <c r="C38" s="1018">
        <v>19150000</v>
      </c>
      <c r="D38" s="950" t="s">
        <v>5678</v>
      </c>
      <c r="E38" s="760" t="s">
        <v>254</v>
      </c>
      <c r="F38" s="760" t="s">
        <v>93</v>
      </c>
    </row>
    <row r="39" spans="1:6" ht="31.5">
      <c r="A39" s="5"/>
      <c r="B39" s="5" t="s">
        <v>296</v>
      </c>
      <c r="C39" s="1018">
        <v>50000000</v>
      </c>
      <c r="D39" s="950" t="s">
        <v>7484</v>
      </c>
      <c r="E39" s="760" t="s">
        <v>250</v>
      </c>
      <c r="F39" s="760" t="s">
        <v>93</v>
      </c>
    </row>
    <row r="40" spans="1:6" ht="31.5">
      <c r="A40" s="5"/>
      <c r="B40" s="5" t="s">
        <v>7434</v>
      </c>
      <c r="C40" s="1018">
        <v>7100000</v>
      </c>
      <c r="D40" s="1019" t="s">
        <v>9331</v>
      </c>
      <c r="E40" s="760" t="s">
        <v>250</v>
      </c>
      <c r="F40" s="760" t="s">
        <v>93</v>
      </c>
    </row>
    <row r="41" spans="1:6" ht="31.5">
      <c r="A41" s="95"/>
      <c r="B41" s="5" t="s">
        <v>2514</v>
      </c>
      <c r="C41" s="1018">
        <v>20250000</v>
      </c>
      <c r="D41" s="56" t="s">
        <v>9212</v>
      </c>
      <c r="E41" s="760" t="s">
        <v>250</v>
      </c>
      <c r="F41" s="760" t="s">
        <v>93</v>
      </c>
    </row>
    <row r="42" spans="1:6">
      <c r="A42" s="95"/>
      <c r="B42" s="5"/>
      <c r="C42" s="1018"/>
      <c r="D42" s="1019"/>
      <c r="E42" s="760"/>
      <c r="F42" s="760"/>
    </row>
    <row r="43" spans="1:6" ht="31.5">
      <c r="A43" s="5"/>
      <c r="B43" s="283" t="s">
        <v>299</v>
      </c>
      <c r="C43" s="1020">
        <v>3550014000</v>
      </c>
      <c r="D43" s="1019"/>
      <c r="E43" s="760" t="s">
        <v>389</v>
      </c>
      <c r="F43" s="1010"/>
    </row>
    <row r="44" spans="1:6" ht="31.5">
      <c r="A44" s="5"/>
      <c r="B44" s="77" t="s">
        <v>2519</v>
      </c>
      <c r="C44" s="1018">
        <v>2100000</v>
      </c>
      <c r="D44" s="1019" t="s">
        <v>9332</v>
      </c>
      <c r="E44" s="760" t="s">
        <v>250</v>
      </c>
      <c r="F44" s="760" t="s">
        <v>93</v>
      </c>
    </row>
    <row r="45" spans="1:6" ht="31.5">
      <c r="A45" s="5"/>
      <c r="B45" s="77" t="s">
        <v>300</v>
      </c>
      <c r="C45" s="1018">
        <v>7500000</v>
      </c>
      <c r="D45" s="1019"/>
      <c r="E45" s="760" t="s">
        <v>8088</v>
      </c>
      <c r="F45" s="760" t="s">
        <v>93</v>
      </c>
    </row>
    <row r="46" spans="1:6" ht="31.5">
      <c r="A46" s="5"/>
      <c r="B46" s="77" t="s">
        <v>8089</v>
      </c>
      <c r="C46" s="1018">
        <v>1735138000</v>
      </c>
      <c r="D46" s="1019" t="s">
        <v>9333</v>
      </c>
      <c r="E46" s="760" t="s">
        <v>8090</v>
      </c>
      <c r="F46" s="760" t="s">
        <v>93</v>
      </c>
    </row>
    <row r="47" spans="1:6" ht="31.5">
      <c r="A47" s="95"/>
      <c r="B47" s="77" t="s">
        <v>8091</v>
      </c>
      <c r="C47" s="1018">
        <v>885138000</v>
      </c>
      <c r="D47" s="1019" t="s">
        <v>9333</v>
      </c>
      <c r="E47" s="760" t="s">
        <v>8092</v>
      </c>
      <c r="F47" s="760" t="s">
        <v>93</v>
      </c>
    </row>
    <row r="48" spans="1:6" ht="31.5">
      <c r="A48" s="5"/>
      <c r="B48" s="77" t="s">
        <v>8093</v>
      </c>
      <c r="C48" s="1018">
        <v>920138000</v>
      </c>
      <c r="D48" s="1019" t="s">
        <v>9333</v>
      </c>
      <c r="E48" s="760" t="s">
        <v>8094</v>
      </c>
      <c r="F48" s="760" t="s">
        <v>93</v>
      </c>
    </row>
    <row r="49" spans="1:6">
      <c r="A49" s="5"/>
      <c r="B49" s="77"/>
      <c r="C49" s="1018"/>
      <c r="D49" s="1019"/>
      <c r="E49" s="760"/>
      <c r="F49" s="760"/>
    </row>
    <row r="50" spans="1:6" ht="31.5">
      <c r="A50" s="5"/>
      <c r="B50" s="283" t="s">
        <v>301</v>
      </c>
      <c r="C50" s="1020">
        <v>334300000</v>
      </c>
      <c r="D50" s="1019"/>
      <c r="E50" s="760" t="s">
        <v>389</v>
      </c>
      <c r="F50" s="1010"/>
    </row>
    <row r="51" spans="1:6" ht="31.5">
      <c r="A51" s="95"/>
      <c r="B51" s="5" t="s">
        <v>302</v>
      </c>
      <c r="C51" s="1018">
        <v>4200000</v>
      </c>
      <c r="D51" s="906" t="s">
        <v>5745</v>
      </c>
      <c r="E51" s="760" t="s">
        <v>8095</v>
      </c>
      <c r="F51" s="760" t="s">
        <v>93</v>
      </c>
    </row>
    <row r="52" spans="1:6" ht="31.5">
      <c r="A52" s="5"/>
      <c r="B52" s="77" t="s">
        <v>303</v>
      </c>
      <c r="C52" s="1018">
        <v>5600000</v>
      </c>
      <c r="D52" s="906" t="s">
        <v>5746</v>
      </c>
      <c r="E52" s="760" t="s">
        <v>8096</v>
      </c>
      <c r="F52" s="760" t="s">
        <v>93</v>
      </c>
    </row>
    <row r="53" spans="1:6" ht="47.25">
      <c r="A53" s="5"/>
      <c r="B53" s="77" t="s">
        <v>5747</v>
      </c>
      <c r="C53" s="1018">
        <v>3500000</v>
      </c>
      <c r="D53" s="906" t="s">
        <v>5748</v>
      </c>
      <c r="E53" s="760" t="s">
        <v>8097</v>
      </c>
      <c r="F53" s="760" t="s">
        <v>93</v>
      </c>
    </row>
    <row r="54" spans="1:6" ht="31.5">
      <c r="A54" s="95"/>
      <c r="B54" s="5" t="s">
        <v>7709</v>
      </c>
      <c r="C54" s="1018">
        <v>321000000</v>
      </c>
      <c r="D54" s="56" t="s">
        <v>9326</v>
      </c>
      <c r="E54" s="760" t="s">
        <v>8098</v>
      </c>
      <c r="F54" s="760" t="s">
        <v>93</v>
      </c>
    </row>
    <row r="55" spans="1:6">
      <c r="A55" s="95"/>
      <c r="B55" s="5"/>
      <c r="C55" s="1018"/>
      <c r="D55" s="1019"/>
      <c r="E55" s="760"/>
      <c r="F55" s="760"/>
    </row>
    <row r="56" spans="1:6" ht="31.5">
      <c r="A56" s="5"/>
      <c r="B56" s="283" t="s">
        <v>8099</v>
      </c>
      <c r="C56" s="1020">
        <v>4200000</v>
      </c>
      <c r="D56" s="1019"/>
      <c r="E56" s="760" t="s">
        <v>389</v>
      </c>
      <c r="F56" s="1010"/>
    </row>
    <row r="57" spans="1:6" ht="47.25">
      <c r="A57" s="5"/>
      <c r="B57" s="77" t="s">
        <v>8100</v>
      </c>
      <c r="C57" s="1018">
        <v>4200000</v>
      </c>
      <c r="D57" s="1019"/>
      <c r="E57" s="760" t="s">
        <v>8101</v>
      </c>
      <c r="F57" s="760" t="s">
        <v>93</v>
      </c>
    </row>
    <row r="58" spans="1:6">
      <c r="A58" s="5"/>
      <c r="B58" s="77"/>
      <c r="C58" s="1018"/>
      <c r="D58" s="1019"/>
      <c r="E58" s="760"/>
      <c r="F58" s="760"/>
    </row>
    <row r="59" spans="1:6" ht="31.5">
      <c r="A59" s="5"/>
      <c r="B59" s="283" t="s">
        <v>235</v>
      </c>
      <c r="C59" s="1020">
        <v>112276000</v>
      </c>
      <c r="D59" s="1019"/>
      <c r="E59" s="760" t="s">
        <v>389</v>
      </c>
      <c r="F59" s="1010"/>
    </row>
    <row r="60" spans="1:6" ht="31.5">
      <c r="A60" s="5"/>
      <c r="B60" s="5" t="s">
        <v>265</v>
      </c>
      <c r="C60" s="1018">
        <v>900000</v>
      </c>
      <c r="D60" s="5" t="s">
        <v>9299</v>
      </c>
      <c r="E60" s="760" t="s">
        <v>8102</v>
      </c>
      <c r="F60" s="760" t="s">
        <v>8103</v>
      </c>
    </row>
    <row r="61" spans="1:6" ht="31.5">
      <c r="A61" s="5"/>
      <c r="B61" s="77" t="s">
        <v>267</v>
      </c>
      <c r="C61" s="1018">
        <v>9000000</v>
      </c>
      <c r="D61" s="950" t="s">
        <v>7453</v>
      </c>
      <c r="E61" s="760" t="s">
        <v>8104</v>
      </c>
      <c r="F61" s="760" t="s">
        <v>8103</v>
      </c>
    </row>
    <row r="62" spans="1:6" ht="31.5">
      <c r="A62" s="5"/>
      <c r="B62" s="5" t="s">
        <v>268</v>
      </c>
      <c r="C62" s="1018">
        <v>5485000</v>
      </c>
      <c r="D62" s="950" t="s">
        <v>7455</v>
      </c>
      <c r="E62" s="760" t="s">
        <v>7457</v>
      </c>
      <c r="F62" s="760" t="s">
        <v>8103</v>
      </c>
    </row>
    <row r="63" spans="1:6" ht="31.5">
      <c r="A63" s="5"/>
      <c r="B63" s="5" t="s">
        <v>236</v>
      </c>
      <c r="C63" s="1018">
        <v>87350000</v>
      </c>
      <c r="D63" s="950" t="s">
        <v>7456</v>
      </c>
      <c r="E63" s="760" t="s">
        <v>8105</v>
      </c>
      <c r="F63" s="760" t="s">
        <v>8106</v>
      </c>
    </row>
    <row r="64" spans="1:6" ht="31.5">
      <c r="A64" s="95"/>
      <c r="B64" s="77" t="s">
        <v>272</v>
      </c>
      <c r="C64" s="1018">
        <v>1866000</v>
      </c>
      <c r="D64" s="950" t="s">
        <v>311</v>
      </c>
      <c r="E64" s="760" t="s">
        <v>8107</v>
      </c>
      <c r="F64" s="760" t="s">
        <v>8108</v>
      </c>
    </row>
    <row r="65" spans="1:6" ht="47.25">
      <c r="A65" s="5"/>
      <c r="B65" s="77" t="s">
        <v>239</v>
      </c>
      <c r="C65" s="1018">
        <v>1185000</v>
      </c>
      <c r="D65" s="950" t="s">
        <v>7458</v>
      </c>
      <c r="E65" s="760" t="s">
        <v>318</v>
      </c>
      <c r="F65" s="760" t="s">
        <v>8106</v>
      </c>
    </row>
    <row r="66" spans="1:6" ht="31.5">
      <c r="A66" s="5"/>
      <c r="B66" s="77" t="s">
        <v>288</v>
      </c>
      <c r="C66" s="1018">
        <v>1260000</v>
      </c>
      <c r="D66" s="950" t="s">
        <v>313</v>
      </c>
      <c r="E66" s="760" t="s">
        <v>8109</v>
      </c>
      <c r="F66" s="760" t="s">
        <v>8106</v>
      </c>
    </row>
    <row r="67" spans="1:6" ht="31.5">
      <c r="A67" s="5"/>
      <c r="B67" s="5" t="s">
        <v>275</v>
      </c>
      <c r="C67" s="1018">
        <v>3610000</v>
      </c>
      <c r="D67" s="950" t="s">
        <v>7460</v>
      </c>
      <c r="E67" s="760" t="s">
        <v>8110</v>
      </c>
      <c r="F67" s="760" t="s">
        <v>8106</v>
      </c>
    </row>
    <row r="68" spans="1:6" ht="31.5">
      <c r="A68" s="5"/>
      <c r="B68" s="77" t="s">
        <v>289</v>
      </c>
      <c r="C68" s="1018">
        <v>1620000</v>
      </c>
      <c r="D68" s="950" t="s">
        <v>7462</v>
      </c>
      <c r="E68" s="760" t="s">
        <v>323</v>
      </c>
      <c r="F68" s="760" t="s">
        <v>8106</v>
      </c>
    </row>
    <row r="69" spans="1:6">
      <c r="A69" s="5"/>
      <c r="B69" s="77"/>
      <c r="C69" s="1018"/>
      <c r="D69" s="1019"/>
      <c r="E69" s="760"/>
      <c r="F69" s="760"/>
    </row>
    <row r="70" spans="1:6" ht="31.5">
      <c r="A70" s="5"/>
      <c r="B70" s="283" t="s">
        <v>241</v>
      </c>
      <c r="C70" s="1020">
        <v>8300000</v>
      </c>
      <c r="D70" s="1019"/>
      <c r="E70" s="760" t="s">
        <v>389</v>
      </c>
      <c r="F70" s="1010"/>
    </row>
    <row r="71" spans="1:6" ht="31.5">
      <c r="A71" s="5"/>
      <c r="B71" s="5" t="s">
        <v>242</v>
      </c>
      <c r="C71" s="1018">
        <v>3190000</v>
      </c>
      <c r="D71" s="1019"/>
      <c r="E71" s="760" t="s">
        <v>2460</v>
      </c>
      <c r="F71" s="760" t="s">
        <v>8106</v>
      </c>
    </row>
    <row r="72" spans="1:6" ht="63">
      <c r="A72" s="5"/>
      <c r="B72" s="77" t="s">
        <v>277</v>
      </c>
      <c r="C72" s="1018">
        <v>3610000</v>
      </c>
      <c r="D72" s="1019"/>
      <c r="E72" s="760" t="s">
        <v>8111</v>
      </c>
      <c r="F72" s="760" t="s">
        <v>8106</v>
      </c>
    </row>
    <row r="73" spans="1:6" ht="31.5">
      <c r="A73" s="95"/>
      <c r="B73" s="77" t="s">
        <v>243</v>
      </c>
      <c r="C73" s="1018">
        <v>1500000</v>
      </c>
      <c r="D73" s="1019"/>
      <c r="E73" s="760" t="s">
        <v>323</v>
      </c>
      <c r="F73" s="760" t="s">
        <v>8106</v>
      </c>
    </row>
    <row r="74" spans="1:6">
      <c r="A74" s="95"/>
      <c r="B74" s="77"/>
      <c r="C74" s="1018"/>
      <c r="D74" s="1019"/>
      <c r="E74" s="760"/>
      <c r="F74" s="760"/>
    </row>
    <row r="75" spans="1:6" ht="47.25">
      <c r="A75" s="5"/>
      <c r="B75" s="283" t="s">
        <v>279</v>
      </c>
      <c r="C75" s="1020">
        <v>6447000</v>
      </c>
      <c r="D75" s="1019"/>
      <c r="E75" s="760" t="s">
        <v>389</v>
      </c>
      <c r="F75" s="1010"/>
    </row>
    <row r="76" spans="1:6" ht="47.25">
      <c r="A76" s="5"/>
      <c r="B76" s="77" t="s">
        <v>280</v>
      </c>
      <c r="C76" s="1018">
        <v>2450500</v>
      </c>
      <c r="D76" s="1019"/>
      <c r="E76" s="760" t="s">
        <v>8112</v>
      </c>
      <c r="F76" s="760" t="s">
        <v>8106</v>
      </c>
    </row>
    <row r="77" spans="1:6" ht="31.5">
      <c r="A77" s="5"/>
      <c r="B77" s="77" t="s">
        <v>5764</v>
      </c>
      <c r="C77" s="1018">
        <v>2992500</v>
      </c>
      <c r="D77" s="1019"/>
      <c r="E77" s="760" t="s">
        <v>8113</v>
      </c>
      <c r="F77" s="760" t="s">
        <v>8114</v>
      </c>
    </row>
    <row r="78" spans="1:6" ht="31.5">
      <c r="A78" s="5"/>
      <c r="B78" s="5" t="s">
        <v>7424</v>
      </c>
      <c r="C78" s="1018">
        <v>1004000</v>
      </c>
      <c r="D78" s="1019"/>
      <c r="E78" s="760" t="s">
        <v>8115</v>
      </c>
      <c r="F78" s="760" t="s">
        <v>8106</v>
      </c>
    </row>
    <row r="79" spans="1:6">
      <c r="A79" s="5"/>
      <c r="B79" s="5"/>
      <c r="C79" s="1018"/>
      <c r="D79" s="1019"/>
      <c r="E79" s="760"/>
      <c r="F79" s="760"/>
    </row>
    <row r="80" spans="1:6">
      <c r="A80" s="5"/>
      <c r="B80" s="4" t="s">
        <v>4904</v>
      </c>
      <c r="C80" s="1020">
        <v>9323000</v>
      </c>
      <c r="D80" s="1019"/>
      <c r="E80" s="760" t="s">
        <v>389</v>
      </c>
      <c r="F80" s="1010"/>
    </row>
    <row r="81" spans="1:6" ht="47.25">
      <c r="A81" s="5"/>
      <c r="B81" s="77" t="s">
        <v>8116</v>
      </c>
      <c r="C81" s="1018">
        <v>9323000</v>
      </c>
      <c r="D81" s="1019"/>
      <c r="E81" s="760" t="s">
        <v>8117</v>
      </c>
      <c r="F81" s="760" t="s">
        <v>8106</v>
      </c>
    </row>
    <row r="82" spans="1:6">
      <c r="A82" s="5"/>
      <c r="B82" s="77"/>
      <c r="C82" s="1018"/>
      <c r="D82" s="1019"/>
      <c r="E82" s="760"/>
      <c r="F82" s="760"/>
    </row>
    <row r="83" spans="1:6" ht="31.5">
      <c r="A83" s="5"/>
      <c r="B83" s="283" t="s">
        <v>292</v>
      </c>
      <c r="C83" s="1020">
        <v>7523500</v>
      </c>
      <c r="D83" s="1019"/>
      <c r="E83" s="760" t="s">
        <v>389</v>
      </c>
      <c r="F83" s="1010"/>
    </row>
    <row r="84" spans="1:6" ht="31.5">
      <c r="A84" s="95"/>
      <c r="B84" s="5" t="s">
        <v>293</v>
      </c>
      <c r="C84" s="1018">
        <v>7523500</v>
      </c>
      <c r="D84" s="1019"/>
      <c r="E84" s="760" t="s">
        <v>7719</v>
      </c>
      <c r="F84" s="760" t="s">
        <v>8108</v>
      </c>
    </row>
    <row r="85" spans="1:6">
      <c r="A85" s="95"/>
      <c r="B85" s="5"/>
      <c r="C85" s="1018"/>
      <c r="D85" s="1019"/>
      <c r="E85" s="760"/>
      <c r="F85" s="760"/>
    </row>
    <row r="86" spans="1:6" ht="31.5">
      <c r="A86" s="5"/>
      <c r="B86" s="283" t="s">
        <v>2734</v>
      </c>
      <c r="C86" s="1020">
        <v>3013500</v>
      </c>
      <c r="D86" s="1019"/>
      <c r="E86" s="760" t="s">
        <v>389</v>
      </c>
      <c r="F86" s="1010"/>
    </row>
    <row r="87" spans="1:6" ht="31.5">
      <c r="A87" s="5"/>
      <c r="B87" s="5" t="s">
        <v>8118</v>
      </c>
      <c r="C87" s="1018">
        <v>3013500</v>
      </c>
      <c r="D87" s="1019"/>
      <c r="E87" s="760" t="s">
        <v>5457</v>
      </c>
      <c r="F87" s="760" t="s">
        <v>8106</v>
      </c>
    </row>
    <row r="88" spans="1:6">
      <c r="A88" s="5"/>
      <c r="B88" s="5"/>
      <c r="C88" s="1018"/>
      <c r="D88" s="1019"/>
      <c r="E88" s="760"/>
      <c r="F88" s="760"/>
    </row>
    <row r="89" spans="1:6" ht="31.5">
      <c r="A89" s="5"/>
      <c r="B89" s="283" t="s">
        <v>295</v>
      </c>
      <c r="C89" s="1020">
        <v>3090000</v>
      </c>
      <c r="D89" s="1019"/>
      <c r="E89" s="760" t="s">
        <v>389</v>
      </c>
      <c r="F89" s="1010"/>
    </row>
    <row r="90" spans="1:6" ht="31.5">
      <c r="A90" s="4"/>
      <c r="B90" s="77" t="s">
        <v>2505</v>
      </c>
      <c r="C90" s="1018">
        <v>3090000</v>
      </c>
      <c r="D90" s="1019"/>
      <c r="E90" s="760" t="s">
        <v>5457</v>
      </c>
      <c r="F90" s="760" t="s">
        <v>8106</v>
      </c>
    </row>
    <row r="91" spans="1:6">
      <c r="A91" s="4"/>
      <c r="B91" s="77"/>
      <c r="C91" s="1018"/>
      <c r="D91" s="1019"/>
      <c r="E91" s="760"/>
      <c r="F91" s="760"/>
    </row>
    <row r="92" spans="1:6" ht="31.5">
      <c r="A92" s="95"/>
      <c r="B92" s="283" t="s">
        <v>299</v>
      </c>
      <c r="C92" s="1020">
        <v>3560000</v>
      </c>
      <c r="D92" s="1019"/>
      <c r="E92" s="760" t="s">
        <v>389</v>
      </c>
      <c r="F92" s="1010"/>
    </row>
    <row r="93" spans="1:6" ht="31.5">
      <c r="A93" s="5"/>
      <c r="B93" s="77" t="s">
        <v>2519</v>
      </c>
      <c r="C93" s="1018">
        <v>3560000</v>
      </c>
      <c r="D93" s="1019"/>
      <c r="E93" s="760" t="s">
        <v>250</v>
      </c>
      <c r="F93" s="760" t="s">
        <v>8106</v>
      </c>
    </row>
    <row r="94" spans="1:6">
      <c r="A94" s="5"/>
      <c r="B94" s="77"/>
      <c r="C94" s="1018"/>
      <c r="D94" s="1019"/>
      <c r="E94" s="760"/>
      <c r="F94" s="760"/>
    </row>
    <row r="95" spans="1:6" ht="31.5">
      <c r="A95" s="5"/>
      <c r="B95" s="283" t="s">
        <v>7165</v>
      </c>
      <c r="C95" s="1020">
        <v>4557500</v>
      </c>
      <c r="D95" s="1019"/>
      <c r="E95" s="760" t="s">
        <v>389</v>
      </c>
      <c r="F95" s="1010"/>
    </row>
    <row r="96" spans="1:6" ht="31.5">
      <c r="A96" s="5"/>
      <c r="B96" s="5" t="s">
        <v>7166</v>
      </c>
      <c r="C96" s="1018">
        <v>4557500</v>
      </c>
      <c r="D96" s="1019"/>
      <c r="E96" s="760" t="s">
        <v>8119</v>
      </c>
      <c r="F96" s="760" t="s">
        <v>8120</v>
      </c>
    </row>
    <row r="97" spans="1:6">
      <c r="A97" s="5"/>
      <c r="B97" s="5"/>
      <c r="C97" s="1018"/>
      <c r="D97" s="1019"/>
      <c r="E97" s="760"/>
      <c r="F97" s="760"/>
    </row>
    <row r="98" spans="1:6" ht="31.5">
      <c r="A98" s="5"/>
      <c r="B98" s="283" t="s">
        <v>8121</v>
      </c>
      <c r="C98" s="1020">
        <v>3909500</v>
      </c>
      <c r="D98" s="1019"/>
      <c r="E98" s="760" t="s">
        <v>389</v>
      </c>
      <c r="F98" s="1010"/>
    </row>
    <row r="99" spans="1:6" ht="31.5">
      <c r="A99" s="5"/>
      <c r="B99" s="77" t="s">
        <v>8122</v>
      </c>
      <c r="C99" s="1018">
        <v>3909500</v>
      </c>
      <c r="D99" s="1019"/>
      <c r="E99" s="760" t="s">
        <v>8119</v>
      </c>
      <c r="F99" s="760" t="s">
        <v>8106</v>
      </c>
    </row>
    <row r="100" spans="1:6">
      <c r="A100" s="5"/>
      <c r="B100" s="77"/>
      <c r="C100" s="1018"/>
      <c r="D100" s="1019"/>
      <c r="E100" s="760"/>
      <c r="F100" s="760"/>
    </row>
    <row r="101" spans="1:6" ht="31.5">
      <c r="A101" s="5"/>
      <c r="B101" s="283" t="s">
        <v>235</v>
      </c>
      <c r="C101" s="1020">
        <v>91978000</v>
      </c>
      <c r="D101" s="1019"/>
      <c r="E101" s="760" t="s">
        <v>389</v>
      </c>
      <c r="F101" s="1010"/>
    </row>
    <row r="102" spans="1:6" ht="63">
      <c r="A102" s="5"/>
      <c r="B102" s="5" t="s">
        <v>265</v>
      </c>
      <c r="C102" s="1018">
        <v>8440000</v>
      </c>
      <c r="D102" s="5" t="s">
        <v>9299</v>
      </c>
      <c r="E102" s="760" t="s">
        <v>8123</v>
      </c>
      <c r="F102" s="760" t="s">
        <v>8124</v>
      </c>
    </row>
    <row r="103" spans="1:6" ht="31.5">
      <c r="A103" s="5"/>
      <c r="B103" s="77" t="s">
        <v>267</v>
      </c>
      <c r="C103" s="1018">
        <v>7800000</v>
      </c>
      <c r="D103" s="950" t="s">
        <v>7453</v>
      </c>
      <c r="E103" s="760" t="s">
        <v>8125</v>
      </c>
      <c r="F103" s="760" t="s">
        <v>8124</v>
      </c>
    </row>
    <row r="104" spans="1:6" ht="31.5">
      <c r="A104" s="5"/>
      <c r="B104" s="77" t="s">
        <v>416</v>
      </c>
      <c r="C104" s="1018">
        <v>500000</v>
      </c>
      <c r="D104" s="950" t="s">
        <v>6854</v>
      </c>
      <c r="E104" s="760" t="s">
        <v>8126</v>
      </c>
      <c r="F104" s="760" t="s">
        <v>8124</v>
      </c>
    </row>
    <row r="105" spans="1:6" ht="31.5">
      <c r="A105" s="5"/>
      <c r="B105" s="5" t="s">
        <v>7876</v>
      </c>
      <c r="C105" s="1018">
        <v>18000000</v>
      </c>
      <c r="D105" s="950" t="s">
        <v>7456</v>
      </c>
      <c r="E105" s="1010"/>
      <c r="F105" s="760" t="s">
        <v>8127</v>
      </c>
    </row>
    <row r="106" spans="1:6" ht="31.5">
      <c r="A106" s="95"/>
      <c r="B106" s="5" t="s">
        <v>268</v>
      </c>
      <c r="C106" s="1018">
        <v>19500000</v>
      </c>
      <c r="D106" s="950" t="s">
        <v>7455</v>
      </c>
      <c r="E106" s="760" t="s">
        <v>8128</v>
      </c>
      <c r="F106" s="760" t="s">
        <v>8124</v>
      </c>
    </row>
    <row r="107" spans="1:6" ht="47.25">
      <c r="A107" s="5"/>
      <c r="B107" s="5" t="s">
        <v>236</v>
      </c>
      <c r="C107" s="1018">
        <v>6613000</v>
      </c>
      <c r="D107" s="950" t="s">
        <v>7458</v>
      </c>
      <c r="E107" s="760" t="s">
        <v>8129</v>
      </c>
      <c r="F107" s="760" t="s">
        <v>8130</v>
      </c>
    </row>
    <row r="108" spans="1:6" ht="31.5">
      <c r="A108" s="5"/>
      <c r="B108" s="77" t="s">
        <v>272</v>
      </c>
      <c r="C108" s="1018">
        <v>8260000</v>
      </c>
      <c r="D108" s="950" t="s">
        <v>311</v>
      </c>
      <c r="E108" s="760" t="s">
        <v>8131</v>
      </c>
      <c r="F108" s="760" t="s">
        <v>8124</v>
      </c>
    </row>
    <row r="109" spans="1:6" ht="31.5">
      <c r="A109" s="5"/>
      <c r="B109" s="77" t="s">
        <v>288</v>
      </c>
      <c r="C109" s="1018">
        <v>1500000</v>
      </c>
      <c r="D109" s="950" t="s">
        <v>313</v>
      </c>
      <c r="E109" s="760" t="s">
        <v>8132</v>
      </c>
      <c r="F109" s="760" t="s">
        <v>8124</v>
      </c>
    </row>
    <row r="110" spans="1:6" ht="31.5">
      <c r="A110" s="5"/>
      <c r="B110" s="5" t="s">
        <v>5708</v>
      </c>
      <c r="C110" s="1018">
        <v>3500000</v>
      </c>
      <c r="D110" s="3" t="s">
        <v>9330</v>
      </c>
      <c r="E110" s="760" t="s">
        <v>256</v>
      </c>
      <c r="F110" s="760" t="s">
        <v>8124</v>
      </c>
    </row>
    <row r="111" spans="1:6" ht="31.5">
      <c r="A111" s="95"/>
      <c r="B111" s="5" t="s">
        <v>275</v>
      </c>
      <c r="C111" s="1018">
        <v>14985000</v>
      </c>
      <c r="D111" s="950" t="s">
        <v>7460</v>
      </c>
      <c r="E111" s="760" t="s">
        <v>256</v>
      </c>
      <c r="F111" s="760" t="s">
        <v>8124</v>
      </c>
    </row>
    <row r="112" spans="1:6" ht="31.5">
      <c r="A112" s="5"/>
      <c r="B112" s="77" t="s">
        <v>289</v>
      </c>
      <c r="C112" s="1018">
        <v>2880000</v>
      </c>
      <c r="D112" s="950" t="s">
        <v>7462</v>
      </c>
      <c r="E112" s="760" t="s">
        <v>8133</v>
      </c>
      <c r="F112" s="760" t="s">
        <v>8134</v>
      </c>
    </row>
    <row r="113" spans="1:6">
      <c r="A113" s="5"/>
      <c r="B113" s="77"/>
      <c r="C113" s="1018"/>
      <c r="D113" s="1019"/>
      <c r="E113" s="760"/>
      <c r="F113" s="760"/>
    </row>
    <row r="114" spans="1:6" ht="31.5">
      <c r="A114" s="5"/>
      <c r="B114" s="283" t="s">
        <v>241</v>
      </c>
      <c r="C114" s="1020">
        <v>4022000</v>
      </c>
      <c r="D114" s="1019"/>
      <c r="E114" s="760" t="s">
        <v>389</v>
      </c>
      <c r="F114" s="1010"/>
    </row>
    <row r="115" spans="1:6" ht="31.5">
      <c r="A115" s="5"/>
      <c r="B115" s="77" t="s">
        <v>277</v>
      </c>
      <c r="C115" s="1018">
        <v>2522000</v>
      </c>
      <c r="D115" s="1019"/>
      <c r="E115" s="760" t="s">
        <v>8135</v>
      </c>
      <c r="F115" s="760" t="s">
        <v>8134</v>
      </c>
    </row>
    <row r="116" spans="1:6" ht="31.5">
      <c r="A116" s="5"/>
      <c r="B116" s="5" t="s">
        <v>344</v>
      </c>
      <c r="C116" s="1018">
        <v>1500000</v>
      </c>
      <c r="D116" s="1019"/>
      <c r="E116" s="760" t="s">
        <v>8136</v>
      </c>
      <c r="F116" s="760" t="s">
        <v>8124</v>
      </c>
    </row>
    <row r="117" spans="1:6">
      <c r="A117" s="5"/>
      <c r="B117" s="5"/>
      <c r="C117" s="1018"/>
      <c r="D117" s="1019"/>
      <c r="E117" s="760"/>
      <c r="F117" s="760"/>
    </row>
    <row r="118" spans="1:6" ht="31.5">
      <c r="A118" s="95"/>
      <c r="B118" s="283" t="s">
        <v>6480</v>
      </c>
      <c r="C118" s="1020">
        <v>72000000</v>
      </c>
      <c r="D118" s="1019"/>
      <c r="E118" s="760" t="s">
        <v>389</v>
      </c>
      <c r="F118" s="1010"/>
    </row>
    <row r="119" spans="1:6" ht="94.5">
      <c r="A119" s="5"/>
      <c r="B119" s="77" t="s">
        <v>8137</v>
      </c>
      <c r="C119" s="1018">
        <v>72000000</v>
      </c>
      <c r="D119" s="1019"/>
      <c r="E119" s="760" t="s">
        <v>8138</v>
      </c>
      <c r="F119" s="760" t="s">
        <v>8134</v>
      </c>
    </row>
    <row r="120" spans="1:6">
      <c r="A120" s="5"/>
      <c r="B120" s="77"/>
      <c r="C120" s="1018"/>
      <c r="D120" s="1019"/>
      <c r="E120" s="760"/>
      <c r="F120" s="760"/>
    </row>
    <row r="121" spans="1:6" ht="31.5">
      <c r="A121" s="5"/>
      <c r="B121" s="283" t="s">
        <v>337</v>
      </c>
      <c r="C121" s="1020">
        <v>12000000</v>
      </c>
      <c r="D121" s="1019"/>
      <c r="E121" s="760" t="s">
        <v>389</v>
      </c>
      <c r="F121" s="1010"/>
    </row>
    <row r="122" spans="1:6" ht="63">
      <c r="A122" s="95"/>
      <c r="B122" s="5" t="s">
        <v>338</v>
      </c>
      <c r="C122" s="1018">
        <v>12000000</v>
      </c>
      <c r="D122" s="1019"/>
      <c r="E122" s="760" t="s">
        <v>8139</v>
      </c>
      <c r="F122" s="760" t="s">
        <v>8134</v>
      </c>
    </row>
    <row r="123" spans="1:6">
      <c r="A123" s="95"/>
      <c r="B123" s="5"/>
      <c r="C123" s="1018"/>
      <c r="D123" s="1019"/>
      <c r="E123" s="760"/>
      <c r="F123" s="760"/>
    </row>
    <row r="124" spans="1:6" ht="31.5">
      <c r="A124" s="5"/>
      <c r="B124" s="283" t="s">
        <v>235</v>
      </c>
      <c r="C124" s="1020">
        <v>100669000</v>
      </c>
      <c r="D124" s="1019"/>
      <c r="E124" s="760" t="s">
        <v>389</v>
      </c>
      <c r="F124" s="1010"/>
    </row>
    <row r="125" spans="1:6" ht="31.5">
      <c r="A125" s="5"/>
      <c r="B125" s="5" t="s">
        <v>265</v>
      </c>
      <c r="C125" s="1018">
        <v>19100000</v>
      </c>
      <c r="D125" s="1019"/>
      <c r="E125" s="760" t="s">
        <v>8140</v>
      </c>
      <c r="F125" s="760" t="s">
        <v>8141</v>
      </c>
    </row>
    <row r="126" spans="1:6" ht="47.25">
      <c r="A126" s="95"/>
      <c r="B126" s="77" t="s">
        <v>267</v>
      </c>
      <c r="C126" s="1018">
        <v>8000000</v>
      </c>
      <c r="D126" s="1019"/>
      <c r="E126" s="760" t="s">
        <v>8142</v>
      </c>
      <c r="F126" s="760" t="s">
        <v>8141</v>
      </c>
    </row>
    <row r="127" spans="1:6">
      <c r="A127" s="5"/>
      <c r="B127" s="5" t="s">
        <v>268</v>
      </c>
      <c r="C127" s="1018">
        <v>49600000</v>
      </c>
      <c r="D127" s="1019"/>
      <c r="E127" s="760" t="s">
        <v>8143</v>
      </c>
      <c r="F127" s="760" t="s">
        <v>8141</v>
      </c>
    </row>
    <row r="128" spans="1:6">
      <c r="A128" s="5"/>
      <c r="B128" s="5" t="s">
        <v>236</v>
      </c>
      <c r="C128" s="1018">
        <v>11221000</v>
      </c>
      <c r="D128" s="1019"/>
      <c r="E128" s="760" t="s">
        <v>8144</v>
      </c>
      <c r="F128" s="760" t="s">
        <v>8141</v>
      </c>
    </row>
    <row r="129" spans="1:6" ht="31.5">
      <c r="A129" s="95"/>
      <c r="B129" s="77" t="s">
        <v>272</v>
      </c>
      <c r="C129" s="1018">
        <v>1252000</v>
      </c>
      <c r="D129" s="1019"/>
      <c r="E129" s="760" t="s">
        <v>8145</v>
      </c>
      <c r="F129" s="760" t="s">
        <v>8141</v>
      </c>
    </row>
    <row r="130" spans="1:6" ht="31.5">
      <c r="A130" s="5"/>
      <c r="B130" s="77" t="s">
        <v>239</v>
      </c>
      <c r="C130" s="1018">
        <v>1130000</v>
      </c>
      <c r="D130" s="1019"/>
      <c r="E130" s="760" t="s">
        <v>522</v>
      </c>
      <c r="F130" s="760" t="s">
        <v>8141</v>
      </c>
    </row>
    <row r="131" spans="1:6" ht="31.5">
      <c r="A131" s="5"/>
      <c r="B131" s="77" t="s">
        <v>288</v>
      </c>
      <c r="C131" s="1018">
        <v>1260000</v>
      </c>
      <c r="D131" s="1019"/>
      <c r="E131" s="760" t="s">
        <v>377</v>
      </c>
      <c r="F131" s="760" t="s">
        <v>8141</v>
      </c>
    </row>
    <row r="132" spans="1:6" ht="31.5">
      <c r="A132" s="95"/>
      <c r="B132" s="5" t="s">
        <v>275</v>
      </c>
      <c r="C132" s="1018">
        <v>9106000</v>
      </c>
      <c r="D132" s="1019"/>
      <c r="E132" s="760" t="s">
        <v>8146</v>
      </c>
      <c r="F132" s="760" t="s">
        <v>8141</v>
      </c>
    </row>
    <row r="133" spans="1:6">
      <c r="A133" s="95"/>
      <c r="B133" s="5"/>
      <c r="C133" s="1018"/>
      <c r="D133" s="1019"/>
      <c r="E133" s="760"/>
      <c r="F133" s="760"/>
    </row>
    <row r="134" spans="1:6" ht="31.5">
      <c r="A134" s="5"/>
      <c r="B134" s="283" t="s">
        <v>241</v>
      </c>
      <c r="C134" s="1020">
        <v>4376000</v>
      </c>
      <c r="D134" s="1019"/>
      <c r="E134" s="760" t="s">
        <v>389</v>
      </c>
      <c r="F134" s="1010"/>
    </row>
    <row r="135" spans="1:6" ht="31.5">
      <c r="A135" s="5"/>
      <c r="B135" s="77" t="s">
        <v>277</v>
      </c>
      <c r="C135" s="1018">
        <v>2546000</v>
      </c>
      <c r="D135" s="1019"/>
      <c r="E135" s="760" t="s">
        <v>8147</v>
      </c>
      <c r="F135" s="760" t="s">
        <v>8141</v>
      </c>
    </row>
    <row r="136" spans="1:6">
      <c r="A136" s="95"/>
      <c r="B136" s="5" t="s">
        <v>344</v>
      </c>
      <c r="C136" s="1018">
        <v>1830000</v>
      </c>
      <c r="D136" s="1019"/>
      <c r="E136" s="760" t="s">
        <v>436</v>
      </c>
      <c r="F136" s="760" t="s">
        <v>8141</v>
      </c>
    </row>
    <row r="137" spans="1:6">
      <c r="A137" s="95"/>
      <c r="B137" s="5"/>
      <c r="C137" s="1018"/>
      <c r="D137" s="1019"/>
      <c r="E137" s="760"/>
      <c r="F137" s="760"/>
    </row>
    <row r="138" spans="1:6" ht="47.25">
      <c r="A138" s="5"/>
      <c r="B138" s="283" t="s">
        <v>279</v>
      </c>
      <c r="C138" s="1020">
        <v>18000000</v>
      </c>
      <c r="D138" s="1019"/>
      <c r="E138" s="760" t="s">
        <v>389</v>
      </c>
      <c r="F138" s="1010"/>
    </row>
    <row r="139" spans="1:6" ht="31.5">
      <c r="A139" s="5"/>
      <c r="B139" s="77" t="s">
        <v>280</v>
      </c>
      <c r="C139" s="1018">
        <v>18000000</v>
      </c>
      <c r="D139" s="1019"/>
      <c r="E139" s="760" t="s">
        <v>8148</v>
      </c>
      <c r="F139" s="760" t="s">
        <v>8141</v>
      </c>
    </row>
    <row r="140" spans="1:6">
      <c r="A140" s="5"/>
      <c r="B140" s="77"/>
      <c r="C140" s="1018"/>
      <c r="D140" s="1019"/>
      <c r="E140" s="760"/>
      <c r="F140" s="760"/>
    </row>
    <row r="141" spans="1:6">
      <c r="A141" s="95"/>
      <c r="B141" s="4" t="s">
        <v>4904</v>
      </c>
      <c r="C141" s="1020">
        <v>20000000</v>
      </c>
      <c r="D141" s="1019"/>
      <c r="E141" s="760" t="s">
        <v>389</v>
      </c>
      <c r="F141" s="1010"/>
    </row>
    <row r="142" spans="1:6" ht="47.25">
      <c r="A142" s="5"/>
      <c r="B142" s="77" t="s">
        <v>8149</v>
      </c>
      <c r="C142" s="1018">
        <v>20000000</v>
      </c>
      <c r="D142" s="1019"/>
      <c r="E142" s="760" t="s">
        <v>8150</v>
      </c>
      <c r="F142" s="760" t="s">
        <v>8141</v>
      </c>
    </row>
    <row r="143" spans="1:6">
      <c r="A143" s="5"/>
      <c r="B143" s="77"/>
      <c r="C143" s="1018"/>
      <c r="D143" s="1019"/>
      <c r="E143" s="760"/>
      <c r="F143" s="760"/>
    </row>
    <row r="144" spans="1:6" ht="31.5">
      <c r="A144" s="5"/>
      <c r="B144" s="283" t="s">
        <v>292</v>
      </c>
      <c r="C144" s="1020">
        <v>38555000</v>
      </c>
      <c r="D144" s="1019"/>
      <c r="E144" s="760" t="s">
        <v>389</v>
      </c>
      <c r="F144" s="1010"/>
    </row>
    <row r="145" spans="1:6" ht="31.5">
      <c r="A145" s="5"/>
      <c r="B145" s="5" t="s">
        <v>293</v>
      </c>
      <c r="C145" s="1018">
        <v>2555000</v>
      </c>
      <c r="D145" s="1019"/>
      <c r="E145" s="760" t="s">
        <v>8151</v>
      </c>
      <c r="F145" s="760" t="s">
        <v>8141</v>
      </c>
    </row>
    <row r="146" spans="1:6" ht="31.5">
      <c r="A146" s="4"/>
      <c r="B146" s="5" t="s">
        <v>294</v>
      </c>
      <c r="C146" s="1018">
        <v>36000000</v>
      </c>
      <c r="D146" s="1019"/>
      <c r="E146" s="760" t="s">
        <v>8152</v>
      </c>
      <c r="F146" s="760" t="s">
        <v>8141</v>
      </c>
    </row>
    <row r="147" spans="1:6">
      <c r="A147" s="4"/>
      <c r="B147" s="5"/>
      <c r="C147" s="1018"/>
      <c r="D147" s="1019"/>
      <c r="E147" s="760"/>
      <c r="F147" s="760"/>
    </row>
    <row r="148" spans="1:6" ht="31.5">
      <c r="A148" s="95"/>
      <c r="B148" s="283" t="s">
        <v>295</v>
      </c>
      <c r="C148" s="1020">
        <v>1800000</v>
      </c>
      <c r="D148" s="1019"/>
      <c r="E148" s="760" t="s">
        <v>389</v>
      </c>
      <c r="F148" s="1010"/>
    </row>
    <row r="149" spans="1:6" ht="31.5">
      <c r="A149" s="5"/>
      <c r="B149" s="77" t="s">
        <v>2505</v>
      </c>
      <c r="C149" s="1018">
        <v>1800000</v>
      </c>
      <c r="D149" s="1019"/>
      <c r="E149" s="760" t="s">
        <v>254</v>
      </c>
      <c r="F149" s="760" t="s">
        <v>8141</v>
      </c>
    </row>
    <row r="150" spans="1:6">
      <c r="A150" s="5"/>
      <c r="B150" s="77"/>
      <c r="C150" s="1018"/>
      <c r="D150" s="1019"/>
      <c r="E150" s="760"/>
      <c r="F150" s="760"/>
    </row>
    <row r="151" spans="1:6" ht="31.5">
      <c r="A151" s="5"/>
      <c r="B151" s="283" t="s">
        <v>299</v>
      </c>
      <c r="C151" s="1020">
        <v>2500000</v>
      </c>
      <c r="D151" s="1019"/>
      <c r="E151" s="760" t="s">
        <v>389</v>
      </c>
      <c r="F151" s="1010"/>
    </row>
    <row r="152" spans="1:6" ht="31.5">
      <c r="A152" s="5"/>
      <c r="B152" s="77" t="s">
        <v>2519</v>
      </c>
      <c r="C152" s="1018">
        <v>2500000</v>
      </c>
      <c r="D152" s="1019"/>
      <c r="E152" s="760" t="s">
        <v>8153</v>
      </c>
      <c r="F152" s="760" t="s">
        <v>8141</v>
      </c>
    </row>
    <row r="153" spans="1:6">
      <c r="A153" s="5"/>
      <c r="B153" s="77"/>
      <c r="C153" s="1018"/>
      <c r="D153" s="1019"/>
      <c r="E153" s="760"/>
      <c r="F153" s="760"/>
    </row>
    <row r="154" spans="1:6" ht="47.25">
      <c r="A154" s="5"/>
      <c r="B154" s="283" t="s">
        <v>7203</v>
      </c>
      <c r="C154" s="1020">
        <v>7000000</v>
      </c>
      <c r="D154" s="1019"/>
      <c r="E154" s="760" t="s">
        <v>389</v>
      </c>
      <c r="F154" s="1010"/>
    </row>
    <row r="155" spans="1:6">
      <c r="A155" s="5"/>
      <c r="B155" s="5" t="s">
        <v>7204</v>
      </c>
      <c r="C155" s="1018">
        <v>7000000</v>
      </c>
      <c r="D155" s="1019"/>
      <c r="E155" s="760" t="s">
        <v>8154</v>
      </c>
      <c r="F155" s="760" t="s">
        <v>8141</v>
      </c>
    </row>
    <row r="156" spans="1:6">
      <c r="A156" s="5"/>
      <c r="B156" s="5"/>
      <c r="C156" s="1018"/>
      <c r="D156" s="1019"/>
      <c r="E156" s="760"/>
      <c r="F156" s="760"/>
    </row>
    <row r="157" spans="1:6" ht="31.5">
      <c r="A157" s="5"/>
      <c r="B157" s="283" t="s">
        <v>301</v>
      </c>
      <c r="C157" s="1020">
        <v>4900000</v>
      </c>
      <c r="D157" s="1019"/>
      <c r="E157" s="760" t="s">
        <v>389</v>
      </c>
      <c r="F157" s="1010"/>
    </row>
    <row r="158" spans="1:6" ht="47.25">
      <c r="A158" s="5"/>
      <c r="B158" s="5" t="s">
        <v>7709</v>
      </c>
      <c r="C158" s="1018">
        <v>4900000</v>
      </c>
      <c r="D158" s="1019"/>
      <c r="E158" s="760" t="s">
        <v>8155</v>
      </c>
      <c r="F158" s="760" t="s">
        <v>8141</v>
      </c>
    </row>
    <row r="159" spans="1:6">
      <c r="A159" s="5"/>
      <c r="B159" s="5"/>
      <c r="C159" s="1018"/>
      <c r="D159" s="1019"/>
      <c r="E159" s="760"/>
      <c r="F159" s="760"/>
    </row>
    <row r="160" spans="1:6" ht="31.5">
      <c r="A160" s="5"/>
      <c r="B160" s="283" t="s">
        <v>337</v>
      </c>
      <c r="C160" s="1020">
        <v>12600000</v>
      </c>
      <c r="D160" s="1019"/>
      <c r="E160" s="760" t="s">
        <v>389</v>
      </c>
      <c r="F160" s="1010"/>
    </row>
    <row r="161" spans="1:6" ht="31.5">
      <c r="A161" s="5"/>
      <c r="B161" s="5" t="s">
        <v>338</v>
      </c>
      <c r="C161" s="1018">
        <v>12600000</v>
      </c>
      <c r="D161" s="1019"/>
      <c r="E161" s="760" t="s">
        <v>8156</v>
      </c>
      <c r="F161" s="760" t="s">
        <v>8141</v>
      </c>
    </row>
    <row r="162" spans="1:6">
      <c r="A162" s="5"/>
      <c r="B162" s="5"/>
      <c r="C162" s="1018"/>
      <c r="D162" s="1019"/>
      <c r="E162" s="760"/>
      <c r="F162" s="760"/>
    </row>
    <row r="163" spans="1:6">
      <c r="A163" s="5"/>
      <c r="B163" s="4" t="s">
        <v>5406</v>
      </c>
      <c r="C163" s="1020">
        <v>5600000</v>
      </c>
      <c r="D163" s="1019"/>
      <c r="E163" s="760" t="s">
        <v>389</v>
      </c>
      <c r="F163" s="1010"/>
    </row>
    <row r="164" spans="1:6" ht="31.5">
      <c r="A164" s="5"/>
      <c r="B164" s="5" t="s">
        <v>8157</v>
      </c>
      <c r="C164" s="1018">
        <v>5600000</v>
      </c>
      <c r="E164" s="760" t="s">
        <v>8158</v>
      </c>
      <c r="F164" s="760" t="s">
        <v>8141</v>
      </c>
    </row>
  </sheetData>
  <conditionalFormatting sqref="B6">
    <cfRule type="expression" dxfId="2" priority="1">
      <formula>#REF!&lt;&gt;0</formula>
    </cfRule>
  </conditionalFormatting>
  <pageMargins left="0.70866141732283472" right="0.70866141732283472" top="0.74803149606299213" bottom="0.74803149606299213" header="0.31496062992125984" footer="0.31496062992125984"/>
  <pageSetup paperSize="256" orientation="portrait" horizontalDpi="0" verticalDpi="0" r:id="rId1"/>
</worksheet>
</file>

<file path=xl/worksheets/sheet34.xml><?xml version="1.0" encoding="utf-8"?>
<worksheet xmlns="http://schemas.openxmlformats.org/spreadsheetml/2006/main" xmlns:r="http://schemas.openxmlformats.org/officeDocument/2006/relationships">
  <dimension ref="A1:F54"/>
  <sheetViews>
    <sheetView topLeftCell="A31" zoomScale="60" zoomScaleNormal="60" workbookViewId="0">
      <selection activeCell="D41" sqref="D41"/>
    </sheetView>
  </sheetViews>
  <sheetFormatPr defaultRowHeight="12.75"/>
  <cols>
    <col min="1" max="1" width="7.7109375" customWidth="1"/>
    <col min="2" max="2" width="55.7109375" customWidth="1"/>
    <col min="3" max="3" width="23.7109375" customWidth="1"/>
    <col min="4" max="4" width="45.7109375" customWidth="1"/>
    <col min="5" max="6" width="24.7109375" customWidth="1"/>
  </cols>
  <sheetData>
    <row r="1" spans="1:6" ht="15.75">
      <c r="A1" s="160" t="s">
        <v>500</v>
      </c>
      <c r="B1" s="160"/>
      <c r="C1" s="160" t="s">
        <v>501</v>
      </c>
      <c r="D1" s="161"/>
      <c r="E1" s="101"/>
      <c r="F1" s="161"/>
    </row>
    <row r="2" spans="1:6" s="12" customFormat="1" ht="15.75">
      <c r="A2" s="160"/>
      <c r="B2" s="160"/>
      <c r="C2" s="160"/>
      <c r="D2" s="161"/>
      <c r="E2" s="101"/>
      <c r="F2" s="161"/>
    </row>
    <row r="3" spans="1:6" ht="31.5">
      <c r="A3" s="11" t="s">
        <v>112</v>
      </c>
      <c r="B3" s="11" t="s">
        <v>262</v>
      </c>
      <c r="C3" s="91" t="s">
        <v>3115</v>
      </c>
      <c r="D3" s="81" t="s">
        <v>263</v>
      </c>
      <c r="E3" s="82" t="s">
        <v>258</v>
      </c>
      <c r="F3" s="82" t="s">
        <v>259</v>
      </c>
    </row>
    <row r="4" spans="1:6" ht="15.75">
      <c r="A4" s="107">
        <v>1</v>
      </c>
      <c r="B4" s="108">
        <v>2</v>
      </c>
      <c r="C4" s="109">
        <v>3</v>
      </c>
      <c r="D4" s="110">
        <v>4</v>
      </c>
      <c r="E4" s="110">
        <v>5</v>
      </c>
      <c r="F4" s="109">
        <v>6</v>
      </c>
    </row>
    <row r="5" spans="1:6" ht="15.75">
      <c r="A5" s="162"/>
      <c r="B5" s="162"/>
      <c r="C5" s="162"/>
      <c r="D5" s="144"/>
      <c r="E5" s="171"/>
      <c r="F5" s="144"/>
    </row>
    <row r="6" spans="1:6" ht="15.75">
      <c r="A6" s="163"/>
      <c r="B6" s="138" t="s">
        <v>111</v>
      </c>
      <c r="C6" s="164"/>
      <c r="D6" s="138"/>
      <c r="E6" s="172"/>
      <c r="F6" s="138"/>
    </row>
    <row r="7" spans="1:6" ht="15.75">
      <c r="A7" s="163"/>
      <c r="B7" s="138" t="s">
        <v>94</v>
      </c>
      <c r="C7" s="164">
        <f>SUM(C9,C20,C25,C28,C32,C35,C40,C43,C47,C52)</f>
        <v>471800000</v>
      </c>
      <c r="D7" s="138"/>
      <c r="E7" s="172"/>
      <c r="F7" s="138"/>
    </row>
    <row r="8" spans="1:6" ht="15.75">
      <c r="A8" s="163"/>
      <c r="B8" s="138"/>
      <c r="C8" s="164"/>
      <c r="D8" s="138"/>
      <c r="E8" s="172"/>
      <c r="F8" s="138"/>
    </row>
    <row r="9" spans="1:6" ht="31.5">
      <c r="A9" s="165"/>
      <c r="B9" s="283" t="s">
        <v>235</v>
      </c>
      <c r="C9" s="1020">
        <v>179260000</v>
      </c>
      <c r="D9" s="1019"/>
      <c r="E9" s="760" t="s">
        <v>389</v>
      </c>
      <c r="F9" s="283"/>
    </row>
    <row r="10" spans="1:6" ht="31.5">
      <c r="A10" s="143"/>
      <c r="B10" s="5" t="s">
        <v>265</v>
      </c>
      <c r="C10" s="1018">
        <v>55800000</v>
      </c>
      <c r="D10" s="56" t="s">
        <v>9195</v>
      </c>
      <c r="E10" s="760" t="s">
        <v>6011</v>
      </c>
      <c r="F10" s="77" t="s">
        <v>94</v>
      </c>
    </row>
    <row r="11" spans="1:6" ht="31.5">
      <c r="A11" s="143"/>
      <c r="B11" s="77" t="s">
        <v>267</v>
      </c>
      <c r="C11" s="1018">
        <v>21100000</v>
      </c>
      <c r="D11" s="56" t="s">
        <v>9196</v>
      </c>
      <c r="E11" s="760" t="s">
        <v>2471</v>
      </c>
      <c r="F11" s="77" t="s">
        <v>94</v>
      </c>
    </row>
    <row r="12" spans="1:6" ht="31.5">
      <c r="A12" s="143"/>
      <c r="B12" s="5" t="s">
        <v>268</v>
      </c>
      <c r="C12" s="1018">
        <v>31400000</v>
      </c>
      <c r="D12" s="56" t="s">
        <v>9197</v>
      </c>
      <c r="E12" s="760" t="s">
        <v>7693</v>
      </c>
      <c r="F12" s="77" t="s">
        <v>94</v>
      </c>
    </row>
    <row r="13" spans="1:6" ht="31.5">
      <c r="A13" s="143"/>
      <c r="B13" s="5" t="s">
        <v>236</v>
      </c>
      <c r="C13" s="1018">
        <v>10410000</v>
      </c>
      <c r="D13" s="1019" t="s">
        <v>237</v>
      </c>
      <c r="E13" s="760" t="s">
        <v>7694</v>
      </c>
      <c r="F13" s="77" t="s">
        <v>94</v>
      </c>
    </row>
    <row r="14" spans="1:6" ht="31.5">
      <c r="A14" s="143"/>
      <c r="B14" s="77" t="s">
        <v>272</v>
      </c>
      <c r="C14" s="1018">
        <v>7500000</v>
      </c>
      <c r="D14" s="56" t="s">
        <v>9198</v>
      </c>
      <c r="E14" s="760" t="s">
        <v>7695</v>
      </c>
      <c r="F14" s="77" t="s">
        <v>94</v>
      </c>
    </row>
    <row r="15" spans="1:6" ht="31.5">
      <c r="A15" s="143"/>
      <c r="B15" s="77" t="s">
        <v>288</v>
      </c>
      <c r="C15" s="1018">
        <v>1200000</v>
      </c>
      <c r="D15" s="56" t="s">
        <v>9199</v>
      </c>
      <c r="E15" s="760" t="s">
        <v>323</v>
      </c>
      <c r="F15" s="77" t="s">
        <v>94</v>
      </c>
    </row>
    <row r="16" spans="1:6" ht="31.5">
      <c r="A16" s="143"/>
      <c r="B16" s="5" t="s">
        <v>5708</v>
      </c>
      <c r="C16" s="1018">
        <v>5000000</v>
      </c>
      <c r="D16" s="56" t="s">
        <v>9200</v>
      </c>
      <c r="E16" s="760" t="s">
        <v>7696</v>
      </c>
      <c r="F16" s="77" t="s">
        <v>94</v>
      </c>
    </row>
    <row r="17" spans="1:6" ht="31.5">
      <c r="A17" s="143"/>
      <c r="B17" s="5" t="s">
        <v>275</v>
      </c>
      <c r="C17" s="1018">
        <v>21600000</v>
      </c>
      <c r="D17" s="56" t="s">
        <v>9201</v>
      </c>
      <c r="E17" s="760" t="s">
        <v>7697</v>
      </c>
      <c r="F17" s="77" t="s">
        <v>94</v>
      </c>
    </row>
    <row r="18" spans="1:6" ht="31.5">
      <c r="A18" s="143"/>
      <c r="B18" s="77" t="s">
        <v>289</v>
      </c>
      <c r="C18" s="1018">
        <v>25250000</v>
      </c>
      <c r="D18" s="56" t="s">
        <v>9202</v>
      </c>
      <c r="E18" s="760" t="s">
        <v>7698</v>
      </c>
      <c r="F18" s="77" t="s">
        <v>94</v>
      </c>
    </row>
    <row r="19" spans="1:6" ht="15.75">
      <c r="A19" s="143"/>
      <c r="B19" s="77"/>
      <c r="C19" s="1018"/>
      <c r="D19" s="1019"/>
      <c r="E19" s="760"/>
      <c r="F19" s="77"/>
    </row>
    <row r="20" spans="1:6" ht="31.5">
      <c r="A20" s="143"/>
      <c r="B20" s="283" t="s">
        <v>241</v>
      </c>
      <c r="C20" s="1020">
        <v>33600000</v>
      </c>
      <c r="D20" s="1019"/>
      <c r="E20" s="760" t="s">
        <v>389</v>
      </c>
      <c r="F20" s="13"/>
    </row>
    <row r="21" spans="1:6" ht="31.5">
      <c r="A21" s="145"/>
      <c r="B21" s="5" t="s">
        <v>346</v>
      </c>
      <c r="C21" s="1018">
        <v>3500000</v>
      </c>
      <c r="D21" s="56" t="s">
        <v>9203</v>
      </c>
      <c r="E21" s="760" t="s">
        <v>6447</v>
      </c>
      <c r="F21" s="77" t="s">
        <v>94</v>
      </c>
    </row>
    <row r="22" spans="1:6" ht="47.25">
      <c r="A22" s="165"/>
      <c r="B22" s="77" t="s">
        <v>277</v>
      </c>
      <c r="C22" s="1018">
        <v>27100000</v>
      </c>
      <c r="D22" s="56" t="s">
        <v>9204</v>
      </c>
      <c r="E22" s="760" t="s">
        <v>5657</v>
      </c>
      <c r="F22" s="77" t="s">
        <v>94</v>
      </c>
    </row>
    <row r="23" spans="1:6" ht="47.25">
      <c r="A23" s="143"/>
      <c r="B23" s="77" t="s">
        <v>243</v>
      </c>
      <c r="C23" s="1018">
        <v>3000000</v>
      </c>
      <c r="D23" s="56" t="s">
        <v>9205</v>
      </c>
      <c r="E23" s="760" t="s">
        <v>7699</v>
      </c>
      <c r="F23" s="77" t="s">
        <v>94</v>
      </c>
    </row>
    <row r="24" spans="1:6" ht="15.75">
      <c r="A24" s="143"/>
      <c r="B24" s="77"/>
      <c r="C24" s="1018"/>
      <c r="D24" s="1019"/>
      <c r="E24" s="760"/>
      <c r="F24" s="77"/>
    </row>
    <row r="25" spans="1:6" ht="31.5">
      <c r="A25" s="143"/>
      <c r="B25" s="283" t="s">
        <v>279</v>
      </c>
      <c r="C25" s="1020">
        <v>25000000</v>
      </c>
      <c r="D25" s="1019"/>
      <c r="E25" s="760" t="s">
        <v>389</v>
      </c>
      <c r="F25" s="13"/>
    </row>
    <row r="26" spans="1:6" ht="31.5">
      <c r="A26" s="143"/>
      <c r="B26" s="5" t="s">
        <v>2379</v>
      </c>
      <c r="C26" s="1018">
        <v>25000000</v>
      </c>
      <c r="D26" s="56" t="s">
        <v>9206</v>
      </c>
      <c r="E26" s="760" t="s">
        <v>250</v>
      </c>
      <c r="F26" s="77" t="s">
        <v>94</v>
      </c>
    </row>
    <row r="27" spans="1:6" ht="15.75">
      <c r="A27" s="143"/>
      <c r="B27" s="5"/>
      <c r="C27" s="1018"/>
      <c r="D27" s="1019"/>
      <c r="E27" s="760"/>
      <c r="F27" s="77"/>
    </row>
    <row r="28" spans="1:6" ht="31.5">
      <c r="A28" s="143"/>
      <c r="B28" s="283" t="s">
        <v>292</v>
      </c>
      <c r="C28" s="1020">
        <v>40600000</v>
      </c>
      <c r="D28" s="1019"/>
      <c r="E28" s="760" t="s">
        <v>389</v>
      </c>
      <c r="F28" s="13"/>
    </row>
    <row r="29" spans="1:6" ht="31.5">
      <c r="A29" s="145"/>
      <c r="B29" s="5" t="s">
        <v>293</v>
      </c>
      <c r="C29" s="1018">
        <v>6000000</v>
      </c>
      <c r="D29" s="56" t="s">
        <v>9207</v>
      </c>
      <c r="E29" s="760" t="s">
        <v>6603</v>
      </c>
      <c r="F29" s="77" t="s">
        <v>94</v>
      </c>
    </row>
    <row r="30" spans="1:6" ht="31.5">
      <c r="A30" s="165"/>
      <c r="B30" s="5" t="s">
        <v>294</v>
      </c>
      <c r="C30" s="1018">
        <v>34600000</v>
      </c>
      <c r="D30" s="56" t="s">
        <v>9208</v>
      </c>
      <c r="E30" s="760" t="s">
        <v>5682</v>
      </c>
      <c r="F30" s="77" t="s">
        <v>94</v>
      </c>
    </row>
    <row r="31" spans="1:6" ht="15.75">
      <c r="A31" s="143"/>
      <c r="B31" s="5"/>
      <c r="C31" s="1018"/>
      <c r="D31" s="1019"/>
      <c r="E31" s="760"/>
      <c r="F31" s="77"/>
    </row>
    <row r="32" spans="1:6" ht="31.5">
      <c r="A32" s="145"/>
      <c r="B32" s="283" t="s">
        <v>2734</v>
      </c>
      <c r="C32" s="1020">
        <v>12800000</v>
      </c>
      <c r="D32" s="1019"/>
      <c r="E32" s="760" t="s">
        <v>389</v>
      </c>
      <c r="F32" s="13"/>
    </row>
    <row r="33" spans="1:6" ht="31.5">
      <c r="A33" s="168"/>
      <c r="B33" s="77" t="s">
        <v>7700</v>
      </c>
      <c r="C33" s="1018">
        <v>12800000</v>
      </c>
      <c r="D33" s="56" t="s">
        <v>9209</v>
      </c>
      <c r="E33" s="760" t="s">
        <v>5457</v>
      </c>
      <c r="F33" s="77" t="s">
        <v>94</v>
      </c>
    </row>
    <row r="34" spans="1:6" ht="15.75">
      <c r="A34" s="165"/>
      <c r="B34" s="77"/>
      <c r="C34" s="1018"/>
      <c r="D34" s="1019"/>
      <c r="E34" s="760"/>
      <c r="F34" s="77"/>
    </row>
    <row r="35" spans="1:6" ht="31.5">
      <c r="A35" s="143"/>
      <c r="B35" s="283" t="s">
        <v>295</v>
      </c>
      <c r="C35" s="1020">
        <v>91000000</v>
      </c>
      <c r="D35" s="1019"/>
      <c r="E35" s="760" t="s">
        <v>389</v>
      </c>
      <c r="F35" s="13"/>
    </row>
    <row r="36" spans="1:6" ht="31.5">
      <c r="A36" s="143"/>
      <c r="B36" s="5" t="s">
        <v>2507</v>
      </c>
      <c r="C36" s="1018">
        <v>9000000</v>
      </c>
      <c r="D36" s="56" t="s">
        <v>9210</v>
      </c>
      <c r="E36" s="760" t="s">
        <v>5682</v>
      </c>
      <c r="F36" s="77" t="s">
        <v>94</v>
      </c>
    </row>
    <row r="37" spans="1:6" ht="31.5">
      <c r="A37" s="143"/>
      <c r="B37" s="5" t="s">
        <v>296</v>
      </c>
      <c r="C37" s="1018">
        <v>42000000</v>
      </c>
      <c r="D37" s="56" t="s">
        <v>9211</v>
      </c>
      <c r="E37" s="760" t="s">
        <v>7701</v>
      </c>
      <c r="F37" s="77" t="s">
        <v>94</v>
      </c>
    </row>
    <row r="38" spans="1:6" ht="31.5">
      <c r="A38" s="145"/>
      <c r="B38" s="5" t="s">
        <v>2514</v>
      </c>
      <c r="C38" s="1018">
        <v>40000000</v>
      </c>
      <c r="D38" s="56" t="s">
        <v>9212</v>
      </c>
      <c r="E38" s="760" t="s">
        <v>3109</v>
      </c>
      <c r="F38" s="77" t="s">
        <v>94</v>
      </c>
    </row>
    <row r="39" spans="1:6" ht="15.75">
      <c r="A39" s="165"/>
      <c r="B39" s="5"/>
      <c r="C39" s="1018"/>
      <c r="D39" s="1019"/>
      <c r="E39" s="760"/>
      <c r="F39" s="77"/>
    </row>
    <row r="40" spans="1:6" ht="31.5">
      <c r="A40" s="143"/>
      <c r="B40" s="283" t="s">
        <v>2517</v>
      </c>
      <c r="C40" s="1020">
        <v>10000000</v>
      </c>
      <c r="D40" s="1019"/>
      <c r="E40" s="760" t="s">
        <v>389</v>
      </c>
      <c r="F40" s="13"/>
    </row>
    <row r="41" spans="1:6" ht="31.5">
      <c r="A41" s="145"/>
      <c r="B41" s="5" t="s">
        <v>2518</v>
      </c>
      <c r="C41" s="1018">
        <v>10000000</v>
      </c>
      <c r="D41" s="56" t="s">
        <v>9213</v>
      </c>
      <c r="E41" s="760" t="s">
        <v>328</v>
      </c>
      <c r="F41" s="77" t="s">
        <v>94</v>
      </c>
    </row>
    <row r="42" spans="1:6" ht="15.75">
      <c r="A42" s="165"/>
      <c r="B42" s="5"/>
      <c r="C42" s="1018"/>
      <c r="D42" s="1019"/>
      <c r="E42" s="760"/>
      <c r="F42" s="77"/>
    </row>
    <row r="43" spans="1:6" ht="31.5">
      <c r="A43" s="143"/>
      <c r="B43" s="283" t="s">
        <v>299</v>
      </c>
      <c r="C43" s="1020">
        <v>16000000</v>
      </c>
      <c r="D43" s="1019"/>
      <c r="E43" s="760" t="s">
        <v>389</v>
      </c>
      <c r="F43" s="13"/>
    </row>
    <row r="44" spans="1:6" ht="31.5">
      <c r="A44" s="143"/>
      <c r="B44" s="77" t="s">
        <v>2519</v>
      </c>
      <c r="C44" s="1018">
        <v>10000000</v>
      </c>
      <c r="D44" s="56" t="s">
        <v>9214</v>
      </c>
      <c r="E44" s="760" t="s">
        <v>254</v>
      </c>
      <c r="F44" s="77" t="s">
        <v>94</v>
      </c>
    </row>
    <row r="45" spans="1:6" ht="31.5">
      <c r="A45" s="143"/>
      <c r="B45" s="77" t="s">
        <v>300</v>
      </c>
      <c r="C45" s="1018">
        <v>6000000</v>
      </c>
      <c r="D45" s="56" t="s">
        <v>9215</v>
      </c>
      <c r="E45" s="760" t="s">
        <v>7702</v>
      </c>
      <c r="F45" s="77" t="s">
        <v>94</v>
      </c>
    </row>
    <row r="46" spans="1:6" ht="15.75">
      <c r="A46" s="143"/>
      <c r="B46" s="77"/>
      <c r="C46" s="1018"/>
      <c r="D46" s="1019"/>
      <c r="E46" s="760"/>
      <c r="F46" s="77"/>
    </row>
    <row r="47" spans="1:6" ht="31.5">
      <c r="A47" s="143"/>
      <c r="B47" s="283" t="s">
        <v>301</v>
      </c>
      <c r="C47" s="1020">
        <v>23540000</v>
      </c>
      <c r="D47" s="1019"/>
      <c r="E47" s="760" t="s">
        <v>389</v>
      </c>
      <c r="F47" s="13"/>
    </row>
    <row r="48" spans="1:6" ht="31.5">
      <c r="A48" s="145"/>
      <c r="B48" s="77" t="s">
        <v>303</v>
      </c>
      <c r="C48" s="1018">
        <v>10540000</v>
      </c>
      <c r="D48" s="56" t="s">
        <v>9216</v>
      </c>
      <c r="E48" s="760" t="s">
        <v>5682</v>
      </c>
      <c r="F48" s="77" t="s">
        <v>94</v>
      </c>
    </row>
    <row r="49" spans="1:6" ht="31.5">
      <c r="A49" s="168"/>
      <c r="B49" s="5" t="s">
        <v>3110</v>
      </c>
      <c r="C49" s="1018">
        <v>8000000</v>
      </c>
      <c r="D49" s="56" t="s">
        <v>9217</v>
      </c>
      <c r="E49" s="760" t="s">
        <v>2566</v>
      </c>
      <c r="F49" s="77" t="s">
        <v>94</v>
      </c>
    </row>
    <row r="50" spans="1:6" ht="31.5">
      <c r="A50" s="165"/>
      <c r="B50" s="77" t="s">
        <v>5747</v>
      </c>
      <c r="C50" s="1018">
        <v>5000000</v>
      </c>
      <c r="D50" s="56" t="s">
        <v>9218</v>
      </c>
      <c r="E50" s="760" t="s">
        <v>333</v>
      </c>
      <c r="F50" s="77" t="s">
        <v>94</v>
      </c>
    </row>
    <row r="51" spans="1:6" ht="15.75">
      <c r="A51" s="143"/>
      <c r="B51" s="77"/>
      <c r="C51" s="1018"/>
      <c r="D51" s="1019"/>
      <c r="E51" s="760"/>
      <c r="F51" s="77"/>
    </row>
    <row r="52" spans="1:6" ht="31.5">
      <c r="A52" s="145"/>
      <c r="B52" s="283" t="s">
        <v>5910</v>
      </c>
      <c r="C52" s="1020">
        <v>40000000</v>
      </c>
      <c r="D52" s="1019"/>
      <c r="E52" s="760" t="s">
        <v>389</v>
      </c>
      <c r="F52" s="13"/>
    </row>
    <row r="53" spans="1:6" ht="31.5">
      <c r="A53" s="145"/>
      <c r="B53" s="5" t="s">
        <v>3105</v>
      </c>
      <c r="C53" s="1018">
        <v>30000000</v>
      </c>
      <c r="D53" s="56" t="s">
        <v>9220</v>
      </c>
      <c r="E53" s="760" t="s">
        <v>5682</v>
      </c>
      <c r="F53" s="77" t="s">
        <v>94</v>
      </c>
    </row>
    <row r="54" spans="1:6" ht="47.25">
      <c r="A54" s="168"/>
      <c r="B54" s="77" t="s">
        <v>7703</v>
      </c>
      <c r="C54" s="1018">
        <v>10000000</v>
      </c>
      <c r="D54" s="56" t="s">
        <v>9219</v>
      </c>
      <c r="E54" s="760" t="s">
        <v>5682</v>
      </c>
      <c r="F54" s="77" t="s">
        <v>94</v>
      </c>
    </row>
  </sheetData>
  <pageMargins left="0.7" right="0.7" top="0.75" bottom="0.75" header="0.3" footer="0.3"/>
  <pageSetup paperSize="256" orientation="portrait" horizontalDpi="0" verticalDpi="0" r:id="rId1"/>
</worksheet>
</file>

<file path=xl/worksheets/sheet35.xml><?xml version="1.0" encoding="utf-8"?>
<worksheet xmlns="http://schemas.openxmlformats.org/spreadsheetml/2006/main" xmlns:r="http://schemas.openxmlformats.org/officeDocument/2006/relationships">
  <dimension ref="A1:I61"/>
  <sheetViews>
    <sheetView topLeftCell="A10" zoomScale="60" zoomScaleNormal="60" workbookViewId="0">
      <selection activeCell="D21" sqref="D21"/>
    </sheetView>
  </sheetViews>
  <sheetFormatPr defaultColWidth="9.140625" defaultRowHeight="15.75"/>
  <cols>
    <col min="1" max="1" width="7.7109375" style="349" customWidth="1"/>
    <col min="2" max="2" width="55.7109375" style="349" customWidth="1"/>
    <col min="3" max="3" width="23.7109375" style="349" customWidth="1"/>
    <col min="4" max="4" width="45.7109375" style="349" customWidth="1"/>
    <col min="5" max="6" width="24.7109375" style="349" customWidth="1"/>
    <col min="7" max="7" width="11.85546875" style="350" customWidth="1"/>
    <col min="8" max="8" width="12.28515625" style="350" bestFit="1" customWidth="1"/>
    <col min="9" max="256" width="9.140625" style="349"/>
    <col min="257" max="257" width="4.7109375" style="349" customWidth="1"/>
    <col min="258" max="258" width="55.140625" style="349" customWidth="1"/>
    <col min="259" max="259" width="13.7109375" style="349" customWidth="1"/>
    <col min="260" max="260" width="50.7109375" style="349" customWidth="1"/>
    <col min="261" max="261" width="22.7109375" style="349" customWidth="1"/>
    <col min="262" max="262" width="30.7109375" style="349" customWidth="1"/>
    <col min="263" max="263" width="11.85546875" style="349" customWidth="1"/>
    <col min="264" max="264" width="12.28515625" style="349" bestFit="1" customWidth="1"/>
    <col min="265" max="512" width="9.140625" style="349"/>
    <col min="513" max="513" width="4.7109375" style="349" customWidth="1"/>
    <col min="514" max="514" width="55.140625" style="349" customWidth="1"/>
    <col min="515" max="515" width="13.7109375" style="349" customWidth="1"/>
    <col min="516" max="516" width="50.7109375" style="349" customWidth="1"/>
    <col min="517" max="517" width="22.7109375" style="349" customWidth="1"/>
    <col min="518" max="518" width="30.7109375" style="349" customWidth="1"/>
    <col min="519" max="519" width="11.85546875" style="349" customWidth="1"/>
    <col min="520" max="520" width="12.28515625" style="349" bestFit="1" customWidth="1"/>
    <col min="521" max="768" width="9.140625" style="349"/>
    <col min="769" max="769" width="4.7109375" style="349" customWidth="1"/>
    <col min="770" max="770" width="55.140625" style="349" customWidth="1"/>
    <col min="771" max="771" width="13.7109375" style="349" customWidth="1"/>
    <col min="772" max="772" width="50.7109375" style="349" customWidth="1"/>
    <col min="773" max="773" width="22.7109375" style="349" customWidth="1"/>
    <col min="774" max="774" width="30.7109375" style="349" customWidth="1"/>
    <col min="775" max="775" width="11.85546875" style="349" customWidth="1"/>
    <col min="776" max="776" width="12.28515625" style="349" bestFit="1" customWidth="1"/>
    <col min="777" max="1024" width="9.140625" style="349"/>
    <col min="1025" max="1025" width="4.7109375" style="349" customWidth="1"/>
    <col min="1026" max="1026" width="55.140625" style="349" customWidth="1"/>
    <col min="1027" max="1027" width="13.7109375" style="349" customWidth="1"/>
    <col min="1028" max="1028" width="50.7109375" style="349" customWidth="1"/>
    <col min="1029" max="1029" width="22.7109375" style="349" customWidth="1"/>
    <col min="1030" max="1030" width="30.7109375" style="349" customWidth="1"/>
    <col min="1031" max="1031" width="11.85546875" style="349" customWidth="1"/>
    <col min="1032" max="1032" width="12.28515625" style="349" bestFit="1" customWidth="1"/>
    <col min="1033" max="1280" width="9.140625" style="349"/>
    <col min="1281" max="1281" width="4.7109375" style="349" customWidth="1"/>
    <col min="1282" max="1282" width="55.140625" style="349" customWidth="1"/>
    <col min="1283" max="1283" width="13.7109375" style="349" customWidth="1"/>
    <col min="1284" max="1284" width="50.7109375" style="349" customWidth="1"/>
    <col min="1285" max="1285" width="22.7109375" style="349" customWidth="1"/>
    <col min="1286" max="1286" width="30.7109375" style="349" customWidth="1"/>
    <col min="1287" max="1287" width="11.85546875" style="349" customWidth="1"/>
    <col min="1288" max="1288" width="12.28515625" style="349" bestFit="1" customWidth="1"/>
    <col min="1289" max="1536" width="9.140625" style="349"/>
    <col min="1537" max="1537" width="4.7109375" style="349" customWidth="1"/>
    <col min="1538" max="1538" width="55.140625" style="349" customWidth="1"/>
    <col min="1539" max="1539" width="13.7109375" style="349" customWidth="1"/>
    <col min="1540" max="1540" width="50.7109375" style="349" customWidth="1"/>
    <col min="1541" max="1541" width="22.7109375" style="349" customWidth="1"/>
    <col min="1542" max="1542" width="30.7109375" style="349" customWidth="1"/>
    <col min="1543" max="1543" width="11.85546875" style="349" customWidth="1"/>
    <col min="1544" max="1544" width="12.28515625" style="349" bestFit="1" customWidth="1"/>
    <col min="1545" max="1792" width="9.140625" style="349"/>
    <col min="1793" max="1793" width="4.7109375" style="349" customWidth="1"/>
    <col min="1794" max="1794" width="55.140625" style="349" customWidth="1"/>
    <col min="1795" max="1795" width="13.7109375" style="349" customWidth="1"/>
    <col min="1796" max="1796" width="50.7109375" style="349" customWidth="1"/>
    <col min="1797" max="1797" width="22.7109375" style="349" customWidth="1"/>
    <col min="1798" max="1798" width="30.7109375" style="349" customWidth="1"/>
    <col min="1799" max="1799" width="11.85546875" style="349" customWidth="1"/>
    <col min="1800" max="1800" width="12.28515625" style="349" bestFit="1" customWidth="1"/>
    <col min="1801" max="2048" width="9.140625" style="349"/>
    <col min="2049" max="2049" width="4.7109375" style="349" customWidth="1"/>
    <col min="2050" max="2050" width="55.140625" style="349" customWidth="1"/>
    <col min="2051" max="2051" width="13.7109375" style="349" customWidth="1"/>
    <col min="2052" max="2052" width="50.7109375" style="349" customWidth="1"/>
    <col min="2053" max="2053" width="22.7109375" style="349" customWidth="1"/>
    <col min="2054" max="2054" width="30.7109375" style="349" customWidth="1"/>
    <col min="2055" max="2055" width="11.85546875" style="349" customWidth="1"/>
    <col min="2056" max="2056" width="12.28515625" style="349" bestFit="1" customWidth="1"/>
    <col min="2057" max="2304" width="9.140625" style="349"/>
    <col min="2305" max="2305" width="4.7109375" style="349" customWidth="1"/>
    <col min="2306" max="2306" width="55.140625" style="349" customWidth="1"/>
    <col min="2307" max="2307" width="13.7109375" style="349" customWidth="1"/>
    <col min="2308" max="2308" width="50.7109375" style="349" customWidth="1"/>
    <col min="2309" max="2309" width="22.7109375" style="349" customWidth="1"/>
    <col min="2310" max="2310" width="30.7109375" style="349" customWidth="1"/>
    <col min="2311" max="2311" width="11.85546875" style="349" customWidth="1"/>
    <col min="2312" max="2312" width="12.28515625" style="349" bestFit="1" customWidth="1"/>
    <col min="2313" max="2560" width="9.140625" style="349"/>
    <col min="2561" max="2561" width="4.7109375" style="349" customWidth="1"/>
    <col min="2562" max="2562" width="55.140625" style="349" customWidth="1"/>
    <col min="2563" max="2563" width="13.7109375" style="349" customWidth="1"/>
    <col min="2564" max="2564" width="50.7109375" style="349" customWidth="1"/>
    <col min="2565" max="2565" width="22.7109375" style="349" customWidth="1"/>
    <col min="2566" max="2566" width="30.7109375" style="349" customWidth="1"/>
    <col min="2567" max="2567" width="11.85546875" style="349" customWidth="1"/>
    <col min="2568" max="2568" width="12.28515625" style="349" bestFit="1" customWidth="1"/>
    <col min="2569" max="2816" width="9.140625" style="349"/>
    <col min="2817" max="2817" width="4.7109375" style="349" customWidth="1"/>
    <col min="2818" max="2818" width="55.140625" style="349" customWidth="1"/>
    <col min="2819" max="2819" width="13.7109375" style="349" customWidth="1"/>
    <col min="2820" max="2820" width="50.7109375" style="349" customWidth="1"/>
    <col min="2821" max="2821" width="22.7109375" style="349" customWidth="1"/>
    <col min="2822" max="2822" width="30.7109375" style="349" customWidth="1"/>
    <col min="2823" max="2823" width="11.85546875" style="349" customWidth="1"/>
    <col min="2824" max="2824" width="12.28515625" style="349" bestFit="1" customWidth="1"/>
    <col min="2825" max="3072" width="9.140625" style="349"/>
    <col min="3073" max="3073" width="4.7109375" style="349" customWidth="1"/>
    <col min="3074" max="3074" width="55.140625" style="349" customWidth="1"/>
    <col min="3075" max="3075" width="13.7109375" style="349" customWidth="1"/>
    <col min="3076" max="3076" width="50.7109375" style="349" customWidth="1"/>
    <col min="3077" max="3077" width="22.7109375" style="349" customWidth="1"/>
    <col min="3078" max="3078" width="30.7109375" style="349" customWidth="1"/>
    <col min="3079" max="3079" width="11.85546875" style="349" customWidth="1"/>
    <col min="3080" max="3080" width="12.28515625" style="349" bestFit="1" customWidth="1"/>
    <col min="3081" max="3328" width="9.140625" style="349"/>
    <col min="3329" max="3329" width="4.7109375" style="349" customWidth="1"/>
    <col min="3330" max="3330" width="55.140625" style="349" customWidth="1"/>
    <col min="3331" max="3331" width="13.7109375" style="349" customWidth="1"/>
    <col min="3332" max="3332" width="50.7109375" style="349" customWidth="1"/>
    <col min="3333" max="3333" width="22.7109375" style="349" customWidth="1"/>
    <col min="3334" max="3334" width="30.7109375" style="349" customWidth="1"/>
    <col min="3335" max="3335" width="11.85546875" style="349" customWidth="1"/>
    <col min="3336" max="3336" width="12.28515625" style="349" bestFit="1" customWidth="1"/>
    <col min="3337" max="3584" width="9.140625" style="349"/>
    <col min="3585" max="3585" width="4.7109375" style="349" customWidth="1"/>
    <col min="3586" max="3586" width="55.140625" style="349" customWidth="1"/>
    <col min="3587" max="3587" width="13.7109375" style="349" customWidth="1"/>
    <col min="3588" max="3588" width="50.7109375" style="349" customWidth="1"/>
    <col min="3589" max="3589" width="22.7109375" style="349" customWidth="1"/>
    <col min="3590" max="3590" width="30.7109375" style="349" customWidth="1"/>
    <col min="3591" max="3591" width="11.85546875" style="349" customWidth="1"/>
    <col min="3592" max="3592" width="12.28515625" style="349" bestFit="1" customWidth="1"/>
    <col min="3593" max="3840" width="9.140625" style="349"/>
    <col min="3841" max="3841" width="4.7109375" style="349" customWidth="1"/>
    <col min="3842" max="3842" width="55.140625" style="349" customWidth="1"/>
    <col min="3843" max="3843" width="13.7109375" style="349" customWidth="1"/>
    <col min="3844" max="3844" width="50.7109375" style="349" customWidth="1"/>
    <col min="3845" max="3845" width="22.7109375" style="349" customWidth="1"/>
    <col min="3846" max="3846" width="30.7109375" style="349" customWidth="1"/>
    <col min="3847" max="3847" width="11.85546875" style="349" customWidth="1"/>
    <col min="3848" max="3848" width="12.28515625" style="349" bestFit="1" customWidth="1"/>
    <col min="3849" max="4096" width="9.140625" style="349"/>
    <col min="4097" max="4097" width="4.7109375" style="349" customWidth="1"/>
    <col min="4098" max="4098" width="55.140625" style="349" customWidth="1"/>
    <col min="4099" max="4099" width="13.7109375" style="349" customWidth="1"/>
    <col min="4100" max="4100" width="50.7109375" style="349" customWidth="1"/>
    <col min="4101" max="4101" width="22.7109375" style="349" customWidth="1"/>
    <col min="4102" max="4102" width="30.7109375" style="349" customWidth="1"/>
    <col min="4103" max="4103" width="11.85546875" style="349" customWidth="1"/>
    <col min="4104" max="4104" width="12.28515625" style="349" bestFit="1" customWidth="1"/>
    <col min="4105" max="4352" width="9.140625" style="349"/>
    <col min="4353" max="4353" width="4.7109375" style="349" customWidth="1"/>
    <col min="4354" max="4354" width="55.140625" style="349" customWidth="1"/>
    <col min="4355" max="4355" width="13.7109375" style="349" customWidth="1"/>
    <col min="4356" max="4356" width="50.7109375" style="349" customWidth="1"/>
    <col min="4357" max="4357" width="22.7109375" style="349" customWidth="1"/>
    <col min="4358" max="4358" width="30.7109375" style="349" customWidth="1"/>
    <col min="4359" max="4359" width="11.85546875" style="349" customWidth="1"/>
    <col min="4360" max="4360" width="12.28515625" style="349" bestFit="1" customWidth="1"/>
    <col min="4361" max="4608" width="9.140625" style="349"/>
    <col min="4609" max="4609" width="4.7109375" style="349" customWidth="1"/>
    <col min="4610" max="4610" width="55.140625" style="349" customWidth="1"/>
    <col min="4611" max="4611" width="13.7109375" style="349" customWidth="1"/>
    <col min="4612" max="4612" width="50.7109375" style="349" customWidth="1"/>
    <col min="4613" max="4613" width="22.7109375" style="349" customWidth="1"/>
    <col min="4614" max="4614" width="30.7109375" style="349" customWidth="1"/>
    <col min="4615" max="4615" width="11.85546875" style="349" customWidth="1"/>
    <col min="4616" max="4616" width="12.28515625" style="349" bestFit="1" customWidth="1"/>
    <col min="4617" max="4864" width="9.140625" style="349"/>
    <col min="4865" max="4865" width="4.7109375" style="349" customWidth="1"/>
    <col min="4866" max="4866" width="55.140625" style="349" customWidth="1"/>
    <col min="4867" max="4867" width="13.7109375" style="349" customWidth="1"/>
    <col min="4868" max="4868" width="50.7109375" style="349" customWidth="1"/>
    <col min="4869" max="4869" width="22.7109375" style="349" customWidth="1"/>
    <col min="4870" max="4870" width="30.7109375" style="349" customWidth="1"/>
    <col min="4871" max="4871" width="11.85546875" style="349" customWidth="1"/>
    <col min="4872" max="4872" width="12.28515625" style="349" bestFit="1" customWidth="1"/>
    <col min="4873" max="5120" width="9.140625" style="349"/>
    <col min="5121" max="5121" width="4.7109375" style="349" customWidth="1"/>
    <col min="5122" max="5122" width="55.140625" style="349" customWidth="1"/>
    <col min="5123" max="5123" width="13.7109375" style="349" customWidth="1"/>
    <col min="5124" max="5124" width="50.7109375" style="349" customWidth="1"/>
    <col min="5125" max="5125" width="22.7109375" style="349" customWidth="1"/>
    <col min="5126" max="5126" width="30.7109375" style="349" customWidth="1"/>
    <col min="5127" max="5127" width="11.85546875" style="349" customWidth="1"/>
    <col min="5128" max="5128" width="12.28515625" style="349" bestFit="1" customWidth="1"/>
    <col min="5129" max="5376" width="9.140625" style="349"/>
    <col min="5377" max="5377" width="4.7109375" style="349" customWidth="1"/>
    <col min="5378" max="5378" width="55.140625" style="349" customWidth="1"/>
    <col min="5379" max="5379" width="13.7109375" style="349" customWidth="1"/>
    <col min="5380" max="5380" width="50.7109375" style="349" customWidth="1"/>
    <col min="5381" max="5381" width="22.7109375" style="349" customWidth="1"/>
    <col min="5382" max="5382" width="30.7109375" style="349" customWidth="1"/>
    <col min="5383" max="5383" width="11.85546875" style="349" customWidth="1"/>
    <col min="5384" max="5384" width="12.28515625" style="349" bestFit="1" customWidth="1"/>
    <col min="5385" max="5632" width="9.140625" style="349"/>
    <col min="5633" max="5633" width="4.7109375" style="349" customWidth="1"/>
    <col min="5634" max="5634" width="55.140625" style="349" customWidth="1"/>
    <col min="5635" max="5635" width="13.7109375" style="349" customWidth="1"/>
    <col min="5636" max="5636" width="50.7109375" style="349" customWidth="1"/>
    <col min="5637" max="5637" width="22.7109375" style="349" customWidth="1"/>
    <col min="5638" max="5638" width="30.7109375" style="349" customWidth="1"/>
    <col min="5639" max="5639" width="11.85546875" style="349" customWidth="1"/>
    <col min="5640" max="5640" width="12.28515625" style="349" bestFit="1" customWidth="1"/>
    <col min="5641" max="5888" width="9.140625" style="349"/>
    <col min="5889" max="5889" width="4.7109375" style="349" customWidth="1"/>
    <col min="5890" max="5890" width="55.140625" style="349" customWidth="1"/>
    <col min="5891" max="5891" width="13.7109375" style="349" customWidth="1"/>
    <col min="5892" max="5892" width="50.7109375" style="349" customWidth="1"/>
    <col min="5893" max="5893" width="22.7109375" style="349" customWidth="1"/>
    <col min="5894" max="5894" width="30.7109375" style="349" customWidth="1"/>
    <col min="5895" max="5895" width="11.85546875" style="349" customWidth="1"/>
    <col min="5896" max="5896" width="12.28515625" style="349" bestFit="1" customWidth="1"/>
    <col min="5897" max="6144" width="9.140625" style="349"/>
    <col min="6145" max="6145" width="4.7109375" style="349" customWidth="1"/>
    <col min="6146" max="6146" width="55.140625" style="349" customWidth="1"/>
    <col min="6147" max="6147" width="13.7109375" style="349" customWidth="1"/>
    <col min="6148" max="6148" width="50.7109375" style="349" customWidth="1"/>
    <col min="6149" max="6149" width="22.7109375" style="349" customWidth="1"/>
    <col min="6150" max="6150" width="30.7109375" style="349" customWidth="1"/>
    <col min="6151" max="6151" width="11.85546875" style="349" customWidth="1"/>
    <col min="6152" max="6152" width="12.28515625" style="349" bestFit="1" customWidth="1"/>
    <col min="6153" max="6400" width="9.140625" style="349"/>
    <col min="6401" max="6401" width="4.7109375" style="349" customWidth="1"/>
    <col min="6402" max="6402" width="55.140625" style="349" customWidth="1"/>
    <col min="6403" max="6403" width="13.7109375" style="349" customWidth="1"/>
    <col min="6404" max="6404" width="50.7109375" style="349" customWidth="1"/>
    <col min="6405" max="6405" width="22.7109375" style="349" customWidth="1"/>
    <col min="6406" max="6406" width="30.7109375" style="349" customWidth="1"/>
    <col min="6407" max="6407" width="11.85546875" style="349" customWidth="1"/>
    <col min="6408" max="6408" width="12.28515625" style="349" bestFit="1" customWidth="1"/>
    <col min="6409" max="6656" width="9.140625" style="349"/>
    <col min="6657" max="6657" width="4.7109375" style="349" customWidth="1"/>
    <col min="6658" max="6658" width="55.140625" style="349" customWidth="1"/>
    <col min="6659" max="6659" width="13.7109375" style="349" customWidth="1"/>
    <col min="6660" max="6660" width="50.7109375" style="349" customWidth="1"/>
    <col min="6661" max="6661" width="22.7109375" style="349" customWidth="1"/>
    <col min="6662" max="6662" width="30.7109375" style="349" customWidth="1"/>
    <col min="6663" max="6663" width="11.85546875" style="349" customWidth="1"/>
    <col min="6664" max="6664" width="12.28515625" style="349" bestFit="1" customWidth="1"/>
    <col min="6665" max="6912" width="9.140625" style="349"/>
    <col min="6913" max="6913" width="4.7109375" style="349" customWidth="1"/>
    <col min="6914" max="6914" width="55.140625" style="349" customWidth="1"/>
    <col min="6915" max="6915" width="13.7109375" style="349" customWidth="1"/>
    <col min="6916" max="6916" width="50.7109375" style="349" customWidth="1"/>
    <col min="6917" max="6917" width="22.7109375" style="349" customWidth="1"/>
    <col min="6918" max="6918" width="30.7109375" style="349" customWidth="1"/>
    <col min="6919" max="6919" width="11.85546875" style="349" customWidth="1"/>
    <col min="6920" max="6920" width="12.28515625" style="349" bestFit="1" customWidth="1"/>
    <col min="6921" max="7168" width="9.140625" style="349"/>
    <col min="7169" max="7169" width="4.7109375" style="349" customWidth="1"/>
    <col min="7170" max="7170" width="55.140625" style="349" customWidth="1"/>
    <col min="7171" max="7171" width="13.7109375" style="349" customWidth="1"/>
    <col min="7172" max="7172" width="50.7109375" style="349" customWidth="1"/>
    <col min="7173" max="7173" width="22.7109375" style="349" customWidth="1"/>
    <col min="7174" max="7174" width="30.7109375" style="349" customWidth="1"/>
    <col min="7175" max="7175" width="11.85546875" style="349" customWidth="1"/>
    <col min="7176" max="7176" width="12.28515625" style="349" bestFit="1" customWidth="1"/>
    <col min="7177" max="7424" width="9.140625" style="349"/>
    <col min="7425" max="7425" width="4.7109375" style="349" customWidth="1"/>
    <col min="7426" max="7426" width="55.140625" style="349" customWidth="1"/>
    <col min="7427" max="7427" width="13.7109375" style="349" customWidth="1"/>
    <col min="7428" max="7428" width="50.7109375" style="349" customWidth="1"/>
    <col min="7429" max="7429" width="22.7109375" style="349" customWidth="1"/>
    <col min="7430" max="7430" width="30.7109375" style="349" customWidth="1"/>
    <col min="7431" max="7431" width="11.85546875" style="349" customWidth="1"/>
    <col min="7432" max="7432" width="12.28515625" style="349" bestFit="1" customWidth="1"/>
    <col min="7433" max="7680" width="9.140625" style="349"/>
    <col min="7681" max="7681" width="4.7109375" style="349" customWidth="1"/>
    <col min="7682" max="7682" width="55.140625" style="349" customWidth="1"/>
    <col min="7683" max="7683" width="13.7109375" style="349" customWidth="1"/>
    <col min="7684" max="7684" width="50.7109375" style="349" customWidth="1"/>
    <col min="7685" max="7685" width="22.7109375" style="349" customWidth="1"/>
    <col min="7686" max="7686" width="30.7109375" style="349" customWidth="1"/>
    <col min="7687" max="7687" width="11.85546875" style="349" customWidth="1"/>
    <col min="7688" max="7688" width="12.28515625" style="349" bestFit="1" customWidth="1"/>
    <col min="7689" max="7936" width="9.140625" style="349"/>
    <col min="7937" max="7937" width="4.7109375" style="349" customWidth="1"/>
    <col min="7938" max="7938" width="55.140625" style="349" customWidth="1"/>
    <col min="7939" max="7939" width="13.7109375" style="349" customWidth="1"/>
    <col min="7940" max="7940" width="50.7109375" style="349" customWidth="1"/>
    <col min="7941" max="7941" width="22.7109375" style="349" customWidth="1"/>
    <col min="7942" max="7942" width="30.7109375" style="349" customWidth="1"/>
    <col min="7943" max="7943" width="11.85546875" style="349" customWidth="1"/>
    <col min="7944" max="7944" width="12.28515625" style="349" bestFit="1" customWidth="1"/>
    <col min="7945" max="8192" width="9.140625" style="349"/>
    <col min="8193" max="8193" width="4.7109375" style="349" customWidth="1"/>
    <col min="8194" max="8194" width="55.140625" style="349" customWidth="1"/>
    <col min="8195" max="8195" width="13.7109375" style="349" customWidth="1"/>
    <col min="8196" max="8196" width="50.7109375" style="349" customWidth="1"/>
    <col min="8197" max="8197" width="22.7109375" style="349" customWidth="1"/>
    <col min="8198" max="8198" width="30.7109375" style="349" customWidth="1"/>
    <col min="8199" max="8199" width="11.85546875" style="349" customWidth="1"/>
    <col min="8200" max="8200" width="12.28515625" style="349" bestFit="1" customWidth="1"/>
    <col min="8201" max="8448" width="9.140625" style="349"/>
    <col min="8449" max="8449" width="4.7109375" style="349" customWidth="1"/>
    <col min="8450" max="8450" width="55.140625" style="349" customWidth="1"/>
    <col min="8451" max="8451" width="13.7109375" style="349" customWidth="1"/>
    <col min="8452" max="8452" width="50.7109375" style="349" customWidth="1"/>
    <col min="8453" max="8453" width="22.7109375" style="349" customWidth="1"/>
    <col min="8454" max="8454" width="30.7109375" style="349" customWidth="1"/>
    <col min="8455" max="8455" width="11.85546875" style="349" customWidth="1"/>
    <col min="8456" max="8456" width="12.28515625" style="349" bestFit="1" customWidth="1"/>
    <col min="8457" max="8704" width="9.140625" style="349"/>
    <col min="8705" max="8705" width="4.7109375" style="349" customWidth="1"/>
    <col min="8706" max="8706" width="55.140625" style="349" customWidth="1"/>
    <col min="8707" max="8707" width="13.7109375" style="349" customWidth="1"/>
    <col min="8708" max="8708" width="50.7109375" style="349" customWidth="1"/>
    <col min="8709" max="8709" width="22.7109375" style="349" customWidth="1"/>
    <col min="8710" max="8710" width="30.7109375" style="349" customWidth="1"/>
    <col min="8711" max="8711" width="11.85546875" style="349" customWidth="1"/>
    <col min="8712" max="8712" width="12.28515625" style="349" bestFit="1" customWidth="1"/>
    <col min="8713" max="8960" width="9.140625" style="349"/>
    <col min="8961" max="8961" width="4.7109375" style="349" customWidth="1"/>
    <col min="8962" max="8962" width="55.140625" style="349" customWidth="1"/>
    <col min="8963" max="8963" width="13.7109375" style="349" customWidth="1"/>
    <col min="8964" max="8964" width="50.7109375" style="349" customWidth="1"/>
    <col min="8965" max="8965" width="22.7109375" style="349" customWidth="1"/>
    <col min="8966" max="8966" width="30.7109375" style="349" customWidth="1"/>
    <col min="8967" max="8967" width="11.85546875" style="349" customWidth="1"/>
    <col min="8968" max="8968" width="12.28515625" style="349" bestFit="1" customWidth="1"/>
    <col min="8969" max="9216" width="9.140625" style="349"/>
    <col min="9217" max="9217" width="4.7109375" style="349" customWidth="1"/>
    <col min="9218" max="9218" width="55.140625" style="349" customWidth="1"/>
    <col min="9219" max="9219" width="13.7109375" style="349" customWidth="1"/>
    <col min="9220" max="9220" width="50.7109375" style="349" customWidth="1"/>
    <col min="9221" max="9221" width="22.7109375" style="349" customWidth="1"/>
    <col min="9222" max="9222" width="30.7109375" style="349" customWidth="1"/>
    <col min="9223" max="9223" width="11.85546875" style="349" customWidth="1"/>
    <col min="9224" max="9224" width="12.28515625" style="349" bestFit="1" customWidth="1"/>
    <col min="9225" max="9472" width="9.140625" style="349"/>
    <col min="9473" max="9473" width="4.7109375" style="349" customWidth="1"/>
    <col min="9474" max="9474" width="55.140625" style="349" customWidth="1"/>
    <col min="9475" max="9475" width="13.7109375" style="349" customWidth="1"/>
    <col min="9476" max="9476" width="50.7109375" style="349" customWidth="1"/>
    <col min="9477" max="9477" width="22.7109375" style="349" customWidth="1"/>
    <col min="9478" max="9478" width="30.7109375" style="349" customWidth="1"/>
    <col min="9479" max="9479" width="11.85546875" style="349" customWidth="1"/>
    <col min="9480" max="9480" width="12.28515625" style="349" bestFit="1" customWidth="1"/>
    <col min="9481" max="9728" width="9.140625" style="349"/>
    <col min="9729" max="9729" width="4.7109375" style="349" customWidth="1"/>
    <col min="9730" max="9730" width="55.140625" style="349" customWidth="1"/>
    <col min="9731" max="9731" width="13.7109375" style="349" customWidth="1"/>
    <col min="9732" max="9732" width="50.7109375" style="349" customWidth="1"/>
    <col min="9733" max="9733" width="22.7109375" style="349" customWidth="1"/>
    <col min="9734" max="9734" width="30.7109375" style="349" customWidth="1"/>
    <col min="9735" max="9735" width="11.85546875" style="349" customWidth="1"/>
    <col min="9736" max="9736" width="12.28515625" style="349" bestFit="1" customWidth="1"/>
    <col min="9737" max="9984" width="9.140625" style="349"/>
    <col min="9985" max="9985" width="4.7109375" style="349" customWidth="1"/>
    <col min="9986" max="9986" width="55.140625" style="349" customWidth="1"/>
    <col min="9987" max="9987" width="13.7109375" style="349" customWidth="1"/>
    <col min="9988" max="9988" width="50.7109375" style="349" customWidth="1"/>
    <col min="9989" max="9989" width="22.7109375" style="349" customWidth="1"/>
    <col min="9990" max="9990" width="30.7109375" style="349" customWidth="1"/>
    <col min="9991" max="9991" width="11.85546875" style="349" customWidth="1"/>
    <col min="9992" max="9992" width="12.28515625" style="349" bestFit="1" customWidth="1"/>
    <col min="9993" max="10240" width="9.140625" style="349"/>
    <col min="10241" max="10241" width="4.7109375" style="349" customWidth="1"/>
    <col min="10242" max="10242" width="55.140625" style="349" customWidth="1"/>
    <col min="10243" max="10243" width="13.7109375" style="349" customWidth="1"/>
    <col min="10244" max="10244" width="50.7109375" style="349" customWidth="1"/>
    <col min="10245" max="10245" width="22.7109375" style="349" customWidth="1"/>
    <col min="10246" max="10246" width="30.7109375" style="349" customWidth="1"/>
    <col min="10247" max="10247" width="11.85546875" style="349" customWidth="1"/>
    <col min="10248" max="10248" width="12.28515625" style="349" bestFit="1" customWidth="1"/>
    <col min="10249" max="10496" width="9.140625" style="349"/>
    <col min="10497" max="10497" width="4.7109375" style="349" customWidth="1"/>
    <col min="10498" max="10498" width="55.140625" style="349" customWidth="1"/>
    <col min="10499" max="10499" width="13.7109375" style="349" customWidth="1"/>
    <col min="10500" max="10500" width="50.7109375" style="349" customWidth="1"/>
    <col min="10501" max="10501" width="22.7109375" style="349" customWidth="1"/>
    <col min="10502" max="10502" width="30.7109375" style="349" customWidth="1"/>
    <col min="10503" max="10503" width="11.85546875" style="349" customWidth="1"/>
    <col min="10504" max="10504" width="12.28515625" style="349" bestFit="1" customWidth="1"/>
    <col min="10505" max="10752" width="9.140625" style="349"/>
    <col min="10753" max="10753" width="4.7109375" style="349" customWidth="1"/>
    <col min="10754" max="10754" width="55.140625" style="349" customWidth="1"/>
    <col min="10755" max="10755" width="13.7109375" style="349" customWidth="1"/>
    <col min="10756" max="10756" width="50.7109375" style="349" customWidth="1"/>
    <col min="10757" max="10757" width="22.7109375" style="349" customWidth="1"/>
    <col min="10758" max="10758" width="30.7109375" style="349" customWidth="1"/>
    <col min="10759" max="10759" width="11.85546875" style="349" customWidth="1"/>
    <col min="10760" max="10760" width="12.28515625" style="349" bestFit="1" customWidth="1"/>
    <col min="10761" max="11008" width="9.140625" style="349"/>
    <col min="11009" max="11009" width="4.7109375" style="349" customWidth="1"/>
    <col min="11010" max="11010" width="55.140625" style="349" customWidth="1"/>
    <col min="11011" max="11011" width="13.7109375" style="349" customWidth="1"/>
    <col min="11012" max="11012" width="50.7109375" style="349" customWidth="1"/>
    <col min="11013" max="11013" width="22.7109375" style="349" customWidth="1"/>
    <col min="11014" max="11014" width="30.7109375" style="349" customWidth="1"/>
    <col min="11015" max="11015" width="11.85546875" style="349" customWidth="1"/>
    <col min="11016" max="11016" width="12.28515625" style="349" bestFit="1" customWidth="1"/>
    <col min="11017" max="11264" width="9.140625" style="349"/>
    <col min="11265" max="11265" width="4.7109375" style="349" customWidth="1"/>
    <col min="11266" max="11266" width="55.140625" style="349" customWidth="1"/>
    <col min="11267" max="11267" width="13.7109375" style="349" customWidth="1"/>
    <col min="11268" max="11268" width="50.7109375" style="349" customWidth="1"/>
    <col min="11269" max="11269" width="22.7109375" style="349" customWidth="1"/>
    <col min="11270" max="11270" width="30.7109375" style="349" customWidth="1"/>
    <col min="11271" max="11271" width="11.85546875" style="349" customWidth="1"/>
    <col min="11272" max="11272" width="12.28515625" style="349" bestFit="1" customWidth="1"/>
    <col min="11273" max="11520" width="9.140625" style="349"/>
    <col min="11521" max="11521" width="4.7109375" style="349" customWidth="1"/>
    <col min="11522" max="11522" width="55.140625" style="349" customWidth="1"/>
    <col min="11523" max="11523" width="13.7109375" style="349" customWidth="1"/>
    <col min="11524" max="11524" width="50.7109375" style="349" customWidth="1"/>
    <col min="11525" max="11525" width="22.7109375" style="349" customWidth="1"/>
    <col min="11526" max="11526" width="30.7109375" style="349" customWidth="1"/>
    <col min="11527" max="11527" width="11.85546875" style="349" customWidth="1"/>
    <col min="11528" max="11528" width="12.28515625" style="349" bestFit="1" customWidth="1"/>
    <col min="11529" max="11776" width="9.140625" style="349"/>
    <col min="11777" max="11777" width="4.7109375" style="349" customWidth="1"/>
    <col min="11778" max="11778" width="55.140625" style="349" customWidth="1"/>
    <col min="11779" max="11779" width="13.7109375" style="349" customWidth="1"/>
    <col min="11780" max="11780" width="50.7109375" style="349" customWidth="1"/>
    <col min="11781" max="11781" width="22.7109375" style="349" customWidth="1"/>
    <col min="11782" max="11782" width="30.7109375" style="349" customWidth="1"/>
    <col min="11783" max="11783" width="11.85546875" style="349" customWidth="1"/>
    <col min="11784" max="11784" width="12.28515625" style="349" bestFit="1" customWidth="1"/>
    <col min="11785" max="12032" width="9.140625" style="349"/>
    <col min="12033" max="12033" width="4.7109375" style="349" customWidth="1"/>
    <col min="12034" max="12034" width="55.140625" style="349" customWidth="1"/>
    <col min="12035" max="12035" width="13.7109375" style="349" customWidth="1"/>
    <col min="12036" max="12036" width="50.7109375" style="349" customWidth="1"/>
    <col min="12037" max="12037" width="22.7109375" style="349" customWidth="1"/>
    <col min="12038" max="12038" width="30.7109375" style="349" customWidth="1"/>
    <col min="12039" max="12039" width="11.85546875" style="349" customWidth="1"/>
    <col min="12040" max="12040" width="12.28515625" style="349" bestFit="1" customWidth="1"/>
    <col min="12041" max="12288" width="9.140625" style="349"/>
    <col min="12289" max="12289" width="4.7109375" style="349" customWidth="1"/>
    <col min="12290" max="12290" width="55.140625" style="349" customWidth="1"/>
    <col min="12291" max="12291" width="13.7109375" style="349" customWidth="1"/>
    <col min="12292" max="12292" width="50.7109375" style="349" customWidth="1"/>
    <col min="12293" max="12293" width="22.7109375" style="349" customWidth="1"/>
    <col min="12294" max="12294" width="30.7109375" style="349" customWidth="1"/>
    <col min="12295" max="12295" width="11.85546875" style="349" customWidth="1"/>
    <col min="12296" max="12296" width="12.28515625" style="349" bestFit="1" customWidth="1"/>
    <col min="12297" max="12544" width="9.140625" style="349"/>
    <col min="12545" max="12545" width="4.7109375" style="349" customWidth="1"/>
    <col min="12546" max="12546" width="55.140625" style="349" customWidth="1"/>
    <col min="12547" max="12547" width="13.7109375" style="349" customWidth="1"/>
    <col min="12548" max="12548" width="50.7109375" style="349" customWidth="1"/>
    <col min="12549" max="12549" width="22.7109375" style="349" customWidth="1"/>
    <col min="12550" max="12550" width="30.7109375" style="349" customWidth="1"/>
    <col min="12551" max="12551" width="11.85546875" style="349" customWidth="1"/>
    <col min="12552" max="12552" width="12.28515625" style="349" bestFit="1" customWidth="1"/>
    <col min="12553" max="12800" width="9.140625" style="349"/>
    <col min="12801" max="12801" width="4.7109375" style="349" customWidth="1"/>
    <col min="12802" max="12802" width="55.140625" style="349" customWidth="1"/>
    <col min="12803" max="12803" width="13.7109375" style="349" customWidth="1"/>
    <col min="12804" max="12804" width="50.7109375" style="349" customWidth="1"/>
    <col min="12805" max="12805" width="22.7109375" style="349" customWidth="1"/>
    <col min="12806" max="12806" width="30.7109375" style="349" customWidth="1"/>
    <col min="12807" max="12807" width="11.85546875" style="349" customWidth="1"/>
    <col min="12808" max="12808" width="12.28515625" style="349" bestFit="1" customWidth="1"/>
    <col min="12809" max="13056" width="9.140625" style="349"/>
    <col min="13057" max="13057" width="4.7109375" style="349" customWidth="1"/>
    <col min="13058" max="13058" width="55.140625" style="349" customWidth="1"/>
    <col min="13059" max="13059" width="13.7109375" style="349" customWidth="1"/>
    <col min="13060" max="13060" width="50.7109375" style="349" customWidth="1"/>
    <col min="13061" max="13061" width="22.7109375" style="349" customWidth="1"/>
    <col min="13062" max="13062" width="30.7109375" style="349" customWidth="1"/>
    <col min="13063" max="13063" width="11.85546875" style="349" customWidth="1"/>
    <col min="13064" max="13064" width="12.28515625" style="349" bestFit="1" customWidth="1"/>
    <col min="13065" max="13312" width="9.140625" style="349"/>
    <col min="13313" max="13313" width="4.7109375" style="349" customWidth="1"/>
    <col min="13314" max="13314" width="55.140625" style="349" customWidth="1"/>
    <col min="13315" max="13315" width="13.7109375" style="349" customWidth="1"/>
    <col min="13316" max="13316" width="50.7109375" style="349" customWidth="1"/>
    <col min="13317" max="13317" width="22.7109375" style="349" customWidth="1"/>
    <col min="13318" max="13318" width="30.7109375" style="349" customWidth="1"/>
    <col min="13319" max="13319" width="11.85546875" style="349" customWidth="1"/>
    <col min="13320" max="13320" width="12.28515625" style="349" bestFit="1" customWidth="1"/>
    <col min="13321" max="13568" width="9.140625" style="349"/>
    <col min="13569" max="13569" width="4.7109375" style="349" customWidth="1"/>
    <col min="13570" max="13570" width="55.140625" style="349" customWidth="1"/>
    <col min="13571" max="13571" width="13.7109375" style="349" customWidth="1"/>
    <col min="13572" max="13572" width="50.7109375" style="349" customWidth="1"/>
    <col min="13573" max="13573" width="22.7109375" style="349" customWidth="1"/>
    <col min="13574" max="13574" width="30.7109375" style="349" customWidth="1"/>
    <col min="13575" max="13575" width="11.85546875" style="349" customWidth="1"/>
    <col min="13576" max="13576" width="12.28515625" style="349" bestFit="1" customWidth="1"/>
    <col min="13577" max="13824" width="9.140625" style="349"/>
    <col min="13825" max="13825" width="4.7109375" style="349" customWidth="1"/>
    <col min="13826" max="13826" width="55.140625" style="349" customWidth="1"/>
    <col min="13827" max="13827" width="13.7109375" style="349" customWidth="1"/>
    <col min="13828" max="13828" width="50.7109375" style="349" customWidth="1"/>
    <col min="13829" max="13829" width="22.7109375" style="349" customWidth="1"/>
    <col min="13830" max="13830" width="30.7109375" style="349" customWidth="1"/>
    <col min="13831" max="13831" width="11.85546875" style="349" customWidth="1"/>
    <col min="13832" max="13832" width="12.28515625" style="349" bestFit="1" customWidth="1"/>
    <col min="13833" max="14080" width="9.140625" style="349"/>
    <col min="14081" max="14081" width="4.7109375" style="349" customWidth="1"/>
    <col min="14082" max="14082" width="55.140625" style="349" customWidth="1"/>
    <col min="14083" max="14083" width="13.7109375" style="349" customWidth="1"/>
    <col min="14084" max="14084" width="50.7109375" style="349" customWidth="1"/>
    <col min="14085" max="14085" width="22.7109375" style="349" customWidth="1"/>
    <col min="14086" max="14086" width="30.7109375" style="349" customWidth="1"/>
    <col min="14087" max="14087" width="11.85546875" style="349" customWidth="1"/>
    <col min="14088" max="14088" width="12.28515625" style="349" bestFit="1" customWidth="1"/>
    <col min="14089" max="14336" width="9.140625" style="349"/>
    <col min="14337" max="14337" width="4.7109375" style="349" customWidth="1"/>
    <col min="14338" max="14338" width="55.140625" style="349" customWidth="1"/>
    <col min="14339" max="14339" width="13.7109375" style="349" customWidth="1"/>
    <col min="14340" max="14340" width="50.7109375" style="349" customWidth="1"/>
    <col min="14341" max="14341" width="22.7109375" style="349" customWidth="1"/>
    <col min="14342" max="14342" width="30.7109375" style="349" customWidth="1"/>
    <col min="14343" max="14343" width="11.85546875" style="349" customWidth="1"/>
    <col min="14344" max="14344" width="12.28515625" style="349" bestFit="1" customWidth="1"/>
    <col min="14345" max="14592" width="9.140625" style="349"/>
    <col min="14593" max="14593" width="4.7109375" style="349" customWidth="1"/>
    <col min="14594" max="14594" width="55.140625" style="349" customWidth="1"/>
    <col min="14595" max="14595" width="13.7109375" style="349" customWidth="1"/>
    <col min="14596" max="14596" width="50.7109375" style="349" customWidth="1"/>
    <col min="14597" max="14597" width="22.7109375" style="349" customWidth="1"/>
    <col min="14598" max="14598" width="30.7109375" style="349" customWidth="1"/>
    <col min="14599" max="14599" width="11.85546875" style="349" customWidth="1"/>
    <col min="14600" max="14600" width="12.28515625" style="349" bestFit="1" customWidth="1"/>
    <col min="14601" max="14848" width="9.140625" style="349"/>
    <col min="14849" max="14849" width="4.7109375" style="349" customWidth="1"/>
    <col min="14850" max="14850" width="55.140625" style="349" customWidth="1"/>
    <col min="14851" max="14851" width="13.7109375" style="349" customWidth="1"/>
    <col min="14852" max="14852" width="50.7109375" style="349" customWidth="1"/>
    <col min="14853" max="14853" width="22.7109375" style="349" customWidth="1"/>
    <col min="14854" max="14854" width="30.7109375" style="349" customWidth="1"/>
    <col min="14855" max="14855" width="11.85546875" style="349" customWidth="1"/>
    <col min="14856" max="14856" width="12.28515625" style="349" bestFit="1" customWidth="1"/>
    <col min="14857" max="15104" width="9.140625" style="349"/>
    <col min="15105" max="15105" width="4.7109375" style="349" customWidth="1"/>
    <col min="15106" max="15106" width="55.140625" style="349" customWidth="1"/>
    <col min="15107" max="15107" width="13.7109375" style="349" customWidth="1"/>
    <col min="15108" max="15108" width="50.7109375" style="349" customWidth="1"/>
    <col min="15109" max="15109" width="22.7109375" style="349" customWidth="1"/>
    <col min="15110" max="15110" width="30.7109375" style="349" customWidth="1"/>
    <col min="15111" max="15111" width="11.85546875" style="349" customWidth="1"/>
    <col min="15112" max="15112" width="12.28515625" style="349" bestFit="1" customWidth="1"/>
    <col min="15113" max="15360" width="9.140625" style="349"/>
    <col min="15361" max="15361" width="4.7109375" style="349" customWidth="1"/>
    <col min="15362" max="15362" width="55.140625" style="349" customWidth="1"/>
    <col min="15363" max="15363" width="13.7109375" style="349" customWidth="1"/>
    <col min="15364" max="15364" width="50.7109375" style="349" customWidth="1"/>
    <col min="15365" max="15365" width="22.7109375" style="349" customWidth="1"/>
    <col min="15366" max="15366" width="30.7109375" style="349" customWidth="1"/>
    <col min="15367" max="15367" width="11.85546875" style="349" customWidth="1"/>
    <col min="15368" max="15368" width="12.28515625" style="349" bestFit="1" customWidth="1"/>
    <col min="15369" max="15616" width="9.140625" style="349"/>
    <col min="15617" max="15617" width="4.7109375" style="349" customWidth="1"/>
    <col min="15618" max="15618" width="55.140625" style="349" customWidth="1"/>
    <col min="15619" max="15619" width="13.7109375" style="349" customWidth="1"/>
    <col min="15620" max="15620" width="50.7109375" style="349" customWidth="1"/>
    <col min="15621" max="15621" width="22.7109375" style="349" customWidth="1"/>
    <col min="15622" max="15622" width="30.7109375" style="349" customWidth="1"/>
    <col min="15623" max="15623" width="11.85546875" style="349" customWidth="1"/>
    <col min="15624" max="15624" width="12.28515625" style="349" bestFit="1" customWidth="1"/>
    <col min="15625" max="15872" width="9.140625" style="349"/>
    <col min="15873" max="15873" width="4.7109375" style="349" customWidth="1"/>
    <col min="15874" max="15874" width="55.140625" style="349" customWidth="1"/>
    <col min="15875" max="15875" width="13.7109375" style="349" customWidth="1"/>
    <col min="15876" max="15876" width="50.7109375" style="349" customWidth="1"/>
    <col min="15877" max="15877" width="22.7109375" style="349" customWidth="1"/>
    <col min="15878" max="15878" width="30.7109375" style="349" customWidth="1"/>
    <col min="15879" max="15879" width="11.85546875" style="349" customWidth="1"/>
    <col min="15880" max="15880" width="12.28515625" style="349" bestFit="1" customWidth="1"/>
    <col min="15881" max="16128" width="9.140625" style="349"/>
    <col min="16129" max="16129" width="4.7109375" style="349" customWidth="1"/>
    <col min="16130" max="16130" width="55.140625" style="349" customWidth="1"/>
    <col min="16131" max="16131" width="13.7109375" style="349" customWidth="1"/>
    <col min="16132" max="16132" width="50.7109375" style="349" customWidth="1"/>
    <col min="16133" max="16133" width="22.7109375" style="349" customWidth="1"/>
    <col min="16134" max="16134" width="30.7109375" style="349" customWidth="1"/>
    <col min="16135" max="16135" width="11.85546875" style="349" customWidth="1"/>
    <col min="16136" max="16136" width="12.28515625" style="349" bestFit="1" customWidth="1"/>
    <col min="16137" max="16384" width="9.140625" style="349"/>
  </cols>
  <sheetData>
    <row r="1" spans="1:9">
      <c r="A1" s="240" t="s">
        <v>426</v>
      </c>
      <c r="B1" s="276"/>
      <c r="C1" s="240" t="s">
        <v>95</v>
      </c>
      <c r="E1" s="276"/>
      <c r="F1" s="276"/>
    </row>
    <row r="2" spans="1:9">
      <c r="B2" s="1291"/>
      <c r="C2" s="1291"/>
      <c r="D2" s="1291"/>
      <c r="E2" s="1291"/>
      <c r="F2" s="1291"/>
    </row>
    <row r="3" spans="1:9" s="186" customFormat="1" ht="31.5">
      <c r="A3" s="11" t="s">
        <v>112</v>
      </c>
      <c r="B3" s="11" t="s">
        <v>262</v>
      </c>
      <c r="C3" s="91" t="s">
        <v>3115</v>
      </c>
      <c r="D3" s="81" t="s">
        <v>263</v>
      </c>
      <c r="E3" s="82" t="s">
        <v>258</v>
      </c>
      <c r="F3" s="82" t="s">
        <v>259</v>
      </c>
      <c r="G3" s="351"/>
      <c r="H3" s="351"/>
    </row>
    <row r="4" spans="1:9" s="186" customFormat="1">
      <c r="A4" s="107">
        <v>1</v>
      </c>
      <c r="B4" s="108">
        <v>2</v>
      </c>
      <c r="C4" s="109">
        <v>3</v>
      </c>
      <c r="D4" s="110">
        <v>4</v>
      </c>
      <c r="E4" s="110">
        <v>5</v>
      </c>
      <c r="F4" s="109">
        <v>6</v>
      </c>
      <c r="G4" s="351"/>
      <c r="H4" s="351"/>
    </row>
    <row r="5" spans="1:9" s="186" customFormat="1">
      <c r="A5" s="244"/>
      <c r="B5" s="245"/>
      <c r="C5" s="246"/>
      <c r="D5" s="245"/>
      <c r="E5" s="246"/>
      <c r="F5" s="245"/>
      <c r="G5" s="351"/>
      <c r="H5" s="351"/>
    </row>
    <row r="6" spans="1:9" s="186" customFormat="1">
      <c r="A6" s="244"/>
      <c r="B6" s="4" t="s">
        <v>111</v>
      </c>
      <c r="C6" s="246"/>
      <c r="D6" s="245"/>
      <c r="E6" s="246"/>
      <c r="F6" s="245"/>
      <c r="G6" s="351"/>
      <c r="H6" s="351"/>
    </row>
    <row r="7" spans="1:9" s="186" customFormat="1">
      <c r="A7" s="244"/>
      <c r="B7" s="247" t="s">
        <v>95</v>
      </c>
      <c r="C7" s="352">
        <f>SUM(C9,C20,C24,C27,C32,C39,C43,C47)</f>
        <v>558662500</v>
      </c>
      <c r="D7" s="245"/>
      <c r="E7" s="246"/>
      <c r="F7" s="245"/>
      <c r="G7" s="351"/>
      <c r="H7" s="351"/>
    </row>
    <row r="8" spans="1:9" s="186" customFormat="1">
      <c r="A8" s="244"/>
      <c r="B8" s="245"/>
      <c r="C8" s="246"/>
      <c r="D8" s="245"/>
      <c r="E8" s="246"/>
      <c r="F8" s="245"/>
      <c r="G8" s="351"/>
      <c r="H8" s="351"/>
    </row>
    <row r="9" spans="1:9" s="186" customFormat="1" ht="31.5">
      <c r="A9" s="249"/>
      <c r="B9" s="283" t="s">
        <v>235</v>
      </c>
      <c r="C9" s="758">
        <v>211434250</v>
      </c>
      <c r="D9" s="307"/>
      <c r="E9" s="760" t="s">
        <v>7682</v>
      </c>
      <c r="F9" s="5"/>
      <c r="G9" s="351"/>
      <c r="H9" s="351"/>
    </row>
    <row r="10" spans="1:9" ht="31.5">
      <c r="A10" s="362"/>
      <c r="B10" s="77" t="s">
        <v>267</v>
      </c>
      <c r="C10" s="286">
        <v>11873500</v>
      </c>
      <c r="D10" s="950" t="s">
        <v>7453</v>
      </c>
      <c r="E10" s="760" t="s">
        <v>2546</v>
      </c>
      <c r="F10" s="77" t="s">
        <v>95</v>
      </c>
    </row>
    <row r="11" spans="1:9" s="356" customFormat="1" ht="31.5">
      <c r="A11" s="128"/>
      <c r="B11" s="5" t="s">
        <v>268</v>
      </c>
      <c r="C11" s="286">
        <v>68734000</v>
      </c>
      <c r="D11" s="950" t="s">
        <v>7455</v>
      </c>
      <c r="E11" s="284" t="s">
        <v>7683</v>
      </c>
      <c r="F11" s="77" t="s">
        <v>95</v>
      </c>
      <c r="G11" s="355"/>
      <c r="H11" s="355"/>
    </row>
    <row r="12" spans="1:9" ht="31.5">
      <c r="A12" s="128"/>
      <c r="B12" s="5" t="s">
        <v>236</v>
      </c>
      <c r="C12" s="286">
        <v>22237750</v>
      </c>
      <c r="D12" s="950" t="s">
        <v>7456</v>
      </c>
      <c r="E12" s="760" t="s">
        <v>7684</v>
      </c>
      <c r="F12" s="77" t="s">
        <v>95</v>
      </c>
    </row>
    <row r="13" spans="1:9" ht="31.5">
      <c r="A13" s="128"/>
      <c r="B13" s="77" t="s">
        <v>272</v>
      </c>
      <c r="C13" s="286">
        <v>17865000</v>
      </c>
      <c r="D13" s="950" t="s">
        <v>311</v>
      </c>
      <c r="E13" s="760" t="s">
        <v>283</v>
      </c>
      <c r="F13" s="77" t="s">
        <v>95</v>
      </c>
    </row>
    <row r="14" spans="1:9" ht="47.25">
      <c r="A14" s="128"/>
      <c r="B14" s="77" t="s">
        <v>239</v>
      </c>
      <c r="C14" s="286">
        <v>2924000</v>
      </c>
      <c r="D14" s="950" t="s">
        <v>7458</v>
      </c>
      <c r="E14" s="760" t="s">
        <v>522</v>
      </c>
      <c r="F14" s="77" t="s">
        <v>95</v>
      </c>
      <c r="G14" s="357"/>
      <c r="H14" s="357"/>
      <c r="I14" s="358"/>
    </row>
    <row r="15" spans="1:9" ht="31.5">
      <c r="A15" s="128"/>
      <c r="B15" s="77" t="s">
        <v>288</v>
      </c>
      <c r="C15" s="286">
        <v>1800000</v>
      </c>
      <c r="D15" s="950" t="s">
        <v>313</v>
      </c>
      <c r="E15" s="760" t="s">
        <v>7644</v>
      </c>
      <c r="F15" s="77" t="s">
        <v>95</v>
      </c>
      <c r="G15" s="357"/>
      <c r="H15" s="357"/>
      <c r="I15" s="358"/>
    </row>
    <row r="16" spans="1:9" ht="31.5">
      <c r="A16" s="128"/>
      <c r="B16" s="5" t="s">
        <v>275</v>
      </c>
      <c r="C16" s="286">
        <v>41000000</v>
      </c>
      <c r="D16" s="950" t="s">
        <v>7460</v>
      </c>
      <c r="E16" s="760" t="s">
        <v>323</v>
      </c>
      <c r="F16" s="77" t="s">
        <v>95</v>
      </c>
      <c r="G16" s="357"/>
      <c r="H16" s="357"/>
      <c r="I16" s="358"/>
    </row>
    <row r="17" spans="1:9" ht="31.5">
      <c r="A17" s="128"/>
      <c r="B17" s="77" t="s">
        <v>289</v>
      </c>
      <c r="C17" s="286">
        <v>30000000</v>
      </c>
      <c r="D17" s="950" t="s">
        <v>7462</v>
      </c>
      <c r="E17" s="760" t="s">
        <v>256</v>
      </c>
      <c r="F17" s="77" t="s">
        <v>95</v>
      </c>
      <c r="G17" s="357"/>
      <c r="H17" s="357"/>
      <c r="I17" s="358"/>
    </row>
    <row r="18" spans="1:9" ht="31.5">
      <c r="A18" s="128"/>
      <c r="B18" s="5" t="s">
        <v>290</v>
      </c>
      <c r="C18" s="286">
        <v>15000000</v>
      </c>
      <c r="D18" s="950" t="s">
        <v>7465</v>
      </c>
      <c r="E18" s="760" t="s">
        <v>7685</v>
      </c>
      <c r="F18" s="77" t="s">
        <v>95</v>
      </c>
      <c r="G18" s="357"/>
      <c r="H18" s="357"/>
      <c r="I18" s="358"/>
    </row>
    <row r="19" spans="1:9">
      <c r="A19" s="128"/>
      <c r="B19" s="5"/>
      <c r="C19" s="286"/>
      <c r="D19" s="353"/>
      <c r="E19" s="760"/>
      <c r="F19" s="77"/>
      <c r="G19" s="357"/>
      <c r="H19" s="357"/>
      <c r="I19" s="358"/>
    </row>
    <row r="20" spans="1:9" ht="31.5">
      <c r="A20" s="128"/>
      <c r="B20" s="283" t="s">
        <v>241</v>
      </c>
      <c r="C20" s="758">
        <v>28484250</v>
      </c>
      <c r="D20" s="353"/>
      <c r="E20" s="760" t="s">
        <v>389</v>
      </c>
      <c r="F20" s="5"/>
      <c r="G20" s="357"/>
      <c r="H20" s="357"/>
      <c r="I20" s="358"/>
    </row>
    <row r="21" spans="1:9" ht="31.5">
      <c r="A21" s="362"/>
      <c r="B21" s="5" t="s">
        <v>3082</v>
      </c>
      <c r="C21" s="286">
        <v>3000000</v>
      </c>
      <c r="D21" s="353"/>
      <c r="E21" s="760" t="s">
        <v>7686</v>
      </c>
      <c r="F21" s="77" t="s">
        <v>95</v>
      </c>
      <c r="G21" s="357"/>
      <c r="H21" s="357"/>
      <c r="I21" s="358"/>
    </row>
    <row r="22" spans="1:9" ht="31.5">
      <c r="A22" s="128"/>
      <c r="B22" s="77" t="s">
        <v>277</v>
      </c>
      <c r="C22" s="286">
        <v>25484250</v>
      </c>
      <c r="D22" s="353"/>
      <c r="E22" s="760" t="s">
        <v>2471</v>
      </c>
      <c r="F22" s="77" t="s">
        <v>95</v>
      </c>
      <c r="G22" s="357"/>
      <c r="H22" s="357"/>
      <c r="I22" s="358"/>
    </row>
    <row r="23" spans="1:9">
      <c r="A23" s="128"/>
      <c r="B23" s="77"/>
      <c r="C23" s="286"/>
      <c r="D23" s="353"/>
      <c r="E23" s="760"/>
      <c r="F23" s="77"/>
    </row>
    <row r="24" spans="1:9" ht="31.5" customHeight="1">
      <c r="A24" s="128"/>
      <c r="B24" s="283" t="s">
        <v>279</v>
      </c>
      <c r="C24" s="758">
        <v>15500000</v>
      </c>
      <c r="D24" s="353"/>
      <c r="E24" s="760" t="s">
        <v>389</v>
      </c>
      <c r="F24" s="5"/>
    </row>
    <row r="25" spans="1:9" ht="31.5">
      <c r="A25" s="128"/>
      <c r="B25" s="5" t="s">
        <v>2379</v>
      </c>
      <c r="C25" s="286">
        <v>15500000</v>
      </c>
      <c r="D25" s="353"/>
      <c r="E25" s="284" t="s">
        <v>7687</v>
      </c>
      <c r="F25" s="77" t="s">
        <v>7688</v>
      </c>
    </row>
    <row r="26" spans="1:9">
      <c r="A26" s="128"/>
      <c r="B26" s="5"/>
      <c r="C26" s="286"/>
      <c r="D26" s="353"/>
      <c r="E26" s="284"/>
      <c r="F26" s="77"/>
    </row>
    <row r="27" spans="1:9" ht="31.5">
      <c r="A27" s="128"/>
      <c r="B27" s="283" t="s">
        <v>292</v>
      </c>
      <c r="C27" s="758">
        <v>78965000</v>
      </c>
      <c r="D27" s="353"/>
      <c r="E27" s="760" t="s">
        <v>389</v>
      </c>
      <c r="F27" s="5"/>
    </row>
    <row r="28" spans="1:9" ht="31.5">
      <c r="A28" s="128"/>
      <c r="B28" s="5" t="s">
        <v>293</v>
      </c>
      <c r="C28" s="286">
        <v>11965000</v>
      </c>
      <c r="D28" s="353"/>
      <c r="E28" s="760" t="s">
        <v>3104</v>
      </c>
      <c r="F28" s="77" t="s">
        <v>95</v>
      </c>
    </row>
    <row r="29" spans="1:9" ht="31.5">
      <c r="A29" s="362"/>
      <c r="B29" s="5" t="s">
        <v>294</v>
      </c>
      <c r="C29" s="286">
        <v>41000000</v>
      </c>
      <c r="D29" s="353"/>
      <c r="E29" s="760" t="s">
        <v>3104</v>
      </c>
      <c r="F29" s="77" t="s">
        <v>95</v>
      </c>
    </row>
    <row r="30" spans="1:9" ht="31.5">
      <c r="A30" s="128"/>
      <c r="B30" s="5" t="s">
        <v>5727</v>
      </c>
      <c r="C30" s="286">
        <v>26000000</v>
      </c>
      <c r="D30" s="353"/>
      <c r="E30" s="760" t="s">
        <v>389</v>
      </c>
      <c r="F30" s="77" t="s">
        <v>95</v>
      </c>
    </row>
    <row r="31" spans="1:9">
      <c r="A31" s="128"/>
      <c r="B31" s="5"/>
      <c r="C31" s="286"/>
      <c r="D31" s="353"/>
      <c r="E31" s="760"/>
      <c r="F31" s="77"/>
    </row>
    <row r="32" spans="1:9" ht="31.5">
      <c r="A32" s="362"/>
      <c r="B32" s="283" t="s">
        <v>295</v>
      </c>
      <c r="C32" s="758">
        <v>179912500</v>
      </c>
      <c r="D32" s="353"/>
      <c r="E32" s="760" t="s">
        <v>389</v>
      </c>
      <c r="F32" s="5"/>
    </row>
    <row r="33" spans="1:6" ht="31.5">
      <c r="A33" s="128"/>
      <c r="B33" s="5" t="s">
        <v>2507</v>
      </c>
      <c r="C33" s="286">
        <v>13767500</v>
      </c>
      <c r="D33" s="353"/>
      <c r="E33" s="760" t="s">
        <v>3101</v>
      </c>
      <c r="F33" s="77" t="s">
        <v>95</v>
      </c>
    </row>
    <row r="34" spans="1:6" ht="31.5">
      <c r="A34" s="128"/>
      <c r="B34" s="5" t="s">
        <v>296</v>
      </c>
      <c r="C34" s="286">
        <v>56145000</v>
      </c>
      <c r="D34" s="353"/>
      <c r="E34" s="760" t="s">
        <v>7689</v>
      </c>
      <c r="F34" s="77" t="s">
        <v>95</v>
      </c>
    </row>
    <row r="35" spans="1:6" ht="31.5">
      <c r="A35" s="128"/>
      <c r="B35" s="5" t="s">
        <v>2512</v>
      </c>
      <c r="C35" s="286">
        <v>75000000</v>
      </c>
      <c r="D35" s="353"/>
      <c r="E35" s="760" t="s">
        <v>389</v>
      </c>
      <c r="F35" s="77" t="s">
        <v>95</v>
      </c>
    </row>
    <row r="36" spans="1:6" ht="31.5">
      <c r="A36" s="362"/>
      <c r="B36" s="5" t="s">
        <v>7434</v>
      </c>
      <c r="C36" s="286">
        <v>3200000</v>
      </c>
      <c r="D36" s="353"/>
      <c r="E36" s="760" t="s">
        <v>254</v>
      </c>
      <c r="F36" s="77" t="s">
        <v>95</v>
      </c>
    </row>
    <row r="37" spans="1:6" ht="31.5">
      <c r="A37" s="128"/>
      <c r="B37" s="5" t="s">
        <v>5736</v>
      </c>
      <c r="C37" s="286">
        <v>31800000</v>
      </c>
      <c r="D37" s="353"/>
      <c r="E37" s="760" t="s">
        <v>333</v>
      </c>
      <c r="F37" s="77" t="s">
        <v>95</v>
      </c>
    </row>
    <row r="38" spans="1:6">
      <c r="A38" s="128"/>
      <c r="B38" s="5"/>
      <c r="C38" s="286"/>
      <c r="D38" s="353"/>
      <c r="E38" s="760"/>
      <c r="F38" s="77"/>
    </row>
    <row r="39" spans="1:6" ht="31.5">
      <c r="A39" s="128"/>
      <c r="B39" s="283" t="s">
        <v>299</v>
      </c>
      <c r="C39" s="758">
        <v>17235000</v>
      </c>
      <c r="D39" s="353"/>
      <c r="E39" s="760" t="s">
        <v>389</v>
      </c>
      <c r="F39" s="5"/>
    </row>
    <row r="40" spans="1:6" ht="31.5">
      <c r="A40" s="128"/>
      <c r="B40" s="77" t="s">
        <v>2519</v>
      </c>
      <c r="C40" s="286">
        <v>8035000</v>
      </c>
      <c r="D40" s="353"/>
      <c r="E40" s="284" t="s">
        <v>7690</v>
      </c>
      <c r="F40" s="77" t="s">
        <v>95</v>
      </c>
    </row>
    <row r="41" spans="1:6" ht="31.5">
      <c r="A41" s="128"/>
      <c r="B41" s="5" t="s">
        <v>3105</v>
      </c>
      <c r="C41" s="286">
        <v>9200000</v>
      </c>
      <c r="D41" s="353"/>
      <c r="E41" s="760" t="s">
        <v>3101</v>
      </c>
      <c r="F41" s="77" t="s">
        <v>7691</v>
      </c>
    </row>
    <row r="42" spans="1:6">
      <c r="A42" s="362"/>
      <c r="B42" s="5"/>
      <c r="C42" s="286"/>
      <c r="D42" s="353"/>
      <c r="E42" s="760"/>
      <c r="F42" s="77"/>
    </row>
    <row r="43" spans="1:6" ht="31.5">
      <c r="A43" s="128"/>
      <c r="B43" s="283" t="s">
        <v>301</v>
      </c>
      <c r="C43" s="758">
        <v>17465000</v>
      </c>
      <c r="D43" s="353"/>
      <c r="E43" s="760" t="s">
        <v>389</v>
      </c>
      <c r="F43" s="5"/>
    </row>
    <row r="44" spans="1:6" ht="31.5">
      <c r="A44" s="128"/>
      <c r="B44" s="5" t="s">
        <v>302</v>
      </c>
      <c r="C44" s="286">
        <v>10000000</v>
      </c>
      <c r="D44" s="353"/>
      <c r="E44" s="760" t="s">
        <v>323</v>
      </c>
      <c r="F44" s="77" t="s">
        <v>95</v>
      </c>
    </row>
    <row r="45" spans="1:6" ht="31.5">
      <c r="A45" s="362"/>
      <c r="B45" s="77" t="s">
        <v>303</v>
      </c>
      <c r="C45" s="286">
        <v>7465000</v>
      </c>
      <c r="D45" s="353"/>
      <c r="E45" s="760" t="s">
        <v>3104</v>
      </c>
      <c r="F45" s="77" t="s">
        <v>95</v>
      </c>
    </row>
    <row r="46" spans="1:6">
      <c r="A46" s="128"/>
      <c r="B46" s="77"/>
      <c r="C46" s="286"/>
      <c r="D46" s="353"/>
      <c r="E46" s="760"/>
      <c r="F46" s="77"/>
    </row>
    <row r="47" spans="1:6" ht="31.5">
      <c r="A47" s="128"/>
      <c r="B47" s="283" t="s">
        <v>337</v>
      </c>
      <c r="C47" s="758">
        <v>9666500</v>
      </c>
      <c r="D47" s="353"/>
      <c r="E47" s="760" t="s">
        <v>389</v>
      </c>
      <c r="F47" s="5"/>
    </row>
    <row r="48" spans="1:6" ht="31.5">
      <c r="A48" s="128"/>
      <c r="B48" s="5" t="s">
        <v>338</v>
      </c>
      <c r="C48" s="286">
        <v>9666500</v>
      </c>
      <c r="D48" s="353"/>
      <c r="E48" s="760" t="s">
        <v>7692</v>
      </c>
      <c r="F48" s="77" t="s">
        <v>95</v>
      </c>
    </row>
    <row r="49" spans="4:6">
      <c r="E49" s="359"/>
      <c r="F49" s="359"/>
    </row>
    <row r="50" spans="4:6">
      <c r="E50" s="359"/>
      <c r="F50" s="359"/>
    </row>
    <row r="51" spans="4:6">
      <c r="D51" s="1127"/>
      <c r="E51" s="359"/>
      <c r="F51" s="359"/>
    </row>
    <row r="52" spans="4:6">
      <c r="D52" s="1128"/>
      <c r="E52" s="1127"/>
      <c r="F52" s="1127"/>
    </row>
    <row r="53" spans="4:6">
      <c r="D53" s="1128"/>
      <c r="E53" s="1128"/>
      <c r="F53" s="1128"/>
    </row>
    <row r="54" spans="4:6">
      <c r="E54" s="1128"/>
      <c r="F54" s="1128"/>
    </row>
    <row r="55" spans="4:6">
      <c r="E55" s="360"/>
      <c r="F55" s="361"/>
    </row>
    <row r="56" spans="4:6">
      <c r="E56" s="360"/>
    </row>
    <row r="57" spans="4:6">
      <c r="E57" s="360"/>
    </row>
    <row r="58" spans="4:6">
      <c r="E58" s="1203"/>
      <c r="F58" s="1203"/>
    </row>
    <row r="59" spans="4:6">
      <c r="E59" s="1202"/>
      <c r="F59" s="1202"/>
    </row>
    <row r="60" spans="4:6">
      <c r="E60" s="1202"/>
      <c r="F60" s="1202"/>
    </row>
    <row r="61" spans="4:6">
      <c r="E61" s="130"/>
    </row>
  </sheetData>
  <mergeCells count="3">
    <mergeCell ref="E60:F60"/>
    <mergeCell ref="E58:F58"/>
    <mergeCell ref="E59:F59"/>
  </mergeCells>
  <conditionalFormatting sqref="B6">
    <cfRule type="expression" dxfId="3" priority="1">
      <formula>#REF!&lt;&gt;0</formula>
    </cfRule>
  </conditionalFormatting>
  <pageMargins left="0.7" right="0.7" top="0.75" bottom="0.75" header="0.3" footer="0.3"/>
</worksheet>
</file>

<file path=xl/worksheets/sheet36.xml><?xml version="1.0" encoding="utf-8"?>
<worksheet xmlns="http://schemas.openxmlformats.org/spreadsheetml/2006/main" xmlns:r="http://schemas.openxmlformats.org/officeDocument/2006/relationships">
  <dimension ref="A1:F520"/>
  <sheetViews>
    <sheetView tabSelected="1" zoomScale="90" zoomScaleNormal="90" workbookViewId="0">
      <selection activeCell="D15" sqref="D15"/>
    </sheetView>
  </sheetViews>
  <sheetFormatPr defaultRowHeight="15.75"/>
  <cols>
    <col min="1" max="1" width="7.7109375" style="3" customWidth="1"/>
    <col min="2" max="2" width="55.7109375" style="3" customWidth="1"/>
    <col min="3" max="3" width="23.7109375" style="3" customWidth="1"/>
    <col min="4" max="4" width="45.7109375" style="3" customWidth="1"/>
    <col min="5" max="6" width="24.7109375" style="3" customWidth="1"/>
    <col min="7" max="256" width="8.85546875" style="3"/>
    <col min="257" max="257" width="7.7109375" style="3" customWidth="1"/>
    <col min="258" max="258" width="55.7109375" style="3" customWidth="1"/>
    <col min="259" max="259" width="23.7109375" style="3" customWidth="1"/>
    <col min="260" max="260" width="45.7109375" style="3" customWidth="1"/>
    <col min="261" max="262" width="24.7109375" style="3" customWidth="1"/>
    <col min="263" max="512" width="8.85546875" style="3"/>
    <col min="513" max="513" width="7.7109375" style="3" customWidth="1"/>
    <col min="514" max="514" width="55.7109375" style="3" customWidth="1"/>
    <col min="515" max="515" width="23.7109375" style="3" customWidth="1"/>
    <col min="516" max="516" width="45.7109375" style="3" customWidth="1"/>
    <col min="517" max="518" width="24.7109375" style="3" customWidth="1"/>
    <col min="519" max="768" width="8.85546875" style="3"/>
    <col min="769" max="769" width="7.7109375" style="3" customWidth="1"/>
    <col min="770" max="770" width="55.7109375" style="3" customWidth="1"/>
    <col min="771" max="771" width="23.7109375" style="3" customWidth="1"/>
    <col min="772" max="772" width="45.7109375" style="3" customWidth="1"/>
    <col min="773" max="774" width="24.7109375" style="3" customWidth="1"/>
    <col min="775" max="1024" width="8.85546875" style="3"/>
    <col min="1025" max="1025" width="7.7109375" style="3" customWidth="1"/>
    <col min="1026" max="1026" width="55.7109375" style="3" customWidth="1"/>
    <col min="1027" max="1027" width="23.7109375" style="3" customWidth="1"/>
    <col min="1028" max="1028" width="45.7109375" style="3" customWidth="1"/>
    <col min="1029" max="1030" width="24.7109375" style="3" customWidth="1"/>
    <col min="1031" max="1280" width="8.85546875" style="3"/>
    <col min="1281" max="1281" width="7.7109375" style="3" customWidth="1"/>
    <col min="1282" max="1282" width="55.7109375" style="3" customWidth="1"/>
    <col min="1283" max="1283" width="23.7109375" style="3" customWidth="1"/>
    <col min="1284" max="1284" width="45.7109375" style="3" customWidth="1"/>
    <col min="1285" max="1286" width="24.7109375" style="3" customWidth="1"/>
    <col min="1287" max="1536" width="8.85546875" style="3"/>
    <col min="1537" max="1537" width="7.7109375" style="3" customWidth="1"/>
    <col min="1538" max="1538" width="55.7109375" style="3" customWidth="1"/>
    <col min="1539" max="1539" width="23.7109375" style="3" customWidth="1"/>
    <col min="1540" max="1540" width="45.7109375" style="3" customWidth="1"/>
    <col min="1541" max="1542" width="24.7109375" style="3" customWidth="1"/>
    <col min="1543" max="1792" width="8.85546875" style="3"/>
    <col min="1793" max="1793" width="7.7109375" style="3" customWidth="1"/>
    <col min="1794" max="1794" width="55.7109375" style="3" customWidth="1"/>
    <col min="1795" max="1795" width="23.7109375" style="3" customWidth="1"/>
    <col min="1796" max="1796" width="45.7109375" style="3" customWidth="1"/>
    <col min="1797" max="1798" width="24.7109375" style="3" customWidth="1"/>
    <col min="1799" max="2048" width="8.85546875" style="3"/>
    <col min="2049" max="2049" width="7.7109375" style="3" customWidth="1"/>
    <col min="2050" max="2050" width="55.7109375" style="3" customWidth="1"/>
    <col min="2051" max="2051" width="23.7109375" style="3" customWidth="1"/>
    <col min="2052" max="2052" width="45.7109375" style="3" customWidth="1"/>
    <col min="2053" max="2054" width="24.7109375" style="3" customWidth="1"/>
    <col min="2055" max="2304" width="8.85546875" style="3"/>
    <col min="2305" max="2305" width="7.7109375" style="3" customWidth="1"/>
    <col min="2306" max="2306" width="55.7109375" style="3" customWidth="1"/>
    <col min="2307" max="2307" width="23.7109375" style="3" customWidth="1"/>
    <col min="2308" max="2308" width="45.7109375" style="3" customWidth="1"/>
    <col min="2309" max="2310" width="24.7109375" style="3" customWidth="1"/>
    <col min="2311" max="2560" width="8.85546875" style="3"/>
    <col min="2561" max="2561" width="7.7109375" style="3" customWidth="1"/>
    <col min="2562" max="2562" width="55.7109375" style="3" customWidth="1"/>
    <col min="2563" max="2563" width="23.7109375" style="3" customWidth="1"/>
    <col min="2564" max="2564" width="45.7109375" style="3" customWidth="1"/>
    <col min="2565" max="2566" width="24.7109375" style="3" customWidth="1"/>
    <col min="2567" max="2816" width="8.85546875" style="3"/>
    <col min="2817" max="2817" width="7.7109375" style="3" customWidth="1"/>
    <col min="2818" max="2818" width="55.7109375" style="3" customWidth="1"/>
    <col min="2819" max="2819" width="23.7109375" style="3" customWidth="1"/>
    <col min="2820" max="2820" width="45.7109375" style="3" customWidth="1"/>
    <col min="2821" max="2822" width="24.7109375" style="3" customWidth="1"/>
    <col min="2823" max="3072" width="8.85546875" style="3"/>
    <col min="3073" max="3073" width="7.7109375" style="3" customWidth="1"/>
    <col min="3074" max="3074" width="55.7109375" style="3" customWidth="1"/>
    <col min="3075" max="3075" width="23.7109375" style="3" customWidth="1"/>
    <col min="3076" max="3076" width="45.7109375" style="3" customWidth="1"/>
    <col min="3077" max="3078" width="24.7109375" style="3" customWidth="1"/>
    <col min="3079" max="3328" width="8.85546875" style="3"/>
    <col min="3329" max="3329" width="7.7109375" style="3" customWidth="1"/>
    <col min="3330" max="3330" width="55.7109375" style="3" customWidth="1"/>
    <col min="3331" max="3331" width="23.7109375" style="3" customWidth="1"/>
    <col min="3332" max="3332" width="45.7109375" style="3" customWidth="1"/>
    <col min="3333" max="3334" width="24.7109375" style="3" customWidth="1"/>
    <col min="3335" max="3584" width="8.85546875" style="3"/>
    <col min="3585" max="3585" width="7.7109375" style="3" customWidth="1"/>
    <col min="3586" max="3586" width="55.7109375" style="3" customWidth="1"/>
    <col min="3587" max="3587" width="23.7109375" style="3" customWidth="1"/>
    <col min="3588" max="3588" width="45.7109375" style="3" customWidth="1"/>
    <col min="3589" max="3590" width="24.7109375" style="3" customWidth="1"/>
    <col min="3591" max="3840" width="8.85546875" style="3"/>
    <col min="3841" max="3841" width="7.7109375" style="3" customWidth="1"/>
    <col min="3842" max="3842" width="55.7109375" style="3" customWidth="1"/>
    <col min="3843" max="3843" width="23.7109375" style="3" customWidth="1"/>
    <col min="3844" max="3844" width="45.7109375" style="3" customWidth="1"/>
    <col min="3845" max="3846" width="24.7109375" style="3" customWidth="1"/>
    <col min="3847" max="4096" width="8.85546875" style="3"/>
    <col min="4097" max="4097" width="7.7109375" style="3" customWidth="1"/>
    <col min="4098" max="4098" width="55.7109375" style="3" customWidth="1"/>
    <col min="4099" max="4099" width="23.7109375" style="3" customWidth="1"/>
    <col min="4100" max="4100" width="45.7109375" style="3" customWidth="1"/>
    <col min="4101" max="4102" width="24.7109375" style="3" customWidth="1"/>
    <col min="4103" max="4352" width="8.85546875" style="3"/>
    <col min="4353" max="4353" width="7.7109375" style="3" customWidth="1"/>
    <col min="4354" max="4354" width="55.7109375" style="3" customWidth="1"/>
    <col min="4355" max="4355" width="23.7109375" style="3" customWidth="1"/>
    <col min="4356" max="4356" width="45.7109375" style="3" customWidth="1"/>
    <col min="4357" max="4358" width="24.7109375" style="3" customWidth="1"/>
    <col min="4359" max="4608" width="8.85546875" style="3"/>
    <col min="4609" max="4609" width="7.7109375" style="3" customWidth="1"/>
    <col min="4610" max="4610" width="55.7109375" style="3" customWidth="1"/>
    <col min="4611" max="4611" width="23.7109375" style="3" customWidth="1"/>
    <col min="4612" max="4612" width="45.7109375" style="3" customWidth="1"/>
    <col min="4613" max="4614" width="24.7109375" style="3" customWidth="1"/>
    <col min="4615" max="4864" width="8.85546875" style="3"/>
    <col min="4865" max="4865" width="7.7109375" style="3" customWidth="1"/>
    <col min="4866" max="4866" width="55.7109375" style="3" customWidth="1"/>
    <col min="4867" max="4867" width="23.7109375" style="3" customWidth="1"/>
    <col min="4868" max="4868" width="45.7109375" style="3" customWidth="1"/>
    <col min="4869" max="4870" width="24.7109375" style="3" customWidth="1"/>
    <col min="4871" max="5120" width="8.85546875" style="3"/>
    <col min="5121" max="5121" width="7.7109375" style="3" customWidth="1"/>
    <col min="5122" max="5122" width="55.7109375" style="3" customWidth="1"/>
    <col min="5123" max="5123" width="23.7109375" style="3" customWidth="1"/>
    <col min="5124" max="5124" width="45.7109375" style="3" customWidth="1"/>
    <col min="5125" max="5126" width="24.7109375" style="3" customWidth="1"/>
    <col min="5127" max="5376" width="8.85546875" style="3"/>
    <col min="5377" max="5377" width="7.7109375" style="3" customWidth="1"/>
    <col min="5378" max="5378" width="55.7109375" style="3" customWidth="1"/>
    <col min="5379" max="5379" width="23.7109375" style="3" customWidth="1"/>
    <col min="5380" max="5380" width="45.7109375" style="3" customWidth="1"/>
    <col min="5381" max="5382" width="24.7109375" style="3" customWidth="1"/>
    <col min="5383" max="5632" width="8.85546875" style="3"/>
    <col min="5633" max="5633" width="7.7109375" style="3" customWidth="1"/>
    <col min="5634" max="5634" width="55.7109375" style="3" customWidth="1"/>
    <col min="5635" max="5635" width="23.7109375" style="3" customWidth="1"/>
    <col min="5636" max="5636" width="45.7109375" style="3" customWidth="1"/>
    <col min="5637" max="5638" width="24.7109375" style="3" customWidth="1"/>
    <col min="5639" max="5888" width="8.85546875" style="3"/>
    <col min="5889" max="5889" width="7.7109375" style="3" customWidth="1"/>
    <col min="5890" max="5890" width="55.7109375" style="3" customWidth="1"/>
    <col min="5891" max="5891" width="23.7109375" style="3" customWidth="1"/>
    <col min="5892" max="5892" width="45.7109375" style="3" customWidth="1"/>
    <col min="5893" max="5894" width="24.7109375" style="3" customWidth="1"/>
    <col min="5895" max="6144" width="8.85546875" style="3"/>
    <col min="6145" max="6145" width="7.7109375" style="3" customWidth="1"/>
    <col min="6146" max="6146" width="55.7109375" style="3" customWidth="1"/>
    <col min="6147" max="6147" width="23.7109375" style="3" customWidth="1"/>
    <col min="6148" max="6148" width="45.7109375" style="3" customWidth="1"/>
    <col min="6149" max="6150" width="24.7109375" style="3" customWidth="1"/>
    <col min="6151" max="6400" width="8.85546875" style="3"/>
    <col min="6401" max="6401" width="7.7109375" style="3" customWidth="1"/>
    <col min="6402" max="6402" width="55.7109375" style="3" customWidth="1"/>
    <col min="6403" max="6403" width="23.7109375" style="3" customWidth="1"/>
    <col min="6404" max="6404" width="45.7109375" style="3" customWidth="1"/>
    <col min="6405" max="6406" width="24.7109375" style="3" customWidth="1"/>
    <col min="6407" max="6656" width="8.85546875" style="3"/>
    <col min="6657" max="6657" width="7.7109375" style="3" customWidth="1"/>
    <col min="6658" max="6658" width="55.7109375" style="3" customWidth="1"/>
    <col min="6659" max="6659" width="23.7109375" style="3" customWidth="1"/>
    <col min="6660" max="6660" width="45.7109375" style="3" customWidth="1"/>
    <col min="6661" max="6662" width="24.7109375" style="3" customWidth="1"/>
    <col min="6663" max="6912" width="8.85546875" style="3"/>
    <col min="6913" max="6913" width="7.7109375" style="3" customWidth="1"/>
    <col min="6914" max="6914" width="55.7109375" style="3" customWidth="1"/>
    <col min="6915" max="6915" width="23.7109375" style="3" customWidth="1"/>
    <col min="6916" max="6916" width="45.7109375" style="3" customWidth="1"/>
    <col min="6917" max="6918" width="24.7109375" style="3" customWidth="1"/>
    <col min="6919" max="7168" width="8.85546875" style="3"/>
    <col min="7169" max="7169" width="7.7109375" style="3" customWidth="1"/>
    <col min="7170" max="7170" width="55.7109375" style="3" customWidth="1"/>
    <col min="7171" max="7171" width="23.7109375" style="3" customWidth="1"/>
    <col min="7172" max="7172" width="45.7109375" style="3" customWidth="1"/>
    <col min="7173" max="7174" width="24.7109375" style="3" customWidth="1"/>
    <col min="7175" max="7424" width="8.85546875" style="3"/>
    <col min="7425" max="7425" width="7.7109375" style="3" customWidth="1"/>
    <col min="7426" max="7426" width="55.7109375" style="3" customWidth="1"/>
    <col min="7427" max="7427" width="23.7109375" style="3" customWidth="1"/>
    <col min="7428" max="7428" width="45.7109375" style="3" customWidth="1"/>
    <col min="7429" max="7430" width="24.7109375" style="3" customWidth="1"/>
    <col min="7431" max="7680" width="8.85546875" style="3"/>
    <col min="7681" max="7681" width="7.7109375" style="3" customWidth="1"/>
    <col min="7682" max="7682" width="55.7109375" style="3" customWidth="1"/>
    <col min="7683" max="7683" width="23.7109375" style="3" customWidth="1"/>
    <col min="7684" max="7684" width="45.7109375" style="3" customWidth="1"/>
    <col min="7685" max="7686" width="24.7109375" style="3" customWidth="1"/>
    <col min="7687" max="7936" width="8.85546875" style="3"/>
    <col min="7937" max="7937" width="7.7109375" style="3" customWidth="1"/>
    <col min="7938" max="7938" width="55.7109375" style="3" customWidth="1"/>
    <col min="7939" max="7939" width="23.7109375" style="3" customWidth="1"/>
    <col min="7940" max="7940" width="45.7109375" style="3" customWidth="1"/>
    <col min="7941" max="7942" width="24.7109375" style="3" customWidth="1"/>
    <col min="7943" max="8192" width="8.85546875" style="3"/>
    <col min="8193" max="8193" width="7.7109375" style="3" customWidth="1"/>
    <col min="8194" max="8194" width="55.7109375" style="3" customWidth="1"/>
    <col min="8195" max="8195" width="23.7109375" style="3" customWidth="1"/>
    <col min="8196" max="8196" width="45.7109375" style="3" customWidth="1"/>
    <col min="8197" max="8198" width="24.7109375" style="3" customWidth="1"/>
    <col min="8199" max="8448" width="8.85546875" style="3"/>
    <col min="8449" max="8449" width="7.7109375" style="3" customWidth="1"/>
    <col min="8450" max="8450" width="55.7109375" style="3" customWidth="1"/>
    <col min="8451" max="8451" width="23.7109375" style="3" customWidth="1"/>
    <col min="8452" max="8452" width="45.7109375" style="3" customWidth="1"/>
    <col min="8453" max="8454" width="24.7109375" style="3" customWidth="1"/>
    <col min="8455" max="8704" width="8.85546875" style="3"/>
    <col min="8705" max="8705" width="7.7109375" style="3" customWidth="1"/>
    <col min="8706" max="8706" width="55.7109375" style="3" customWidth="1"/>
    <col min="8707" max="8707" width="23.7109375" style="3" customWidth="1"/>
    <col min="8708" max="8708" width="45.7109375" style="3" customWidth="1"/>
    <col min="8709" max="8710" width="24.7109375" style="3" customWidth="1"/>
    <col min="8711" max="8960" width="8.85546875" style="3"/>
    <col min="8961" max="8961" width="7.7109375" style="3" customWidth="1"/>
    <col min="8962" max="8962" width="55.7109375" style="3" customWidth="1"/>
    <col min="8963" max="8963" width="23.7109375" style="3" customWidth="1"/>
    <col min="8964" max="8964" width="45.7109375" style="3" customWidth="1"/>
    <col min="8965" max="8966" width="24.7109375" style="3" customWidth="1"/>
    <col min="8967" max="9216" width="8.85546875" style="3"/>
    <col min="9217" max="9217" width="7.7109375" style="3" customWidth="1"/>
    <col min="9218" max="9218" width="55.7109375" style="3" customWidth="1"/>
    <col min="9219" max="9219" width="23.7109375" style="3" customWidth="1"/>
    <col min="9220" max="9220" width="45.7109375" style="3" customWidth="1"/>
    <col min="9221" max="9222" width="24.7109375" style="3" customWidth="1"/>
    <col min="9223" max="9472" width="8.85546875" style="3"/>
    <col min="9473" max="9473" width="7.7109375" style="3" customWidth="1"/>
    <col min="9474" max="9474" width="55.7109375" style="3" customWidth="1"/>
    <col min="9475" max="9475" width="23.7109375" style="3" customWidth="1"/>
    <col min="9476" max="9476" width="45.7109375" style="3" customWidth="1"/>
    <col min="9477" max="9478" width="24.7109375" style="3" customWidth="1"/>
    <col min="9479" max="9728" width="8.85546875" style="3"/>
    <col min="9729" max="9729" width="7.7109375" style="3" customWidth="1"/>
    <col min="9730" max="9730" width="55.7109375" style="3" customWidth="1"/>
    <col min="9731" max="9731" width="23.7109375" style="3" customWidth="1"/>
    <col min="9732" max="9732" width="45.7109375" style="3" customWidth="1"/>
    <col min="9733" max="9734" width="24.7109375" style="3" customWidth="1"/>
    <col min="9735" max="9984" width="8.85546875" style="3"/>
    <col min="9985" max="9985" width="7.7109375" style="3" customWidth="1"/>
    <col min="9986" max="9986" width="55.7109375" style="3" customWidth="1"/>
    <col min="9987" max="9987" width="23.7109375" style="3" customWidth="1"/>
    <col min="9988" max="9988" width="45.7109375" style="3" customWidth="1"/>
    <col min="9989" max="9990" width="24.7109375" style="3" customWidth="1"/>
    <col min="9991" max="10240" width="8.85546875" style="3"/>
    <col min="10241" max="10241" width="7.7109375" style="3" customWidth="1"/>
    <col min="10242" max="10242" width="55.7109375" style="3" customWidth="1"/>
    <col min="10243" max="10243" width="23.7109375" style="3" customWidth="1"/>
    <col min="10244" max="10244" width="45.7109375" style="3" customWidth="1"/>
    <col min="10245" max="10246" width="24.7109375" style="3" customWidth="1"/>
    <col min="10247" max="10496" width="8.85546875" style="3"/>
    <col min="10497" max="10497" width="7.7109375" style="3" customWidth="1"/>
    <col min="10498" max="10498" width="55.7109375" style="3" customWidth="1"/>
    <col min="10499" max="10499" width="23.7109375" style="3" customWidth="1"/>
    <col min="10500" max="10500" width="45.7109375" style="3" customWidth="1"/>
    <col min="10501" max="10502" width="24.7109375" style="3" customWidth="1"/>
    <col min="10503" max="10752" width="8.85546875" style="3"/>
    <col min="10753" max="10753" width="7.7109375" style="3" customWidth="1"/>
    <col min="10754" max="10754" width="55.7109375" style="3" customWidth="1"/>
    <col min="10755" max="10755" width="23.7109375" style="3" customWidth="1"/>
    <col min="10756" max="10756" width="45.7109375" style="3" customWidth="1"/>
    <col min="10757" max="10758" width="24.7109375" style="3" customWidth="1"/>
    <col min="10759" max="11008" width="8.85546875" style="3"/>
    <col min="11009" max="11009" width="7.7109375" style="3" customWidth="1"/>
    <col min="11010" max="11010" width="55.7109375" style="3" customWidth="1"/>
    <col min="11011" max="11011" width="23.7109375" style="3" customWidth="1"/>
    <col min="11012" max="11012" width="45.7109375" style="3" customWidth="1"/>
    <col min="11013" max="11014" width="24.7109375" style="3" customWidth="1"/>
    <col min="11015" max="11264" width="8.85546875" style="3"/>
    <col min="11265" max="11265" width="7.7109375" style="3" customWidth="1"/>
    <col min="11266" max="11266" width="55.7109375" style="3" customWidth="1"/>
    <col min="11267" max="11267" width="23.7109375" style="3" customWidth="1"/>
    <col min="11268" max="11268" width="45.7109375" style="3" customWidth="1"/>
    <col min="11269" max="11270" width="24.7109375" style="3" customWidth="1"/>
    <col min="11271" max="11520" width="8.85546875" style="3"/>
    <col min="11521" max="11521" width="7.7109375" style="3" customWidth="1"/>
    <col min="11522" max="11522" width="55.7109375" style="3" customWidth="1"/>
    <col min="11523" max="11523" width="23.7109375" style="3" customWidth="1"/>
    <col min="11524" max="11524" width="45.7109375" style="3" customWidth="1"/>
    <col min="11525" max="11526" width="24.7109375" style="3" customWidth="1"/>
    <col min="11527" max="11776" width="8.85546875" style="3"/>
    <col min="11777" max="11777" width="7.7109375" style="3" customWidth="1"/>
    <col min="11778" max="11778" width="55.7109375" style="3" customWidth="1"/>
    <col min="11779" max="11779" width="23.7109375" style="3" customWidth="1"/>
    <col min="11780" max="11780" width="45.7109375" style="3" customWidth="1"/>
    <col min="11781" max="11782" width="24.7109375" style="3" customWidth="1"/>
    <col min="11783" max="12032" width="8.85546875" style="3"/>
    <col min="12033" max="12033" width="7.7109375" style="3" customWidth="1"/>
    <col min="12034" max="12034" width="55.7109375" style="3" customWidth="1"/>
    <col min="12035" max="12035" width="23.7109375" style="3" customWidth="1"/>
    <col min="12036" max="12036" width="45.7109375" style="3" customWidth="1"/>
    <col min="12037" max="12038" width="24.7109375" style="3" customWidth="1"/>
    <col min="12039" max="12288" width="8.85546875" style="3"/>
    <col min="12289" max="12289" width="7.7109375" style="3" customWidth="1"/>
    <col min="12290" max="12290" width="55.7109375" style="3" customWidth="1"/>
    <col min="12291" max="12291" width="23.7109375" style="3" customWidth="1"/>
    <col min="12292" max="12292" width="45.7109375" style="3" customWidth="1"/>
    <col min="12293" max="12294" width="24.7109375" style="3" customWidth="1"/>
    <col min="12295" max="12544" width="8.85546875" style="3"/>
    <col min="12545" max="12545" width="7.7109375" style="3" customWidth="1"/>
    <col min="12546" max="12546" width="55.7109375" style="3" customWidth="1"/>
    <col min="12547" max="12547" width="23.7109375" style="3" customWidth="1"/>
    <col min="12548" max="12548" width="45.7109375" style="3" customWidth="1"/>
    <col min="12549" max="12550" width="24.7109375" style="3" customWidth="1"/>
    <col min="12551" max="12800" width="8.85546875" style="3"/>
    <col min="12801" max="12801" width="7.7109375" style="3" customWidth="1"/>
    <col min="12802" max="12802" width="55.7109375" style="3" customWidth="1"/>
    <col min="12803" max="12803" width="23.7109375" style="3" customWidth="1"/>
    <col min="12804" max="12804" width="45.7109375" style="3" customWidth="1"/>
    <col min="12805" max="12806" width="24.7109375" style="3" customWidth="1"/>
    <col min="12807" max="13056" width="8.85546875" style="3"/>
    <col min="13057" max="13057" width="7.7109375" style="3" customWidth="1"/>
    <col min="13058" max="13058" width="55.7109375" style="3" customWidth="1"/>
    <col min="13059" max="13059" width="23.7109375" style="3" customWidth="1"/>
    <col min="13060" max="13060" width="45.7109375" style="3" customWidth="1"/>
    <col min="13061" max="13062" width="24.7109375" style="3" customWidth="1"/>
    <col min="13063" max="13312" width="8.85546875" style="3"/>
    <col min="13313" max="13313" width="7.7109375" style="3" customWidth="1"/>
    <col min="13314" max="13314" width="55.7109375" style="3" customWidth="1"/>
    <col min="13315" max="13315" width="23.7109375" style="3" customWidth="1"/>
    <col min="13316" max="13316" width="45.7109375" style="3" customWidth="1"/>
    <col min="13317" max="13318" width="24.7109375" style="3" customWidth="1"/>
    <col min="13319" max="13568" width="8.85546875" style="3"/>
    <col min="13569" max="13569" width="7.7109375" style="3" customWidth="1"/>
    <col min="13570" max="13570" width="55.7109375" style="3" customWidth="1"/>
    <col min="13571" max="13571" width="23.7109375" style="3" customWidth="1"/>
    <col min="13572" max="13572" width="45.7109375" style="3" customWidth="1"/>
    <col min="13573" max="13574" width="24.7109375" style="3" customWidth="1"/>
    <col min="13575" max="13824" width="8.85546875" style="3"/>
    <col min="13825" max="13825" width="7.7109375" style="3" customWidth="1"/>
    <col min="13826" max="13826" width="55.7109375" style="3" customWidth="1"/>
    <col min="13827" max="13827" width="23.7109375" style="3" customWidth="1"/>
    <col min="13828" max="13828" width="45.7109375" style="3" customWidth="1"/>
    <col min="13829" max="13830" width="24.7109375" style="3" customWidth="1"/>
    <col min="13831" max="14080" width="8.85546875" style="3"/>
    <col min="14081" max="14081" width="7.7109375" style="3" customWidth="1"/>
    <col min="14082" max="14082" width="55.7109375" style="3" customWidth="1"/>
    <col min="14083" max="14083" width="23.7109375" style="3" customWidth="1"/>
    <col min="14084" max="14084" width="45.7109375" style="3" customWidth="1"/>
    <col min="14085" max="14086" width="24.7109375" style="3" customWidth="1"/>
    <col min="14087" max="14336" width="8.85546875" style="3"/>
    <col min="14337" max="14337" width="7.7109375" style="3" customWidth="1"/>
    <col min="14338" max="14338" width="55.7109375" style="3" customWidth="1"/>
    <col min="14339" max="14339" width="23.7109375" style="3" customWidth="1"/>
    <col min="14340" max="14340" width="45.7109375" style="3" customWidth="1"/>
    <col min="14341" max="14342" width="24.7109375" style="3" customWidth="1"/>
    <col min="14343" max="14592" width="8.85546875" style="3"/>
    <col min="14593" max="14593" width="7.7109375" style="3" customWidth="1"/>
    <col min="14594" max="14594" width="55.7109375" style="3" customWidth="1"/>
    <col min="14595" max="14595" width="23.7109375" style="3" customWidth="1"/>
    <col min="14596" max="14596" width="45.7109375" style="3" customWidth="1"/>
    <col min="14597" max="14598" width="24.7109375" style="3" customWidth="1"/>
    <col min="14599" max="14848" width="8.85546875" style="3"/>
    <col min="14849" max="14849" width="7.7109375" style="3" customWidth="1"/>
    <col min="14850" max="14850" width="55.7109375" style="3" customWidth="1"/>
    <col min="14851" max="14851" width="23.7109375" style="3" customWidth="1"/>
    <col min="14852" max="14852" width="45.7109375" style="3" customWidth="1"/>
    <col min="14853" max="14854" width="24.7109375" style="3" customWidth="1"/>
    <col min="14855" max="15104" width="8.85546875" style="3"/>
    <col min="15105" max="15105" width="7.7109375" style="3" customWidth="1"/>
    <col min="15106" max="15106" width="55.7109375" style="3" customWidth="1"/>
    <col min="15107" max="15107" width="23.7109375" style="3" customWidth="1"/>
    <col min="15108" max="15108" width="45.7109375" style="3" customWidth="1"/>
    <col min="15109" max="15110" width="24.7109375" style="3" customWidth="1"/>
    <col min="15111" max="15360" width="8.85546875" style="3"/>
    <col min="15361" max="15361" width="7.7109375" style="3" customWidth="1"/>
    <col min="15362" max="15362" width="55.7109375" style="3" customWidth="1"/>
    <col min="15363" max="15363" width="23.7109375" style="3" customWidth="1"/>
    <col min="15364" max="15364" width="45.7109375" style="3" customWidth="1"/>
    <col min="15365" max="15366" width="24.7109375" style="3" customWidth="1"/>
    <col min="15367" max="15616" width="8.85546875" style="3"/>
    <col min="15617" max="15617" width="7.7109375" style="3" customWidth="1"/>
    <col min="15618" max="15618" width="55.7109375" style="3" customWidth="1"/>
    <col min="15619" max="15619" width="23.7109375" style="3" customWidth="1"/>
    <col min="15620" max="15620" width="45.7109375" style="3" customWidth="1"/>
    <col min="15621" max="15622" width="24.7109375" style="3" customWidth="1"/>
    <col min="15623" max="15872" width="8.85546875" style="3"/>
    <col min="15873" max="15873" width="7.7109375" style="3" customWidth="1"/>
    <col min="15874" max="15874" width="55.7109375" style="3" customWidth="1"/>
    <col min="15875" max="15875" width="23.7109375" style="3" customWidth="1"/>
    <col min="15876" max="15876" width="45.7109375" style="3" customWidth="1"/>
    <col min="15877" max="15878" width="24.7109375" style="3" customWidth="1"/>
    <col min="15879" max="16128" width="8.85546875" style="3"/>
    <col min="16129" max="16129" width="7.7109375" style="3" customWidth="1"/>
    <col min="16130" max="16130" width="55.7109375" style="3" customWidth="1"/>
    <col min="16131" max="16131" width="23.7109375" style="3" customWidth="1"/>
    <col min="16132" max="16132" width="45.7109375" style="3" customWidth="1"/>
    <col min="16133" max="16134" width="24.7109375" style="3" customWidth="1"/>
    <col min="16135" max="16384" width="8.85546875" style="3"/>
  </cols>
  <sheetData>
    <row r="1" spans="1:6">
      <c r="A1" s="240" t="s">
        <v>426</v>
      </c>
      <c r="B1" s="71"/>
      <c r="C1" s="473" t="s">
        <v>12</v>
      </c>
    </row>
    <row r="3" spans="1:6" ht="31.5">
      <c r="A3" s="11" t="s">
        <v>112</v>
      </c>
      <c r="B3" s="11" t="s">
        <v>262</v>
      </c>
      <c r="C3" s="91" t="s">
        <v>3115</v>
      </c>
      <c r="D3" s="81" t="s">
        <v>263</v>
      </c>
      <c r="E3" s="82" t="s">
        <v>258</v>
      </c>
      <c r="F3" s="82" t="s">
        <v>259</v>
      </c>
    </row>
    <row r="4" spans="1:6">
      <c r="A4" s="107">
        <v>1</v>
      </c>
      <c r="B4" s="108">
        <v>2</v>
      </c>
      <c r="C4" s="109">
        <v>3</v>
      </c>
      <c r="D4" s="110">
        <v>4</v>
      </c>
      <c r="E4" s="110">
        <v>5</v>
      </c>
      <c r="F4" s="109">
        <v>6</v>
      </c>
    </row>
    <row r="5" spans="1:6">
      <c r="A5" s="107"/>
      <c r="B5" s="108"/>
      <c r="C5" s="109"/>
      <c r="D5" s="110"/>
      <c r="E5" s="110"/>
      <c r="F5" s="109"/>
    </row>
    <row r="6" spans="1:6">
      <c r="A6" s="76"/>
      <c r="B6" s="118" t="s">
        <v>415</v>
      </c>
      <c r="C6" s="282"/>
      <c r="D6" s="282"/>
      <c r="E6" s="282"/>
      <c r="F6" s="282"/>
    </row>
    <row r="7" spans="1:6">
      <c r="A7" s="76"/>
      <c r="B7" s="1026" t="s">
        <v>12</v>
      </c>
      <c r="C7" s="1027">
        <f>SUM(C9,C19,C26,C29,C32,C37,C40,C43,C47,C63,C66,C70,C104,C144,C188,C221,C256,C298,C334,C374,C416,C457,C493)</f>
        <v>26078006000</v>
      </c>
      <c r="D7" s="282"/>
      <c r="E7" s="282"/>
      <c r="F7" s="282"/>
    </row>
    <row r="8" spans="1:6">
      <c r="A8" s="76"/>
      <c r="B8" s="282"/>
      <c r="C8" s="1027"/>
      <c r="D8" s="282"/>
      <c r="E8" s="282"/>
      <c r="F8" s="282"/>
    </row>
    <row r="9" spans="1:6" ht="31.5">
      <c r="A9" s="95"/>
      <c r="B9" s="4" t="s">
        <v>235</v>
      </c>
      <c r="C9" s="1028">
        <v>272700000</v>
      </c>
      <c r="D9" s="56"/>
      <c r="E9" s="760" t="s">
        <v>389</v>
      </c>
      <c r="F9" s="4"/>
    </row>
    <row r="10" spans="1:6" ht="31.5">
      <c r="A10" s="57"/>
      <c r="B10" s="5" t="s">
        <v>265</v>
      </c>
      <c r="C10" s="1029">
        <v>18000000</v>
      </c>
      <c r="D10" s="5" t="s">
        <v>9299</v>
      </c>
      <c r="E10" s="760" t="s">
        <v>284</v>
      </c>
      <c r="F10" s="5" t="s">
        <v>12</v>
      </c>
    </row>
    <row r="11" spans="1:6" ht="31.5">
      <c r="A11" s="57"/>
      <c r="B11" s="5" t="s">
        <v>267</v>
      </c>
      <c r="C11" s="1029">
        <v>30000000</v>
      </c>
      <c r="D11" s="950" t="s">
        <v>7453</v>
      </c>
      <c r="E11" s="760" t="s">
        <v>284</v>
      </c>
      <c r="F11" s="5" t="s">
        <v>12</v>
      </c>
    </row>
    <row r="12" spans="1:6" ht="31.5">
      <c r="A12" s="57"/>
      <c r="B12" s="5" t="s">
        <v>268</v>
      </c>
      <c r="C12" s="1029">
        <v>90000000</v>
      </c>
      <c r="D12" s="950" t="s">
        <v>7455</v>
      </c>
      <c r="E12" s="760" t="s">
        <v>8159</v>
      </c>
      <c r="F12" s="5" t="s">
        <v>12</v>
      </c>
    </row>
    <row r="13" spans="1:6" ht="31.5">
      <c r="A13" s="57"/>
      <c r="B13" s="5" t="s">
        <v>236</v>
      </c>
      <c r="C13" s="1029">
        <v>45600000</v>
      </c>
      <c r="D13" s="950" t="s">
        <v>7456</v>
      </c>
      <c r="E13" s="760" t="s">
        <v>8160</v>
      </c>
      <c r="F13" s="5" t="s">
        <v>12</v>
      </c>
    </row>
    <row r="14" spans="1:6" ht="31.5">
      <c r="A14" s="57"/>
      <c r="B14" s="5" t="s">
        <v>272</v>
      </c>
      <c r="C14" s="1029">
        <v>24000000</v>
      </c>
      <c r="D14" s="950" t="s">
        <v>311</v>
      </c>
      <c r="E14" s="760" t="s">
        <v>256</v>
      </c>
      <c r="F14" s="5" t="s">
        <v>12</v>
      </c>
    </row>
    <row r="15" spans="1:6" ht="31.5">
      <c r="A15" s="57"/>
      <c r="B15" s="5" t="s">
        <v>288</v>
      </c>
      <c r="C15" s="1029">
        <v>1500000</v>
      </c>
      <c r="D15" s="950" t="s">
        <v>313</v>
      </c>
      <c r="E15" s="760" t="s">
        <v>8161</v>
      </c>
      <c r="F15" s="5" t="s">
        <v>12</v>
      </c>
    </row>
    <row r="16" spans="1:6" ht="31.5">
      <c r="A16" s="57"/>
      <c r="B16" s="5" t="s">
        <v>275</v>
      </c>
      <c r="C16" s="1029">
        <v>36000000</v>
      </c>
      <c r="D16" s="950" t="s">
        <v>7460</v>
      </c>
      <c r="E16" s="760" t="s">
        <v>8162</v>
      </c>
      <c r="F16" s="5" t="s">
        <v>12</v>
      </c>
    </row>
    <row r="17" spans="1:6" ht="31.5">
      <c r="A17" s="57"/>
      <c r="B17" s="5" t="s">
        <v>289</v>
      </c>
      <c r="C17" s="1029">
        <v>27600000</v>
      </c>
      <c r="D17" s="950" t="s">
        <v>7462</v>
      </c>
      <c r="E17" s="760" t="s">
        <v>8163</v>
      </c>
      <c r="F17" s="5" t="s">
        <v>12</v>
      </c>
    </row>
    <row r="18" spans="1:6">
      <c r="A18" s="57"/>
      <c r="B18" s="5"/>
      <c r="C18" s="1029"/>
      <c r="D18" s="56"/>
      <c r="E18" s="760"/>
      <c r="F18" s="5"/>
    </row>
    <row r="19" spans="1:6" ht="31.5">
      <c r="A19" s="57"/>
      <c r="B19" s="4" t="s">
        <v>241</v>
      </c>
      <c r="C19" s="1028">
        <v>73930000</v>
      </c>
      <c r="D19" s="56"/>
      <c r="E19" s="760" t="s">
        <v>389</v>
      </c>
      <c r="F19" s="5"/>
    </row>
    <row r="20" spans="1:6" ht="31.5">
      <c r="A20" s="57"/>
      <c r="B20" s="5" t="s">
        <v>358</v>
      </c>
      <c r="C20" s="1029">
        <v>15000000</v>
      </c>
      <c r="D20" s="950" t="s">
        <v>9351</v>
      </c>
      <c r="E20" s="760" t="s">
        <v>8164</v>
      </c>
      <c r="F20" s="5" t="s">
        <v>12</v>
      </c>
    </row>
    <row r="21" spans="1:6" ht="31.5">
      <c r="A21" s="5"/>
      <c r="B21" s="5" t="s">
        <v>242</v>
      </c>
      <c r="C21" s="1029">
        <v>15000000</v>
      </c>
      <c r="D21" s="950" t="s">
        <v>7472</v>
      </c>
      <c r="E21" s="760" t="s">
        <v>250</v>
      </c>
      <c r="F21" s="5" t="s">
        <v>12</v>
      </c>
    </row>
    <row r="22" spans="1:6" ht="31.5">
      <c r="A22" s="95"/>
      <c r="B22" s="5" t="s">
        <v>277</v>
      </c>
      <c r="C22" s="1029">
        <v>20000000</v>
      </c>
      <c r="D22" s="950" t="s">
        <v>7473</v>
      </c>
      <c r="E22" s="760" t="s">
        <v>256</v>
      </c>
      <c r="F22" s="5" t="s">
        <v>12</v>
      </c>
    </row>
    <row r="23" spans="1:6" ht="31.5">
      <c r="A23" s="57"/>
      <c r="B23" s="5" t="s">
        <v>344</v>
      </c>
      <c r="C23" s="1029">
        <v>8930000</v>
      </c>
      <c r="D23" s="950" t="s">
        <v>7475</v>
      </c>
      <c r="E23" s="760" t="s">
        <v>7642</v>
      </c>
      <c r="F23" s="5" t="s">
        <v>12</v>
      </c>
    </row>
    <row r="24" spans="1:6" ht="31.5">
      <c r="A24" s="57"/>
      <c r="B24" s="5" t="s">
        <v>8165</v>
      </c>
      <c r="C24" s="1029">
        <v>15000000</v>
      </c>
      <c r="D24" s="950" t="s">
        <v>9352</v>
      </c>
      <c r="E24" s="760" t="s">
        <v>8166</v>
      </c>
      <c r="F24" s="5" t="s">
        <v>12</v>
      </c>
    </row>
    <row r="25" spans="1:6">
      <c r="A25" s="57"/>
      <c r="B25" s="5"/>
      <c r="C25" s="1029"/>
      <c r="D25" s="56"/>
      <c r="E25" s="760"/>
      <c r="F25" s="5"/>
    </row>
    <row r="26" spans="1:6" ht="31.5">
      <c r="A26" s="57"/>
      <c r="B26" s="4" t="s">
        <v>279</v>
      </c>
      <c r="C26" s="1028">
        <v>30000000</v>
      </c>
      <c r="D26" s="56"/>
      <c r="E26" s="760" t="s">
        <v>389</v>
      </c>
      <c r="F26" s="5"/>
    </row>
    <row r="27" spans="1:6" ht="31.5">
      <c r="A27" s="57"/>
      <c r="B27" s="5" t="s">
        <v>2379</v>
      </c>
      <c r="C27" s="1029">
        <v>30000000</v>
      </c>
      <c r="D27" s="906" t="s">
        <v>5722</v>
      </c>
      <c r="E27" s="760" t="s">
        <v>385</v>
      </c>
      <c r="F27" s="5" t="s">
        <v>12</v>
      </c>
    </row>
    <row r="28" spans="1:6">
      <c r="A28" s="57"/>
      <c r="B28" s="5"/>
      <c r="C28" s="1029"/>
      <c r="D28" s="56"/>
      <c r="E28" s="760"/>
      <c r="F28" s="5"/>
    </row>
    <row r="29" spans="1:6" ht="31.5">
      <c r="A29" s="57"/>
      <c r="B29" s="4" t="s">
        <v>7879</v>
      </c>
      <c r="C29" s="1028">
        <v>5000000</v>
      </c>
      <c r="D29" s="56"/>
      <c r="E29" s="760" t="s">
        <v>389</v>
      </c>
      <c r="F29" s="5"/>
    </row>
    <row r="30" spans="1:6" ht="31.5">
      <c r="A30" s="57"/>
      <c r="B30" s="5" t="s">
        <v>8167</v>
      </c>
      <c r="C30" s="1029">
        <v>5000000</v>
      </c>
      <c r="D30" s="56" t="s">
        <v>9353</v>
      </c>
      <c r="E30" s="760" t="s">
        <v>256</v>
      </c>
      <c r="F30" s="5" t="s">
        <v>12</v>
      </c>
    </row>
    <row r="31" spans="1:6">
      <c r="A31" s="57"/>
      <c r="B31" s="5"/>
      <c r="C31" s="1029"/>
      <c r="D31" s="56"/>
      <c r="E31" s="760"/>
      <c r="F31" s="5"/>
    </row>
    <row r="32" spans="1:6" ht="31.5">
      <c r="A32" s="57"/>
      <c r="B32" s="4" t="s">
        <v>292</v>
      </c>
      <c r="C32" s="1028">
        <v>43200000</v>
      </c>
      <c r="D32" s="56"/>
      <c r="E32" s="760" t="s">
        <v>389</v>
      </c>
      <c r="F32" s="5"/>
    </row>
    <row r="33" spans="1:6" ht="47.25">
      <c r="A33" s="57"/>
      <c r="B33" s="5" t="s">
        <v>294</v>
      </c>
      <c r="C33" s="1029">
        <v>9600000</v>
      </c>
      <c r="D33" s="56" t="s">
        <v>9360</v>
      </c>
      <c r="E33" s="760" t="s">
        <v>3109</v>
      </c>
      <c r="F33" s="5" t="s">
        <v>8168</v>
      </c>
    </row>
    <row r="34" spans="1:6" ht="31.5">
      <c r="A34" s="57"/>
      <c r="B34" s="5" t="s">
        <v>8169</v>
      </c>
      <c r="C34" s="1029">
        <v>29000000</v>
      </c>
      <c r="D34" s="56" t="s">
        <v>9361</v>
      </c>
      <c r="E34" s="760" t="s">
        <v>256</v>
      </c>
      <c r="F34" s="5" t="s">
        <v>12</v>
      </c>
    </row>
    <row r="35" spans="1:6" ht="31.5">
      <c r="A35" s="57"/>
      <c r="B35" s="5" t="s">
        <v>8170</v>
      </c>
      <c r="C35" s="1029">
        <v>4600000</v>
      </c>
      <c r="D35" s="56" t="s">
        <v>9362</v>
      </c>
      <c r="E35" s="760" t="s">
        <v>250</v>
      </c>
      <c r="F35" s="5" t="s">
        <v>12</v>
      </c>
    </row>
    <row r="36" spans="1:6">
      <c r="A36" s="57"/>
      <c r="B36" s="5"/>
      <c r="C36" s="1029"/>
      <c r="D36" s="56"/>
      <c r="E36" s="760"/>
      <c r="F36" s="5"/>
    </row>
    <row r="37" spans="1:6" ht="31.5">
      <c r="A37" s="57"/>
      <c r="B37" s="4" t="s">
        <v>2499</v>
      </c>
      <c r="C37" s="1028">
        <v>5000000</v>
      </c>
      <c r="D37" s="56"/>
      <c r="E37" s="760" t="s">
        <v>389</v>
      </c>
      <c r="F37" s="5"/>
    </row>
    <row r="38" spans="1:6" ht="31.5">
      <c r="A38" s="53"/>
      <c r="B38" s="5" t="s">
        <v>2567</v>
      </c>
      <c r="C38" s="1029">
        <v>5000000</v>
      </c>
      <c r="D38" s="56" t="s">
        <v>9349</v>
      </c>
      <c r="E38" s="760" t="s">
        <v>256</v>
      </c>
      <c r="F38" s="5" t="s">
        <v>12</v>
      </c>
    </row>
    <row r="39" spans="1:6">
      <c r="A39" s="95"/>
      <c r="B39" s="5"/>
      <c r="C39" s="1029"/>
      <c r="D39" s="56"/>
      <c r="E39" s="760"/>
      <c r="F39" s="5"/>
    </row>
    <row r="40" spans="1:6" ht="31.5">
      <c r="A40" s="57"/>
      <c r="B40" s="4" t="s">
        <v>2734</v>
      </c>
      <c r="C40" s="1028">
        <v>5000000</v>
      </c>
      <c r="D40" s="56"/>
      <c r="E40" s="760" t="s">
        <v>389</v>
      </c>
      <c r="F40" s="5"/>
    </row>
    <row r="41" spans="1:6" ht="31.5">
      <c r="A41" s="5"/>
      <c r="B41" s="5" t="s">
        <v>8171</v>
      </c>
      <c r="C41" s="1029">
        <v>5000000</v>
      </c>
      <c r="D41" s="56" t="s">
        <v>9354</v>
      </c>
      <c r="E41" s="760" t="s">
        <v>250</v>
      </c>
      <c r="F41" s="5" t="s">
        <v>12</v>
      </c>
    </row>
    <row r="42" spans="1:6">
      <c r="A42" s="95"/>
      <c r="B42" s="5"/>
      <c r="C42" s="1029"/>
      <c r="D42" s="56"/>
      <c r="E42" s="760"/>
      <c r="F42" s="5"/>
    </row>
    <row r="43" spans="1:6" ht="31.5">
      <c r="A43" s="57"/>
      <c r="B43" s="4" t="s">
        <v>295</v>
      </c>
      <c r="C43" s="1028">
        <v>30330000</v>
      </c>
      <c r="D43" s="56"/>
      <c r="E43" s="760" t="s">
        <v>389</v>
      </c>
      <c r="F43" s="5"/>
    </row>
    <row r="44" spans="1:6" ht="31.5">
      <c r="A44" s="57"/>
      <c r="B44" s="5" t="s">
        <v>8172</v>
      </c>
      <c r="C44" s="1029">
        <v>15330000</v>
      </c>
      <c r="D44" s="906" t="s">
        <v>5734</v>
      </c>
      <c r="E44" s="760" t="s">
        <v>250</v>
      </c>
      <c r="F44" s="5" t="s">
        <v>12</v>
      </c>
    </row>
    <row r="45" spans="1:6">
      <c r="A45" s="57"/>
      <c r="B45" s="5" t="s">
        <v>7434</v>
      </c>
      <c r="C45" s="1029">
        <v>15000000</v>
      </c>
      <c r="D45" s="906" t="s">
        <v>9355</v>
      </c>
      <c r="E45" s="760"/>
      <c r="F45" s="5"/>
    </row>
    <row r="46" spans="1:6">
      <c r="A46" s="57"/>
      <c r="B46" s="5"/>
      <c r="C46" s="1029"/>
      <c r="D46" s="56"/>
      <c r="E46" s="760"/>
      <c r="F46" s="5"/>
    </row>
    <row r="47" spans="1:6" ht="31.5">
      <c r="A47" s="5"/>
      <c r="B47" s="4" t="s">
        <v>299</v>
      </c>
      <c r="C47" s="1028">
        <v>15240846000</v>
      </c>
      <c r="D47" s="56"/>
      <c r="E47" s="760" t="s">
        <v>389</v>
      </c>
      <c r="F47" s="5"/>
    </row>
    <row r="48" spans="1:6" ht="31.5">
      <c r="A48" s="95"/>
      <c r="B48" s="5" t="s">
        <v>2519</v>
      </c>
      <c r="C48" s="1029">
        <v>12750000</v>
      </c>
      <c r="D48" s="906" t="s">
        <v>5741</v>
      </c>
      <c r="E48" s="760" t="s">
        <v>256</v>
      </c>
      <c r="F48" s="5" t="s">
        <v>12</v>
      </c>
    </row>
    <row r="49" spans="1:6" ht="47.25">
      <c r="A49" s="57"/>
      <c r="B49" s="5" t="s">
        <v>300</v>
      </c>
      <c r="C49" s="1029">
        <v>10440000</v>
      </c>
      <c r="D49" s="906" t="s">
        <v>9357</v>
      </c>
      <c r="E49" s="760" t="s">
        <v>2737</v>
      </c>
      <c r="F49" s="5" t="s">
        <v>12</v>
      </c>
    </row>
    <row r="50" spans="1:6" ht="31.5">
      <c r="A50" s="5"/>
      <c r="B50" s="5" t="s">
        <v>8173</v>
      </c>
      <c r="C50" s="1029">
        <v>915138000</v>
      </c>
      <c r="D50" s="56" t="s">
        <v>9356</v>
      </c>
      <c r="E50" s="760" t="s">
        <v>8174</v>
      </c>
      <c r="F50" s="5" t="s">
        <v>8175</v>
      </c>
    </row>
    <row r="51" spans="1:6" ht="31.5">
      <c r="A51" s="95"/>
      <c r="B51" s="5" t="s">
        <v>8176</v>
      </c>
      <c r="C51" s="1029">
        <v>985138000</v>
      </c>
      <c r="D51" s="56" t="s">
        <v>9356</v>
      </c>
      <c r="E51" s="760" t="s">
        <v>8177</v>
      </c>
      <c r="F51" s="5" t="s">
        <v>8178</v>
      </c>
    </row>
    <row r="52" spans="1:6" ht="31.5">
      <c r="A52" s="57"/>
      <c r="B52" s="5" t="s">
        <v>8179</v>
      </c>
      <c r="C52" s="1029">
        <v>1315138000</v>
      </c>
      <c r="D52" s="56" t="s">
        <v>9356</v>
      </c>
      <c r="E52" s="760" t="s">
        <v>8177</v>
      </c>
      <c r="F52" s="5" t="s">
        <v>8180</v>
      </c>
    </row>
    <row r="53" spans="1:6" ht="31.5">
      <c r="A53" s="57"/>
      <c r="B53" s="5" t="s">
        <v>8181</v>
      </c>
      <c r="C53" s="1029">
        <v>1100138000</v>
      </c>
      <c r="D53" s="56" t="s">
        <v>9356</v>
      </c>
      <c r="E53" s="760" t="s">
        <v>8177</v>
      </c>
      <c r="F53" s="5" t="s">
        <v>8182</v>
      </c>
    </row>
    <row r="54" spans="1:6" ht="31.5">
      <c r="A54" s="57"/>
      <c r="B54" s="5" t="s">
        <v>8183</v>
      </c>
      <c r="C54" s="1029">
        <v>1075138000</v>
      </c>
      <c r="D54" s="56" t="s">
        <v>9356</v>
      </c>
      <c r="E54" s="760" t="s">
        <v>8177</v>
      </c>
      <c r="F54" s="5" t="s">
        <v>8184</v>
      </c>
    </row>
    <row r="55" spans="1:6" ht="31.5">
      <c r="A55" s="57"/>
      <c r="B55" s="5" t="s">
        <v>8185</v>
      </c>
      <c r="C55" s="1029">
        <v>1255138000</v>
      </c>
      <c r="D55" s="56" t="s">
        <v>9356</v>
      </c>
      <c r="E55" s="760" t="s">
        <v>8186</v>
      </c>
      <c r="F55" s="5" t="s">
        <v>8187</v>
      </c>
    </row>
    <row r="56" spans="1:6" ht="31.5">
      <c r="A56" s="5"/>
      <c r="B56" s="5" t="s">
        <v>8188</v>
      </c>
      <c r="C56" s="1029">
        <v>1731138000</v>
      </c>
      <c r="D56" s="56" t="s">
        <v>9356</v>
      </c>
      <c r="E56" s="760" t="s">
        <v>8186</v>
      </c>
      <c r="F56" s="5" t="s">
        <v>8189</v>
      </c>
    </row>
    <row r="57" spans="1:6" ht="31.5">
      <c r="A57" s="95"/>
      <c r="B57" s="5" t="s">
        <v>8190</v>
      </c>
      <c r="C57" s="1029">
        <v>1200138000</v>
      </c>
      <c r="D57" s="56" t="s">
        <v>9356</v>
      </c>
      <c r="E57" s="760" t="s">
        <v>8186</v>
      </c>
      <c r="F57" s="5" t="s">
        <v>8191</v>
      </c>
    </row>
    <row r="58" spans="1:6" ht="31.5">
      <c r="A58" s="57"/>
      <c r="B58" s="5" t="s">
        <v>8192</v>
      </c>
      <c r="C58" s="1029">
        <v>1265138000</v>
      </c>
      <c r="D58" s="56" t="s">
        <v>9356</v>
      </c>
      <c r="E58" s="760" t="s">
        <v>8177</v>
      </c>
      <c r="F58" s="5" t="s">
        <v>8193</v>
      </c>
    </row>
    <row r="59" spans="1:6" ht="31.5">
      <c r="A59" s="5"/>
      <c r="B59" s="5" t="s">
        <v>8194</v>
      </c>
      <c r="C59" s="1029">
        <v>1300138000</v>
      </c>
      <c r="D59" s="56" t="s">
        <v>9356</v>
      </c>
      <c r="E59" s="760" t="s">
        <v>8186</v>
      </c>
      <c r="F59" s="5" t="s">
        <v>8195</v>
      </c>
    </row>
    <row r="60" spans="1:6" ht="31.5">
      <c r="A60" s="95"/>
      <c r="B60" s="5" t="s">
        <v>8196</v>
      </c>
      <c r="C60" s="1029">
        <v>1480138000</v>
      </c>
      <c r="D60" s="56" t="s">
        <v>9356</v>
      </c>
      <c r="E60" s="760" t="s">
        <v>8186</v>
      </c>
      <c r="F60" s="5" t="s">
        <v>8197</v>
      </c>
    </row>
    <row r="61" spans="1:6" ht="31.5">
      <c r="A61" s="57"/>
      <c r="B61" s="5" t="s">
        <v>8198</v>
      </c>
      <c r="C61" s="1029">
        <v>1595138000</v>
      </c>
      <c r="D61" s="56" t="s">
        <v>9356</v>
      </c>
      <c r="E61" s="760" t="s">
        <v>8177</v>
      </c>
      <c r="F61" s="5" t="s">
        <v>8199</v>
      </c>
    </row>
    <row r="62" spans="1:6">
      <c r="A62" s="5"/>
      <c r="B62" s="5"/>
      <c r="C62" s="1029"/>
      <c r="D62" s="56"/>
      <c r="E62" s="760"/>
      <c r="F62" s="5"/>
    </row>
    <row r="63" spans="1:6" ht="31.5">
      <c r="A63" s="95"/>
      <c r="B63" s="4" t="s">
        <v>301</v>
      </c>
      <c r="C63" s="1028">
        <v>1752000000</v>
      </c>
      <c r="D63" s="56"/>
      <c r="E63" s="760"/>
      <c r="F63" s="5"/>
    </row>
    <row r="64" spans="1:6" ht="31.5">
      <c r="A64" s="57"/>
      <c r="B64" s="5" t="s">
        <v>7709</v>
      </c>
      <c r="C64" s="1029">
        <v>1752000000</v>
      </c>
      <c r="D64" s="906" t="s">
        <v>9358</v>
      </c>
      <c r="E64" s="760" t="s">
        <v>8200</v>
      </c>
      <c r="F64" s="5" t="s">
        <v>12</v>
      </c>
    </row>
    <row r="65" spans="1:6">
      <c r="A65" s="5"/>
      <c r="B65" s="5"/>
      <c r="C65" s="1029"/>
      <c r="D65" s="56"/>
      <c r="E65" s="760"/>
      <c r="F65" s="5"/>
    </row>
    <row r="66" spans="1:6" ht="31.5">
      <c r="A66" s="95"/>
      <c r="B66" s="4" t="s">
        <v>7165</v>
      </c>
      <c r="C66" s="1028">
        <v>10000000</v>
      </c>
      <c r="D66" s="56"/>
      <c r="E66" s="760" t="s">
        <v>389</v>
      </c>
      <c r="F66" s="5"/>
    </row>
    <row r="67" spans="1:6" ht="31.5">
      <c r="A67" s="57"/>
      <c r="B67" s="5" t="s">
        <v>7166</v>
      </c>
      <c r="C67" s="1029">
        <v>10000000</v>
      </c>
      <c r="D67" s="906" t="s">
        <v>9359</v>
      </c>
      <c r="E67" s="760" t="s">
        <v>256</v>
      </c>
      <c r="F67" s="5" t="s">
        <v>12</v>
      </c>
    </row>
    <row r="68" spans="1:6">
      <c r="A68" s="5"/>
      <c r="B68" s="5"/>
      <c r="C68" s="1029"/>
      <c r="D68" s="56"/>
      <c r="E68" s="760"/>
      <c r="F68" s="5"/>
    </row>
    <row r="69" spans="1:6">
      <c r="A69" s="5"/>
      <c r="B69" s="5"/>
      <c r="C69" s="1029"/>
      <c r="D69" s="56"/>
      <c r="E69" s="760"/>
      <c r="F69" s="5"/>
    </row>
    <row r="70" spans="1:6">
      <c r="A70" s="5"/>
      <c r="B70" s="68" t="s">
        <v>8201</v>
      </c>
      <c r="C70" s="1030">
        <f>SUM(C71,C80,C86,C90,C93,C96,C99)</f>
        <v>162000000</v>
      </c>
      <c r="D70" s="56"/>
      <c r="E70" s="760"/>
      <c r="F70" s="5"/>
    </row>
    <row r="71" spans="1:6" ht="31.5">
      <c r="A71" s="95"/>
      <c r="B71" s="4" t="s">
        <v>235</v>
      </c>
      <c r="C71" s="1028">
        <v>86697000</v>
      </c>
      <c r="D71" s="56"/>
      <c r="E71" s="760" t="s">
        <v>389</v>
      </c>
      <c r="F71" s="5"/>
    </row>
    <row r="72" spans="1:6" ht="31.5">
      <c r="A72" s="57"/>
      <c r="B72" s="5" t="s">
        <v>265</v>
      </c>
      <c r="C72" s="1029">
        <v>39252900</v>
      </c>
      <c r="D72" s="5" t="s">
        <v>9299</v>
      </c>
      <c r="E72" s="760" t="s">
        <v>284</v>
      </c>
      <c r="F72" s="5" t="s">
        <v>8201</v>
      </c>
    </row>
    <row r="73" spans="1:6" ht="31.5">
      <c r="A73" s="57"/>
      <c r="B73" s="5" t="s">
        <v>267</v>
      </c>
      <c r="C73" s="1029">
        <v>12600000</v>
      </c>
      <c r="D73" s="950" t="s">
        <v>7453</v>
      </c>
      <c r="E73" s="760" t="s">
        <v>8202</v>
      </c>
      <c r="F73" s="5" t="s">
        <v>8201</v>
      </c>
    </row>
    <row r="74" spans="1:6" ht="31.5">
      <c r="A74" s="57"/>
      <c r="B74" s="5" t="s">
        <v>268</v>
      </c>
      <c r="C74" s="1029">
        <v>18631000</v>
      </c>
      <c r="D74" s="950" t="s">
        <v>7455</v>
      </c>
      <c r="E74" s="760" t="s">
        <v>8203</v>
      </c>
      <c r="F74" s="5" t="s">
        <v>8204</v>
      </c>
    </row>
    <row r="75" spans="1:6" ht="31.5">
      <c r="A75" s="57"/>
      <c r="B75" s="5" t="s">
        <v>236</v>
      </c>
      <c r="C75" s="1029">
        <v>7175600</v>
      </c>
      <c r="D75" s="950" t="s">
        <v>7456</v>
      </c>
      <c r="E75" s="760" t="s">
        <v>8205</v>
      </c>
      <c r="F75" s="5" t="s">
        <v>8201</v>
      </c>
    </row>
    <row r="76" spans="1:6" ht="31.5">
      <c r="A76" s="5"/>
      <c r="B76" s="5" t="s">
        <v>272</v>
      </c>
      <c r="C76" s="1029">
        <v>6257500</v>
      </c>
      <c r="D76" s="950" t="s">
        <v>311</v>
      </c>
      <c r="E76" s="760" t="s">
        <v>8206</v>
      </c>
      <c r="F76" s="5" t="s">
        <v>8201</v>
      </c>
    </row>
    <row r="77" spans="1:6" ht="31.5">
      <c r="A77" s="95"/>
      <c r="B77" s="5" t="s">
        <v>239</v>
      </c>
      <c r="C77" s="1029">
        <v>1700000</v>
      </c>
      <c r="D77" s="84" t="s">
        <v>4818</v>
      </c>
      <c r="E77" s="760" t="s">
        <v>8207</v>
      </c>
      <c r="F77" s="5" t="s">
        <v>8201</v>
      </c>
    </row>
    <row r="78" spans="1:6" ht="31.5">
      <c r="A78" s="57"/>
      <c r="B78" s="5" t="s">
        <v>288</v>
      </c>
      <c r="C78" s="1029">
        <v>1080000</v>
      </c>
      <c r="D78" s="950" t="s">
        <v>313</v>
      </c>
      <c r="E78" s="760" t="s">
        <v>8208</v>
      </c>
      <c r="F78" s="5" t="s">
        <v>8201</v>
      </c>
    </row>
    <row r="79" spans="1:6">
      <c r="A79" s="5"/>
      <c r="B79" s="5"/>
      <c r="C79" s="1029"/>
      <c r="D79" s="950"/>
      <c r="E79" s="760"/>
      <c r="F79" s="5"/>
    </row>
    <row r="80" spans="1:6" ht="31.5">
      <c r="A80" s="95"/>
      <c r="B80" s="4" t="s">
        <v>241</v>
      </c>
      <c r="C80" s="1028">
        <v>11293000</v>
      </c>
      <c r="D80" s="56"/>
      <c r="E80" s="760" t="s">
        <v>389</v>
      </c>
      <c r="F80" s="5"/>
    </row>
    <row r="81" spans="1:6" ht="31.5">
      <c r="A81" s="57"/>
      <c r="B81" s="5" t="s">
        <v>346</v>
      </c>
      <c r="C81" s="1029">
        <v>3500000</v>
      </c>
      <c r="D81" s="950" t="s">
        <v>9363</v>
      </c>
      <c r="E81" s="760" t="s">
        <v>6447</v>
      </c>
      <c r="F81" s="5" t="s">
        <v>8201</v>
      </c>
    </row>
    <row r="82" spans="1:6" ht="31.5">
      <c r="A82" s="5"/>
      <c r="B82" s="5" t="s">
        <v>242</v>
      </c>
      <c r="C82" s="1029">
        <v>4543000</v>
      </c>
      <c r="D82" s="950" t="s">
        <v>7472</v>
      </c>
      <c r="E82" s="760" t="s">
        <v>6446</v>
      </c>
      <c r="F82" s="5" t="s">
        <v>8201</v>
      </c>
    </row>
    <row r="83" spans="1:6" ht="31.5">
      <c r="A83" s="95"/>
      <c r="B83" s="5" t="s">
        <v>277</v>
      </c>
      <c r="C83" s="1029">
        <v>2050000</v>
      </c>
      <c r="D83" s="950" t="s">
        <v>7473</v>
      </c>
      <c r="E83" s="760" t="s">
        <v>8209</v>
      </c>
      <c r="F83" s="5" t="s">
        <v>8201</v>
      </c>
    </row>
    <row r="84" spans="1:6" ht="31.5">
      <c r="A84" s="57"/>
      <c r="B84" s="5" t="s">
        <v>344</v>
      </c>
      <c r="C84" s="1029">
        <v>1200000</v>
      </c>
      <c r="D84" s="950" t="s">
        <v>7475</v>
      </c>
      <c r="E84" s="760" t="s">
        <v>7468</v>
      </c>
      <c r="F84" s="5" t="s">
        <v>8201</v>
      </c>
    </row>
    <row r="85" spans="1:6">
      <c r="A85" s="57"/>
      <c r="B85" s="5"/>
      <c r="C85" s="1029"/>
      <c r="D85" s="950"/>
      <c r="E85" s="760"/>
      <c r="F85" s="5"/>
    </row>
    <row r="86" spans="1:6" ht="31.5">
      <c r="A86" s="57"/>
      <c r="B86" s="4" t="s">
        <v>292</v>
      </c>
      <c r="C86" s="1028">
        <v>22800000</v>
      </c>
      <c r="D86" s="56"/>
      <c r="E86" s="760" t="s">
        <v>389</v>
      </c>
      <c r="F86" s="5"/>
    </row>
    <row r="87" spans="1:6" ht="31.5">
      <c r="A87" s="57"/>
      <c r="B87" s="5" t="s">
        <v>293</v>
      </c>
      <c r="C87" s="1029">
        <v>4800000</v>
      </c>
      <c r="D87" s="950" t="s">
        <v>9364</v>
      </c>
      <c r="E87" s="760" t="s">
        <v>8210</v>
      </c>
      <c r="F87" s="5" t="s">
        <v>8201</v>
      </c>
    </row>
    <row r="88" spans="1:6" ht="31.5">
      <c r="A88" s="57"/>
      <c r="B88" s="5" t="s">
        <v>294</v>
      </c>
      <c r="C88" s="1029">
        <v>18000000</v>
      </c>
      <c r="D88" s="950" t="s">
        <v>9365</v>
      </c>
      <c r="E88" s="760" t="s">
        <v>6379</v>
      </c>
      <c r="F88" s="5" t="s">
        <v>8201</v>
      </c>
    </row>
    <row r="89" spans="1:6">
      <c r="A89" s="57"/>
      <c r="B89" s="5"/>
      <c r="C89" s="1029"/>
      <c r="D89" s="56"/>
      <c r="E89" s="760"/>
      <c r="F89" s="5"/>
    </row>
    <row r="90" spans="1:6" ht="31.5">
      <c r="A90" s="57"/>
      <c r="B90" s="4" t="s">
        <v>299</v>
      </c>
      <c r="C90" s="1028">
        <v>7945000</v>
      </c>
      <c r="D90" s="56"/>
      <c r="E90" s="760" t="s">
        <v>389</v>
      </c>
      <c r="F90" s="5"/>
    </row>
    <row r="91" spans="1:6" ht="31.5">
      <c r="A91" s="57"/>
      <c r="B91" s="5" t="s">
        <v>2519</v>
      </c>
      <c r="C91" s="1029">
        <v>7945000</v>
      </c>
      <c r="D91" s="950" t="s">
        <v>9366</v>
      </c>
      <c r="E91" s="760" t="s">
        <v>250</v>
      </c>
      <c r="F91" s="5" t="s">
        <v>8201</v>
      </c>
    </row>
    <row r="92" spans="1:6">
      <c r="A92" s="57"/>
      <c r="B92" s="5"/>
      <c r="C92" s="1029"/>
      <c r="D92" s="56"/>
      <c r="E92" s="760"/>
      <c r="F92" s="5"/>
    </row>
    <row r="93" spans="1:6" ht="31.5">
      <c r="A93" s="57"/>
      <c r="B93" s="4" t="s">
        <v>301</v>
      </c>
      <c r="C93" s="1028">
        <v>7965000</v>
      </c>
      <c r="D93" s="56"/>
      <c r="E93" s="760" t="s">
        <v>389</v>
      </c>
      <c r="F93" s="5"/>
    </row>
    <row r="94" spans="1:6" ht="31.5">
      <c r="A94" s="57"/>
      <c r="B94" s="5" t="s">
        <v>7709</v>
      </c>
      <c r="C94" s="1029">
        <v>7965000</v>
      </c>
      <c r="D94" s="950" t="s">
        <v>9367</v>
      </c>
      <c r="E94" s="760" t="s">
        <v>3109</v>
      </c>
      <c r="F94" s="5" t="s">
        <v>8201</v>
      </c>
    </row>
    <row r="95" spans="1:6">
      <c r="A95" s="57"/>
      <c r="B95" s="5"/>
      <c r="C95" s="1029"/>
      <c r="D95" s="56"/>
      <c r="E95" s="760"/>
      <c r="F95" s="5"/>
    </row>
    <row r="96" spans="1:6" ht="31.5">
      <c r="A96" s="57"/>
      <c r="B96" s="4" t="s">
        <v>7165</v>
      </c>
      <c r="C96" s="1028">
        <v>10150000</v>
      </c>
      <c r="D96" s="56"/>
      <c r="E96" s="760" t="s">
        <v>389</v>
      </c>
      <c r="F96" s="5"/>
    </row>
    <row r="97" spans="1:6" ht="31.5">
      <c r="A97" s="57"/>
      <c r="B97" s="5" t="s">
        <v>7166</v>
      </c>
      <c r="C97" s="1029">
        <v>10150000</v>
      </c>
      <c r="D97" s="56"/>
      <c r="E97" s="760" t="s">
        <v>2737</v>
      </c>
      <c r="F97" s="5" t="s">
        <v>8201</v>
      </c>
    </row>
    <row r="98" spans="1:6">
      <c r="A98" s="57"/>
      <c r="B98" s="5"/>
      <c r="C98" s="1029"/>
      <c r="D98" s="56"/>
      <c r="E98" s="760"/>
      <c r="F98" s="5"/>
    </row>
    <row r="99" spans="1:6">
      <c r="A99" s="57"/>
      <c r="B99" s="4" t="s">
        <v>5406</v>
      </c>
      <c r="C99" s="1028">
        <v>15150000</v>
      </c>
      <c r="D99" s="56"/>
      <c r="E99" s="760" t="s">
        <v>389</v>
      </c>
      <c r="F99" s="5"/>
    </row>
    <row r="100" spans="1:6" ht="31.5">
      <c r="A100" s="57"/>
      <c r="B100" s="5" t="s">
        <v>8211</v>
      </c>
      <c r="C100" s="1029">
        <v>9840000</v>
      </c>
      <c r="D100" s="56"/>
      <c r="E100" s="760" t="s">
        <v>8212</v>
      </c>
      <c r="F100" s="5" t="s">
        <v>8201</v>
      </c>
    </row>
    <row r="101" spans="1:6" ht="31.5">
      <c r="A101" s="5"/>
      <c r="B101" s="5" t="s">
        <v>8213</v>
      </c>
      <c r="C101" s="1029">
        <v>5310000</v>
      </c>
      <c r="D101" s="56"/>
      <c r="E101" s="760" t="s">
        <v>8214</v>
      </c>
      <c r="F101" s="5" t="s">
        <v>8201</v>
      </c>
    </row>
    <row r="102" spans="1:6">
      <c r="A102" s="95"/>
      <c r="B102" s="5"/>
      <c r="C102" s="1029"/>
      <c r="D102" s="56"/>
      <c r="E102" s="760"/>
      <c r="F102" s="5"/>
    </row>
    <row r="103" spans="1:6">
      <c r="A103" s="95"/>
      <c r="B103" s="5"/>
      <c r="C103" s="1029"/>
      <c r="D103" s="56"/>
      <c r="E103" s="760"/>
      <c r="F103" s="5"/>
    </row>
    <row r="104" spans="1:6">
      <c r="A104" s="95"/>
      <c r="B104" s="68" t="s">
        <v>8178</v>
      </c>
      <c r="C104" s="1030">
        <f>SUM(C105,C115,C121,C125,C128,C131,C134,C137,C140)</f>
        <v>180000000</v>
      </c>
      <c r="D104" s="56"/>
      <c r="E104" s="760"/>
      <c r="F104" s="5"/>
    </row>
    <row r="105" spans="1:6" ht="31.5">
      <c r="A105" s="57"/>
      <c r="B105" s="4" t="s">
        <v>235</v>
      </c>
      <c r="C105" s="1028">
        <v>94447500</v>
      </c>
      <c r="D105" s="56"/>
      <c r="E105" s="760" t="s">
        <v>389</v>
      </c>
      <c r="F105" s="5"/>
    </row>
    <row r="106" spans="1:6">
      <c r="A106" s="5"/>
      <c r="B106" s="5" t="s">
        <v>265</v>
      </c>
      <c r="C106" s="1029">
        <v>18900000</v>
      </c>
      <c r="D106" s="56"/>
      <c r="E106" s="760" t="s">
        <v>377</v>
      </c>
      <c r="F106" s="5" t="s">
        <v>8178</v>
      </c>
    </row>
    <row r="107" spans="1:6" ht="31.5">
      <c r="A107" s="95"/>
      <c r="B107" s="5" t="s">
        <v>267</v>
      </c>
      <c r="C107" s="1029">
        <v>18600000</v>
      </c>
      <c r="D107" s="56"/>
      <c r="E107" s="760" t="s">
        <v>377</v>
      </c>
      <c r="F107" s="5" t="s">
        <v>8215</v>
      </c>
    </row>
    <row r="108" spans="1:6" ht="31.5">
      <c r="A108" s="57"/>
      <c r="B108" s="5" t="s">
        <v>268</v>
      </c>
      <c r="C108" s="1029">
        <v>38025500</v>
      </c>
      <c r="D108" s="56"/>
      <c r="E108" s="760" t="s">
        <v>2882</v>
      </c>
      <c r="F108" s="5" t="s">
        <v>8215</v>
      </c>
    </row>
    <row r="109" spans="1:6" ht="31.5">
      <c r="A109" s="5"/>
      <c r="B109" s="5" t="s">
        <v>236</v>
      </c>
      <c r="C109" s="1029">
        <v>11599000</v>
      </c>
      <c r="D109" s="56"/>
      <c r="E109" s="760" t="s">
        <v>377</v>
      </c>
      <c r="F109" s="5" t="s">
        <v>8215</v>
      </c>
    </row>
    <row r="110" spans="1:6" ht="31.5">
      <c r="A110" s="95"/>
      <c r="B110" s="5" t="s">
        <v>272</v>
      </c>
      <c r="C110" s="1029">
        <v>1208000</v>
      </c>
      <c r="D110" s="56"/>
      <c r="E110" s="760" t="s">
        <v>312</v>
      </c>
      <c r="F110" s="5" t="s">
        <v>8215</v>
      </c>
    </row>
    <row r="111" spans="1:6" ht="31.5">
      <c r="A111" s="57"/>
      <c r="B111" s="5" t="s">
        <v>239</v>
      </c>
      <c r="C111" s="1029">
        <v>1415000</v>
      </c>
      <c r="D111" s="56"/>
      <c r="E111" s="760" t="s">
        <v>522</v>
      </c>
      <c r="F111" s="5" t="s">
        <v>8215</v>
      </c>
    </row>
    <row r="112" spans="1:6" ht="31.5">
      <c r="A112" s="5"/>
      <c r="B112" s="5" t="s">
        <v>288</v>
      </c>
      <c r="C112" s="1029">
        <v>1200000</v>
      </c>
      <c r="D112" s="56"/>
      <c r="E112" s="760" t="s">
        <v>377</v>
      </c>
      <c r="F112" s="5" t="s">
        <v>8215</v>
      </c>
    </row>
    <row r="113" spans="1:6" ht="31.5">
      <c r="A113" s="95"/>
      <c r="B113" s="5" t="s">
        <v>289</v>
      </c>
      <c r="C113" s="1029">
        <v>3500000</v>
      </c>
      <c r="D113" s="56"/>
      <c r="E113" s="760" t="s">
        <v>377</v>
      </c>
      <c r="F113" s="5" t="s">
        <v>8216</v>
      </c>
    </row>
    <row r="114" spans="1:6">
      <c r="A114" s="57"/>
      <c r="B114" s="5"/>
      <c r="C114" s="1029"/>
      <c r="D114" s="56"/>
      <c r="E114" s="760"/>
      <c r="F114" s="5"/>
    </row>
    <row r="115" spans="1:6" ht="31.5">
      <c r="A115" s="57"/>
      <c r="B115" s="4" t="s">
        <v>241</v>
      </c>
      <c r="C115" s="1028">
        <v>12908000</v>
      </c>
      <c r="D115" s="56"/>
      <c r="E115" s="760" t="s">
        <v>389</v>
      </c>
      <c r="F115" s="5"/>
    </row>
    <row r="116" spans="1:6" ht="31.5">
      <c r="A116" s="5"/>
      <c r="B116" s="5" t="s">
        <v>242</v>
      </c>
      <c r="C116" s="1029">
        <v>7921000</v>
      </c>
      <c r="D116" s="56"/>
      <c r="E116" s="760" t="s">
        <v>254</v>
      </c>
      <c r="F116" s="5" t="s">
        <v>8215</v>
      </c>
    </row>
    <row r="117" spans="1:6" ht="31.5">
      <c r="A117" s="95"/>
      <c r="B117" s="5" t="s">
        <v>277</v>
      </c>
      <c r="C117" s="1029">
        <v>2387000</v>
      </c>
      <c r="D117" s="56"/>
      <c r="E117" s="760" t="s">
        <v>7686</v>
      </c>
      <c r="F117" s="5" t="s">
        <v>8215</v>
      </c>
    </row>
    <row r="118" spans="1:6" ht="31.5">
      <c r="A118" s="57"/>
      <c r="B118" s="5" t="s">
        <v>361</v>
      </c>
      <c r="C118" s="1029">
        <v>600000</v>
      </c>
      <c r="D118" s="56"/>
      <c r="E118" s="760" t="s">
        <v>7686</v>
      </c>
      <c r="F118" s="5" t="s">
        <v>8215</v>
      </c>
    </row>
    <row r="119" spans="1:6" ht="31.5">
      <c r="A119" s="5"/>
      <c r="B119" s="5" t="s">
        <v>344</v>
      </c>
      <c r="C119" s="1029">
        <v>2000000</v>
      </c>
      <c r="D119" s="56"/>
      <c r="E119" s="760" t="s">
        <v>321</v>
      </c>
      <c r="F119" s="5" t="s">
        <v>8215</v>
      </c>
    </row>
    <row r="120" spans="1:6">
      <c r="A120" s="95"/>
      <c r="B120" s="5"/>
      <c r="C120" s="1029"/>
      <c r="D120" s="56"/>
      <c r="E120" s="760"/>
      <c r="F120" s="5"/>
    </row>
    <row r="121" spans="1:6" ht="31.5">
      <c r="A121" s="57"/>
      <c r="B121" s="4" t="s">
        <v>292</v>
      </c>
      <c r="C121" s="1028">
        <v>38550000</v>
      </c>
      <c r="D121" s="56"/>
      <c r="E121" s="760" t="s">
        <v>389</v>
      </c>
      <c r="F121" s="5"/>
    </row>
    <row r="122" spans="1:6" ht="31.5">
      <c r="A122" s="57"/>
      <c r="B122" s="5" t="s">
        <v>293</v>
      </c>
      <c r="C122" s="1029">
        <v>2550000</v>
      </c>
      <c r="D122" s="56"/>
      <c r="E122" s="760" t="s">
        <v>250</v>
      </c>
      <c r="F122" s="5" t="s">
        <v>8215</v>
      </c>
    </row>
    <row r="123" spans="1:6">
      <c r="A123" s="53"/>
      <c r="B123" s="5" t="s">
        <v>294</v>
      </c>
      <c r="C123" s="1029">
        <v>36000000</v>
      </c>
      <c r="D123" s="56"/>
      <c r="E123" s="760" t="s">
        <v>377</v>
      </c>
      <c r="F123" s="5" t="s">
        <v>8178</v>
      </c>
    </row>
    <row r="124" spans="1:6">
      <c r="A124" s="95"/>
      <c r="B124" s="5"/>
      <c r="C124" s="1029"/>
      <c r="D124" s="56"/>
      <c r="E124" s="760"/>
      <c r="F124" s="5"/>
    </row>
    <row r="125" spans="1:6" ht="31.5">
      <c r="A125" s="57"/>
      <c r="B125" s="4" t="s">
        <v>2734</v>
      </c>
      <c r="C125" s="1028">
        <v>1600000</v>
      </c>
      <c r="D125" s="56"/>
      <c r="E125" s="760"/>
      <c r="F125" s="5"/>
    </row>
    <row r="126" spans="1:6">
      <c r="A126" s="57"/>
      <c r="B126" s="5" t="s">
        <v>8217</v>
      </c>
      <c r="C126" s="1029">
        <v>1600000</v>
      </c>
      <c r="D126" s="56"/>
      <c r="E126" s="760" t="s">
        <v>333</v>
      </c>
      <c r="F126" s="5" t="s">
        <v>8178</v>
      </c>
    </row>
    <row r="127" spans="1:6">
      <c r="A127" s="57"/>
      <c r="B127" s="5"/>
      <c r="C127" s="1029"/>
      <c r="D127" s="56"/>
      <c r="E127" s="760"/>
      <c r="F127" s="5"/>
    </row>
    <row r="128" spans="1:6" ht="31.5">
      <c r="A128" s="57"/>
      <c r="B128" s="4" t="s">
        <v>299</v>
      </c>
      <c r="C128" s="1028">
        <v>8100000</v>
      </c>
      <c r="D128" s="56"/>
      <c r="E128" s="760" t="s">
        <v>389</v>
      </c>
      <c r="F128" s="5"/>
    </row>
    <row r="129" spans="1:6">
      <c r="A129" s="57"/>
      <c r="B129" s="5" t="s">
        <v>2519</v>
      </c>
      <c r="C129" s="1029">
        <v>8100000</v>
      </c>
      <c r="D129" s="56"/>
      <c r="E129" s="760" t="s">
        <v>250</v>
      </c>
      <c r="F129" s="5" t="s">
        <v>8178</v>
      </c>
    </row>
    <row r="130" spans="1:6">
      <c r="A130" s="53"/>
      <c r="B130" s="5"/>
      <c r="C130" s="1029"/>
      <c r="D130" s="56"/>
      <c r="E130" s="760"/>
      <c r="F130" s="5"/>
    </row>
    <row r="131" spans="1:6" ht="31.5">
      <c r="A131" s="95"/>
      <c r="B131" s="4" t="s">
        <v>7203</v>
      </c>
      <c r="C131" s="1028">
        <v>4080000</v>
      </c>
      <c r="D131" s="56"/>
      <c r="E131" s="760" t="s">
        <v>389</v>
      </c>
      <c r="F131" s="5"/>
    </row>
    <row r="132" spans="1:6">
      <c r="A132" s="57"/>
      <c r="B132" s="5" t="s">
        <v>8218</v>
      </c>
      <c r="C132" s="1029">
        <v>4080000</v>
      </c>
      <c r="D132" s="56"/>
      <c r="E132" s="760" t="s">
        <v>377</v>
      </c>
      <c r="F132" s="5" t="s">
        <v>8178</v>
      </c>
    </row>
    <row r="133" spans="1:6">
      <c r="A133" s="57"/>
      <c r="B133" s="5"/>
      <c r="C133" s="1029"/>
      <c r="D133" s="56"/>
      <c r="E133" s="760"/>
      <c r="F133" s="5"/>
    </row>
    <row r="134" spans="1:6" ht="31.5">
      <c r="A134" s="57"/>
      <c r="B134" s="4" t="s">
        <v>7165</v>
      </c>
      <c r="C134" s="1028">
        <v>10614500</v>
      </c>
      <c r="D134" s="56"/>
      <c r="E134" s="760" t="s">
        <v>389</v>
      </c>
      <c r="F134" s="5"/>
    </row>
    <row r="135" spans="1:6">
      <c r="A135" s="53"/>
      <c r="B135" s="5" t="s">
        <v>7166</v>
      </c>
      <c r="C135" s="1029">
        <v>10614500</v>
      </c>
      <c r="D135" s="56"/>
      <c r="E135" s="760" t="s">
        <v>377</v>
      </c>
      <c r="F135" s="5" t="s">
        <v>8178</v>
      </c>
    </row>
    <row r="136" spans="1:6">
      <c r="A136" s="95"/>
      <c r="B136" s="5"/>
      <c r="C136" s="1029"/>
      <c r="D136" s="56"/>
      <c r="E136" s="760"/>
      <c r="F136" s="5"/>
    </row>
    <row r="137" spans="1:6" ht="31.5">
      <c r="A137" s="57"/>
      <c r="B137" s="4" t="s">
        <v>5910</v>
      </c>
      <c r="C137" s="1028">
        <v>2500000</v>
      </c>
      <c r="D137" s="56"/>
      <c r="E137" s="760" t="s">
        <v>5457</v>
      </c>
      <c r="F137" s="5"/>
    </row>
    <row r="138" spans="1:6" ht="31.5">
      <c r="A138" s="5"/>
      <c r="B138" s="5" t="s">
        <v>8219</v>
      </c>
      <c r="C138" s="1029">
        <v>2500000</v>
      </c>
      <c r="D138" s="56"/>
      <c r="E138" s="760" t="s">
        <v>250</v>
      </c>
      <c r="F138" s="5" t="s">
        <v>8178</v>
      </c>
    </row>
    <row r="139" spans="1:6">
      <c r="A139" s="95"/>
      <c r="B139" s="5"/>
      <c r="C139" s="1029"/>
      <c r="D139" s="56"/>
      <c r="E139" s="760"/>
      <c r="F139" s="5"/>
    </row>
    <row r="140" spans="1:6">
      <c r="A140" s="57"/>
      <c r="B140" s="4" t="s">
        <v>5406</v>
      </c>
      <c r="C140" s="1028">
        <v>7200000</v>
      </c>
      <c r="D140" s="56"/>
      <c r="E140" s="760" t="s">
        <v>389</v>
      </c>
      <c r="F140" s="5"/>
    </row>
    <row r="141" spans="1:6">
      <c r="A141" s="5"/>
      <c r="B141" s="5" t="s">
        <v>8211</v>
      </c>
      <c r="C141" s="1029">
        <v>7200000</v>
      </c>
      <c r="D141" s="56"/>
      <c r="E141" s="760" t="s">
        <v>8220</v>
      </c>
      <c r="F141" s="5" t="s">
        <v>8178</v>
      </c>
    </row>
    <row r="142" spans="1:6">
      <c r="A142" s="95"/>
      <c r="B142" s="5"/>
      <c r="C142" s="1029"/>
      <c r="D142" s="56"/>
      <c r="E142" s="760"/>
      <c r="F142" s="5"/>
    </row>
    <row r="143" spans="1:6">
      <c r="A143" s="95"/>
      <c r="B143" s="5"/>
      <c r="C143" s="1029"/>
      <c r="D143" s="56"/>
      <c r="E143" s="760"/>
      <c r="F143" s="5"/>
    </row>
    <row r="144" spans="1:6">
      <c r="A144" s="95"/>
      <c r="B144" s="68" t="s">
        <v>8180</v>
      </c>
      <c r="C144" s="1030">
        <f>SUM(C145,C156,C166,C170,C175,C178,C181,C184)</f>
        <v>1198000000</v>
      </c>
      <c r="D144" s="56"/>
      <c r="E144" s="760"/>
      <c r="F144" s="5"/>
    </row>
    <row r="145" spans="1:6" ht="31.5">
      <c r="A145" s="57"/>
      <c r="B145" s="4" t="s">
        <v>235</v>
      </c>
      <c r="C145" s="1028">
        <v>132574500</v>
      </c>
      <c r="D145" s="56"/>
      <c r="E145" s="760" t="s">
        <v>389</v>
      </c>
      <c r="F145" s="5"/>
    </row>
    <row r="146" spans="1:6">
      <c r="A146" s="57"/>
      <c r="B146" s="5" t="s">
        <v>265</v>
      </c>
      <c r="C146" s="1029">
        <v>18000000</v>
      </c>
      <c r="D146" s="56"/>
      <c r="E146" s="760" t="s">
        <v>8221</v>
      </c>
      <c r="F146" s="5" t="s">
        <v>8180</v>
      </c>
    </row>
    <row r="147" spans="1:6" ht="31.5">
      <c r="B147" s="5" t="s">
        <v>267</v>
      </c>
      <c r="C147" s="1029">
        <v>7080000</v>
      </c>
      <c r="D147" s="56"/>
      <c r="E147" s="760" t="s">
        <v>312</v>
      </c>
      <c r="F147" s="5" t="s">
        <v>8180</v>
      </c>
    </row>
    <row r="148" spans="1:6">
      <c r="B148" s="5" t="s">
        <v>268</v>
      </c>
      <c r="C148" s="1029">
        <v>74037500</v>
      </c>
      <c r="D148" s="56"/>
      <c r="E148" s="760" t="s">
        <v>8222</v>
      </c>
      <c r="F148" s="5" t="s">
        <v>8180</v>
      </c>
    </row>
    <row r="149" spans="1:6">
      <c r="B149" s="5" t="s">
        <v>236</v>
      </c>
      <c r="C149" s="1029">
        <v>7134000</v>
      </c>
      <c r="D149" s="56"/>
      <c r="E149" s="760" t="s">
        <v>450</v>
      </c>
      <c r="F149" s="5" t="s">
        <v>8180</v>
      </c>
    </row>
    <row r="150" spans="1:6">
      <c r="B150" s="5" t="s">
        <v>272</v>
      </c>
      <c r="C150" s="1029">
        <v>5900000</v>
      </c>
      <c r="D150" s="56"/>
      <c r="E150" s="760" t="s">
        <v>308</v>
      </c>
      <c r="F150" s="5" t="s">
        <v>8180</v>
      </c>
    </row>
    <row r="151" spans="1:6" ht="31.5">
      <c r="B151" s="5" t="s">
        <v>239</v>
      </c>
      <c r="C151" s="1029">
        <v>1458000</v>
      </c>
      <c r="D151" s="56"/>
      <c r="E151" s="760" t="s">
        <v>318</v>
      </c>
      <c r="F151" s="5" t="s">
        <v>8223</v>
      </c>
    </row>
    <row r="152" spans="1:6" ht="31.5">
      <c r="B152" s="5" t="s">
        <v>288</v>
      </c>
      <c r="C152" s="1029">
        <v>1320000</v>
      </c>
      <c r="D152" s="56"/>
      <c r="E152" s="760" t="s">
        <v>377</v>
      </c>
      <c r="F152" s="5" t="s">
        <v>8180</v>
      </c>
    </row>
    <row r="153" spans="1:6">
      <c r="B153" s="5" t="s">
        <v>275</v>
      </c>
      <c r="C153" s="1029">
        <v>14520000</v>
      </c>
      <c r="D153" s="56"/>
      <c r="E153" s="760" t="s">
        <v>312</v>
      </c>
      <c r="F153" s="5" t="s">
        <v>8180</v>
      </c>
    </row>
    <row r="154" spans="1:6" ht="31.5">
      <c r="B154" s="5" t="s">
        <v>289</v>
      </c>
      <c r="C154" s="1029">
        <v>3125000</v>
      </c>
      <c r="D154" s="56"/>
      <c r="E154" s="760" t="s">
        <v>8224</v>
      </c>
      <c r="F154" s="5" t="s">
        <v>8180</v>
      </c>
    </row>
    <row r="155" spans="1:6">
      <c r="B155" s="5"/>
      <c r="C155" s="1029"/>
      <c r="D155" s="56"/>
      <c r="E155" s="760"/>
      <c r="F155" s="5"/>
    </row>
    <row r="156" spans="1:6" ht="31.5">
      <c r="B156" s="4" t="s">
        <v>241</v>
      </c>
      <c r="C156" s="1028">
        <v>1014434300</v>
      </c>
      <c r="D156" s="56"/>
      <c r="E156" s="760" t="s">
        <v>389</v>
      </c>
      <c r="F156" s="5"/>
    </row>
    <row r="157" spans="1:6" ht="31.5">
      <c r="B157" s="5" t="s">
        <v>437</v>
      </c>
      <c r="C157" s="1029">
        <v>1000000000</v>
      </c>
      <c r="D157" s="56"/>
      <c r="E157" s="760" t="s">
        <v>254</v>
      </c>
      <c r="F157" s="5" t="s">
        <v>8225</v>
      </c>
    </row>
    <row r="158" spans="1:6">
      <c r="B158" s="5" t="s">
        <v>358</v>
      </c>
      <c r="C158" s="1029">
        <v>1260000</v>
      </c>
      <c r="D158" s="56"/>
      <c r="E158" s="760" t="s">
        <v>314</v>
      </c>
      <c r="F158" s="5" t="s">
        <v>8180</v>
      </c>
    </row>
    <row r="159" spans="1:6">
      <c r="B159" s="5" t="s">
        <v>242</v>
      </c>
      <c r="C159" s="1029">
        <v>5546500</v>
      </c>
      <c r="D159" s="56"/>
      <c r="E159" s="760" t="s">
        <v>312</v>
      </c>
      <c r="F159" s="5" t="s">
        <v>8180</v>
      </c>
    </row>
    <row r="160" spans="1:6" ht="31.5">
      <c r="B160" s="5" t="s">
        <v>277</v>
      </c>
      <c r="C160" s="1029">
        <v>4332800</v>
      </c>
      <c r="D160" s="56"/>
      <c r="E160" s="760" t="s">
        <v>7686</v>
      </c>
      <c r="F160" s="5" t="s">
        <v>8180</v>
      </c>
    </row>
    <row r="161" spans="2:6" ht="31.5">
      <c r="B161" s="5" t="s">
        <v>243</v>
      </c>
      <c r="C161" s="1029">
        <v>3295000</v>
      </c>
      <c r="D161" s="56"/>
      <c r="E161" s="760" t="s">
        <v>312</v>
      </c>
      <c r="F161" s="5" t="s">
        <v>8180</v>
      </c>
    </row>
    <row r="162" spans="2:6">
      <c r="B162" s="5"/>
      <c r="C162" s="1029"/>
      <c r="D162" s="56"/>
      <c r="E162" s="760"/>
      <c r="F162" s="5"/>
    </row>
    <row r="163" spans="2:6" ht="31.5">
      <c r="B163" s="4" t="s">
        <v>279</v>
      </c>
      <c r="C163" s="1029">
        <v>0</v>
      </c>
      <c r="D163" s="56"/>
      <c r="E163" s="760" t="s">
        <v>389</v>
      </c>
      <c r="F163" s="5"/>
    </row>
    <row r="164" spans="2:6" ht="31.5">
      <c r="B164" s="5" t="s">
        <v>280</v>
      </c>
      <c r="C164" s="1029">
        <v>0</v>
      </c>
      <c r="D164" s="56"/>
      <c r="E164" s="760" t="s">
        <v>8226</v>
      </c>
      <c r="F164" s="5" t="s">
        <v>8180</v>
      </c>
    </row>
    <row r="165" spans="2:6">
      <c r="B165" s="5"/>
      <c r="C165" s="1029"/>
      <c r="D165" s="56"/>
      <c r="E165" s="760"/>
      <c r="F165" s="5"/>
    </row>
    <row r="166" spans="2:6" ht="31.5">
      <c r="B166" s="4" t="s">
        <v>292</v>
      </c>
      <c r="C166" s="1028">
        <v>21000000</v>
      </c>
      <c r="D166" s="56"/>
      <c r="E166" s="760" t="s">
        <v>389</v>
      </c>
      <c r="F166" s="5"/>
    </row>
    <row r="167" spans="2:6">
      <c r="B167" s="5" t="s">
        <v>293</v>
      </c>
      <c r="C167" s="1029">
        <v>3000000</v>
      </c>
      <c r="D167" s="56"/>
      <c r="E167" s="760" t="s">
        <v>8227</v>
      </c>
      <c r="F167" s="5" t="s">
        <v>8180</v>
      </c>
    </row>
    <row r="168" spans="2:6">
      <c r="B168" s="5" t="s">
        <v>294</v>
      </c>
      <c r="C168" s="1029">
        <v>18000000</v>
      </c>
      <c r="D168" s="56"/>
      <c r="E168" s="760" t="s">
        <v>8228</v>
      </c>
      <c r="F168" s="5" t="s">
        <v>8180</v>
      </c>
    </row>
    <row r="169" spans="2:6">
      <c r="B169" s="5"/>
      <c r="C169" s="1029"/>
      <c r="D169" s="56"/>
      <c r="E169" s="760"/>
      <c r="F169" s="5"/>
    </row>
    <row r="170" spans="2:6" ht="31.5">
      <c r="B170" s="4" t="s">
        <v>299</v>
      </c>
      <c r="C170" s="1028">
        <v>12446000</v>
      </c>
      <c r="D170" s="56"/>
      <c r="E170" s="760" t="s">
        <v>7712</v>
      </c>
      <c r="F170" s="5"/>
    </row>
    <row r="171" spans="2:6">
      <c r="B171" s="5" t="s">
        <v>2519</v>
      </c>
      <c r="C171" s="1029">
        <v>3630000</v>
      </c>
      <c r="D171" s="56"/>
      <c r="E171" s="760" t="s">
        <v>8229</v>
      </c>
      <c r="F171" s="5" t="s">
        <v>8180</v>
      </c>
    </row>
    <row r="172" spans="2:6">
      <c r="B172" s="5" t="s">
        <v>8230</v>
      </c>
      <c r="C172" s="1029">
        <v>6000000</v>
      </c>
      <c r="D172" s="56"/>
      <c r="E172" s="760" t="s">
        <v>7656</v>
      </c>
      <c r="F172" s="5" t="s">
        <v>8180</v>
      </c>
    </row>
    <row r="173" spans="2:6">
      <c r="B173" s="5" t="s">
        <v>8231</v>
      </c>
      <c r="C173" s="1029">
        <v>2816000</v>
      </c>
      <c r="D173" s="56"/>
      <c r="E173" s="760" t="s">
        <v>8229</v>
      </c>
      <c r="F173" s="5" t="s">
        <v>8180</v>
      </c>
    </row>
    <row r="174" spans="2:6">
      <c r="B174" s="5"/>
      <c r="C174" s="1029"/>
      <c r="D174" s="56"/>
      <c r="E174" s="760"/>
      <c r="F174" s="5"/>
    </row>
    <row r="175" spans="2:6" ht="31.5">
      <c r="B175" s="4" t="s">
        <v>7203</v>
      </c>
      <c r="C175" s="1028">
        <v>2100000</v>
      </c>
      <c r="D175" s="56"/>
      <c r="E175" s="760" t="s">
        <v>389</v>
      </c>
      <c r="F175" s="5"/>
    </row>
    <row r="176" spans="2:6">
      <c r="B176" s="5" t="s">
        <v>8232</v>
      </c>
      <c r="C176" s="1029">
        <v>2100000</v>
      </c>
      <c r="D176" s="56"/>
      <c r="E176" s="760" t="s">
        <v>389</v>
      </c>
      <c r="F176" s="5" t="s">
        <v>8180</v>
      </c>
    </row>
    <row r="177" spans="2:6">
      <c r="B177" s="5"/>
      <c r="C177" s="1029"/>
      <c r="D177" s="56"/>
      <c r="E177" s="760"/>
      <c r="F177" s="5"/>
    </row>
    <row r="178" spans="2:6" ht="31.5">
      <c r="B178" s="4" t="s">
        <v>7165</v>
      </c>
      <c r="C178" s="1028">
        <v>6500000</v>
      </c>
      <c r="D178" s="56"/>
      <c r="E178" s="760" t="s">
        <v>7712</v>
      </c>
      <c r="F178" s="5"/>
    </row>
    <row r="179" spans="2:6">
      <c r="B179" s="5" t="s">
        <v>7166</v>
      </c>
      <c r="C179" s="1029">
        <v>6500000</v>
      </c>
      <c r="D179" s="56"/>
      <c r="E179" s="760" t="s">
        <v>250</v>
      </c>
      <c r="F179" s="5" t="s">
        <v>8180</v>
      </c>
    </row>
    <row r="180" spans="2:6">
      <c r="B180" s="5"/>
      <c r="C180" s="1029"/>
      <c r="D180" s="56"/>
      <c r="E180" s="760"/>
      <c r="F180" s="5"/>
    </row>
    <row r="181" spans="2:6" ht="31.5">
      <c r="B181" s="4" t="s">
        <v>5910</v>
      </c>
      <c r="C181" s="1028">
        <v>3945200</v>
      </c>
      <c r="D181" s="56"/>
      <c r="E181" s="760" t="s">
        <v>5856</v>
      </c>
      <c r="F181" s="5"/>
    </row>
    <row r="182" spans="2:6" ht="31.5">
      <c r="B182" s="5" t="s">
        <v>8219</v>
      </c>
      <c r="C182" s="1029">
        <v>3945200</v>
      </c>
      <c r="D182" s="56"/>
      <c r="E182" s="760" t="s">
        <v>250</v>
      </c>
      <c r="F182" s="5" t="s">
        <v>8180</v>
      </c>
    </row>
    <row r="183" spans="2:6">
      <c r="B183" s="5"/>
      <c r="C183" s="1029"/>
      <c r="D183" s="56"/>
      <c r="E183" s="760"/>
      <c r="F183" s="5"/>
    </row>
    <row r="184" spans="2:6">
      <c r="B184" s="4" t="s">
        <v>5406</v>
      </c>
      <c r="C184" s="1028">
        <v>5000000</v>
      </c>
      <c r="D184" s="56"/>
      <c r="E184" s="760" t="s">
        <v>5856</v>
      </c>
      <c r="F184" s="5"/>
    </row>
    <row r="185" spans="2:6">
      <c r="B185" s="5" t="s">
        <v>8233</v>
      </c>
      <c r="C185" s="1029">
        <v>5000000</v>
      </c>
      <c r="D185" s="56"/>
      <c r="E185" s="760" t="s">
        <v>8234</v>
      </c>
      <c r="F185" s="5" t="s">
        <v>8180</v>
      </c>
    </row>
    <row r="186" spans="2:6">
      <c r="B186" s="5"/>
      <c r="C186" s="1029"/>
      <c r="D186" s="56"/>
      <c r="E186" s="760"/>
      <c r="F186" s="5"/>
    </row>
    <row r="187" spans="2:6">
      <c r="B187" s="5"/>
      <c r="C187" s="1029"/>
      <c r="D187" s="56"/>
      <c r="E187" s="760"/>
      <c r="F187" s="5"/>
    </row>
    <row r="188" spans="2:6">
      <c r="B188" s="68" t="s">
        <v>8235</v>
      </c>
      <c r="C188" s="1030">
        <f>SUM(C189,C199,C204,C207,C210,C213,C216)</f>
        <v>1180000000</v>
      </c>
      <c r="D188" s="56"/>
      <c r="E188" s="760"/>
      <c r="F188" s="5"/>
    </row>
    <row r="189" spans="2:6" ht="31.5">
      <c r="B189" s="4" t="s">
        <v>235</v>
      </c>
      <c r="C189" s="1028">
        <v>141750000</v>
      </c>
      <c r="D189" s="56"/>
      <c r="E189" s="760" t="s">
        <v>389</v>
      </c>
      <c r="F189" s="5"/>
    </row>
    <row r="190" spans="2:6" ht="31.5">
      <c r="B190" s="5" t="s">
        <v>265</v>
      </c>
      <c r="C190" s="1029">
        <v>54000000</v>
      </c>
      <c r="D190" s="56"/>
      <c r="E190" s="760" t="s">
        <v>377</v>
      </c>
      <c r="F190" s="5" t="s">
        <v>8235</v>
      </c>
    </row>
    <row r="191" spans="2:6" ht="31.5">
      <c r="B191" s="5" t="s">
        <v>267</v>
      </c>
      <c r="C191" s="1029">
        <v>18000000</v>
      </c>
      <c r="D191" s="56"/>
      <c r="E191" s="760" t="s">
        <v>377</v>
      </c>
      <c r="F191" s="5" t="s">
        <v>8235</v>
      </c>
    </row>
    <row r="192" spans="2:6" ht="31.5">
      <c r="B192" s="5" t="s">
        <v>268</v>
      </c>
      <c r="C192" s="1029">
        <v>39000000</v>
      </c>
      <c r="D192" s="56"/>
      <c r="E192" s="760" t="s">
        <v>377</v>
      </c>
      <c r="F192" s="5" t="s">
        <v>8235</v>
      </c>
    </row>
    <row r="193" spans="2:6" ht="31.5">
      <c r="B193" s="5" t="s">
        <v>236</v>
      </c>
      <c r="C193" s="1029">
        <v>12000000</v>
      </c>
      <c r="D193" s="56"/>
      <c r="E193" s="760" t="s">
        <v>323</v>
      </c>
      <c r="F193" s="5" t="s">
        <v>8235</v>
      </c>
    </row>
    <row r="194" spans="2:6" ht="31.5">
      <c r="B194" s="5" t="s">
        <v>272</v>
      </c>
      <c r="C194" s="1029">
        <v>4358000</v>
      </c>
      <c r="D194" s="56"/>
      <c r="E194" s="760" t="s">
        <v>323</v>
      </c>
      <c r="F194" s="5" t="s">
        <v>8235</v>
      </c>
    </row>
    <row r="195" spans="2:6" ht="31.5">
      <c r="B195" s="5" t="s">
        <v>288</v>
      </c>
      <c r="C195" s="1029">
        <v>1440000</v>
      </c>
      <c r="D195" s="56"/>
      <c r="E195" s="760" t="s">
        <v>377</v>
      </c>
      <c r="F195" s="5" t="s">
        <v>8235</v>
      </c>
    </row>
    <row r="196" spans="2:6" ht="31.5">
      <c r="B196" s="5" t="s">
        <v>5708</v>
      </c>
      <c r="C196" s="1029">
        <v>1752000</v>
      </c>
      <c r="D196" s="56"/>
      <c r="E196" s="760" t="s">
        <v>323</v>
      </c>
      <c r="F196" s="5" t="s">
        <v>8182</v>
      </c>
    </row>
    <row r="197" spans="2:6" ht="31.5">
      <c r="B197" s="5" t="s">
        <v>275</v>
      </c>
      <c r="C197" s="1029">
        <v>11200000</v>
      </c>
      <c r="D197" s="56"/>
      <c r="E197" s="760" t="s">
        <v>323</v>
      </c>
      <c r="F197" s="5" t="s">
        <v>8235</v>
      </c>
    </row>
    <row r="198" spans="2:6">
      <c r="B198" s="5"/>
      <c r="C198" s="1029"/>
      <c r="D198" s="56"/>
      <c r="E198" s="760"/>
      <c r="F198" s="5"/>
    </row>
    <row r="199" spans="2:6" ht="31.5">
      <c r="B199" s="4" t="s">
        <v>241</v>
      </c>
      <c r="C199" s="1028">
        <v>1004530000</v>
      </c>
      <c r="D199" s="56"/>
      <c r="E199" s="760" t="s">
        <v>389</v>
      </c>
      <c r="F199" s="5"/>
    </row>
    <row r="200" spans="2:6" ht="31.5">
      <c r="B200" s="5" t="s">
        <v>437</v>
      </c>
      <c r="C200" s="1029">
        <v>1000000000</v>
      </c>
      <c r="D200" s="56"/>
      <c r="E200" s="760" t="s">
        <v>8236</v>
      </c>
      <c r="F200" s="5" t="s">
        <v>8182</v>
      </c>
    </row>
    <row r="201" spans="2:6" ht="31.5">
      <c r="B201" s="5" t="s">
        <v>277</v>
      </c>
      <c r="C201" s="1029">
        <v>1880000</v>
      </c>
      <c r="D201" s="56"/>
      <c r="E201" s="760" t="s">
        <v>8237</v>
      </c>
      <c r="F201" s="5" t="s">
        <v>8182</v>
      </c>
    </row>
    <row r="202" spans="2:6" ht="31.5">
      <c r="B202" s="5" t="s">
        <v>344</v>
      </c>
      <c r="C202" s="1029">
        <v>2650000</v>
      </c>
      <c r="D202" s="56"/>
      <c r="E202" s="760" t="s">
        <v>7723</v>
      </c>
      <c r="F202" s="5" t="s">
        <v>8238</v>
      </c>
    </row>
    <row r="203" spans="2:6">
      <c r="B203" s="5"/>
      <c r="C203" s="1029"/>
      <c r="D203" s="56"/>
      <c r="E203" s="760"/>
      <c r="F203" s="5"/>
    </row>
    <row r="204" spans="2:6">
      <c r="B204" s="4" t="s">
        <v>365</v>
      </c>
      <c r="C204" s="1028">
        <v>2000000</v>
      </c>
      <c r="D204" s="56"/>
      <c r="E204" s="760"/>
      <c r="F204" s="5"/>
    </row>
    <row r="205" spans="2:6" ht="31.5">
      <c r="B205" s="5" t="s">
        <v>8079</v>
      </c>
      <c r="C205" s="1029">
        <v>2000000</v>
      </c>
      <c r="D205" s="56"/>
      <c r="E205" s="760" t="s">
        <v>8239</v>
      </c>
      <c r="F205" s="5" t="s">
        <v>8182</v>
      </c>
    </row>
    <row r="206" spans="2:6">
      <c r="B206" s="5"/>
      <c r="C206" s="1029"/>
      <c r="D206" s="56"/>
      <c r="E206" s="760"/>
      <c r="F206" s="5"/>
    </row>
    <row r="207" spans="2:6" ht="31.5">
      <c r="B207" s="4" t="s">
        <v>292</v>
      </c>
      <c r="C207" s="1028">
        <v>10600000</v>
      </c>
      <c r="D207" s="56"/>
      <c r="E207" s="760" t="s">
        <v>389</v>
      </c>
      <c r="F207" s="5"/>
    </row>
    <row r="208" spans="2:6" ht="31.5">
      <c r="B208" s="5" t="s">
        <v>293</v>
      </c>
      <c r="C208" s="1029">
        <v>10600000</v>
      </c>
      <c r="D208" s="56"/>
      <c r="E208" s="760" t="s">
        <v>323</v>
      </c>
      <c r="F208" s="5" t="s">
        <v>8182</v>
      </c>
    </row>
    <row r="209" spans="2:6">
      <c r="B209" s="5"/>
      <c r="C209" s="1029"/>
      <c r="D209" s="56"/>
      <c r="E209" s="760"/>
      <c r="F209" s="5"/>
    </row>
    <row r="210" spans="2:6" ht="31.5">
      <c r="B210" s="4" t="s">
        <v>299</v>
      </c>
      <c r="C210" s="1028">
        <v>8920000</v>
      </c>
      <c r="D210" s="56"/>
      <c r="E210" s="760" t="s">
        <v>389</v>
      </c>
      <c r="F210" s="5"/>
    </row>
    <row r="211" spans="2:6" ht="31.5">
      <c r="B211" s="5" t="s">
        <v>2519</v>
      </c>
      <c r="C211" s="1029">
        <v>8920000</v>
      </c>
      <c r="D211" s="56"/>
      <c r="E211" s="760" t="s">
        <v>254</v>
      </c>
      <c r="F211" s="5" t="s">
        <v>8182</v>
      </c>
    </row>
    <row r="212" spans="2:6">
      <c r="B212" s="5"/>
      <c r="C212" s="1029"/>
      <c r="D212" s="56"/>
      <c r="E212" s="760"/>
      <c r="F212" s="5"/>
    </row>
    <row r="213" spans="2:6" ht="31.5">
      <c r="B213" s="4" t="s">
        <v>7165</v>
      </c>
      <c r="C213" s="1028">
        <v>10800000</v>
      </c>
      <c r="D213" s="56"/>
      <c r="E213" s="760" t="s">
        <v>389</v>
      </c>
      <c r="F213" s="5"/>
    </row>
    <row r="214" spans="2:6" ht="31.5">
      <c r="B214" s="5" t="s">
        <v>7166</v>
      </c>
      <c r="C214" s="1029">
        <v>10800000</v>
      </c>
      <c r="D214" s="56"/>
      <c r="E214" s="760" t="s">
        <v>377</v>
      </c>
      <c r="F214" s="5" t="s">
        <v>8182</v>
      </c>
    </row>
    <row r="215" spans="2:6">
      <c r="B215" s="5"/>
      <c r="C215" s="1029"/>
      <c r="D215" s="56"/>
      <c r="E215" s="760"/>
      <c r="F215" s="5"/>
    </row>
    <row r="216" spans="2:6" ht="31.5">
      <c r="B216" s="4" t="s">
        <v>5910</v>
      </c>
      <c r="C216" s="1028">
        <v>1400000</v>
      </c>
      <c r="D216" s="5"/>
      <c r="E216" s="760" t="s">
        <v>389</v>
      </c>
      <c r="F216" s="5"/>
    </row>
    <row r="217" spans="2:6" ht="31.5">
      <c r="B217" s="5" t="s">
        <v>8240</v>
      </c>
      <c r="C217" s="1029">
        <v>1400000</v>
      </c>
      <c r="D217" s="5"/>
      <c r="E217" s="760" t="s">
        <v>254</v>
      </c>
      <c r="F217" s="5" t="s">
        <v>8182</v>
      </c>
    </row>
    <row r="218" spans="2:6">
      <c r="B218" s="5" t="s">
        <v>8241</v>
      </c>
      <c r="C218" s="1029"/>
      <c r="D218" s="5"/>
      <c r="E218" s="760"/>
      <c r="F218" s="5"/>
    </row>
    <row r="219" spans="2:6">
      <c r="B219" s="5"/>
      <c r="C219" s="1029"/>
      <c r="D219" s="5"/>
      <c r="E219" s="760"/>
      <c r="F219" s="5"/>
    </row>
    <row r="220" spans="2:6">
      <c r="B220" s="5"/>
      <c r="C220" s="1029"/>
      <c r="D220" s="56"/>
      <c r="E220" s="760"/>
      <c r="F220" s="5"/>
    </row>
    <row r="221" spans="2:6">
      <c r="B221" s="68" t="s">
        <v>8184</v>
      </c>
      <c r="C221" s="1030">
        <f>SUM(C222,C232,C237,C240,C243,C246,C249,C252)</f>
        <v>252000000</v>
      </c>
      <c r="D221" s="56"/>
      <c r="E221" s="760"/>
      <c r="F221" s="5"/>
    </row>
    <row r="222" spans="2:6" ht="31.5">
      <c r="B222" s="4" t="s">
        <v>235</v>
      </c>
      <c r="C222" s="1028">
        <v>127000000</v>
      </c>
      <c r="D222" s="56"/>
      <c r="E222" s="760" t="s">
        <v>389</v>
      </c>
      <c r="F222" s="5"/>
    </row>
    <row r="223" spans="2:6">
      <c r="B223" s="5" t="s">
        <v>265</v>
      </c>
      <c r="C223" s="1029">
        <v>18000000</v>
      </c>
      <c r="D223" s="56"/>
      <c r="E223" s="760" t="s">
        <v>377</v>
      </c>
      <c r="F223" s="5" t="s">
        <v>8184</v>
      </c>
    </row>
    <row r="224" spans="2:6" ht="31.5">
      <c r="B224" s="5" t="s">
        <v>267</v>
      </c>
      <c r="C224" s="1029">
        <v>9200000</v>
      </c>
      <c r="D224" s="56"/>
      <c r="E224" s="760" t="s">
        <v>377</v>
      </c>
      <c r="F224" s="5" t="s">
        <v>8184</v>
      </c>
    </row>
    <row r="225" spans="2:6">
      <c r="B225" s="5" t="s">
        <v>268</v>
      </c>
      <c r="C225" s="1029">
        <v>74000000</v>
      </c>
      <c r="D225" s="56"/>
      <c r="E225" s="760" t="s">
        <v>377</v>
      </c>
      <c r="F225" s="5" t="s">
        <v>8184</v>
      </c>
    </row>
    <row r="226" spans="2:6">
      <c r="B226" s="5" t="s">
        <v>236</v>
      </c>
      <c r="C226" s="1029">
        <v>11000000</v>
      </c>
      <c r="D226" s="56"/>
      <c r="E226" s="760" t="s">
        <v>8242</v>
      </c>
      <c r="F226" s="5" t="s">
        <v>8184</v>
      </c>
    </row>
    <row r="227" spans="2:6">
      <c r="B227" s="5" t="s">
        <v>272</v>
      </c>
      <c r="C227" s="1029">
        <v>5000000</v>
      </c>
      <c r="D227" s="56"/>
      <c r="E227" s="760" t="s">
        <v>8243</v>
      </c>
      <c r="F227" s="5" t="s">
        <v>8184</v>
      </c>
    </row>
    <row r="228" spans="2:6" ht="31.5">
      <c r="B228" s="5" t="s">
        <v>239</v>
      </c>
      <c r="C228" s="1029">
        <v>3300000</v>
      </c>
      <c r="D228" s="56"/>
      <c r="E228" s="760" t="s">
        <v>6475</v>
      </c>
      <c r="F228" s="5" t="s">
        <v>8184</v>
      </c>
    </row>
    <row r="229" spans="2:6" ht="31.5">
      <c r="B229" s="5" t="s">
        <v>288</v>
      </c>
      <c r="C229" s="1029">
        <v>1500000</v>
      </c>
      <c r="D229" s="56"/>
      <c r="E229" s="760" t="s">
        <v>284</v>
      </c>
      <c r="F229" s="5" t="s">
        <v>8184</v>
      </c>
    </row>
    <row r="230" spans="2:6" ht="31.5">
      <c r="B230" s="5" t="s">
        <v>289</v>
      </c>
      <c r="C230" s="1029">
        <v>5000000</v>
      </c>
      <c r="D230" s="56"/>
      <c r="E230" s="760" t="s">
        <v>284</v>
      </c>
      <c r="F230" s="5" t="s">
        <v>8184</v>
      </c>
    </row>
    <row r="231" spans="2:6">
      <c r="B231" s="5"/>
      <c r="C231" s="1029"/>
      <c r="D231" s="56"/>
      <c r="E231" s="760"/>
      <c r="F231" s="5"/>
    </row>
    <row r="232" spans="2:6" ht="31.5">
      <c r="B232" s="4" t="s">
        <v>241</v>
      </c>
      <c r="C232" s="1028">
        <v>15000000</v>
      </c>
      <c r="D232" s="56"/>
      <c r="E232" s="760" t="s">
        <v>389</v>
      </c>
      <c r="F232" s="5"/>
    </row>
    <row r="233" spans="2:6">
      <c r="B233" s="5" t="s">
        <v>242</v>
      </c>
      <c r="C233" s="1029">
        <v>9000000</v>
      </c>
      <c r="D233" s="56"/>
      <c r="E233" s="760" t="s">
        <v>6095</v>
      </c>
      <c r="F233" s="5" t="s">
        <v>8184</v>
      </c>
    </row>
    <row r="234" spans="2:6" ht="31.5">
      <c r="B234" s="5" t="s">
        <v>277</v>
      </c>
      <c r="C234" s="1029">
        <v>4000000</v>
      </c>
      <c r="D234" s="56"/>
      <c r="E234" s="760" t="s">
        <v>6446</v>
      </c>
      <c r="F234" s="5" t="s">
        <v>8244</v>
      </c>
    </row>
    <row r="235" spans="2:6">
      <c r="B235" s="5" t="s">
        <v>344</v>
      </c>
      <c r="C235" s="1029">
        <v>2000000</v>
      </c>
      <c r="D235" s="56"/>
      <c r="E235" s="760" t="s">
        <v>5939</v>
      </c>
      <c r="F235" s="5" t="s">
        <v>8184</v>
      </c>
    </row>
    <row r="236" spans="2:6">
      <c r="B236" s="5"/>
      <c r="C236" s="1029"/>
      <c r="D236" s="56"/>
      <c r="E236" s="760"/>
      <c r="F236" s="5"/>
    </row>
    <row r="237" spans="2:6" ht="31.5">
      <c r="B237" s="4" t="s">
        <v>292</v>
      </c>
      <c r="C237" s="1028">
        <v>72000000</v>
      </c>
      <c r="D237" s="56"/>
      <c r="E237" s="760" t="s">
        <v>389</v>
      </c>
      <c r="F237" s="5"/>
    </row>
    <row r="238" spans="2:6">
      <c r="B238" s="5" t="s">
        <v>294</v>
      </c>
      <c r="C238" s="1029">
        <v>72000000</v>
      </c>
      <c r="D238" s="56"/>
      <c r="E238" s="760" t="s">
        <v>377</v>
      </c>
      <c r="F238" s="5" t="s">
        <v>8184</v>
      </c>
    </row>
    <row r="239" spans="2:6">
      <c r="B239" s="5"/>
      <c r="C239" s="1029"/>
      <c r="D239" s="56"/>
      <c r="E239" s="760"/>
      <c r="F239" s="5"/>
    </row>
    <row r="240" spans="2:6" ht="31.5">
      <c r="B240" s="4" t="s">
        <v>299</v>
      </c>
      <c r="C240" s="1028">
        <v>8000000</v>
      </c>
      <c r="D240" s="56"/>
      <c r="E240" s="760" t="s">
        <v>389</v>
      </c>
      <c r="F240" s="5"/>
    </row>
    <row r="241" spans="2:6">
      <c r="B241" s="5" t="s">
        <v>2519</v>
      </c>
      <c r="C241" s="1029">
        <v>8000000</v>
      </c>
      <c r="D241" s="56"/>
      <c r="E241" s="760" t="s">
        <v>250</v>
      </c>
      <c r="F241" s="5" t="s">
        <v>8245</v>
      </c>
    </row>
    <row r="242" spans="2:6">
      <c r="B242" s="5"/>
      <c r="C242" s="1029"/>
      <c r="D242" s="56"/>
      <c r="E242" s="760"/>
      <c r="F242" s="5"/>
    </row>
    <row r="243" spans="2:6" ht="31.5">
      <c r="B243" s="4" t="s">
        <v>7165</v>
      </c>
      <c r="C243" s="1028">
        <v>6000000</v>
      </c>
      <c r="D243" s="56"/>
      <c r="E243" s="760" t="s">
        <v>389</v>
      </c>
      <c r="F243" s="5"/>
    </row>
    <row r="244" spans="2:6">
      <c r="B244" s="5" t="s">
        <v>7166</v>
      </c>
      <c r="C244" s="1029">
        <v>6000000</v>
      </c>
      <c r="D244" s="56"/>
      <c r="E244" s="760" t="s">
        <v>377</v>
      </c>
      <c r="F244" s="5" t="s">
        <v>8184</v>
      </c>
    </row>
    <row r="245" spans="2:6">
      <c r="B245" s="5"/>
      <c r="C245" s="1029"/>
      <c r="D245" s="56"/>
      <c r="E245" s="760"/>
      <c r="F245" s="5"/>
    </row>
    <row r="246" spans="2:6" ht="31.5">
      <c r="B246" s="4" t="s">
        <v>2583</v>
      </c>
      <c r="C246" s="1028">
        <v>8500000</v>
      </c>
      <c r="D246" s="56"/>
      <c r="E246" s="760" t="s">
        <v>389</v>
      </c>
      <c r="F246" s="5"/>
    </row>
    <row r="247" spans="2:6">
      <c r="B247" s="5" t="s">
        <v>8246</v>
      </c>
      <c r="C247" s="1029">
        <v>8500000</v>
      </c>
      <c r="D247" s="56"/>
      <c r="E247" s="760" t="s">
        <v>7719</v>
      </c>
      <c r="F247" s="5" t="s">
        <v>8184</v>
      </c>
    </row>
    <row r="248" spans="2:6">
      <c r="B248" s="5"/>
      <c r="C248" s="1029"/>
      <c r="D248" s="56"/>
      <c r="E248" s="760"/>
      <c r="F248" s="5"/>
    </row>
    <row r="249" spans="2:6" ht="31.5">
      <c r="B249" s="4" t="s">
        <v>5910</v>
      </c>
      <c r="C249" s="1028">
        <v>5000000</v>
      </c>
      <c r="D249" s="5"/>
      <c r="E249" s="760" t="s">
        <v>389</v>
      </c>
      <c r="F249" s="5"/>
    </row>
    <row r="250" spans="2:6" ht="31.5">
      <c r="B250" s="5" t="s">
        <v>8219</v>
      </c>
      <c r="C250" s="1029">
        <v>5000000</v>
      </c>
      <c r="D250" s="56"/>
      <c r="E250" s="760" t="s">
        <v>254</v>
      </c>
      <c r="F250" s="5" t="s">
        <v>8184</v>
      </c>
    </row>
    <row r="251" spans="2:6">
      <c r="B251" s="5"/>
      <c r="C251" s="1029"/>
      <c r="D251" s="56"/>
      <c r="E251" s="760"/>
      <c r="F251" s="5"/>
    </row>
    <row r="252" spans="2:6">
      <c r="B252" s="4" t="s">
        <v>5406</v>
      </c>
      <c r="C252" s="1028">
        <v>10500000</v>
      </c>
      <c r="D252" s="56"/>
      <c r="E252" s="760" t="s">
        <v>389</v>
      </c>
      <c r="F252" s="5"/>
    </row>
    <row r="253" spans="2:6">
      <c r="B253" s="5" t="s">
        <v>8211</v>
      </c>
      <c r="C253" s="1029">
        <v>10500000</v>
      </c>
      <c r="D253" s="56"/>
      <c r="E253" s="760" t="s">
        <v>389</v>
      </c>
      <c r="F253" s="5" t="s">
        <v>8184</v>
      </c>
    </row>
    <row r="254" spans="2:6">
      <c r="B254" s="5"/>
      <c r="C254" s="1029"/>
      <c r="D254" s="56"/>
      <c r="E254" s="760"/>
      <c r="F254" s="5"/>
    </row>
    <row r="255" spans="2:6">
      <c r="B255" s="5"/>
      <c r="C255" s="1029"/>
      <c r="D255" s="56"/>
      <c r="E255" s="760"/>
      <c r="F255" s="5"/>
    </row>
    <row r="256" spans="2:6">
      <c r="B256" s="68" t="s">
        <v>8187</v>
      </c>
      <c r="C256" s="1030">
        <f>SUM(C257,C267,C274,C278,C281,C284,C287,C290,C293)</f>
        <v>252000000</v>
      </c>
      <c r="D256" s="56"/>
      <c r="E256" s="760"/>
      <c r="F256" s="5"/>
    </row>
    <row r="257" spans="2:6" ht="31.5">
      <c r="B257" s="4" t="s">
        <v>235</v>
      </c>
      <c r="C257" s="1028">
        <v>142730000</v>
      </c>
      <c r="D257" s="56"/>
      <c r="E257" s="760" t="s">
        <v>323</v>
      </c>
      <c r="F257" s="5"/>
    </row>
    <row r="258" spans="2:6" ht="31.5">
      <c r="B258" s="5" t="s">
        <v>265</v>
      </c>
      <c r="C258" s="1029">
        <v>36330000</v>
      </c>
      <c r="D258" s="56"/>
      <c r="E258" s="760" t="s">
        <v>389</v>
      </c>
      <c r="F258" s="5" t="s">
        <v>8187</v>
      </c>
    </row>
    <row r="259" spans="2:6" ht="31.5">
      <c r="B259" s="5" t="s">
        <v>267</v>
      </c>
      <c r="C259" s="1029">
        <v>14520000</v>
      </c>
      <c r="D259" s="56"/>
      <c r="E259" s="760" t="s">
        <v>256</v>
      </c>
      <c r="F259" s="5" t="s">
        <v>8247</v>
      </c>
    </row>
    <row r="260" spans="2:6" ht="31.5">
      <c r="B260" s="5" t="s">
        <v>268</v>
      </c>
      <c r="C260" s="1029">
        <v>74000000</v>
      </c>
      <c r="D260" s="56"/>
      <c r="E260" s="760" t="s">
        <v>323</v>
      </c>
      <c r="F260" s="5" t="s">
        <v>8187</v>
      </c>
    </row>
    <row r="261" spans="2:6" ht="31.5">
      <c r="B261" s="5" t="s">
        <v>236</v>
      </c>
      <c r="C261" s="1029">
        <v>8736000</v>
      </c>
      <c r="D261" s="56"/>
      <c r="E261" s="760" t="s">
        <v>323</v>
      </c>
      <c r="F261" s="5" t="s">
        <v>8187</v>
      </c>
    </row>
    <row r="262" spans="2:6" ht="31.5">
      <c r="B262" s="5" t="s">
        <v>272</v>
      </c>
      <c r="C262" s="1029">
        <v>3504000</v>
      </c>
      <c r="D262" s="56"/>
      <c r="E262" s="760" t="s">
        <v>323</v>
      </c>
      <c r="F262" s="5" t="s">
        <v>8187</v>
      </c>
    </row>
    <row r="263" spans="2:6" ht="31.5">
      <c r="B263" s="5" t="s">
        <v>239</v>
      </c>
      <c r="C263" s="1029">
        <v>2000000</v>
      </c>
      <c r="D263" s="56"/>
      <c r="E263" s="760" t="s">
        <v>323</v>
      </c>
      <c r="F263" s="5" t="s">
        <v>8187</v>
      </c>
    </row>
    <row r="264" spans="2:6" ht="31.5">
      <c r="B264" s="5" t="s">
        <v>288</v>
      </c>
      <c r="C264" s="1029">
        <v>1140000</v>
      </c>
      <c r="D264" s="56"/>
      <c r="E264" s="760" t="s">
        <v>323</v>
      </c>
      <c r="F264" s="5" t="s">
        <v>8187</v>
      </c>
    </row>
    <row r="265" spans="2:6" ht="31.5">
      <c r="B265" s="5" t="s">
        <v>289</v>
      </c>
      <c r="C265" s="1029">
        <v>2500000</v>
      </c>
      <c r="D265" s="56"/>
      <c r="E265" s="760" t="s">
        <v>323</v>
      </c>
      <c r="F265" s="5" t="s">
        <v>8187</v>
      </c>
    </row>
    <row r="266" spans="2:6">
      <c r="B266" s="5"/>
      <c r="C266" s="1029"/>
      <c r="D266" s="56"/>
      <c r="E266" s="760"/>
      <c r="F266" s="5"/>
    </row>
    <row r="267" spans="2:6" ht="31.5">
      <c r="B267" s="4" t="s">
        <v>241</v>
      </c>
      <c r="C267" s="1028">
        <v>17420000</v>
      </c>
      <c r="D267" s="56"/>
      <c r="E267" s="760" t="s">
        <v>323</v>
      </c>
      <c r="F267" s="5"/>
    </row>
    <row r="268" spans="2:6" ht="31.5">
      <c r="B268" s="5" t="s">
        <v>358</v>
      </c>
      <c r="C268" s="1029">
        <v>4500000</v>
      </c>
      <c r="D268" s="56"/>
      <c r="E268" s="760" t="s">
        <v>323</v>
      </c>
      <c r="F268" s="5" t="s">
        <v>8187</v>
      </c>
    </row>
    <row r="269" spans="2:6" ht="31.5">
      <c r="B269" s="5" t="s">
        <v>242</v>
      </c>
      <c r="C269" s="1029">
        <v>4000000</v>
      </c>
      <c r="D269" s="56"/>
      <c r="E269" s="760" t="s">
        <v>323</v>
      </c>
      <c r="F269" s="5" t="s">
        <v>8187</v>
      </c>
    </row>
    <row r="270" spans="2:6" ht="31.5">
      <c r="B270" s="5" t="s">
        <v>277</v>
      </c>
      <c r="C270" s="1029">
        <v>2000000</v>
      </c>
      <c r="D270" s="56"/>
      <c r="E270" s="760" t="s">
        <v>323</v>
      </c>
      <c r="F270" s="5" t="s">
        <v>8187</v>
      </c>
    </row>
    <row r="271" spans="2:6" ht="31.5">
      <c r="B271" s="5" t="s">
        <v>243</v>
      </c>
      <c r="C271" s="1029">
        <v>1000000</v>
      </c>
      <c r="D271" s="56"/>
      <c r="E271" s="760" t="s">
        <v>323</v>
      </c>
      <c r="F271" s="5" t="s">
        <v>8187</v>
      </c>
    </row>
    <row r="272" spans="2:6" ht="31.5">
      <c r="B272" s="5" t="s">
        <v>344</v>
      </c>
      <c r="C272" s="1029">
        <v>5920000</v>
      </c>
      <c r="D272" s="56"/>
      <c r="E272" s="760" t="s">
        <v>323</v>
      </c>
      <c r="F272" s="5" t="s">
        <v>8187</v>
      </c>
    </row>
    <row r="273" spans="2:6">
      <c r="B273" s="5"/>
      <c r="C273" s="1029"/>
      <c r="D273" s="56"/>
      <c r="E273" s="760"/>
      <c r="F273" s="5"/>
    </row>
    <row r="274" spans="2:6" ht="31.5">
      <c r="B274" s="4" t="s">
        <v>292</v>
      </c>
      <c r="C274" s="1028">
        <v>62600000</v>
      </c>
      <c r="D274" s="56"/>
      <c r="E274" s="760" t="s">
        <v>323</v>
      </c>
      <c r="F274" s="5"/>
    </row>
    <row r="275" spans="2:6" ht="31.5">
      <c r="B275" s="5" t="s">
        <v>293</v>
      </c>
      <c r="C275" s="1029">
        <v>3000000</v>
      </c>
      <c r="D275" s="56"/>
      <c r="E275" s="760" t="s">
        <v>323</v>
      </c>
      <c r="F275" s="5" t="s">
        <v>8187</v>
      </c>
    </row>
    <row r="276" spans="2:6" ht="31.5">
      <c r="B276" s="5" t="s">
        <v>294</v>
      </c>
      <c r="C276" s="1029">
        <v>59600000</v>
      </c>
      <c r="D276" s="56"/>
      <c r="E276" s="760" t="s">
        <v>377</v>
      </c>
      <c r="F276" s="5" t="s">
        <v>8187</v>
      </c>
    </row>
    <row r="277" spans="2:6">
      <c r="B277" s="5"/>
      <c r="C277" s="1029"/>
      <c r="D277" s="56"/>
      <c r="E277" s="760"/>
      <c r="F277" s="5"/>
    </row>
    <row r="278" spans="2:6">
      <c r="B278" s="4" t="s">
        <v>2839</v>
      </c>
      <c r="C278" s="1028">
        <v>2500000</v>
      </c>
      <c r="D278" s="56"/>
      <c r="E278" s="760" t="s">
        <v>323</v>
      </c>
      <c r="F278" s="5"/>
    </row>
    <row r="279" spans="2:6" ht="31.5">
      <c r="B279" s="5" t="s">
        <v>6744</v>
      </c>
      <c r="C279" s="1029">
        <v>2500000</v>
      </c>
      <c r="D279" s="56"/>
      <c r="E279" s="760" t="s">
        <v>323</v>
      </c>
      <c r="F279" s="5" t="s">
        <v>8187</v>
      </c>
    </row>
    <row r="280" spans="2:6">
      <c r="B280" s="5"/>
      <c r="C280" s="1029"/>
      <c r="D280" s="56"/>
      <c r="E280" s="760"/>
      <c r="F280" s="5"/>
    </row>
    <row r="281" spans="2:6" ht="31.5">
      <c r="B281" s="4" t="s">
        <v>2734</v>
      </c>
      <c r="C281" s="1028">
        <v>2900000</v>
      </c>
      <c r="D281" s="56"/>
      <c r="E281" s="760" t="s">
        <v>323</v>
      </c>
      <c r="F281" s="5"/>
    </row>
    <row r="282" spans="2:6" ht="31.5">
      <c r="B282" s="5" t="s">
        <v>8217</v>
      </c>
      <c r="C282" s="1029">
        <v>2900000</v>
      </c>
      <c r="D282" s="56"/>
      <c r="E282" s="760" t="s">
        <v>323</v>
      </c>
      <c r="F282" s="5" t="s">
        <v>8187</v>
      </c>
    </row>
    <row r="283" spans="2:6">
      <c r="B283" s="5"/>
      <c r="C283" s="1029"/>
      <c r="D283" s="56"/>
      <c r="E283" s="760"/>
      <c r="F283" s="5"/>
    </row>
    <row r="284" spans="2:6" ht="31.5">
      <c r="B284" s="4" t="s">
        <v>299</v>
      </c>
      <c r="C284" s="1028">
        <v>8050000</v>
      </c>
      <c r="D284" s="56"/>
      <c r="E284" s="760" t="s">
        <v>323</v>
      </c>
      <c r="F284" s="5"/>
    </row>
    <row r="285" spans="2:6" ht="31.5">
      <c r="B285" s="5" t="s">
        <v>2519</v>
      </c>
      <c r="C285" s="1029">
        <v>8050000</v>
      </c>
      <c r="D285" s="56"/>
      <c r="E285" s="760" t="s">
        <v>254</v>
      </c>
      <c r="F285" s="5" t="s">
        <v>8187</v>
      </c>
    </row>
    <row r="286" spans="2:6">
      <c r="B286" s="5"/>
      <c r="C286" s="1029"/>
      <c r="D286" s="56"/>
      <c r="E286" s="760"/>
      <c r="F286" s="5"/>
    </row>
    <row r="287" spans="2:6" ht="31.5">
      <c r="B287" s="4" t="s">
        <v>7165</v>
      </c>
      <c r="C287" s="1028">
        <v>6000000</v>
      </c>
      <c r="D287" s="56"/>
      <c r="E287" s="760" t="s">
        <v>323</v>
      </c>
      <c r="F287" s="5"/>
    </row>
    <row r="288" spans="2:6" ht="31.5">
      <c r="B288" s="5" t="s">
        <v>7166</v>
      </c>
      <c r="C288" s="1029">
        <v>6000000</v>
      </c>
      <c r="D288" s="56"/>
      <c r="E288" s="760" t="s">
        <v>323</v>
      </c>
      <c r="F288" s="5" t="s">
        <v>8187</v>
      </c>
    </row>
    <row r="289" spans="2:6">
      <c r="B289" s="5"/>
      <c r="C289" s="1029"/>
      <c r="D289" s="56"/>
      <c r="E289" s="760"/>
      <c r="F289" s="5"/>
    </row>
    <row r="290" spans="2:6" ht="31.5">
      <c r="B290" s="4" t="s">
        <v>5910</v>
      </c>
      <c r="C290" s="1028">
        <v>1200000</v>
      </c>
      <c r="D290" s="56"/>
      <c r="E290" s="760" t="s">
        <v>323</v>
      </c>
      <c r="F290" s="5"/>
    </row>
    <row r="291" spans="2:6" ht="31.5">
      <c r="B291" s="5" t="s">
        <v>8219</v>
      </c>
      <c r="C291" s="1029">
        <v>1200000</v>
      </c>
      <c r="D291" s="56"/>
      <c r="E291" s="760" t="s">
        <v>323</v>
      </c>
      <c r="F291" s="5" t="s">
        <v>8187</v>
      </c>
    </row>
    <row r="292" spans="2:6">
      <c r="B292" s="5"/>
      <c r="C292" s="1029"/>
      <c r="D292" s="56"/>
      <c r="E292" s="760"/>
      <c r="F292" s="5"/>
    </row>
    <row r="293" spans="2:6">
      <c r="B293" s="4" t="s">
        <v>5406</v>
      </c>
      <c r="C293" s="1028">
        <v>8600000</v>
      </c>
      <c r="D293" s="56"/>
      <c r="E293" s="760" t="s">
        <v>323</v>
      </c>
      <c r="F293" s="5"/>
    </row>
    <row r="294" spans="2:6" ht="63">
      <c r="B294" s="5" t="s">
        <v>8211</v>
      </c>
      <c r="C294" s="1029">
        <v>3000000</v>
      </c>
      <c r="D294" s="56"/>
      <c r="E294" s="760" t="s">
        <v>323</v>
      </c>
      <c r="F294" s="5" t="s">
        <v>8248</v>
      </c>
    </row>
    <row r="295" spans="2:6" ht="31.5">
      <c r="B295" s="5" t="s">
        <v>8213</v>
      </c>
      <c r="C295" s="1029">
        <v>5600000</v>
      </c>
      <c r="D295" s="56"/>
      <c r="E295" s="760" t="s">
        <v>323</v>
      </c>
      <c r="F295" s="5" t="s">
        <v>8187</v>
      </c>
    </row>
    <row r="296" spans="2:6">
      <c r="B296" s="5"/>
      <c r="C296" s="1029"/>
      <c r="D296" s="56"/>
      <c r="E296" s="760"/>
      <c r="F296" s="5"/>
    </row>
    <row r="297" spans="2:6">
      <c r="B297" s="5"/>
      <c r="C297" s="1029"/>
      <c r="D297" s="56"/>
      <c r="E297" s="760"/>
      <c r="F297" s="5"/>
    </row>
    <row r="298" spans="2:6">
      <c r="B298" s="68" t="s">
        <v>8249</v>
      </c>
      <c r="C298" s="1030">
        <f>SUM(C299,C310,C313,C316,C320,C323,C326,C329)</f>
        <v>234000000</v>
      </c>
      <c r="D298" s="56"/>
      <c r="E298" s="760"/>
      <c r="F298" s="5"/>
    </row>
    <row r="299" spans="2:6" ht="31.5">
      <c r="B299" s="4" t="s">
        <v>235</v>
      </c>
      <c r="C299" s="1028">
        <v>131037000</v>
      </c>
      <c r="D299" s="56"/>
      <c r="E299" s="760" t="s">
        <v>389</v>
      </c>
      <c r="F299" s="5"/>
    </row>
    <row r="300" spans="2:6" ht="31.5">
      <c r="B300" s="5" t="s">
        <v>265</v>
      </c>
      <c r="C300" s="1029">
        <v>36975000</v>
      </c>
      <c r="D300" s="56"/>
      <c r="E300" s="760" t="s">
        <v>377</v>
      </c>
      <c r="F300" s="5" t="s">
        <v>8249</v>
      </c>
    </row>
    <row r="301" spans="2:6" ht="31.5">
      <c r="B301" s="5" t="s">
        <v>267</v>
      </c>
      <c r="C301" s="1029">
        <v>9909000</v>
      </c>
      <c r="D301" s="56"/>
      <c r="E301" s="760" t="s">
        <v>308</v>
      </c>
      <c r="F301" s="5" t="s">
        <v>8249</v>
      </c>
    </row>
    <row r="302" spans="2:6" ht="31.5">
      <c r="B302" s="5" t="s">
        <v>268</v>
      </c>
      <c r="C302" s="1029">
        <v>55806500</v>
      </c>
      <c r="D302" s="56"/>
      <c r="E302" s="760" t="s">
        <v>8250</v>
      </c>
      <c r="F302" s="5" t="s">
        <v>8249</v>
      </c>
    </row>
    <row r="303" spans="2:6" ht="31.5">
      <c r="B303" s="5" t="s">
        <v>6728</v>
      </c>
      <c r="C303" s="1029">
        <v>5250000</v>
      </c>
      <c r="D303" s="56"/>
      <c r="E303" s="760" t="s">
        <v>8251</v>
      </c>
      <c r="F303" s="5" t="s">
        <v>8249</v>
      </c>
    </row>
    <row r="304" spans="2:6" ht="31.5">
      <c r="B304" s="5" t="s">
        <v>236</v>
      </c>
      <c r="C304" s="1029">
        <v>6751500</v>
      </c>
      <c r="D304" s="56"/>
      <c r="E304" s="760" t="s">
        <v>8252</v>
      </c>
      <c r="F304" s="5" t="s">
        <v>8249</v>
      </c>
    </row>
    <row r="305" spans="2:6" ht="31.5">
      <c r="B305" s="5" t="s">
        <v>272</v>
      </c>
      <c r="C305" s="1029">
        <v>3775000</v>
      </c>
      <c r="D305" s="56"/>
      <c r="E305" s="760" t="s">
        <v>2471</v>
      </c>
      <c r="F305" s="5" t="s">
        <v>8249</v>
      </c>
    </row>
    <row r="306" spans="2:6" ht="31.5">
      <c r="B306" s="5" t="s">
        <v>288</v>
      </c>
      <c r="C306" s="1029">
        <v>1200000</v>
      </c>
      <c r="D306" s="56"/>
      <c r="E306" s="760" t="s">
        <v>377</v>
      </c>
      <c r="F306" s="5" t="s">
        <v>8189</v>
      </c>
    </row>
    <row r="307" spans="2:6" ht="31.5">
      <c r="B307" s="5" t="s">
        <v>275</v>
      </c>
      <c r="C307" s="1029">
        <v>4120000</v>
      </c>
      <c r="D307" s="56"/>
      <c r="E307" s="760" t="s">
        <v>256</v>
      </c>
      <c r="F307" s="5" t="s">
        <v>8249</v>
      </c>
    </row>
    <row r="308" spans="2:6" ht="31.5">
      <c r="B308" s="5" t="s">
        <v>289</v>
      </c>
      <c r="C308" s="1029">
        <v>7250000</v>
      </c>
      <c r="D308" s="56"/>
      <c r="E308" s="760" t="s">
        <v>377</v>
      </c>
      <c r="F308" s="5" t="s">
        <v>8249</v>
      </c>
    </row>
    <row r="309" spans="2:6">
      <c r="B309" s="5"/>
      <c r="C309" s="1029"/>
      <c r="D309" s="56"/>
      <c r="E309" s="760"/>
      <c r="F309" s="5"/>
    </row>
    <row r="310" spans="2:6" ht="31.5">
      <c r="B310" s="4" t="s">
        <v>241</v>
      </c>
      <c r="C310" s="1028">
        <v>2608000</v>
      </c>
      <c r="D310" s="56"/>
      <c r="E310" s="760" t="s">
        <v>389</v>
      </c>
      <c r="F310" s="5"/>
    </row>
    <row r="311" spans="2:6" ht="31.5">
      <c r="B311" s="5" t="s">
        <v>277</v>
      </c>
      <c r="C311" s="1029">
        <v>2608000</v>
      </c>
      <c r="D311" s="56"/>
      <c r="E311" s="760" t="s">
        <v>8253</v>
      </c>
      <c r="F311" s="5" t="s">
        <v>8249</v>
      </c>
    </row>
    <row r="312" spans="2:6">
      <c r="B312" s="5"/>
      <c r="C312" s="1029"/>
      <c r="D312" s="56"/>
      <c r="E312" s="760"/>
      <c r="F312" s="5"/>
    </row>
    <row r="313" spans="2:6">
      <c r="B313" s="4" t="s">
        <v>365</v>
      </c>
      <c r="C313" s="1028">
        <v>3655000</v>
      </c>
      <c r="D313" s="56"/>
      <c r="E313" s="760" t="s">
        <v>389</v>
      </c>
      <c r="F313" s="5"/>
    </row>
    <row r="314" spans="2:6" ht="31.5">
      <c r="B314" s="5" t="s">
        <v>8079</v>
      </c>
      <c r="C314" s="1029">
        <v>3655000</v>
      </c>
      <c r="D314" s="56"/>
      <c r="E314" s="760" t="s">
        <v>8254</v>
      </c>
      <c r="F314" s="5" t="s">
        <v>8249</v>
      </c>
    </row>
    <row r="315" spans="2:6">
      <c r="B315" s="5"/>
      <c r="C315" s="1029"/>
      <c r="D315" s="56"/>
      <c r="E315" s="760"/>
      <c r="F315" s="5"/>
    </row>
    <row r="316" spans="2:6" ht="31.5">
      <c r="B316" s="4" t="s">
        <v>292</v>
      </c>
      <c r="C316" s="1028">
        <v>62600000</v>
      </c>
      <c r="D316" s="56"/>
      <c r="E316" s="760" t="s">
        <v>389</v>
      </c>
      <c r="F316" s="5"/>
    </row>
    <row r="317" spans="2:6" ht="31.5">
      <c r="B317" s="5" t="s">
        <v>293</v>
      </c>
      <c r="C317" s="1029">
        <v>3600000</v>
      </c>
      <c r="D317" s="56"/>
      <c r="E317" s="760" t="s">
        <v>8255</v>
      </c>
      <c r="F317" s="5" t="s">
        <v>8249</v>
      </c>
    </row>
    <row r="318" spans="2:6" ht="31.5">
      <c r="B318" s="5" t="s">
        <v>294</v>
      </c>
      <c r="C318" s="1029">
        <v>59000000</v>
      </c>
      <c r="D318" s="56"/>
      <c r="E318" s="760" t="s">
        <v>8119</v>
      </c>
      <c r="F318" s="5" t="s">
        <v>8249</v>
      </c>
    </row>
    <row r="319" spans="2:6">
      <c r="B319" s="5"/>
      <c r="C319" s="1029"/>
      <c r="D319" s="56"/>
      <c r="E319" s="760"/>
      <c r="F319" s="5"/>
    </row>
    <row r="320" spans="2:6" ht="31.5">
      <c r="B320" s="4" t="s">
        <v>299</v>
      </c>
      <c r="C320" s="1028">
        <v>3500000</v>
      </c>
      <c r="D320" s="56"/>
      <c r="E320" s="760" t="s">
        <v>389</v>
      </c>
      <c r="F320" s="5"/>
    </row>
    <row r="321" spans="2:6" ht="31.5">
      <c r="B321" s="5" t="s">
        <v>2519</v>
      </c>
      <c r="C321" s="1029">
        <v>3500000</v>
      </c>
      <c r="D321" s="56"/>
      <c r="E321" s="760" t="s">
        <v>254</v>
      </c>
      <c r="F321" s="5" t="s">
        <v>8249</v>
      </c>
    </row>
    <row r="322" spans="2:6">
      <c r="B322" s="5"/>
      <c r="C322" s="1029"/>
      <c r="D322" s="56"/>
      <c r="E322" s="760"/>
      <c r="F322" s="5"/>
    </row>
    <row r="323" spans="2:6" ht="31.5">
      <c r="B323" s="4" t="s">
        <v>7165</v>
      </c>
      <c r="C323" s="1028">
        <v>10000000</v>
      </c>
      <c r="D323" s="56"/>
      <c r="E323" s="760" t="s">
        <v>389</v>
      </c>
      <c r="F323" s="5"/>
    </row>
    <row r="324" spans="2:6" ht="31.5">
      <c r="B324" s="5" t="s">
        <v>7166</v>
      </c>
      <c r="C324" s="1029">
        <v>10000000</v>
      </c>
      <c r="D324" s="56"/>
      <c r="E324" s="760" t="s">
        <v>377</v>
      </c>
      <c r="F324" s="5" t="s">
        <v>8249</v>
      </c>
    </row>
    <row r="325" spans="2:6">
      <c r="B325" s="5"/>
      <c r="C325" s="1029"/>
      <c r="D325" s="56"/>
      <c r="E325" s="760"/>
      <c r="F325" s="5"/>
    </row>
    <row r="326" spans="2:6" ht="31.5">
      <c r="B326" s="4" t="s">
        <v>5910</v>
      </c>
      <c r="C326" s="1028">
        <v>3500000</v>
      </c>
      <c r="D326" s="56"/>
      <c r="E326" s="760" t="s">
        <v>389</v>
      </c>
      <c r="F326" s="5"/>
    </row>
    <row r="327" spans="2:6" ht="31.5">
      <c r="B327" s="5" t="s">
        <v>8219</v>
      </c>
      <c r="C327" s="1029">
        <v>3500000</v>
      </c>
      <c r="D327" s="56"/>
      <c r="E327" s="760" t="s">
        <v>254</v>
      </c>
      <c r="F327" s="5" t="s">
        <v>8249</v>
      </c>
    </row>
    <row r="328" spans="2:6">
      <c r="B328" s="5"/>
      <c r="C328" s="1029"/>
      <c r="D328" s="56"/>
      <c r="E328" s="760"/>
      <c r="F328" s="5"/>
    </row>
    <row r="329" spans="2:6">
      <c r="B329" s="4" t="s">
        <v>5406</v>
      </c>
      <c r="C329" s="1028">
        <v>17100000</v>
      </c>
      <c r="D329" s="56"/>
      <c r="E329" s="760" t="s">
        <v>389</v>
      </c>
      <c r="F329" s="5"/>
    </row>
    <row r="330" spans="2:6" ht="47.25">
      <c r="B330" s="5" t="s">
        <v>8211</v>
      </c>
      <c r="C330" s="1029">
        <v>9000000</v>
      </c>
      <c r="D330" s="56"/>
      <c r="E330" s="760" t="s">
        <v>8256</v>
      </c>
      <c r="F330" s="5" t="s">
        <v>8249</v>
      </c>
    </row>
    <row r="331" spans="2:6" ht="31.5">
      <c r="B331" s="5" t="s">
        <v>8157</v>
      </c>
      <c r="C331" s="1029">
        <v>8100000</v>
      </c>
      <c r="D331" s="56"/>
      <c r="E331" s="760" t="s">
        <v>8257</v>
      </c>
      <c r="F331" s="5" t="s">
        <v>8189</v>
      </c>
    </row>
    <row r="332" spans="2:6">
      <c r="B332" s="5"/>
      <c r="C332" s="1029"/>
      <c r="D332" s="56"/>
      <c r="E332" s="760"/>
      <c r="F332" s="5"/>
    </row>
    <row r="333" spans="2:6">
      <c r="B333" s="5"/>
      <c r="C333" s="1029"/>
      <c r="D333" s="56"/>
      <c r="E333" s="760"/>
      <c r="F333" s="5"/>
    </row>
    <row r="334" spans="2:6">
      <c r="B334" s="68" t="s">
        <v>8191</v>
      </c>
      <c r="C334" s="1030">
        <f>SUM(C335,C345,C351,C354,C357,C361,C364,C367,C370)</f>
        <v>1198000000</v>
      </c>
      <c r="D334" s="56"/>
      <c r="E334" s="760"/>
      <c r="F334" s="5"/>
    </row>
    <row r="335" spans="2:6" ht="31.5">
      <c r="B335" s="4" t="s">
        <v>235</v>
      </c>
      <c r="C335" s="1028">
        <v>151144000</v>
      </c>
      <c r="D335" s="56"/>
      <c r="E335" s="760" t="s">
        <v>389</v>
      </c>
      <c r="F335" s="5"/>
    </row>
    <row r="336" spans="2:6">
      <c r="B336" s="5" t="s">
        <v>265</v>
      </c>
      <c r="C336" s="1029">
        <v>36000000</v>
      </c>
      <c r="D336" s="56"/>
      <c r="E336" s="760" t="s">
        <v>377</v>
      </c>
      <c r="F336" s="5" t="s">
        <v>8191</v>
      </c>
    </row>
    <row r="337" spans="2:6" ht="31.5">
      <c r="B337" s="5" t="s">
        <v>267</v>
      </c>
      <c r="C337" s="1029">
        <v>19500000</v>
      </c>
      <c r="D337" s="56"/>
      <c r="E337" s="760" t="s">
        <v>308</v>
      </c>
      <c r="F337" s="5" t="s">
        <v>8191</v>
      </c>
    </row>
    <row r="338" spans="2:6" ht="31.5">
      <c r="B338" s="5" t="s">
        <v>268</v>
      </c>
      <c r="C338" s="1029">
        <v>37287500</v>
      </c>
      <c r="D338" s="56"/>
      <c r="E338" s="760" t="s">
        <v>323</v>
      </c>
      <c r="F338" s="5" t="s">
        <v>8258</v>
      </c>
    </row>
    <row r="339" spans="2:6" ht="31.5">
      <c r="B339" s="5" t="s">
        <v>236</v>
      </c>
      <c r="C339" s="1029">
        <v>8973500</v>
      </c>
      <c r="D339" s="56"/>
      <c r="E339" s="760" t="s">
        <v>8144</v>
      </c>
      <c r="F339" s="5" t="s">
        <v>8258</v>
      </c>
    </row>
    <row r="340" spans="2:6" ht="31.5">
      <c r="B340" s="5" t="s">
        <v>239</v>
      </c>
      <c r="C340" s="1029">
        <v>1563000</v>
      </c>
      <c r="D340" s="56"/>
      <c r="E340" s="760" t="s">
        <v>318</v>
      </c>
      <c r="F340" s="5" t="s">
        <v>8258</v>
      </c>
    </row>
    <row r="341" spans="2:6" ht="31.5">
      <c r="B341" s="5" t="s">
        <v>288</v>
      </c>
      <c r="C341" s="1029">
        <v>1320000</v>
      </c>
      <c r="D341" s="56"/>
      <c r="E341" s="760" t="s">
        <v>7714</v>
      </c>
      <c r="F341" s="5" t="s">
        <v>8258</v>
      </c>
    </row>
    <row r="342" spans="2:6" ht="31.5">
      <c r="B342" s="5" t="s">
        <v>275</v>
      </c>
      <c r="C342" s="1029">
        <v>10500000</v>
      </c>
      <c r="D342" s="56"/>
      <c r="E342" s="760" t="s">
        <v>377</v>
      </c>
      <c r="F342" s="5" t="s">
        <v>8258</v>
      </c>
    </row>
    <row r="343" spans="2:6">
      <c r="B343" s="5" t="s">
        <v>6246</v>
      </c>
      <c r="C343" s="1029">
        <v>36000000</v>
      </c>
      <c r="D343" s="56"/>
      <c r="E343" s="760" t="s">
        <v>377</v>
      </c>
      <c r="F343" s="5" t="s">
        <v>8191</v>
      </c>
    </row>
    <row r="344" spans="2:6">
      <c r="B344" s="5"/>
      <c r="C344" s="1029"/>
      <c r="D344" s="56"/>
      <c r="E344" s="760"/>
      <c r="F344" s="5"/>
    </row>
    <row r="345" spans="2:6" ht="31.5">
      <c r="B345" s="4" t="s">
        <v>241</v>
      </c>
      <c r="C345" s="1028">
        <v>1011561000</v>
      </c>
      <c r="D345" s="56"/>
      <c r="E345" s="760" t="s">
        <v>389</v>
      </c>
      <c r="F345" s="5"/>
    </row>
    <row r="346" spans="2:6">
      <c r="B346" s="5" t="s">
        <v>437</v>
      </c>
      <c r="C346" s="1029">
        <v>1000000000</v>
      </c>
      <c r="D346" s="56"/>
      <c r="E346" s="760" t="s">
        <v>254</v>
      </c>
      <c r="F346" s="5" t="s">
        <v>8191</v>
      </c>
    </row>
    <row r="347" spans="2:6" ht="31.5">
      <c r="B347" s="5" t="s">
        <v>3082</v>
      </c>
      <c r="C347" s="1029">
        <v>9000000</v>
      </c>
      <c r="D347" s="56"/>
      <c r="E347" s="760" t="s">
        <v>254</v>
      </c>
      <c r="F347" s="5" t="s">
        <v>8258</v>
      </c>
    </row>
    <row r="348" spans="2:6" ht="31.5">
      <c r="B348" s="5" t="s">
        <v>277</v>
      </c>
      <c r="C348" s="1029">
        <v>1301000</v>
      </c>
      <c r="D348" s="56"/>
      <c r="E348" s="760" t="s">
        <v>8237</v>
      </c>
      <c r="F348" s="5" t="s">
        <v>8258</v>
      </c>
    </row>
    <row r="349" spans="2:6">
      <c r="B349" s="5" t="s">
        <v>344</v>
      </c>
      <c r="C349" s="1029">
        <v>1260000</v>
      </c>
      <c r="D349" s="56"/>
      <c r="E349" s="760" t="s">
        <v>377</v>
      </c>
      <c r="F349" s="5" t="s">
        <v>8191</v>
      </c>
    </row>
    <row r="350" spans="2:6">
      <c r="B350" s="5"/>
      <c r="C350" s="1029"/>
      <c r="D350" s="56"/>
      <c r="E350" s="760"/>
      <c r="F350" s="5"/>
    </row>
    <row r="351" spans="2:6">
      <c r="B351" s="4" t="s">
        <v>365</v>
      </c>
      <c r="C351" s="1028">
        <v>1625000</v>
      </c>
      <c r="D351" s="56"/>
      <c r="E351" s="760" t="s">
        <v>389</v>
      </c>
      <c r="F351" s="5"/>
    </row>
    <row r="352" spans="2:6">
      <c r="B352" s="5" t="s">
        <v>8079</v>
      </c>
      <c r="C352" s="1029">
        <v>1625000</v>
      </c>
      <c r="D352" s="56"/>
      <c r="E352" s="760" t="s">
        <v>254</v>
      </c>
      <c r="F352" s="5" t="s">
        <v>8191</v>
      </c>
    </row>
    <row r="353" spans="2:6">
      <c r="B353" s="5"/>
      <c r="C353" s="1029"/>
      <c r="D353" s="56"/>
      <c r="E353" s="760"/>
      <c r="F353" s="5"/>
    </row>
    <row r="354" spans="2:6" ht="31.5">
      <c r="B354" s="4" t="s">
        <v>292</v>
      </c>
      <c r="C354" s="1028">
        <v>4050000</v>
      </c>
      <c r="D354" s="56"/>
      <c r="E354" s="760" t="s">
        <v>389</v>
      </c>
      <c r="F354" s="5"/>
    </row>
    <row r="355" spans="2:6">
      <c r="B355" s="5" t="s">
        <v>293</v>
      </c>
      <c r="C355" s="1029">
        <v>4050000</v>
      </c>
      <c r="D355" s="56"/>
      <c r="E355" s="760" t="s">
        <v>8259</v>
      </c>
      <c r="F355" s="5" t="s">
        <v>8191</v>
      </c>
    </row>
    <row r="356" spans="2:6">
      <c r="B356" s="5"/>
      <c r="C356" s="1029"/>
      <c r="D356" s="56"/>
      <c r="E356" s="760"/>
      <c r="F356" s="5"/>
    </row>
    <row r="357" spans="2:6" ht="31.5">
      <c r="B357" s="4" t="s">
        <v>299</v>
      </c>
      <c r="C357" s="1028">
        <v>11550000</v>
      </c>
      <c r="D357" s="56"/>
      <c r="E357" s="760" t="s">
        <v>5856</v>
      </c>
      <c r="F357" s="5"/>
    </row>
    <row r="358" spans="2:6">
      <c r="B358" s="5" t="s">
        <v>2519</v>
      </c>
      <c r="C358" s="1029">
        <v>5100000</v>
      </c>
      <c r="D358" s="56"/>
      <c r="E358" s="760" t="s">
        <v>333</v>
      </c>
      <c r="F358" s="5" t="s">
        <v>8260</v>
      </c>
    </row>
    <row r="359" spans="2:6">
      <c r="B359" s="5" t="s">
        <v>8261</v>
      </c>
      <c r="C359" s="1029">
        <v>6450000</v>
      </c>
      <c r="D359" s="56"/>
      <c r="E359" s="760" t="s">
        <v>254</v>
      </c>
      <c r="F359" s="5" t="s">
        <v>8191</v>
      </c>
    </row>
    <row r="360" spans="2:6">
      <c r="B360" s="5"/>
      <c r="C360" s="1029"/>
      <c r="D360" s="56"/>
      <c r="E360" s="760"/>
      <c r="F360" s="5"/>
    </row>
    <row r="361" spans="2:6" ht="31.5">
      <c r="B361" s="4" t="s">
        <v>7203</v>
      </c>
      <c r="C361" s="1028">
        <v>4270000</v>
      </c>
      <c r="D361" s="56"/>
      <c r="E361" s="760" t="s">
        <v>389</v>
      </c>
      <c r="F361" s="5"/>
    </row>
    <row r="362" spans="2:6">
      <c r="B362" s="5" t="s">
        <v>7208</v>
      </c>
      <c r="C362" s="1029">
        <v>4270000</v>
      </c>
      <c r="D362" s="56"/>
      <c r="E362" s="760" t="s">
        <v>254</v>
      </c>
      <c r="F362" s="5" t="s">
        <v>8191</v>
      </c>
    </row>
    <row r="363" spans="2:6">
      <c r="B363" s="5"/>
      <c r="C363" s="1029"/>
      <c r="D363" s="56"/>
      <c r="E363" s="760"/>
      <c r="F363" s="5"/>
    </row>
    <row r="364" spans="2:6" ht="31.5">
      <c r="B364" s="4" t="s">
        <v>7165</v>
      </c>
      <c r="C364" s="1028">
        <v>7800000</v>
      </c>
      <c r="D364" s="56"/>
      <c r="E364" s="760" t="s">
        <v>389</v>
      </c>
      <c r="F364" s="5"/>
    </row>
    <row r="365" spans="2:6">
      <c r="B365" s="5" t="s">
        <v>7166</v>
      </c>
      <c r="C365" s="1029">
        <v>7800000</v>
      </c>
      <c r="D365" s="56"/>
      <c r="E365" s="760" t="s">
        <v>377</v>
      </c>
      <c r="F365" s="5" t="s">
        <v>8191</v>
      </c>
    </row>
    <row r="366" spans="2:6">
      <c r="B366" s="5"/>
      <c r="C366" s="1029"/>
      <c r="D366" s="56"/>
      <c r="E366" s="760"/>
      <c r="F366" s="5"/>
    </row>
    <row r="367" spans="2:6">
      <c r="B367" s="4" t="s">
        <v>5406</v>
      </c>
      <c r="C367" s="1028">
        <v>3750000</v>
      </c>
      <c r="D367" s="56"/>
      <c r="E367" s="760" t="s">
        <v>389</v>
      </c>
      <c r="F367" s="5"/>
    </row>
    <row r="368" spans="2:6">
      <c r="B368" s="5" t="s">
        <v>8157</v>
      </c>
      <c r="C368" s="1029">
        <v>3750000</v>
      </c>
      <c r="D368" s="56"/>
      <c r="E368" s="760" t="s">
        <v>7719</v>
      </c>
      <c r="F368" s="5" t="s">
        <v>8191</v>
      </c>
    </row>
    <row r="369" spans="2:6">
      <c r="B369" s="5"/>
      <c r="C369" s="1029"/>
      <c r="D369" s="56"/>
      <c r="E369" s="760"/>
      <c r="F369" s="5"/>
    </row>
    <row r="370" spans="2:6" ht="31.5">
      <c r="B370" s="4" t="s">
        <v>2790</v>
      </c>
      <c r="C370" s="1028">
        <v>2250000</v>
      </c>
      <c r="D370" s="56"/>
      <c r="E370" s="760" t="s">
        <v>389</v>
      </c>
      <c r="F370" s="5"/>
    </row>
    <row r="371" spans="2:6" ht="31.5">
      <c r="B371" s="5" t="s">
        <v>8262</v>
      </c>
      <c r="C371" s="1029">
        <v>2250000</v>
      </c>
      <c r="D371" s="56"/>
      <c r="E371" s="760" t="s">
        <v>254</v>
      </c>
      <c r="F371" s="5" t="s">
        <v>8191</v>
      </c>
    </row>
    <row r="372" spans="2:6">
      <c r="B372" s="5"/>
      <c r="C372" s="1029"/>
      <c r="D372" s="56"/>
      <c r="E372" s="760"/>
      <c r="F372" s="5"/>
    </row>
    <row r="373" spans="2:6">
      <c r="B373" s="5"/>
      <c r="C373" s="1029"/>
      <c r="D373" s="56"/>
      <c r="E373" s="760"/>
      <c r="F373" s="5"/>
    </row>
    <row r="374" spans="2:6">
      <c r="B374" s="68" t="s">
        <v>8193</v>
      </c>
      <c r="C374" s="1030">
        <f>SUM(C375,C385,C392,C396,C399,C402,C405,C408,C411)</f>
        <v>1234000000</v>
      </c>
      <c r="D374" s="56"/>
      <c r="E374" s="760"/>
      <c r="F374" s="5"/>
    </row>
    <row r="375" spans="2:6" ht="31.5">
      <c r="B375" s="4" t="s">
        <v>235</v>
      </c>
      <c r="C375" s="1028">
        <v>108342000</v>
      </c>
      <c r="D375" s="56"/>
      <c r="E375" s="760" t="s">
        <v>389</v>
      </c>
      <c r="F375" s="5"/>
    </row>
    <row r="376" spans="2:6">
      <c r="B376" s="5" t="s">
        <v>265</v>
      </c>
      <c r="C376" s="1029">
        <v>1200000</v>
      </c>
      <c r="D376" s="56"/>
      <c r="E376" s="760" t="s">
        <v>323</v>
      </c>
      <c r="F376" s="5" t="s">
        <v>8193</v>
      </c>
    </row>
    <row r="377" spans="2:6" ht="31.5">
      <c r="B377" s="5" t="s">
        <v>267</v>
      </c>
      <c r="C377" s="1029">
        <v>15700000</v>
      </c>
      <c r="D377" s="56"/>
      <c r="E377" s="760" t="s">
        <v>284</v>
      </c>
      <c r="F377" s="5" t="s">
        <v>8193</v>
      </c>
    </row>
    <row r="378" spans="2:6">
      <c r="B378" s="5" t="s">
        <v>268</v>
      </c>
      <c r="C378" s="1029">
        <v>74700000</v>
      </c>
      <c r="D378" s="56"/>
      <c r="E378" s="760" t="s">
        <v>8263</v>
      </c>
      <c r="F378" s="5" t="s">
        <v>8193</v>
      </c>
    </row>
    <row r="379" spans="2:6">
      <c r="B379" s="5" t="s">
        <v>236</v>
      </c>
      <c r="C379" s="1029">
        <v>6994000</v>
      </c>
      <c r="D379" s="56"/>
      <c r="E379" s="760" t="s">
        <v>7713</v>
      </c>
      <c r="F379" s="5" t="s">
        <v>8193</v>
      </c>
    </row>
    <row r="380" spans="2:6">
      <c r="B380" s="5" t="s">
        <v>272</v>
      </c>
      <c r="C380" s="1029">
        <v>2210000</v>
      </c>
      <c r="D380" s="56"/>
      <c r="E380" s="760" t="s">
        <v>308</v>
      </c>
      <c r="F380" s="5" t="s">
        <v>8193</v>
      </c>
    </row>
    <row r="381" spans="2:6" ht="31.5">
      <c r="B381" s="5" t="s">
        <v>239</v>
      </c>
      <c r="C381" s="1029">
        <v>1238000</v>
      </c>
      <c r="D381" s="56"/>
      <c r="E381" s="760" t="s">
        <v>436</v>
      </c>
      <c r="F381" s="5" t="s">
        <v>8193</v>
      </c>
    </row>
    <row r="382" spans="2:6" ht="31.5">
      <c r="B382" s="5" t="s">
        <v>288</v>
      </c>
      <c r="C382" s="1029">
        <v>1200000</v>
      </c>
      <c r="D382" s="56"/>
      <c r="E382" s="760" t="s">
        <v>284</v>
      </c>
      <c r="F382" s="5" t="s">
        <v>8193</v>
      </c>
    </row>
    <row r="383" spans="2:6" ht="31.5">
      <c r="B383" s="5" t="s">
        <v>289</v>
      </c>
      <c r="C383" s="1029">
        <v>5100000</v>
      </c>
      <c r="D383" s="56"/>
      <c r="E383" s="760" t="s">
        <v>284</v>
      </c>
      <c r="F383" s="5" t="s">
        <v>8193</v>
      </c>
    </row>
    <row r="384" spans="2:6">
      <c r="B384" s="5"/>
      <c r="C384" s="1029"/>
      <c r="D384" s="56"/>
      <c r="E384" s="760"/>
      <c r="F384" s="5"/>
    </row>
    <row r="385" spans="2:6" ht="31.5">
      <c r="B385" s="4" t="s">
        <v>241</v>
      </c>
      <c r="C385" s="1028">
        <v>1015278000</v>
      </c>
      <c r="D385" s="56"/>
      <c r="E385" s="760" t="s">
        <v>389</v>
      </c>
      <c r="F385" s="5"/>
    </row>
    <row r="386" spans="2:6">
      <c r="B386" s="5" t="s">
        <v>437</v>
      </c>
      <c r="C386" s="1029">
        <v>1000000000</v>
      </c>
      <c r="D386" s="56"/>
      <c r="E386" s="760" t="s">
        <v>254</v>
      </c>
      <c r="F386" s="5" t="s">
        <v>8193</v>
      </c>
    </row>
    <row r="387" spans="2:6">
      <c r="B387" s="5" t="s">
        <v>3082</v>
      </c>
      <c r="C387" s="1029">
        <v>5000000</v>
      </c>
      <c r="D387" s="56"/>
      <c r="E387" s="760" t="s">
        <v>8264</v>
      </c>
      <c r="F387" s="5"/>
    </row>
    <row r="388" spans="2:6">
      <c r="B388" s="5" t="s">
        <v>242</v>
      </c>
      <c r="C388" s="1029">
        <v>4378000</v>
      </c>
      <c r="D388" s="56"/>
      <c r="E388" s="760" t="s">
        <v>254</v>
      </c>
      <c r="F388" s="5"/>
    </row>
    <row r="389" spans="2:6" ht="31.5">
      <c r="B389" s="5" t="s">
        <v>277</v>
      </c>
      <c r="C389" s="1029">
        <v>4120000</v>
      </c>
      <c r="D389" s="56"/>
      <c r="E389" s="760" t="s">
        <v>7686</v>
      </c>
      <c r="F389" s="5"/>
    </row>
    <row r="390" spans="2:6">
      <c r="B390" s="5" t="s">
        <v>344</v>
      </c>
      <c r="C390" s="1029">
        <v>1780000</v>
      </c>
      <c r="D390" s="56"/>
      <c r="E390" s="760" t="s">
        <v>323</v>
      </c>
      <c r="F390" s="5"/>
    </row>
    <row r="391" spans="2:6">
      <c r="B391" s="5"/>
      <c r="C391" s="1029"/>
      <c r="D391" s="56"/>
      <c r="E391" s="760"/>
      <c r="F391" s="5"/>
    </row>
    <row r="392" spans="2:6" ht="31.5">
      <c r="B392" s="4" t="s">
        <v>292</v>
      </c>
      <c r="C392" s="1028">
        <v>73800000</v>
      </c>
      <c r="D392" s="56"/>
      <c r="E392" s="760" t="s">
        <v>389</v>
      </c>
      <c r="F392" s="5"/>
    </row>
    <row r="393" spans="2:6">
      <c r="B393" s="5" t="s">
        <v>8265</v>
      </c>
      <c r="C393" s="1029">
        <v>72000000</v>
      </c>
      <c r="D393" s="56"/>
      <c r="E393" s="760" t="s">
        <v>284</v>
      </c>
      <c r="F393" s="5" t="s">
        <v>8193</v>
      </c>
    </row>
    <row r="394" spans="2:6">
      <c r="B394" s="5" t="s">
        <v>293</v>
      </c>
      <c r="C394" s="1029">
        <v>1800000</v>
      </c>
      <c r="D394" s="56"/>
      <c r="E394" s="760" t="s">
        <v>8266</v>
      </c>
      <c r="F394" s="5"/>
    </row>
    <row r="395" spans="2:6">
      <c r="B395" s="5"/>
      <c r="C395" s="1029"/>
      <c r="D395" s="56"/>
      <c r="E395" s="760"/>
      <c r="F395" s="5"/>
    </row>
    <row r="396" spans="2:6" ht="31.5">
      <c r="B396" s="4" t="s">
        <v>299</v>
      </c>
      <c r="C396" s="1028">
        <v>8080000</v>
      </c>
      <c r="D396" s="56"/>
      <c r="E396" s="760" t="s">
        <v>5856</v>
      </c>
      <c r="F396" s="5"/>
    </row>
    <row r="397" spans="2:6" ht="31.5">
      <c r="B397" s="5" t="s">
        <v>2519</v>
      </c>
      <c r="C397" s="1029">
        <v>8080000</v>
      </c>
      <c r="D397" s="56"/>
      <c r="E397" s="760" t="s">
        <v>8267</v>
      </c>
      <c r="F397" s="5" t="s">
        <v>8193</v>
      </c>
    </row>
    <row r="398" spans="2:6">
      <c r="B398" s="5"/>
      <c r="C398" s="1029"/>
      <c r="D398" s="56"/>
      <c r="E398" s="760"/>
      <c r="F398" s="5"/>
    </row>
    <row r="399" spans="2:6" ht="31.5">
      <c r="B399" s="4" t="s">
        <v>7203</v>
      </c>
      <c r="C399" s="1028">
        <v>1800000</v>
      </c>
      <c r="D399" s="56"/>
      <c r="E399" s="760" t="s">
        <v>389</v>
      </c>
      <c r="F399" s="5"/>
    </row>
    <row r="400" spans="2:6" ht="31.5">
      <c r="B400" s="5" t="s">
        <v>8232</v>
      </c>
      <c r="C400" s="1029">
        <v>1800000</v>
      </c>
      <c r="D400" s="56"/>
      <c r="E400" s="760" t="s">
        <v>8268</v>
      </c>
      <c r="F400" s="5" t="s">
        <v>8193</v>
      </c>
    </row>
    <row r="401" spans="2:6">
      <c r="B401" s="5"/>
      <c r="C401" s="1029"/>
      <c r="D401" s="56"/>
      <c r="E401" s="760"/>
      <c r="F401" s="5"/>
    </row>
    <row r="402" spans="2:6" ht="31.5">
      <c r="B402" s="4" t="s">
        <v>301</v>
      </c>
      <c r="C402" s="1028">
        <v>2900000</v>
      </c>
      <c r="D402" s="56"/>
      <c r="E402" s="760" t="s">
        <v>5856</v>
      </c>
      <c r="F402" s="5"/>
    </row>
    <row r="403" spans="2:6">
      <c r="B403" s="5" t="s">
        <v>7709</v>
      </c>
      <c r="C403" s="1029">
        <v>2900000</v>
      </c>
      <c r="D403" s="56"/>
      <c r="E403" s="760" t="s">
        <v>254</v>
      </c>
      <c r="F403" s="5" t="s">
        <v>8193</v>
      </c>
    </row>
    <row r="404" spans="2:6">
      <c r="B404" s="5"/>
      <c r="C404" s="1029"/>
      <c r="D404" s="56"/>
      <c r="E404" s="760"/>
      <c r="F404" s="5"/>
    </row>
    <row r="405" spans="2:6" ht="31.5">
      <c r="B405" s="4" t="s">
        <v>7165</v>
      </c>
      <c r="C405" s="1028">
        <v>9600000</v>
      </c>
      <c r="D405" s="56"/>
      <c r="E405" s="760" t="s">
        <v>5856</v>
      </c>
      <c r="F405" s="5"/>
    </row>
    <row r="406" spans="2:6">
      <c r="B406" s="5" t="s">
        <v>7166</v>
      </c>
      <c r="C406" s="1029">
        <v>9600000</v>
      </c>
      <c r="D406" s="56"/>
      <c r="E406" s="760" t="s">
        <v>284</v>
      </c>
      <c r="F406" s="5" t="s">
        <v>8193</v>
      </c>
    </row>
    <row r="407" spans="2:6">
      <c r="B407" s="5"/>
      <c r="C407" s="1029"/>
      <c r="D407" s="56"/>
      <c r="E407" s="760"/>
      <c r="F407" s="5"/>
    </row>
    <row r="408" spans="2:6" ht="31.5">
      <c r="B408" s="4" t="s">
        <v>5910</v>
      </c>
      <c r="C408" s="1028">
        <v>3000000</v>
      </c>
      <c r="D408" s="56"/>
      <c r="E408" s="760" t="s">
        <v>5856</v>
      </c>
      <c r="F408" s="5"/>
    </row>
    <row r="409" spans="2:6" ht="47.25">
      <c r="B409" s="5" t="s">
        <v>5911</v>
      </c>
      <c r="C409" s="1029">
        <v>3000000</v>
      </c>
      <c r="D409" s="56"/>
      <c r="E409" s="760" t="s">
        <v>254</v>
      </c>
      <c r="F409" s="5" t="s">
        <v>8193</v>
      </c>
    </row>
    <row r="410" spans="2:6">
      <c r="B410" s="5"/>
      <c r="C410" s="1029"/>
      <c r="D410" s="56"/>
      <c r="E410" s="760"/>
      <c r="F410" s="5"/>
    </row>
    <row r="411" spans="2:6">
      <c r="B411" s="4" t="s">
        <v>5406</v>
      </c>
      <c r="C411" s="1028">
        <v>11200000</v>
      </c>
      <c r="D411" s="56"/>
      <c r="E411" s="760" t="s">
        <v>389</v>
      </c>
      <c r="F411" s="5"/>
    </row>
    <row r="412" spans="2:6" ht="47.25">
      <c r="B412" s="5" t="s">
        <v>8211</v>
      </c>
      <c r="C412" s="1029">
        <v>5200000</v>
      </c>
      <c r="D412" s="56"/>
      <c r="E412" s="760" t="s">
        <v>8269</v>
      </c>
      <c r="F412" s="5" t="s">
        <v>8193</v>
      </c>
    </row>
    <row r="413" spans="2:6">
      <c r="B413" s="5" t="s">
        <v>8213</v>
      </c>
      <c r="C413" s="1029">
        <v>6000000</v>
      </c>
      <c r="D413" s="56"/>
      <c r="E413" s="760" t="s">
        <v>8270</v>
      </c>
      <c r="F413" s="5"/>
    </row>
    <row r="414" spans="2:6">
      <c r="B414" s="5"/>
      <c r="C414" s="1029"/>
      <c r="D414" s="56"/>
      <c r="E414" s="760"/>
      <c r="F414" s="5"/>
    </row>
    <row r="415" spans="2:6">
      <c r="B415" s="5"/>
      <c r="C415" s="1029"/>
      <c r="D415" s="56"/>
      <c r="E415" s="760"/>
      <c r="F415" s="5"/>
    </row>
    <row r="416" spans="2:6">
      <c r="B416" s="68" t="s">
        <v>8195</v>
      </c>
      <c r="C416" s="1030">
        <f>SUM(C417,C427,C433,C437,C440,C444,C447,C450,C453)</f>
        <v>2270000000</v>
      </c>
      <c r="D416" s="56"/>
      <c r="E416" s="760"/>
      <c r="F416" s="5"/>
    </row>
    <row r="417" spans="2:6" ht="31.5">
      <c r="B417" s="4" t="s">
        <v>235</v>
      </c>
      <c r="C417" s="1028">
        <v>136243000</v>
      </c>
      <c r="D417" s="56"/>
      <c r="E417" s="760" t="s">
        <v>7712</v>
      </c>
      <c r="F417" s="5"/>
    </row>
    <row r="418" spans="2:6">
      <c r="B418" s="5" t="s">
        <v>265</v>
      </c>
      <c r="C418" s="1029">
        <v>55000000</v>
      </c>
      <c r="D418" s="56"/>
      <c r="E418" s="760" t="s">
        <v>8271</v>
      </c>
      <c r="F418" s="5" t="s">
        <v>8195</v>
      </c>
    </row>
    <row r="419" spans="2:6" ht="31.5">
      <c r="B419" s="5" t="s">
        <v>267</v>
      </c>
      <c r="C419" s="1029">
        <v>10020000</v>
      </c>
      <c r="D419" s="56"/>
      <c r="E419" s="760" t="s">
        <v>284</v>
      </c>
      <c r="F419" s="5" t="s">
        <v>8195</v>
      </c>
    </row>
    <row r="420" spans="2:6">
      <c r="B420" s="5" t="s">
        <v>268</v>
      </c>
      <c r="C420" s="1029">
        <v>55000000</v>
      </c>
      <c r="D420" s="56"/>
      <c r="E420" s="760" t="s">
        <v>284</v>
      </c>
      <c r="F420" s="5" t="s">
        <v>8195</v>
      </c>
    </row>
    <row r="421" spans="2:6">
      <c r="B421" s="5" t="s">
        <v>236</v>
      </c>
      <c r="C421" s="1029">
        <v>6500000</v>
      </c>
      <c r="D421" s="56"/>
      <c r="E421" s="760" t="s">
        <v>6356</v>
      </c>
      <c r="F421" s="5" t="s">
        <v>8195</v>
      </c>
    </row>
    <row r="422" spans="2:6">
      <c r="B422" s="5" t="s">
        <v>272</v>
      </c>
      <c r="C422" s="1029">
        <v>2583000</v>
      </c>
      <c r="D422" s="56"/>
      <c r="E422" s="760" t="s">
        <v>283</v>
      </c>
      <c r="F422" s="5" t="s">
        <v>8260</v>
      </c>
    </row>
    <row r="423" spans="2:6" ht="31.5">
      <c r="B423" s="5" t="s">
        <v>239</v>
      </c>
      <c r="C423" s="1029">
        <v>1000000</v>
      </c>
      <c r="D423" s="56"/>
      <c r="E423" s="760" t="s">
        <v>256</v>
      </c>
      <c r="F423" s="5" t="s">
        <v>8195</v>
      </c>
    </row>
    <row r="424" spans="2:6" ht="31.5">
      <c r="B424" s="5" t="s">
        <v>288</v>
      </c>
      <c r="C424" s="1029">
        <v>1140000</v>
      </c>
      <c r="D424" s="56"/>
      <c r="E424" s="760" t="s">
        <v>284</v>
      </c>
      <c r="F424" s="5" t="s">
        <v>8195</v>
      </c>
    </row>
    <row r="425" spans="2:6" ht="31.5">
      <c r="B425" s="5" t="s">
        <v>289</v>
      </c>
      <c r="C425" s="1029">
        <v>5000000</v>
      </c>
      <c r="D425" s="56"/>
      <c r="E425" s="760" t="s">
        <v>8272</v>
      </c>
      <c r="F425" s="5" t="s">
        <v>8195</v>
      </c>
    </row>
    <row r="426" spans="2:6">
      <c r="B426" s="5"/>
      <c r="C426" s="1029"/>
      <c r="D426" s="56"/>
      <c r="E426" s="760"/>
      <c r="F426" s="5"/>
    </row>
    <row r="427" spans="2:6" ht="31.5">
      <c r="B427" s="4" t="s">
        <v>241</v>
      </c>
      <c r="C427" s="1028">
        <v>2008465000</v>
      </c>
      <c r="D427" s="56"/>
      <c r="E427" s="760" t="s">
        <v>5856</v>
      </c>
      <c r="F427" s="5"/>
    </row>
    <row r="428" spans="2:6">
      <c r="B428" s="5" t="s">
        <v>437</v>
      </c>
      <c r="C428" s="1029">
        <v>2000000000</v>
      </c>
      <c r="D428" s="56"/>
      <c r="E428" s="760" t="s">
        <v>281</v>
      </c>
      <c r="F428" s="5" t="s">
        <v>8195</v>
      </c>
    </row>
    <row r="429" spans="2:6">
      <c r="B429" s="5" t="s">
        <v>242</v>
      </c>
      <c r="C429" s="1029">
        <v>4965000</v>
      </c>
      <c r="D429" s="56"/>
      <c r="E429" s="760" t="s">
        <v>250</v>
      </c>
      <c r="F429" s="5" t="s">
        <v>8195</v>
      </c>
    </row>
    <row r="430" spans="2:6" ht="31.5">
      <c r="B430" s="5" t="s">
        <v>277</v>
      </c>
      <c r="C430" s="1029">
        <v>1000000</v>
      </c>
      <c r="D430" s="56"/>
      <c r="E430" s="760" t="s">
        <v>6446</v>
      </c>
      <c r="F430" s="5" t="s">
        <v>8195</v>
      </c>
    </row>
    <row r="431" spans="2:6" ht="31.5">
      <c r="B431" s="5" t="s">
        <v>243</v>
      </c>
      <c r="C431" s="1029">
        <v>2500000</v>
      </c>
      <c r="D431" s="56"/>
      <c r="E431" s="760" t="s">
        <v>283</v>
      </c>
      <c r="F431" s="5" t="s">
        <v>8195</v>
      </c>
    </row>
    <row r="432" spans="2:6">
      <c r="B432" s="5"/>
      <c r="C432" s="1029"/>
      <c r="D432" s="56"/>
      <c r="E432" s="760"/>
      <c r="F432" s="5"/>
    </row>
    <row r="433" spans="2:6" ht="31.5">
      <c r="B433" s="4" t="s">
        <v>292</v>
      </c>
      <c r="C433" s="1028">
        <v>86560000</v>
      </c>
      <c r="D433" s="56"/>
      <c r="E433" s="760" t="s">
        <v>7712</v>
      </c>
      <c r="F433" s="5"/>
    </row>
    <row r="434" spans="2:6">
      <c r="B434" s="5" t="s">
        <v>293</v>
      </c>
      <c r="C434" s="1029">
        <v>4450000</v>
      </c>
      <c r="D434" s="56"/>
      <c r="E434" s="760" t="s">
        <v>250</v>
      </c>
      <c r="F434" s="5" t="s">
        <v>8195</v>
      </c>
    </row>
    <row r="435" spans="2:6">
      <c r="B435" s="5" t="s">
        <v>294</v>
      </c>
      <c r="C435" s="1029">
        <v>82110000</v>
      </c>
      <c r="D435" s="56"/>
      <c r="E435" s="760" t="s">
        <v>284</v>
      </c>
      <c r="F435" s="5" t="s">
        <v>8195</v>
      </c>
    </row>
    <row r="436" spans="2:6">
      <c r="B436" s="5"/>
      <c r="C436" s="1029"/>
      <c r="D436" s="56"/>
      <c r="E436" s="760"/>
      <c r="F436" s="5"/>
    </row>
    <row r="437" spans="2:6" ht="31.5">
      <c r="B437" s="4" t="s">
        <v>2734</v>
      </c>
      <c r="C437" s="1028">
        <v>3050000</v>
      </c>
      <c r="D437" s="56"/>
      <c r="E437" s="760" t="s">
        <v>389</v>
      </c>
      <c r="F437" s="5"/>
    </row>
    <row r="438" spans="2:6">
      <c r="B438" s="5" t="s">
        <v>8217</v>
      </c>
      <c r="C438" s="1029">
        <v>3050000</v>
      </c>
      <c r="D438" s="56"/>
      <c r="E438" s="760" t="s">
        <v>250</v>
      </c>
      <c r="F438" s="5" t="s">
        <v>8195</v>
      </c>
    </row>
    <row r="439" spans="2:6">
      <c r="B439" s="5"/>
      <c r="C439" s="1029"/>
      <c r="D439" s="56"/>
      <c r="E439" s="760"/>
      <c r="F439" s="5"/>
    </row>
    <row r="440" spans="2:6" ht="31.5">
      <c r="B440" s="4" t="s">
        <v>299</v>
      </c>
      <c r="C440" s="1028">
        <v>14032000</v>
      </c>
      <c r="D440" s="56"/>
      <c r="E440" s="760" t="s">
        <v>5856</v>
      </c>
      <c r="F440" s="5"/>
    </row>
    <row r="441" spans="2:6">
      <c r="B441" s="5" t="s">
        <v>2519</v>
      </c>
      <c r="C441" s="1029">
        <v>6650000</v>
      </c>
      <c r="D441" s="56"/>
      <c r="E441" s="760" t="s">
        <v>2782</v>
      </c>
      <c r="F441" s="5" t="s">
        <v>8195</v>
      </c>
    </row>
    <row r="442" spans="2:6" ht="31.5">
      <c r="B442" s="5" t="s">
        <v>300</v>
      </c>
      <c r="C442" s="1029">
        <v>7382000</v>
      </c>
      <c r="D442" s="56"/>
      <c r="E442" s="760" t="s">
        <v>250</v>
      </c>
      <c r="F442" s="5" t="s">
        <v>8195</v>
      </c>
    </row>
    <row r="443" spans="2:6">
      <c r="B443" s="5"/>
      <c r="C443" s="1029"/>
      <c r="D443" s="56"/>
      <c r="E443" s="760"/>
      <c r="F443" s="5"/>
    </row>
    <row r="444" spans="2:6" ht="31.5">
      <c r="B444" s="4" t="s">
        <v>7203</v>
      </c>
      <c r="C444" s="1028">
        <v>4950000</v>
      </c>
      <c r="D444" s="56"/>
      <c r="E444" s="760" t="s">
        <v>389</v>
      </c>
      <c r="F444" s="5"/>
    </row>
    <row r="445" spans="2:6">
      <c r="B445" s="5" t="s">
        <v>8218</v>
      </c>
      <c r="C445" s="1029">
        <v>4950000</v>
      </c>
      <c r="D445" s="56"/>
      <c r="E445" s="760" t="s">
        <v>5148</v>
      </c>
      <c r="F445" s="5" t="s">
        <v>8195</v>
      </c>
    </row>
    <row r="446" spans="2:6">
      <c r="B446" s="5"/>
      <c r="C446" s="1029"/>
      <c r="D446" s="56"/>
      <c r="E446" s="760"/>
      <c r="F446" s="5"/>
    </row>
    <row r="447" spans="2:6" ht="31.5">
      <c r="B447" s="4" t="s">
        <v>7165</v>
      </c>
      <c r="C447" s="1028">
        <v>7200000</v>
      </c>
      <c r="D447" s="56"/>
      <c r="E447" s="760" t="s">
        <v>389</v>
      </c>
      <c r="F447" s="5"/>
    </row>
    <row r="448" spans="2:6">
      <c r="B448" s="5" t="s">
        <v>7166</v>
      </c>
      <c r="C448" s="1029">
        <v>7200000</v>
      </c>
      <c r="D448" s="56"/>
      <c r="E448" s="760" t="s">
        <v>2737</v>
      </c>
      <c r="F448" s="5" t="s">
        <v>8195</v>
      </c>
    </row>
    <row r="449" spans="2:6">
      <c r="B449" s="5"/>
      <c r="C449" s="1029"/>
      <c r="D449" s="56"/>
      <c r="E449" s="760"/>
      <c r="F449" s="5"/>
    </row>
    <row r="450" spans="2:6" ht="31.5">
      <c r="B450" s="4" t="s">
        <v>5910</v>
      </c>
      <c r="C450" s="1028">
        <v>1500000</v>
      </c>
      <c r="D450" s="56"/>
      <c r="E450" s="760" t="s">
        <v>7712</v>
      </c>
      <c r="F450" s="5"/>
    </row>
    <row r="451" spans="2:6" ht="31.5">
      <c r="B451" s="5" t="s">
        <v>8219</v>
      </c>
      <c r="C451" s="1029">
        <v>1500000</v>
      </c>
      <c r="D451" s="56"/>
      <c r="E451" s="760" t="s">
        <v>250</v>
      </c>
      <c r="F451" s="5" t="s">
        <v>8195</v>
      </c>
    </row>
    <row r="452" spans="2:6">
      <c r="B452" s="5"/>
      <c r="C452" s="1029"/>
      <c r="D452" s="56"/>
      <c r="E452" s="760"/>
      <c r="F452" s="5"/>
    </row>
    <row r="453" spans="2:6">
      <c r="B453" s="4" t="s">
        <v>5406</v>
      </c>
      <c r="C453" s="1028">
        <v>8000000</v>
      </c>
      <c r="D453" s="56"/>
      <c r="E453" s="760" t="s">
        <v>389</v>
      </c>
      <c r="F453" s="5"/>
    </row>
    <row r="454" spans="2:6">
      <c r="B454" s="5" t="s">
        <v>8211</v>
      </c>
      <c r="C454" s="1029">
        <v>8000000</v>
      </c>
      <c r="D454" s="56"/>
      <c r="E454" s="760" t="s">
        <v>8273</v>
      </c>
      <c r="F454" s="5" t="s">
        <v>8195</v>
      </c>
    </row>
    <row r="455" spans="2:6">
      <c r="B455" s="5"/>
      <c r="C455" s="1029"/>
      <c r="D455" s="56"/>
      <c r="E455" s="760"/>
      <c r="F455" s="5"/>
    </row>
    <row r="456" spans="2:6">
      <c r="B456" s="5"/>
      <c r="C456" s="1029"/>
      <c r="D456" s="56"/>
      <c r="E456" s="760"/>
      <c r="F456" s="5"/>
    </row>
    <row r="457" spans="2:6">
      <c r="B457" s="68" t="s">
        <v>8275</v>
      </c>
      <c r="C457" s="1030">
        <f>SUM(C458,C467,C471,C475,C478,C481,C484,C487,C490)</f>
        <v>252000000</v>
      </c>
      <c r="D457" s="56"/>
      <c r="E457" s="760"/>
      <c r="F457" s="5"/>
    </row>
    <row r="458" spans="2:6" ht="31.5">
      <c r="B458" s="4" t="s">
        <v>235</v>
      </c>
      <c r="C458" s="1028">
        <v>144097500</v>
      </c>
      <c r="D458" s="56"/>
      <c r="E458" s="760" t="s">
        <v>389</v>
      </c>
      <c r="F458" s="5"/>
    </row>
    <row r="459" spans="2:6" ht="47.25">
      <c r="B459" s="5" t="s">
        <v>265</v>
      </c>
      <c r="C459" s="1029">
        <v>39134400</v>
      </c>
      <c r="D459" s="56"/>
      <c r="E459" s="760" t="s">
        <v>8274</v>
      </c>
      <c r="F459" s="5" t="s">
        <v>8275</v>
      </c>
    </row>
    <row r="460" spans="2:6" ht="31.5">
      <c r="B460" s="5" t="s">
        <v>267</v>
      </c>
      <c r="C460" s="1029">
        <v>9840000</v>
      </c>
      <c r="D460" s="56"/>
      <c r="E460" s="760" t="s">
        <v>283</v>
      </c>
      <c r="F460" s="5" t="s">
        <v>8275</v>
      </c>
    </row>
    <row r="461" spans="2:6" ht="63">
      <c r="B461" s="5" t="s">
        <v>268</v>
      </c>
      <c r="C461" s="1029">
        <v>73055900</v>
      </c>
      <c r="D461" s="56"/>
      <c r="E461" s="760" t="s">
        <v>8276</v>
      </c>
      <c r="F461" s="5" t="s">
        <v>8275</v>
      </c>
    </row>
    <row r="462" spans="2:6" ht="31.5">
      <c r="B462" s="5" t="s">
        <v>236</v>
      </c>
      <c r="C462" s="1029">
        <v>6961200</v>
      </c>
      <c r="D462" s="56"/>
      <c r="E462" s="760" t="s">
        <v>7685</v>
      </c>
      <c r="F462" s="5" t="s">
        <v>8275</v>
      </c>
    </row>
    <row r="463" spans="2:6" ht="31.5">
      <c r="B463" s="5" t="s">
        <v>239</v>
      </c>
      <c r="C463" s="1029">
        <v>1331000</v>
      </c>
      <c r="D463" s="56"/>
      <c r="E463" s="760" t="s">
        <v>2546</v>
      </c>
      <c r="F463" s="5" t="s">
        <v>8277</v>
      </c>
    </row>
    <row r="464" spans="2:6" ht="31.5">
      <c r="B464" s="5" t="s">
        <v>275</v>
      </c>
      <c r="C464" s="1029">
        <v>4100000</v>
      </c>
      <c r="D464" s="56"/>
      <c r="E464" s="760" t="s">
        <v>7875</v>
      </c>
      <c r="F464" s="5" t="s">
        <v>8275</v>
      </c>
    </row>
    <row r="465" spans="2:6" ht="31.5">
      <c r="B465" s="5" t="s">
        <v>289</v>
      </c>
      <c r="C465" s="1029">
        <v>9675000</v>
      </c>
      <c r="D465" s="56"/>
      <c r="E465" s="760" t="s">
        <v>7875</v>
      </c>
      <c r="F465" s="5" t="s">
        <v>8275</v>
      </c>
    </row>
    <row r="466" spans="2:6">
      <c r="B466" s="5"/>
      <c r="C466" s="1029"/>
      <c r="D466" s="56"/>
      <c r="E466" s="760"/>
      <c r="F466" s="5"/>
    </row>
    <row r="467" spans="2:6" ht="31.5">
      <c r="B467" s="4" t="s">
        <v>241</v>
      </c>
      <c r="C467" s="1028">
        <v>5245000</v>
      </c>
      <c r="D467" s="56"/>
      <c r="E467" s="760" t="s">
        <v>389</v>
      </c>
      <c r="F467" s="5"/>
    </row>
    <row r="468" spans="2:6" ht="31.5">
      <c r="B468" s="5" t="s">
        <v>277</v>
      </c>
      <c r="C468" s="1029">
        <v>3745000</v>
      </c>
      <c r="D468" s="56"/>
      <c r="E468" s="760" t="s">
        <v>8278</v>
      </c>
      <c r="F468" s="5" t="s">
        <v>8275</v>
      </c>
    </row>
    <row r="469" spans="2:6" ht="31.5">
      <c r="B469" s="5" t="s">
        <v>344</v>
      </c>
      <c r="C469" s="1029">
        <v>1500000</v>
      </c>
      <c r="D469" s="56"/>
      <c r="E469" s="760" t="s">
        <v>8279</v>
      </c>
      <c r="F469" s="5" t="s">
        <v>8275</v>
      </c>
    </row>
    <row r="470" spans="2:6">
      <c r="B470" s="5"/>
      <c r="C470" s="1029"/>
      <c r="D470" s="56"/>
      <c r="E470" s="760"/>
      <c r="F470" s="5"/>
    </row>
    <row r="471" spans="2:6" ht="31.5">
      <c r="B471" s="4" t="s">
        <v>292</v>
      </c>
      <c r="C471" s="1028">
        <v>64000000</v>
      </c>
      <c r="D471" s="56"/>
      <c r="E471" s="760" t="s">
        <v>389</v>
      </c>
      <c r="F471" s="5"/>
    </row>
    <row r="472" spans="2:6" ht="31.5">
      <c r="B472" s="5" t="s">
        <v>293</v>
      </c>
      <c r="C472" s="1029">
        <v>4000000</v>
      </c>
      <c r="D472" s="56"/>
      <c r="E472" s="760" t="s">
        <v>7773</v>
      </c>
      <c r="F472" s="5" t="s">
        <v>8275</v>
      </c>
    </row>
    <row r="473" spans="2:6" ht="31.5">
      <c r="B473" s="5" t="s">
        <v>294</v>
      </c>
      <c r="C473" s="1029">
        <v>60000000</v>
      </c>
      <c r="D473" s="56"/>
      <c r="E473" s="760" t="s">
        <v>8119</v>
      </c>
      <c r="F473" s="5" t="s">
        <v>8275</v>
      </c>
    </row>
    <row r="474" spans="2:6">
      <c r="B474" s="5"/>
      <c r="C474" s="1029"/>
      <c r="D474" s="56"/>
      <c r="E474" s="760"/>
      <c r="F474" s="5"/>
    </row>
    <row r="475" spans="2:6" ht="31.5">
      <c r="B475" s="4" t="s">
        <v>2734</v>
      </c>
      <c r="C475" s="1028">
        <v>4000000</v>
      </c>
      <c r="D475" s="56"/>
      <c r="E475" s="760" t="s">
        <v>389</v>
      </c>
      <c r="F475" s="5"/>
    </row>
    <row r="476" spans="2:6" ht="31.5">
      <c r="B476" s="5" t="s">
        <v>8217</v>
      </c>
      <c r="C476" s="1029">
        <v>4000000</v>
      </c>
      <c r="D476" s="56"/>
      <c r="E476" s="760" t="s">
        <v>8280</v>
      </c>
      <c r="F476" s="5" t="s">
        <v>8275</v>
      </c>
    </row>
    <row r="477" spans="2:6">
      <c r="B477" s="5"/>
      <c r="C477" s="1029"/>
      <c r="D477" s="56"/>
      <c r="E477" s="760"/>
      <c r="F477" s="5"/>
    </row>
    <row r="478" spans="2:6" ht="31.5">
      <c r="B478" s="4" t="s">
        <v>299</v>
      </c>
      <c r="C478" s="1028">
        <v>6550000</v>
      </c>
      <c r="D478" s="56"/>
      <c r="E478" s="760" t="s">
        <v>389</v>
      </c>
      <c r="F478" s="5"/>
    </row>
    <row r="479" spans="2:6" ht="31.5">
      <c r="B479" s="5" t="s">
        <v>2519</v>
      </c>
      <c r="C479" s="1029">
        <v>6550000</v>
      </c>
      <c r="D479" s="56"/>
      <c r="E479" s="760" t="s">
        <v>282</v>
      </c>
      <c r="F479" s="5" t="s">
        <v>8275</v>
      </c>
    </row>
    <row r="480" spans="2:6">
      <c r="B480" s="5"/>
      <c r="C480" s="1029"/>
      <c r="D480" s="56"/>
      <c r="E480" s="760"/>
      <c r="F480" s="5"/>
    </row>
    <row r="481" spans="2:6" ht="31.5">
      <c r="B481" s="4" t="s">
        <v>7165</v>
      </c>
      <c r="C481" s="1028">
        <v>9907500</v>
      </c>
      <c r="D481" s="56"/>
      <c r="E481" s="760" t="s">
        <v>389</v>
      </c>
      <c r="F481" s="5"/>
    </row>
    <row r="482" spans="2:6" ht="31.5">
      <c r="B482" s="5" t="s">
        <v>7166</v>
      </c>
      <c r="C482" s="1029">
        <v>9907500</v>
      </c>
      <c r="D482" s="56"/>
      <c r="E482" s="760" t="s">
        <v>8281</v>
      </c>
      <c r="F482" s="5" t="s">
        <v>8275</v>
      </c>
    </row>
    <row r="483" spans="2:6">
      <c r="B483" s="5"/>
      <c r="C483" s="1029"/>
      <c r="D483" s="56"/>
      <c r="E483" s="760"/>
      <c r="F483" s="5"/>
    </row>
    <row r="484" spans="2:6" ht="31.5">
      <c r="B484" s="4" t="s">
        <v>2583</v>
      </c>
      <c r="C484" s="1028">
        <v>6160000</v>
      </c>
      <c r="D484" s="56"/>
      <c r="E484" s="760" t="s">
        <v>389</v>
      </c>
      <c r="F484" s="5"/>
    </row>
    <row r="485" spans="2:6" ht="31.5">
      <c r="B485" s="5" t="s">
        <v>2584</v>
      </c>
      <c r="C485" s="1029">
        <v>6160000</v>
      </c>
      <c r="D485" s="56"/>
      <c r="E485" s="760" t="s">
        <v>250</v>
      </c>
      <c r="F485" s="5" t="s">
        <v>8275</v>
      </c>
    </row>
    <row r="486" spans="2:6">
      <c r="B486" s="5"/>
      <c r="C486" s="1029"/>
      <c r="D486" s="56"/>
      <c r="E486" s="760"/>
      <c r="F486" s="5"/>
    </row>
    <row r="487" spans="2:6" ht="31.5">
      <c r="B487" s="4" t="s">
        <v>5910</v>
      </c>
      <c r="C487" s="1028">
        <v>4640000</v>
      </c>
      <c r="D487" s="56"/>
      <c r="E487" s="760" t="s">
        <v>389</v>
      </c>
      <c r="F487" s="5"/>
    </row>
    <row r="488" spans="2:6" ht="47.25">
      <c r="B488" s="5" t="s">
        <v>5911</v>
      </c>
      <c r="C488" s="1029">
        <v>4640000</v>
      </c>
      <c r="D488" s="56"/>
      <c r="E488" s="760" t="s">
        <v>282</v>
      </c>
      <c r="F488" s="5" t="s">
        <v>8275</v>
      </c>
    </row>
    <row r="489" spans="2:6">
      <c r="B489" s="5"/>
      <c r="C489" s="1029"/>
      <c r="D489" s="56"/>
      <c r="E489" s="760"/>
      <c r="F489" s="5"/>
    </row>
    <row r="490" spans="2:6">
      <c r="B490" s="4" t="s">
        <v>5406</v>
      </c>
      <c r="C490" s="1028">
        <v>7400000</v>
      </c>
      <c r="D490" s="56"/>
      <c r="E490" s="760"/>
      <c r="F490" s="5"/>
    </row>
    <row r="491" spans="2:6" ht="31.5">
      <c r="B491" s="5" t="s">
        <v>8211</v>
      </c>
      <c r="C491" s="1029">
        <v>7400000</v>
      </c>
      <c r="D491" s="56"/>
      <c r="E491" s="760" t="s">
        <v>333</v>
      </c>
      <c r="F491" s="5" t="s">
        <v>8275</v>
      </c>
    </row>
    <row r="492" spans="2:6">
      <c r="B492" s="5"/>
      <c r="C492" s="1029"/>
      <c r="D492" s="56"/>
      <c r="E492" s="760"/>
      <c r="F492" s="5"/>
    </row>
    <row r="493" spans="2:6">
      <c r="B493" s="68" t="s">
        <v>8283</v>
      </c>
      <c r="C493" s="1030">
        <f>SUM(C495,C504,C509,C512,C516,C519)</f>
        <v>198000000</v>
      </c>
      <c r="D493" s="56"/>
      <c r="E493" s="760"/>
      <c r="F493" s="5"/>
    </row>
    <row r="494" spans="2:6">
      <c r="B494" s="5"/>
      <c r="C494" s="1029"/>
      <c r="D494" s="56"/>
      <c r="E494" s="760"/>
      <c r="F494" s="5"/>
    </row>
    <row r="495" spans="2:6" ht="31.5">
      <c r="B495" s="4" t="s">
        <v>235</v>
      </c>
      <c r="C495" s="1028">
        <v>150704000</v>
      </c>
      <c r="D495" s="56"/>
      <c r="E495" s="760" t="s">
        <v>389</v>
      </c>
      <c r="F495" s="5"/>
    </row>
    <row r="496" spans="2:6">
      <c r="B496" s="5" t="s">
        <v>265</v>
      </c>
      <c r="C496" s="1029">
        <v>72000000</v>
      </c>
      <c r="D496" s="56"/>
      <c r="E496" s="760" t="s">
        <v>8282</v>
      </c>
      <c r="F496" s="5" t="s">
        <v>8283</v>
      </c>
    </row>
    <row r="497" spans="2:6" ht="31.5">
      <c r="B497" s="5" t="s">
        <v>267</v>
      </c>
      <c r="C497" s="1029">
        <v>21000000</v>
      </c>
      <c r="D497" s="56"/>
      <c r="E497" s="760" t="s">
        <v>377</v>
      </c>
      <c r="F497" s="5" t="s">
        <v>8283</v>
      </c>
    </row>
    <row r="498" spans="2:6">
      <c r="B498" s="5" t="s">
        <v>268</v>
      </c>
      <c r="C498" s="1029">
        <v>39900000</v>
      </c>
      <c r="D498" s="56"/>
      <c r="E498" s="760" t="s">
        <v>8282</v>
      </c>
      <c r="F498" s="5" t="s">
        <v>8283</v>
      </c>
    </row>
    <row r="499" spans="2:6">
      <c r="B499" s="5" t="s">
        <v>236</v>
      </c>
      <c r="C499" s="1029">
        <v>8484000</v>
      </c>
      <c r="D499" s="56"/>
      <c r="E499" s="760" t="s">
        <v>7464</v>
      </c>
      <c r="F499" s="5" t="s">
        <v>8283</v>
      </c>
    </row>
    <row r="500" spans="2:6">
      <c r="B500" s="5" t="s">
        <v>272</v>
      </c>
      <c r="C500" s="1029">
        <v>4000000</v>
      </c>
      <c r="D500" s="56"/>
      <c r="E500" s="760" t="s">
        <v>377</v>
      </c>
      <c r="F500" s="5" t="s">
        <v>8283</v>
      </c>
    </row>
    <row r="501" spans="2:6" ht="31.5">
      <c r="B501" s="5" t="s">
        <v>239</v>
      </c>
      <c r="C501" s="1029">
        <v>3940000</v>
      </c>
      <c r="D501" s="56"/>
      <c r="E501" s="760" t="s">
        <v>308</v>
      </c>
      <c r="F501" s="5" t="s">
        <v>8283</v>
      </c>
    </row>
    <row r="502" spans="2:6" ht="31.5">
      <c r="B502" s="5" t="s">
        <v>288</v>
      </c>
      <c r="C502" s="1029">
        <v>1380000</v>
      </c>
      <c r="D502" s="56"/>
      <c r="E502" s="760" t="s">
        <v>377</v>
      </c>
      <c r="F502" s="5" t="s">
        <v>8283</v>
      </c>
    </row>
    <row r="503" spans="2:6">
      <c r="B503" s="5"/>
      <c r="C503" s="1029"/>
      <c r="D503" s="56"/>
      <c r="E503" s="760"/>
      <c r="F503" s="5"/>
    </row>
    <row r="504" spans="2:6" ht="31.5">
      <c r="B504" s="4" t="s">
        <v>241</v>
      </c>
      <c r="C504" s="1028">
        <v>13846000</v>
      </c>
      <c r="D504" s="56"/>
      <c r="E504" s="760" t="s">
        <v>389</v>
      </c>
      <c r="F504" s="5"/>
    </row>
    <row r="505" spans="2:6">
      <c r="B505" s="5" t="s">
        <v>242</v>
      </c>
      <c r="C505" s="1029">
        <v>6446000</v>
      </c>
      <c r="D505" s="56"/>
      <c r="E505" s="760" t="s">
        <v>7656</v>
      </c>
      <c r="F505" s="5" t="s">
        <v>8283</v>
      </c>
    </row>
    <row r="506" spans="2:6" ht="31.5">
      <c r="B506" s="5" t="s">
        <v>277</v>
      </c>
      <c r="C506" s="1029">
        <v>2400000</v>
      </c>
      <c r="D506" s="56"/>
      <c r="E506" s="760" t="s">
        <v>7686</v>
      </c>
      <c r="F506" s="5" t="s">
        <v>8283</v>
      </c>
    </row>
    <row r="507" spans="2:6">
      <c r="B507" s="5" t="s">
        <v>344</v>
      </c>
      <c r="C507" s="1029">
        <v>5000000</v>
      </c>
      <c r="D507" s="56"/>
      <c r="E507" s="760" t="s">
        <v>7885</v>
      </c>
      <c r="F507" s="5" t="s">
        <v>8283</v>
      </c>
    </row>
    <row r="508" spans="2:6">
      <c r="B508" s="5"/>
      <c r="C508" s="1029"/>
      <c r="D508" s="56"/>
      <c r="E508" s="760"/>
      <c r="F508" s="5"/>
    </row>
    <row r="509" spans="2:6">
      <c r="B509" s="4" t="s">
        <v>365</v>
      </c>
      <c r="C509" s="1028">
        <v>4250000</v>
      </c>
      <c r="D509" s="56"/>
      <c r="E509" s="760"/>
      <c r="F509" s="5"/>
    </row>
    <row r="510" spans="2:6">
      <c r="B510" s="5" t="s">
        <v>366</v>
      </c>
      <c r="C510" s="1029">
        <v>4250000</v>
      </c>
      <c r="D510" s="56"/>
      <c r="E510" s="760" t="s">
        <v>8284</v>
      </c>
      <c r="F510" s="5" t="s">
        <v>8283</v>
      </c>
    </row>
    <row r="511" spans="2:6">
      <c r="B511" s="5"/>
      <c r="C511" s="1029"/>
      <c r="D511" s="56"/>
      <c r="E511" s="760"/>
      <c r="F511" s="5"/>
    </row>
    <row r="512" spans="2:6" ht="31.5">
      <c r="B512" s="4" t="s">
        <v>292</v>
      </c>
      <c r="C512" s="1028">
        <v>9200000</v>
      </c>
      <c r="D512" s="56"/>
      <c r="E512" s="760" t="s">
        <v>389</v>
      </c>
      <c r="F512" s="5"/>
    </row>
    <row r="513" spans="2:6">
      <c r="B513" s="5" t="s">
        <v>293</v>
      </c>
      <c r="C513" s="1029">
        <v>4000000</v>
      </c>
      <c r="D513" s="56"/>
      <c r="E513" s="760" t="s">
        <v>7656</v>
      </c>
      <c r="F513" s="5" t="s">
        <v>8283</v>
      </c>
    </row>
    <row r="514" spans="2:6">
      <c r="B514" s="5" t="s">
        <v>294</v>
      </c>
      <c r="C514" s="1029">
        <v>5200000</v>
      </c>
      <c r="D514" s="56"/>
      <c r="E514" s="760" t="s">
        <v>7656</v>
      </c>
      <c r="F514" s="5" t="s">
        <v>8283</v>
      </c>
    </row>
    <row r="515" spans="2:6">
      <c r="B515" s="5"/>
      <c r="C515" s="1029"/>
      <c r="D515" s="56"/>
      <c r="E515" s="760"/>
      <c r="F515" s="5"/>
    </row>
    <row r="516" spans="2:6" ht="31.5">
      <c r="B516" s="4" t="s">
        <v>299</v>
      </c>
      <c r="C516" s="1028">
        <v>8000000</v>
      </c>
      <c r="D516" s="56"/>
      <c r="E516" s="760" t="s">
        <v>389</v>
      </c>
      <c r="F516" s="5"/>
    </row>
    <row r="517" spans="2:6">
      <c r="B517" s="5" t="s">
        <v>2519</v>
      </c>
      <c r="C517" s="1029">
        <v>8000000</v>
      </c>
      <c r="D517" s="56"/>
      <c r="E517" s="760" t="s">
        <v>7656</v>
      </c>
      <c r="F517" s="5" t="s">
        <v>8283</v>
      </c>
    </row>
    <row r="518" spans="2:6">
      <c r="B518" s="5"/>
      <c r="C518" s="1029"/>
      <c r="D518" s="56"/>
      <c r="E518" s="760"/>
      <c r="F518" s="5"/>
    </row>
    <row r="519" spans="2:6" ht="31.5">
      <c r="B519" s="4" t="s">
        <v>7165</v>
      </c>
      <c r="C519" s="1028">
        <v>12000000</v>
      </c>
      <c r="E519" s="760" t="s">
        <v>389</v>
      </c>
      <c r="F519" s="5"/>
    </row>
    <row r="520" spans="2:6">
      <c r="B520" s="5" t="s">
        <v>7166</v>
      </c>
      <c r="C520" s="1029">
        <v>12000000</v>
      </c>
      <c r="E520" s="760" t="s">
        <v>8285</v>
      </c>
      <c r="F520" s="5" t="s">
        <v>8283</v>
      </c>
    </row>
  </sheetData>
  <pageMargins left="0.7" right="0.7" top="0.75" bottom="0.75" header="0.3" footer="0.3"/>
</worksheet>
</file>

<file path=xl/worksheets/sheet37.xml><?xml version="1.0" encoding="utf-8"?>
<worksheet xmlns="http://schemas.openxmlformats.org/spreadsheetml/2006/main" xmlns:r="http://schemas.openxmlformats.org/officeDocument/2006/relationships">
  <dimension ref="A1:F66"/>
  <sheetViews>
    <sheetView topLeftCell="A40" zoomScale="70" zoomScaleNormal="70" workbookViewId="0">
      <selection activeCell="D55" sqref="D55"/>
    </sheetView>
  </sheetViews>
  <sheetFormatPr defaultColWidth="8.85546875" defaultRowHeight="15.75"/>
  <cols>
    <col min="1" max="1" width="7.7109375" style="364" customWidth="1"/>
    <col min="2" max="2" width="55.7109375" style="112" customWidth="1"/>
    <col min="3" max="3" width="23.7109375" style="112" customWidth="1"/>
    <col min="4" max="4" width="45.7109375" style="112" customWidth="1"/>
    <col min="5" max="6" width="24.7109375" style="112" customWidth="1"/>
    <col min="7" max="16384" width="8.85546875" style="112"/>
  </cols>
  <sheetData>
    <row r="1" spans="1:6">
      <c r="A1" s="85" t="s">
        <v>419</v>
      </c>
      <c r="B1" s="85"/>
      <c r="C1" s="85" t="s">
        <v>96</v>
      </c>
    </row>
    <row r="3" spans="1:6" ht="31.5">
      <c r="A3" s="11" t="s">
        <v>112</v>
      </c>
      <c r="B3" s="11" t="s">
        <v>262</v>
      </c>
      <c r="C3" s="91" t="s">
        <v>3115</v>
      </c>
      <c r="D3" s="81" t="s">
        <v>263</v>
      </c>
      <c r="E3" s="82" t="s">
        <v>258</v>
      </c>
      <c r="F3" s="82" t="s">
        <v>259</v>
      </c>
    </row>
    <row r="4" spans="1:6">
      <c r="A4" s="107">
        <v>1</v>
      </c>
      <c r="B4" s="108">
        <v>2</v>
      </c>
      <c r="C4" s="109">
        <v>3</v>
      </c>
      <c r="D4" s="110">
        <v>4</v>
      </c>
      <c r="E4" s="110">
        <v>5</v>
      </c>
      <c r="F4" s="109">
        <v>6</v>
      </c>
    </row>
    <row r="5" spans="1:6">
      <c r="A5" s="262"/>
      <c r="B5" s="262"/>
      <c r="C5" s="262"/>
      <c r="D5" s="262"/>
      <c r="E5" s="159"/>
      <c r="F5" s="159"/>
    </row>
    <row r="6" spans="1:6">
      <c r="A6" s="262"/>
      <c r="B6" s="118" t="s">
        <v>111</v>
      </c>
      <c r="C6" s="262"/>
      <c r="D6" s="262"/>
      <c r="E6" s="159"/>
      <c r="F6" s="159"/>
    </row>
    <row r="7" spans="1:6">
      <c r="A7" s="262"/>
      <c r="B7" s="118" t="s">
        <v>96</v>
      </c>
      <c r="C7" s="750">
        <f>SUM(C9,C22,C30,C34,C39,C42,C45,C51,C54,C59,C65)</f>
        <v>4579650000</v>
      </c>
      <c r="D7" s="262"/>
      <c r="E7" s="159"/>
      <c r="F7" s="159"/>
    </row>
    <row r="8" spans="1:6">
      <c r="A8" s="262"/>
      <c r="B8" s="262"/>
      <c r="C8" s="751"/>
      <c r="D8" s="262"/>
      <c r="E8" s="159"/>
      <c r="F8" s="159"/>
    </row>
    <row r="9" spans="1:6" ht="31.5">
      <c r="A9" s="739" t="s">
        <v>234</v>
      </c>
      <c r="B9" s="749" t="s">
        <v>235</v>
      </c>
      <c r="C9" s="752">
        <f>SUM(C10:C20)</f>
        <v>208633060</v>
      </c>
      <c r="D9" s="54"/>
      <c r="E9" s="54"/>
      <c r="F9" s="54"/>
    </row>
    <row r="10" spans="1:6" ht="31.5">
      <c r="A10" s="120">
        <v>1</v>
      </c>
      <c r="B10" s="708" t="s">
        <v>265</v>
      </c>
      <c r="C10" s="1292">
        <v>957000</v>
      </c>
      <c r="D10" s="906" t="s">
        <v>5698</v>
      </c>
      <c r="E10" s="906" t="s">
        <v>377</v>
      </c>
      <c r="F10" s="906" t="s">
        <v>5699</v>
      </c>
    </row>
    <row r="11" spans="1:6" ht="31.5">
      <c r="A11" s="120">
        <v>2</v>
      </c>
      <c r="B11" s="708" t="s">
        <v>267</v>
      </c>
      <c r="C11" s="1292">
        <v>22200000</v>
      </c>
      <c r="D11" s="906" t="s">
        <v>5700</v>
      </c>
      <c r="E11" s="906" t="s">
        <v>377</v>
      </c>
      <c r="F11" s="906" t="s">
        <v>5699</v>
      </c>
    </row>
    <row r="12" spans="1:6" ht="47.25">
      <c r="A12" s="120">
        <v>3</v>
      </c>
      <c r="B12" s="708" t="s">
        <v>268</v>
      </c>
      <c r="C12" s="1292">
        <v>75869560</v>
      </c>
      <c r="D12" s="906" t="s">
        <v>5701</v>
      </c>
      <c r="E12" s="906" t="s">
        <v>377</v>
      </c>
      <c r="F12" s="906" t="s">
        <v>5699</v>
      </c>
    </row>
    <row r="13" spans="1:6" ht="31.5">
      <c r="A13" s="120">
        <v>4</v>
      </c>
      <c r="B13" s="708" t="s">
        <v>236</v>
      </c>
      <c r="C13" s="1292">
        <v>11800000</v>
      </c>
      <c r="D13" s="906" t="s">
        <v>5702</v>
      </c>
      <c r="E13" s="906" t="s">
        <v>377</v>
      </c>
      <c r="F13" s="906" t="s">
        <v>5699</v>
      </c>
    </row>
    <row r="14" spans="1:6" ht="31.5">
      <c r="A14" s="120">
        <v>5</v>
      </c>
      <c r="B14" s="708" t="s">
        <v>272</v>
      </c>
      <c r="C14" s="1292">
        <v>5606500</v>
      </c>
      <c r="D14" s="906" t="s">
        <v>5703</v>
      </c>
      <c r="E14" s="906" t="s">
        <v>377</v>
      </c>
      <c r="F14" s="906" t="s">
        <v>5699</v>
      </c>
    </row>
    <row r="15" spans="1:6" ht="31.5">
      <c r="A15" s="120">
        <v>6</v>
      </c>
      <c r="B15" s="708" t="s">
        <v>239</v>
      </c>
      <c r="C15" s="1292">
        <v>2200000</v>
      </c>
      <c r="D15" s="906" t="s">
        <v>5704</v>
      </c>
      <c r="E15" s="906" t="s">
        <v>377</v>
      </c>
      <c r="F15" s="906" t="s">
        <v>5699</v>
      </c>
    </row>
    <row r="16" spans="1:6" ht="31.5">
      <c r="A16" s="120">
        <v>7</v>
      </c>
      <c r="B16" s="708" t="s">
        <v>2474</v>
      </c>
      <c r="C16" s="1292">
        <v>2750000</v>
      </c>
      <c r="D16" s="906" t="s">
        <v>5705</v>
      </c>
      <c r="E16" s="906" t="s">
        <v>377</v>
      </c>
      <c r="F16" s="906" t="s">
        <v>5699</v>
      </c>
    </row>
    <row r="17" spans="1:6" ht="31.5">
      <c r="A17" s="120">
        <v>8</v>
      </c>
      <c r="B17" s="708" t="s">
        <v>5706</v>
      </c>
      <c r="C17" s="1292">
        <v>2750000</v>
      </c>
      <c r="D17" s="906" t="s">
        <v>5707</v>
      </c>
      <c r="E17" s="906" t="s">
        <v>377</v>
      </c>
      <c r="F17" s="906" t="s">
        <v>5699</v>
      </c>
    </row>
    <row r="18" spans="1:6" ht="31.5">
      <c r="A18" s="120">
        <v>9</v>
      </c>
      <c r="B18" s="708" t="s">
        <v>5708</v>
      </c>
      <c r="C18" s="1292">
        <v>17400000</v>
      </c>
      <c r="D18" s="906" t="s">
        <v>5709</v>
      </c>
      <c r="E18" s="906" t="s">
        <v>377</v>
      </c>
      <c r="F18" s="906" t="s">
        <v>5699</v>
      </c>
    </row>
    <row r="19" spans="1:6">
      <c r="A19" s="120">
        <v>10</v>
      </c>
      <c r="B19" s="708" t="s">
        <v>275</v>
      </c>
      <c r="C19" s="1292">
        <v>51300000</v>
      </c>
      <c r="D19" s="906" t="s">
        <v>5710</v>
      </c>
      <c r="E19" s="906" t="s">
        <v>377</v>
      </c>
      <c r="F19" s="906" t="s">
        <v>5699</v>
      </c>
    </row>
    <row r="20" spans="1:6" ht="31.5">
      <c r="A20" s="120">
        <v>11</v>
      </c>
      <c r="B20" s="708" t="s">
        <v>5711</v>
      </c>
      <c r="C20" s="1292">
        <v>15800000</v>
      </c>
      <c r="D20" s="906" t="s">
        <v>5712</v>
      </c>
      <c r="E20" s="906" t="s">
        <v>377</v>
      </c>
      <c r="F20" s="906" t="s">
        <v>5699</v>
      </c>
    </row>
    <row r="21" spans="1:6">
      <c r="A21" s="120"/>
      <c r="B21" s="708"/>
      <c r="C21" s="1292"/>
      <c r="D21" s="906"/>
      <c r="E21" s="906"/>
      <c r="F21" s="906"/>
    </row>
    <row r="22" spans="1:6" ht="31.5">
      <c r="A22" s="262" t="s">
        <v>240</v>
      </c>
      <c r="B22" s="749" t="s">
        <v>241</v>
      </c>
      <c r="C22" s="1293">
        <f>SUM(C23:C28)</f>
        <v>4100416940</v>
      </c>
      <c r="D22" s="906"/>
      <c r="E22" s="906"/>
      <c r="F22" s="906"/>
    </row>
    <row r="23" spans="1:6">
      <c r="A23" s="120">
        <v>1</v>
      </c>
      <c r="B23" s="708" t="s">
        <v>437</v>
      </c>
      <c r="C23" s="1292">
        <v>4000000000</v>
      </c>
      <c r="D23" s="906" t="s">
        <v>5713</v>
      </c>
      <c r="E23" s="906" t="s">
        <v>377</v>
      </c>
      <c r="F23" s="906" t="s">
        <v>5699</v>
      </c>
    </row>
    <row r="24" spans="1:6">
      <c r="A24" s="120">
        <v>2</v>
      </c>
      <c r="B24" s="708" t="s">
        <v>3082</v>
      </c>
      <c r="C24" s="1292">
        <v>6000000</v>
      </c>
      <c r="D24" s="906" t="s">
        <v>5714</v>
      </c>
      <c r="E24" s="906" t="s">
        <v>377</v>
      </c>
      <c r="F24" s="906" t="s">
        <v>5699</v>
      </c>
    </row>
    <row r="25" spans="1:6" ht="31.5">
      <c r="A25" s="120">
        <v>3</v>
      </c>
      <c r="B25" s="708" t="s">
        <v>277</v>
      </c>
      <c r="C25" s="1292">
        <v>37416940</v>
      </c>
      <c r="D25" s="906" t="s">
        <v>5715</v>
      </c>
      <c r="E25" s="906" t="s">
        <v>377</v>
      </c>
      <c r="F25" s="906" t="s">
        <v>5699</v>
      </c>
    </row>
    <row r="26" spans="1:6" ht="31.5">
      <c r="A26" s="120">
        <v>4</v>
      </c>
      <c r="B26" s="708" t="s">
        <v>243</v>
      </c>
      <c r="C26" s="1292">
        <v>2000000</v>
      </c>
      <c r="D26" s="906" t="s">
        <v>5716</v>
      </c>
      <c r="E26" s="906" t="s">
        <v>377</v>
      </c>
      <c r="F26" s="906" t="s">
        <v>5699</v>
      </c>
    </row>
    <row r="27" spans="1:6">
      <c r="A27" s="120">
        <v>5</v>
      </c>
      <c r="B27" s="708" t="s">
        <v>344</v>
      </c>
      <c r="C27" s="1292">
        <v>5000000</v>
      </c>
      <c r="D27" s="906" t="s">
        <v>5717</v>
      </c>
      <c r="E27" s="906" t="s">
        <v>377</v>
      </c>
      <c r="F27" s="906" t="s">
        <v>5699</v>
      </c>
    </row>
    <row r="28" spans="1:6" ht="47.25">
      <c r="A28" s="120">
        <v>6</v>
      </c>
      <c r="B28" s="708" t="s">
        <v>5718</v>
      </c>
      <c r="C28" s="1292">
        <v>50000000</v>
      </c>
      <c r="D28" s="906" t="s">
        <v>5719</v>
      </c>
      <c r="E28" s="906" t="s">
        <v>377</v>
      </c>
      <c r="F28" s="906" t="s">
        <v>5720</v>
      </c>
    </row>
    <row r="29" spans="1:6">
      <c r="A29" s="120"/>
      <c r="B29" s="708"/>
      <c r="C29" s="1292"/>
      <c r="D29" s="906"/>
      <c r="E29" s="906"/>
      <c r="F29" s="906"/>
    </row>
    <row r="30" spans="1:6" ht="31.5">
      <c r="A30" s="262" t="s">
        <v>244</v>
      </c>
      <c r="B30" s="749" t="s">
        <v>279</v>
      </c>
      <c r="C30" s="1293">
        <f>SUM(C31:C32)</f>
        <v>42000000</v>
      </c>
      <c r="D30" s="906"/>
      <c r="E30" s="906"/>
      <c r="F30" s="906"/>
    </row>
    <row r="31" spans="1:6" ht="47.25">
      <c r="A31" s="120">
        <v>1</v>
      </c>
      <c r="B31" s="708" t="s">
        <v>280</v>
      </c>
      <c r="C31" s="1292">
        <v>12000000</v>
      </c>
      <c r="D31" s="906" t="s">
        <v>5721</v>
      </c>
      <c r="E31" s="906" t="s">
        <v>377</v>
      </c>
      <c r="F31" s="906" t="s">
        <v>5699</v>
      </c>
    </row>
    <row r="32" spans="1:6" ht="31.5">
      <c r="A32" s="120">
        <v>2</v>
      </c>
      <c r="B32" s="708" t="s">
        <v>2379</v>
      </c>
      <c r="C32" s="1292">
        <v>30000000</v>
      </c>
      <c r="D32" s="906" t="s">
        <v>5722</v>
      </c>
      <c r="E32" s="906" t="s">
        <v>5723</v>
      </c>
      <c r="F32" s="906" t="s">
        <v>5699</v>
      </c>
    </row>
    <row r="33" spans="1:6">
      <c r="A33" s="120"/>
      <c r="B33" s="708"/>
      <c r="C33" s="1292"/>
      <c r="D33" s="906"/>
      <c r="E33" s="906"/>
      <c r="F33" s="906"/>
    </row>
    <row r="34" spans="1:6" ht="31.5">
      <c r="A34" s="262" t="s">
        <v>245</v>
      </c>
      <c r="B34" s="749" t="s">
        <v>292</v>
      </c>
      <c r="C34" s="1293">
        <f>SUM(C35:C38)</f>
        <v>56600000</v>
      </c>
      <c r="D34" s="906"/>
      <c r="E34" s="906"/>
      <c r="F34" s="906"/>
    </row>
    <row r="35" spans="1:6">
      <c r="A35" s="120">
        <v>1</v>
      </c>
      <c r="B35" s="708" t="s">
        <v>293</v>
      </c>
      <c r="C35" s="1292">
        <v>4000000</v>
      </c>
      <c r="D35" s="906" t="s">
        <v>5724</v>
      </c>
      <c r="E35" s="906" t="s">
        <v>5723</v>
      </c>
      <c r="F35" s="906" t="s">
        <v>5699</v>
      </c>
    </row>
    <row r="36" spans="1:6">
      <c r="A36" s="120">
        <v>2</v>
      </c>
      <c r="B36" s="708" t="s">
        <v>294</v>
      </c>
      <c r="C36" s="1292">
        <v>47600000</v>
      </c>
      <c r="D36" s="906" t="s">
        <v>5725</v>
      </c>
      <c r="E36" s="906" t="s">
        <v>5726</v>
      </c>
      <c r="F36" s="906" t="s">
        <v>5699</v>
      </c>
    </row>
    <row r="37" spans="1:6" ht="31.5">
      <c r="A37" s="120">
        <v>3</v>
      </c>
      <c r="B37" s="708" t="s">
        <v>5727</v>
      </c>
      <c r="C37" s="1292">
        <v>5000000</v>
      </c>
      <c r="D37" s="906" t="s">
        <v>5728</v>
      </c>
      <c r="E37" s="906" t="s">
        <v>5723</v>
      </c>
      <c r="F37" s="906" t="s">
        <v>5699</v>
      </c>
    </row>
    <row r="38" spans="1:6">
      <c r="A38" s="120"/>
      <c r="B38" s="708"/>
      <c r="C38" s="1292"/>
      <c r="D38" s="906"/>
      <c r="E38" s="906"/>
      <c r="F38" s="906"/>
    </row>
    <row r="39" spans="1:6" ht="31.5">
      <c r="A39" s="262" t="s">
        <v>246</v>
      </c>
      <c r="B39" s="749" t="s">
        <v>5729</v>
      </c>
      <c r="C39" s="1293">
        <f>SUM(C40)</f>
        <v>50000000</v>
      </c>
      <c r="D39" s="906"/>
      <c r="E39" s="906"/>
      <c r="F39" s="906"/>
    </row>
    <row r="40" spans="1:6" ht="31.5">
      <c r="A40" s="120">
        <v>1</v>
      </c>
      <c r="B40" s="708" t="s">
        <v>5730</v>
      </c>
      <c r="C40" s="1292">
        <v>50000000</v>
      </c>
      <c r="D40" s="906" t="s">
        <v>5731</v>
      </c>
      <c r="E40" s="906" t="s">
        <v>377</v>
      </c>
      <c r="F40" s="906" t="s">
        <v>5732</v>
      </c>
    </row>
    <row r="41" spans="1:6">
      <c r="A41" s="1126"/>
      <c r="B41" s="708"/>
      <c r="C41" s="1292"/>
      <c r="D41" s="906"/>
      <c r="E41" s="906"/>
      <c r="F41" s="906"/>
    </row>
    <row r="42" spans="1:6" ht="31.5">
      <c r="A42" s="262" t="s">
        <v>247</v>
      </c>
      <c r="B42" s="749" t="s">
        <v>2499</v>
      </c>
      <c r="C42" s="1293">
        <f>SUM(C43)</f>
        <v>2000000</v>
      </c>
      <c r="D42" s="906"/>
      <c r="E42" s="906"/>
      <c r="F42" s="906"/>
    </row>
    <row r="43" spans="1:6">
      <c r="A43" s="120">
        <v>1</v>
      </c>
      <c r="B43" s="708" t="s">
        <v>2567</v>
      </c>
      <c r="C43" s="1292">
        <v>2000000</v>
      </c>
      <c r="D43" s="906" t="s">
        <v>5733</v>
      </c>
      <c r="E43" s="906" t="s">
        <v>377</v>
      </c>
      <c r="F43" s="906" t="s">
        <v>5699</v>
      </c>
    </row>
    <row r="44" spans="1:6">
      <c r="A44" s="120"/>
      <c r="B44" s="708"/>
      <c r="C44" s="1292"/>
      <c r="D44" s="906"/>
      <c r="E44" s="906"/>
      <c r="F44" s="906"/>
    </row>
    <row r="45" spans="1:6" ht="31.5">
      <c r="A45" s="262" t="s">
        <v>249</v>
      </c>
      <c r="B45" s="749" t="s">
        <v>295</v>
      </c>
      <c r="C45" s="1293">
        <f>SUM(C46:C49)</f>
        <v>67000000</v>
      </c>
      <c r="D45" s="906"/>
      <c r="E45" s="906"/>
      <c r="F45" s="906"/>
    </row>
    <row r="46" spans="1:6">
      <c r="A46" s="120">
        <v>1</v>
      </c>
      <c r="B46" s="708" t="s">
        <v>2507</v>
      </c>
      <c r="C46" s="1292">
        <v>15000000</v>
      </c>
      <c r="D46" s="906" t="s">
        <v>5734</v>
      </c>
      <c r="E46" s="906" t="s">
        <v>5723</v>
      </c>
      <c r="F46" s="906" t="s">
        <v>5699</v>
      </c>
    </row>
    <row r="47" spans="1:6">
      <c r="A47" s="120">
        <v>2</v>
      </c>
      <c r="B47" s="708" t="s">
        <v>296</v>
      </c>
      <c r="C47" s="1292">
        <v>40000000</v>
      </c>
      <c r="D47" s="906" t="s">
        <v>5735</v>
      </c>
      <c r="E47" s="906" t="s">
        <v>5723</v>
      </c>
      <c r="F47" s="906" t="s">
        <v>5699</v>
      </c>
    </row>
    <row r="48" spans="1:6" ht="31.5">
      <c r="A48" s="120">
        <v>3</v>
      </c>
      <c r="B48" s="708" t="s">
        <v>5736</v>
      </c>
      <c r="C48" s="1292">
        <v>6000000</v>
      </c>
      <c r="D48" s="906" t="s">
        <v>5737</v>
      </c>
      <c r="E48" s="906" t="s">
        <v>5723</v>
      </c>
      <c r="F48" s="906" t="s">
        <v>5699</v>
      </c>
    </row>
    <row r="49" spans="1:6" ht="31.5">
      <c r="A49" s="120">
        <v>4</v>
      </c>
      <c r="B49" s="708" t="s">
        <v>2514</v>
      </c>
      <c r="C49" s="1292">
        <v>6000000</v>
      </c>
      <c r="D49" s="906" t="s">
        <v>5738</v>
      </c>
      <c r="E49" s="906"/>
      <c r="F49" s="906" t="s">
        <v>5699</v>
      </c>
    </row>
    <row r="50" spans="1:6">
      <c r="A50" s="1126"/>
      <c r="B50" s="708"/>
      <c r="C50" s="1292"/>
      <c r="D50" s="906"/>
      <c r="E50" s="906"/>
      <c r="F50" s="906"/>
    </row>
    <row r="51" spans="1:6" ht="31.5">
      <c r="A51" s="262" t="s">
        <v>251</v>
      </c>
      <c r="B51" s="749" t="s">
        <v>2517</v>
      </c>
      <c r="C51" s="1293">
        <f>SUM(C52)</f>
        <v>10000000</v>
      </c>
      <c r="D51" s="906"/>
      <c r="E51" s="906"/>
      <c r="F51" s="906"/>
    </row>
    <row r="52" spans="1:6" ht="31.5">
      <c r="A52" s="120">
        <v>1</v>
      </c>
      <c r="B52" s="708" t="s">
        <v>2518</v>
      </c>
      <c r="C52" s="1292">
        <v>10000000</v>
      </c>
      <c r="D52" s="906" t="s">
        <v>5739</v>
      </c>
      <c r="E52" s="906" t="s">
        <v>377</v>
      </c>
      <c r="F52" s="906" t="s">
        <v>5699</v>
      </c>
    </row>
    <row r="53" spans="1:6">
      <c r="A53" s="121"/>
      <c r="B53" s="708"/>
      <c r="C53" s="1292"/>
      <c r="D53" s="906"/>
      <c r="E53" s="906"/>
      <c r="F53" s="906"/>
    </row>
    <row r="54" spans="1:6" ht="31.5">
      <c r="A54" s="262" t="s">
        <v>123</v>
      </c>
      <c r="B54" s="749" t="s">
        <v>299</v>
      </c>
      <c r="C54" s="1293">
        <f>SUM(C55:C57)</f>
        <v>16000000</v>
      </c>
      <c r="D54" s="906"/>
      <c r="E54" s="906"/>
      <c r="F54" s="906"/>
    </row>
    <row r="55" spans="1:6" ht="31.5">
      <c r="A55" s="120">
        <v>1</v>
      </c>
      <c r="B55" s="708" t="s">
        <v>5740</v>
      </c>
      <c r="C55" s="1292">
        <v>6000000</v>
      </c>
      <c r="D55" s="906" t="s">
        <v>5741</v>
      </c>
      <c r="E55" s="906" t="s">
        <v>5723</v>
      </c>
      <c r="F55" s="906" t="s">
        <v>5699</v>
      </c>
    </row>
    <row r="56" spans="1:6" ht="31.5">
      <c r="A56" s="120">
        <v>2</v>
      </c>
      <c r="B56" s="708" t="s">
        <v>3105</v>
      </c>
      <c r="C56" s="1292">
        <v>5000000</v>
      </c>
      <c r="D56" s="906" t="s">
        <v>5742</v>
      </c>
      <c r="E56" s="906" t="s">
        <v>377</v>
      </c>
      <c r="F56" s="906" t="s">
        <v>5699</v>
      </c>
    </row>
    <row r="57" spans="1:6">
      <c r="A57" s="120">
        <v>3</v>
      </c>
      <c r="B57" s="708" t="s">
        <v>5743</v>
      </c>
      <c r="C57" s="1292">
        <v>5000000</v>
      </c>
      <c r="D57" s="906" t="s">
        <v>5744</v>
      </c>
      <c r="E57" s="906" t="s">
        <v>5723</v>
      </c>
      <c r="F57" s="906" t="s">
        <v>5699</v>
      </c>
    </row>
    <row r="58" spans="1:6">
      <c r="A58" s="1126"/>
      <c r="B58" s="708"/>
      <c r="C58" s="1292"/>
      <c r="D58" s="906"/>
      <c r="E58" s="906"/>
      <c r="F58" s="906"/>
    </row>
    <row r="59" spans="1:6" ht="31.5">
      <c r="A59" s="262" t="s">
        <v>252</v>
      </c>
      <c r="B59" s="749" t="s">
        <v>301</v>
      </c>
      <c r="C59" s="1293">
        <f>SUM(C60:C63)</f>
        <v>22000000</v>
      </c>
      <c r="D59" s="906"/>
      <c r="E59" s="906"/>
      <c r="F59" s="906"/>
    </row>
    <row r="60" spans="1:6" ht="31.5">
      <c r="A60" s="120">
        <v>1</v>
      </c>
      <c r="B60" s="708" t="s">
        <v>303</v>
      </c>
      <c r="C60" s="1292">
        <v>5000000</v>
      </c>
      <c r="D60" s="906" t="s">
        <v>5745</v>
      </c>
      <c r="E60" s="906" t="s">
        <v>5723</v>
      </c>
      <c r="F60" s="906" t="s">
        <v>5699</v>
      </c>
    </row>
    <row r="61" spans="1:6">
      <c r="A61" s="120">
        <v>2</v>
      </c>
      <c r="B61" s="708" t="s">
        <v>3110</v>
      </c>
      <c r="C61" s="1292">
        <v>9000000</v>
      </c>
      <c r="D61" s="906" t="s">
        <v>5746</v>
      </c>
      <c r="E61" s="906" t="s">
        <v>5723</v>
      </c>
      <c r="F61" s="906" t="s">
        <v>5699</v>
      </c>
    </row>
    <row r="62" spans="1:6" ht="47.25">
      <c r="A62" s="120">
        <v>3</v>
      </c>
      <c r="B62" s="708" t="s">
        <v>5747</v>
      </c>
      <c r="C62" s="1292">
        <v>5000000</v>
      </c>
      <c r="D62" s="906" t="s">
        <v>5748</v>
      </c>
      <c r="E62" s="906" t="s">
        <v>5723</v>
      </c>
      <c r="F62" s="906" t="s">
        <v>5699</v>
      </c>
    </row>
    <row r="63" spans="1:6" ht="31.5">
      <c r="A63" s="120">
        <v>4</v>
      </c>
      <c r="B63" s="708" t="s">
        <v>5749</v>
      </c>
      <c r="C63" s="1292">
        <v>3000000</v>
      </c>
      <c r="D63" s="906" t="s">
        <v>5750</v>
      </c>
      <c r="E63" s="906" t="s">
        <v>377</v>
      </c>
      <c r="F63" s="906" t="s">
        <v>5699</v>
      </c>
    </row>
    <row r="64" spans="1:6">
      <c r="A64" s="121"/>
      <c r="B64" s="708"/>
      <c r="C64" s="1292"/>
      <c r="D64" s="906"/>
      <c r="E64" s="906"/>
      <c r="F64" s="906"/>
    </row>
    <row r="65" spans="1:6" ht="31.5">
      <c r="A65" s="262" t="s">
        <v>253</v>
      </c>
      <c r="B65" s="749" t="s">
        <v>5751</v>
      </c>
      <c r="C65" s="1293">
        <f>SUM(C66)</f>
        <v>5000000</v>
      </c>
      <c r="D65" s="906"/>
      <c r="E65" s="906"/>
      <c r="F65" s="906"/>
    </row>
    <row r="66" spans="1:6" ht="31.5">
      <c r="A66" s="120">
        <v>1</v>
      </c>
      <c r="B66" s="708" t="s">
        <v>5752</v>
      </c>
      <c r="C66" s="1292">
        <v>5000000</v>
      </c>
      <c r="D66" s="906" t="s">
        <v>5753</v>
      </c>
      <c r="E66" s="906" t="s">
        <v>5723</v>
      </c>
      <c r="F66" s="906" t="s">
        <v>5699</v>
      </c>
    </row>
  </sheetData>
  <pageMargins left="0.7" right="0.7" top="0.75" bottom="0.75" header="0.3" footer="0.3"/>
  <pageSetup orientation="portrait" horizontalDpi="0" verticalDpi="0" r:id="rId1"/>
</worksheet>
</file>

<file path=xl/worksheets/sheet38.xml><?xml version="1.0" encoding="utf-8"?>
<worksheet xmlns="http://schemas.openxmlformats.org/spreadsheetml/2006/main" xmlns:r="http://schemas.openxmlformats.org/officeDocument/2006/relationships">
  <dimension ref="A1:F51"/>
  <sheetViews>
    <sheetView topLeftCell="A27" zoomScale="70" zoomScaleNormal="70" workbookViewId="0">
      <selection activeCell="D61" sqref="D61"/>
    </sheetView>
  </sheetViews>
  <sheetFormatPr defaultColWidth="8.85546875" defaultRowHeight="15.75"/>
  <cols>
    <col min="1" max="1" width="7.7109375" style="3" customWidth="1"/>
    <col min="2" max="2" width="55.7109375" style="84" customWidth="1"/>
    <col min="3" max="3" width="23.7109375" style="90" customWidth="1"/>
    <col min="4" max="4" width="45.7109375" style="3" customWidth="1"/>
    <col min="5" max="6" width="24.7109375" style="3" customWidth="1"/>
    <col min="7" max="16384" width="8.85546875" style="3"/>
  </cols>
  <sheetData>
    <row r="1" spans="1:6">
      <c r="A1" s="71" t="s">
        <v>443</v>
      </c>
      <c r="B1" s="299"/>
      <c r="C1" s="365" t="s">
        <v>97</v>
      </c>
    </row>
    <row r="3" spans="1:6" ht="31.5">
      <c r="A3" s="11" t="s">
        <v>112</v>
      </c>
      <c r="B3" s="11" t="s">
        <v>262</v>
      </c>
      <c r="C3" s="91" t="s">
        <v>3115</v>
      </c>
      <c r="D3" s="81" t="s">
        <v>263</v>
      </c>
      <c r="E3" s="82" t="s">
        <v>258</v>
      </c>
      <c r="F3" s="82" t="s">
        <v>259</v>
      </c>
    </row>
    <row r="4" spans="1:6">
      <c r="A4" s="107">
        <v>1</v>
      </c>
      <c r="B4" s="108">
        <v>2</v>
      </c>
      <c r="C4" s="109">
        <v>3</v>
      </c>
      <c r="D4" s="110">
        <v>4</v>
      </c>
      <c r="E4" s="110">
        <v>5</v>
      </c>
      <c r="F4" s="109">
        <v>6</v>
      </c>
    </row>
    <row r="5" spans="1:6">
      <c r="A5" s="74"/>
      <c r="B5" s="53"/>
      <c r="C5" s="53"/>
      <c r="D5" s="74"/>
      <c r="E5" s="74"/>
      <c r="F5" s="74"/>
    </row>
    <row r="6" spans="1:6">
      <c r="A6" s="74"/>
      <c r="B6" s="4" t="s">
        <v>111</v>
      </c>
      <c r="C6" s="52"/>
      <c r="D6" s="13"/>
      <c r="E6" s="13"/>
      <c r="F6" s="13"/>
    </row>
    <row r="7" spans="1:6">
      <c r="A7" s="74"/>
      <c r="B7" s="4" t="s">
        <v>502</v>
      </c>
      <c r="C7" s="69">
        <f>C9+C20+C28+C31+C34+C37+C41+C45+C47+C50</f>
        <v>4465187500</v>
      </c>
      <c r="D7" s="13"/>
      <c r="E7" s="13"/>
      <c r="F7" s="13"/>
    </row>
    <row r="8" spans="1:6">
      <c r="A8" s="74"/>
      <c r="B8" s="5"/>
      <c r="C8" s="52"/>
      <c r="D8" s="13"/>
      <c r="E8" s="13"/>
      <c r="F8" s="13"/>
    </row>
    <row r="9" spans="1:6" ht="31.5">
      <c r="A9" s="95" t="s">
        <v>234</v>
      </c>
      <c r="B9" s="142" t="s">
        <v>235</v>
      </c>
      <c r="C9" s="94">
        <f>SUM(C10:C18)</f>
        <v>170971000</v>
      </c>
      <c r="D9" s="5"/>
      <c r="E9" s="5"/>
      <c r="F9" s="5"/>
    </row>
    <row r="10" spans="1:6" ht="31.5">
      <c r="A10" s="57">
        <v>1</v>
      </c>
      <c r="B10" s="144" t="s">
        <v>267</v>
      </c>
      <c r="C10" s="16">
        <v>37800000</v>
      </c>
      <c r="D10" s="5" t="s">
        <v>2541</v>
      </c>
      <c r="E10" s="5" t="s">
        <v>284</v>
      </c>
      <c r="F10" s="5" t="s">
        <v>97</v>
      </c>
    </row>
    <row r="11" spans="1:6" ht="31.5">
      <c r="A11" s="57">
        <v>2</v>
      </c>
      <c r="B11" s="144" t="s">
        <v>268</v>
      </c>
      <c r="C11" s="16">
        <v>43966000</v>
      </c>
      <c r="D11" s="5" t="s">
        <v>2542</v>
      </c>
      <c r="E11" s="5" t="s">
        <v>284</v>
      </c>
      <c r="F11" s="5" t="s">
        <v>97</v>
      </c>
    </row>
    <row r="12" spans="1:6">
      <c r="A12" s="57">
        <v>3</v>
      </c>
      <c r="B12" s="144" t="s">
        <v>236</v>
      </c>
      <c r="C12" s="16">
        <v>15000000</v>
      </c>
      <c r="D12" s="5" t="s">
        <v>2543</v>
      </c>
      <c r="E12" s="5" t="s">
        <v>503</v>
      </c>
      <c r="F12" s="5" t="s">
        <v>97</v>
      </c>
    </row>
    <row r="13" spans="1:6" ht="31.5">
      <c r="A13" s="57">
        <v>4</v>
      </c>
      <c r="B13" s="144" t="s">
        <v>272</v>
      </c>
      <c r="C13" s="16">
        <v>8000000</v>
      </c>
      <c r="D13" s="5" t="s">
        <v>2544</v>
      </c>
      <c r="E13" s="5" t="s">
        <v>283</v>
      </c>
      <c r="F13" s="5" t="s">
        <v>97</v>
      </c>
    </row>
    <row r="14" spans="1:6" ht="31.5">
      <c r="A14" s="57">
        <v>5</v>
      </c>
      <c r="B14" s="144" t="s">
        <v>239</v>
      </c>
      <c r="C14" s="16">
        <v>3225000</v>
      </c>
      <c r="D14" s="5" t="s">
        <v>2545</v>
      </c>
      <c r="E14" s="5" t="s">
        <v>2546</v>
      </c>
      <c r="F14" s="5" t="s">
        <v>97</v>
      </c>
    </row>
    <row r="15" spans="1:6" ht="31.5">
      <c r="A15" s="57">
        <v>6</v>
      </c>
      <c r="B15" s="144" t="s">
        <v>288</v>
      </c>
      <c r="C15" s="16">
        <v>3180000</v>
      </c>
      <c r="D15" s="5" t="s">
        <v>2547</v>
      </c>
      <c r="E15" s="5" t="s">
        <v>284</v>
      </c>
      <c r="F15" s="5" t="s">
        <v>97</v>
      </c>
    </row>
    <row r="16" spans="1:6" ht="31.5">
      <c r="A16" s="57">
        <v>7</v>
      </c>
      <c r="B16" s="144" t="s">
        <v>275</v>
      </c>
      <c r="C16" s="16">
        <v>19800000</v>
      </c>
      <c r="D16" s="5" t="s">
        <v>2548</v>
      </c>
      <c r="E16" s="5" t="s">
        <v>2549</v>
      </c>
      <c r="F16" s="5" t="s">
        <v>97</v>
      </c>
    </row>
    <row r="17" spans="1:6" ht="31.5">
      <c r="A17" s="57">
        <v>8</v>
      </c>
      <c r="B17" s="144" t="s">
        <v>289</v>
      </c>
      <c r="C17" s="16">
        <v>31000000</v>
      </c>
      <c r="D17" s="5" t="s">
        <v>2550</v>
      </c>
      <c r="E17" s="5" t="s">
        <v>2551</v>
      </c>
      <c r="F17" s="5" t="s">
        <v>97</v>
      </c>
    </row>
    <row r="18" spans="1:6">
      <c r="A18" s="57">
        <v>9</v>
      </c>
      <c r="B18" s="144" t="s">
        <v>290</v>
      </c>
      <c r="C18" s="16">
        <v>9000000</v>
      </c>
      <c r="D18" s="5" t="s">
        <v>2552</v>
      </c>
      <c r="E18" s="5" t="s">
        <v>284</v>
      </c>
      <c r="F18" s="5" t="s">
        <v>97</v>
      </c>
    </row>
    <row r="19" spans="1:6">
      <c r="A19" s="53"/>
      <c r="B19" s="144"/>
      <c r="C19" s="16"/>
      <c r="D19" s="5"/>
      <c r="E19" s="5"/>
      <c r="F19" s="5"/>
    </row>
    <row r="20" spans="1:6" ht="31.5">
      <c r="A20" s="95" t="s">
        <v>240</v>
      </c>
      <c r="B20" s="68" t="s">
        <v>241</v>
      </c>
      <c r="C20" s="94">
        <v>4078105000</v>
      </c>
      <c r="D20" s="5"/>
      <c r="E20" s="5"/>
      <c r="F20" s="5" t="s">
        <v>97</v>
      </c>
    </row>
    <row r="21" spans="1:6">
      <c r="A21" s="57">
        <v>1</v>
      </c>
      <c r="B21" s="144" t="s">
        <v>437</v>
      </c>
      <c r="C21" s="16">
        <v>4000000000</v>
      </c>
      <c r="D21" s="5" t="s">
        <v>2553</v>
      </c>
      <c r="E21" s="5" t="s">
        <v>2554</v>
      </c>
      <c r="F21" s="5" t="s">
        <v>97</v>
      </c>
    </row>
    <row r="22" spans="1:6">
      <c r="A22" s="57">
        <v>2</v>
      </c>
      <c r="B22" s="144" t="s">
        <v>2555</v>
      </c>
      <c r="C22" s="16">
        <v>1046000</v>
      </c>
      <c r="D22" s="5" t="s">
        <v>2556</v>
      </c>
      <c r="E22" s="5" t="s">
        <v>283</v>
      </c>
      <c r="F22" s="5" t="s">
        <v>97</v>
      </c>
    </row>
    <row r="23" spans="1:6" ht="31.5">
      <c r="A23" s="57">
        <v>3</v>
      </c>
      <c r="B23" s="144" t="s">
        <v>242</v>
      </c>
      <c r="C23" s="16">
        <v>11879000</v>
      </c>
      <c r="D23" s="5" t="s">
        <v>2557</v>
      </c>
      <c r="E23" s="5" t="s">
        <v>2558</v>
      </c>
      <c r="F23" s="5" t="s">
        <v>97</v>
      </c>
    </row>
    <row r="24" spans="1:6" ht="31.5">
      <c r="A24" s="57">
        <v>4</v>
      </c>
      <c r="B24" s="144" t="s">
        <v>277</v>
      </c>
      <c r="C24" s="16">
        <v>27400000</v>
      </c>
      <c r="D24" s="5" t="s">
        <v>2559</v>
      </c>
      <c r="E24" s="5" t="s">
        <v>2560</v>
      </c>
      <c r="F24" s="5" t="s">
        <v>97</v>
      </c>
    </row>
    <row r="25" spans="1:6" ht="31.5">
      <c r="A25" s="57">
        <v>5</v>
      </c>
      <c r="B25" s="144" t="s">
        <v>243</v>
      </c>
      <c r="C25" s="16">
        <v>11780000</v>
      </c>
      <c r="D25" s="5" t="s">
        <v>2561</v>
      </c>
      <c r="E25" s="5" t="s">
        <v>2471</v>
      </c>
      <c r="F25" s="5" t="s">
        <v>97</v>
      </c>
    </row>
    <row r="26" spans="1:6">
      <c r="A26" s="57">
        <v>6</v>
      </c>
      <c r="B26" s="144" t="s">
        <v>2562</v>
      </c>
      <c r="C26" s="16">
        <v>26000000</v>
      </c>
      <c r="D26" s="5" t="s">
        <v>2562</v>
      </c>
      <c r="E26" s="5" t="s">
        <v>2554</v>
      </c>
      <c r="F26" s="5" t="s">
        <v>97</v>
      </c>
    </row>
    <row r="27" spans="1:6">
      <c r="A27" s="53"/>
      <c r="B27" s="144"/>
      <c r="C27" s="16"/>
      <c r="D27" s="5"/>
      <c r="E27" s="5"/>
      <c r="F27" s="5"/>
    </row>
    <row r="28" spans="1:6" ht="47.25">
      <c r="A28" s="95" t="s">
        <v>244</v>
      </c>
      <c r="B28" s="142" t="s">
        <v>279</v>
      </c>
      <c r="C28" s="94">
        <v>20700000</v>
      </c>
      <c r="D28" s="5"/>
      <c r="E28" s="5"/>
      <c r="F28" s="5"/>
    </row>
    <row r="29" spans="1:6">
      <c r="A29" s="57">
        <v>1</v>
      </c>
      <c r="B29" s="144" t="s">
        <v>2379</v>
      </c>
      <c r="C29" s="16">
        <v>20700000</v>
      </c>
      <c r="D29" s="5" t="s">
        <v>2563</v>
      </c>
      <c r="E29" s="5" t="s">
        <v>2564</v>
      </c>
      <c r="F29" s="5" t="s">
        <v>97</v>
      </c>
    </row>
    <row r="30" spans="1:6">
      <c r="A30" s="53"/>
      <c r="B30" s="144"/>
      <c r="C30" s="16"/>
      <c r="D30" s="5"/>
      <c r="E30" s="5"/>
      <c r="F30" s="5"/>
    </row>
    <row r="31" spans="1:6" ht="31.5">
      <c r="A31" s="95" t="s">
        <v>245</v>
      </c>
      <c r="B31" s="142" t="s">
        <v>292</v>
      </c>
      <c r="C31" s="94">
        <v>32600000</v>
      </c>
      <c r="D31" s="5"/>
      <c r="E31" s="5"/>
      <c r="F31" s="5" t="s">
        <v>97</v>
      </c>
    </row>
    <row r="32" spans="1:6" ht="31.5">
      <c r="A32" s="57">
        <v>1</v>
      </c>
      <c r="B32" s="144" t="s">
        <v>294</v>
      </c>
      <c r="C32" s="16">
        <v>32600000</v>
      </c>
      <c r="D32" s="5" t="s">
        <v>2565</v>
      </c>
      <c r="E32" s="5" t="s">
        <v>2566</v>
      </c>
      <c r="F32" s="5" t="s">
        <v>97</v>
      </c>
    </row>
    <row r="33" spans="1:6">
      <c r="A33" s="53"/>
      <c r="B33" s="144"/>
      <c r="C33" s="16"/>
      <c r="D33" s="5"/>
      <c r="E33" s="5"/>
      <c r="F33" s="5"/>
    </row>
    <row r="34" spans="1:6" ht="31.5">
      <c r="A34" s="95" t="s">
        <v>246</v>
      </c>
      <c r="B34" s="142" t="s">
        <v>2499</v>
      </c>
      <c r="C34" s="94">
        <v>8640000</v>
      </c>
      <c r="D34" s="5"/>
      <c r="E34" s="5"/>
      <c r="F34" s="5" t="s">
        <v>97</v>
      </c>
    </row>
    <row r="35" spans="1:6" ht="31.5">
      <c r="A35" s="57">
        <v>1</v>
      </c>
      <c r="B35" s="144" t="s">
        <v>2567</v>
      </c>
      <c r="C35" s="16">
        <v>8640000</v>
      </c>
      <c r="D35" s="5" t="s">
        <v>2568</v>
      </c>
      <c r="E35" s="5" t="s">
        <v>2566</v>
      </c>
      <c r="F35" s="5" t="s">
        <v>97</v>
      </c>
    </row>
    <row r="36" spans="1:6">
      <c r="A36" s="53"/>
      <c r="B36" s="5"/>
      <c r="C36" s="16"/>
      <c r="D36" s="5"/>
      <c r="E36" s="5"/>
      <c r="F36" s="5"/>
    </row>
    <row r="37" spans="1:6" ht="31.5">
      <c r="A37" s="95" t="s">
        <v>247</v>
      </c>
      <c r="B37" s="142" t="s">
        <v>295</v>
      </c>
      <c r="C37" s="94">
        <v>104125000</v>
      </c>
      <c r="D37" s="5"/>
      <c r="E37" s="5"/>
      <c r="F37" s="5"/>
    </row>
    <row r="38" spans="1:6" ht="31.5">
      <c r="A38" s="57">
        <v>1</v>
      </c>
      <c r="B38" s="5" t="s">
        <v>2569</v>
      </c>
      <c r="C38" s="16">
        <v>47500000</v>
      </c>
      <c r="D38" s="5" t="s">
        <v>2570</v>
      </c>
      <c r="E38" s="5" t="s">
        <v>2566</v>
      </c>
      <c r="F38" s="5" t="s">
        <v>97</v>
      </c>
    </row>
    <row r="39" spans="1:6" ht="31.5">
      <c r="A39" s="57">
        <v>3</v>
      </c>
      <c r="B39" s="5" t="s">
        <v>2571</v>
      </c>
      <c r="C39" s="16">
        <v>56625000</v>
      </c>
      <c r="D39" s="5" t="s">
        <v>2572</v>
      </c>
      <c r="E39" s="5" t="s">
        <v>2566</v>
      </c>
      <c r="F39" s="5" t="s">
        <v>97</v>
      </c>
    </row>
    <row r="40" spans="1:6">
      <c r="A40" s="5"/>
      <c r="B40" s="5"/>
      <c r="C40" s="16"/>
      <c r="D40" s="5"/>
      <c r="E40" s="5"/>
      <c r="F40" s="5"/>
    </row>
    <row r="41" spans="1:6" ht="31.5">
      <c r="A41" s="95" t="s">
        <v>249</v>
      </c>
      <c r="B41" s="68" t="s">
        <v>2573</v>
      </c>
      <c r="C41" s="94">
        <v>16970000</v>
      </c>
      <c r="D41" s="5"/>
      <c r="E41" s="5"/>
      <c r="F41" s="5"/>
    </row>
    <row r="42" spans="1:6" ht="31.5">
      <c r="A42" s="5">
        <v>1</v>
      </c>
      <c r="B42" s="5" t="s">
        <v>2574</v>
      </c>
      <c r="C42" s="16">
        <v>6970000</v>
      </c>
      <c r="D42" s="5" t="s">
        <v>2575</v>
      </c>
      <c r="E42" s="5" t="s">
        <v>2554</v>
      </c>
      <c r="F42" s="5" t="s">
        <v>97</v>
      </c>
    </row>
    <row r="43" spans="1:6">
      <c r="A43" s="5">
        <v>2</v>
      </c>
      <c r="B43" s="5" t="s">
        <v>2576</v>
      </c>
      <c r="C43" s="16">
        <v>10000000</v>
      </c>
      <c r="D43" s="5" t="s">
        <v>2577</v>
      </c>
      <c r="E43" s="5" t="s">
        <v>2566</v>
      </c>
      <c r="F43" s="5" t="s">
        <v>97</v>
      </c>
    </row>
    <row r="44" spans="1:6">
      <c r="A44" s="5"/>
      <c r="B44" s="5"/>
      <c r="C44" s="16"/>
      <c r="D44" s="5"/>
      <c r="E44" s="5"/>
      <c r="F44" s="5"/>
    </row>
    <row r="45" spans="1:6" ht="31.5">
      <c r="A45" s="95" t="s">
        <v>251</v>
      </c>
      <c r="B45" s="68" t="s">
        <v>2578</v>
      </c>
      <c r="C45" s="94">
        <v>4926500</v>
      </c>
      <c r="D45" s="5"/>
      <c r="E45" s="5"/>
      <c r="F45" s="5" t="s">
        <v>97</v>
      </c>
    </row>
    <row r="46" spans="1:6">
      <c r="A46" s="68"/>
      <c r="B46" s="5" t="s">
        <v>2579</v>
      </c>
      <c r="C46" s="580">
        <v>4926500</v>
      </c>
      <c r="D46" s="5" t="s">
        <v>2580</v>
      </c>
      <c r="E46" s="5" t="s">
        <v>2566</v>
      </c>
      <c r="F46" s="5" t="s">
        <v>97</v>
      </c>
    </row>
    <row r="47" spans="1:6" ht="31.5">
      <c r="A47" s="95" t="s">
        <v>123</v>
      </c>
      <c r="B47" s="68" t="s">
        <v>2581</v>
      </c>
      <c r="C47" s="94">
        <v>7850000</v>
      </c>
      <c r="D47" s="5"/>
      <c r="E47" s="5"/>
      <c r="F47" s="5"/>
    </row>
    <row r="48" spans="1:6">
      <c r="A48" s="5">
        <v>1</v>
      </c>
      <c r="B48" s="5" t="s">
        <v>338</v>
      </c>
      <c r="C48" s="16">
        <v>7850000</v>
      </c>
      <c r="D48" s="5" t="s">
        <v>2582</v>
      </c>
      <c r="E48" s="5" t="s">
        <v>2566</v>
      </c>
      <c r="F48" s="5" t="s">
        <v>97</v>
      </c>
    </row>
    <row r="49" spans="1:6">
      <c r="A49" s="5"/>
      <c r="B49" s="5"/>
      <c r="C49" s="16"/>
      <c r="D49" s="5"/>
      <c r="E49" s="5"/>
      <c r="F49" s="5"/>
    </row>
    <row r="50" spans="1:6" ht="31.5">
      <c r="A50" s="95" t="s">
        <v>252</v>
      </c>
      <c r="B50" s="68" t="s">
        <v>2583</v>
      </c>
      <c r="C50" s="94">
        <v>20300000</v>
      </c>
      <c r="D50" s="5"/>
      <c r="E50" s="5"/>
      <c r="F50" s="5"/>
    </row>
    <row r="51" spans="1:6">
      <c r="A51" s="5">
        <v>1</v>
      </c>
      <c r="B51" s="5" t="s">
        <v>2584</v>
      </c>
      <c r="C51" s="16">
        <v>20300000</v>
      </c>
      <c r="D51" s="5" t="s">
        <v>2585</v>
      </c>
      <c r="E51" s="5" t="s">
        <v>2566</v>
      </c>
      <c r="F51" s="5" t="s">
        <v>97</v>
      </c>
    </row>
  </sheetData>
  <conditionalFormatting sqref="B6">
    <cfRule type="expression" dxfId="5" priority="2">
      <formula>#REF!&lt;&gt;0</formula>
    </cfRule>
  </conditionalFormatting>
  <conditionalFormatting sqref="B6">
    <cfRule type="expression" dxfId="4" priority="1">
      <formula>#REF!&lt;&gt;0</formula>
    </cfRule>
  </conditionalFormatting>
  <pageMargins left="0.7" right="0.7" top="0.75" bottom="0.75" header="0.3" footer="0.3"/>
</worksheet>
</file>

<file path=xl/worksheets/sheet39.xml><?xml version="1.0" encoding="utf-8"?>
<worksheet xmlns="http://schemas.openxmlformats.org/spreadsheetml/2006/main" xmlns:r="http://schemas.openxmlformats.org/officeDocument/2006/relationships">
  <dimension ref="A1:H77"/>
  <sheetViews>
    <sheetView topLeftCell="A22" zoomScale="70" zoomScaleNormal="70" workbookViewId="0">
      <selection activeCell="D44" sqref="D44"/>
    </sheetView>
  </sheetViews>
  <sheetFormatPr defaultColWidth="9.140625" defaultRowHeight="15.75"/>
  <cols>
    <col min="1" max="1" width="7.7109375" style="44" customWidth="1"/>
    <col min="2" max="2" width="55.7109375" style="44" customWidth="1"/>
    <col min="3" max="3" width="23.7109375" style="44" customWidth="1"/>
    <col min="4" max="4" width="45.7109375" style="44" customWidth="1"/>
    <col min="5" max="6" width="24.7109375" style="44" customWidth="1"/>
    <col min="7" max="16384" width="9.140625" style="44"/>
  </cols>
  <sheetData>
    <row r="1" spans="1:8">
      <c r="A1" s="45" t="s">
        <v>411</v>
      </c>
      <c r="B1" s="45"/>
      <c r="C1" s="45" t="s">
        <v>412</v>
      </c>
    </row>
    <row r="3" spans="1:8" ht="31.5">
      <c r="A3" s="11" t="s">
        <v>112</v>
      </c>
      <c r="B3" s="11" t="s">
        <v>262</v>
      </c>
      <c r="C3" s="91" t="s">
        <v>3115</v>
      </c>
      <c r="D3" s="81" t="s">
        <v>263</v>
      </c>
      <c r="E3" s="82" t="s">
        <v>258</v>
      </c>
      <c r="F3" s="82" t="s">
        <v>259</v>
      </c>
    </row>
    <row r="4" spans="1:8">
      <c r="A4" s="107">
        <v>1</v>
      </c>
      <c r="B4" s="108">
        <v>2</v>
      </c>
      <c r="C4" s="109">
        <v>3</v>
      </c>
      <c r="D4" s="110">
        <v>4</v>
      </c>
      <c r="E4" s="110">
        <v>5</v>
      </c>
      <c r="F4" s="109">
        <v>6</v>
      </c>
    </row>
    <row r="5" spans="1:8">
      <c r="A5" s="366"/>
      <c r="B5" s="366"/>
      <c r="C5" s="366"/>
      <c r="D5" s="366"/>
      <c r="E5" s="366"/>
      <c r="F5" s="366"/>
    </row>
    <row r="6" spans="1:8">
      <c r="A6" s="368"/>
      <c r="B6" s="369" t="s">
        <v>111</v>
      </c>
      <c r="C6" s="368"/>
      <c r="D6" s="368"/>
      <c r="E6" s="368"/>
      <c r="F6" s="368"/>
    </row>
    <row r="7" spans="1:8">
      <c r="A7" s="362"/>
      <c r="B7" s="307" t="s">
        <v>98</v>
      </c>
      <c r="C7" s="551">
        <f>SUM(C9,C19,C24,C28,C32,C35,C39,C42,C46)</f>
        <v>600446500</v>
      </c>
      <c r="D7" s="362"/>
      <c r="E7" s="362"/>
      <c r="F7" s="362"/>
    </row>
    <row r="8" spans="1:8">
      <c r="A8" s="362"/>
      <c r="B8" s="362"/>
      <c r="C8" s="362"/>
      <c r="D8" s="362"/>
      <c r="E8" s="362"/>
      <c r="F8" s="362"/>
    </row>
    <row r="9" spans="1:8" ht="31.5">
      <c r="A9" s="552" t="s">
        <v>234</v>
      </c>
      <c r="B9" s="553" t="s">
        <v>235</v>
      </c>
      <c r="C9" s="554">
        <f>SUM(C10:C17)</f>
        <v>244726500</v>
      </c>
      <c r="D9" s="363"/>
      <c r="E9" s="363"/>
      <c r="F9" s="363"/>
    </row>
    <row r="10" spans="1:8" ht="31.5">
      <c r="A10" s="128">
        <v>1</v>
      </c>
      <c r="B10" s="126" t="s">
        <v>265</v>
      </c>
      <c r="C10" s="127">
        <v>77000000</v>
      </c>
      <c r="D10" s="126" t="s">
        <v>474</v>
      </c>
      <c r="E10" s="126" t="s">
        <v>284</v>
      </c>
      <c r="F10" s="89" t="s">
        <v>98</v>
      </c>
    </row>
    <row r="11" spans="1:8" ht="31.5">
      <c r="A11" s="128">
        <v>2</v>
      </c>
      <c r="B11" s="126" t="s">
        <v>267</v>
      </c>
      <c r="C11" s="127">
        <v>50400000</v>
      </c>
      <c r="D11" s="126" t="s">
        <v>475</v>
      </c>
      <c r="E11" s="126" t="s">
        <v>284</v>
      </c>
      <c r="F11" s="89" t="s">
        <v>98</v>
      </c>
      <c r="H11" s="367"/>
    </row>
    <row r="12" spans="1:8" ht="31.5">
      <c r="A12" s="128">
        <v>3</v>
      </c>
      <c r="B12" s="126" t="s">
        <v>268</v>
      </c>
      <c r="C12" s="127">
        <v>54094000</v>
      </c>
      <c r="D12" s="126" t="s">
        <v>5932</v>
      </c>
      <c r="E12" s="126" t="s">
        <v>284</v>
      </c>
      <c r="F12" s="89" t="s">
        <v>98</v>
      </c>
    </row>
    <row r="13" spans="1:8" ht="31.5">
      <c r="A13" s="128">
        <v>4</v>
      </c>
      <c r="B13" s="126" t="s">
        <v>236</v>
      </c>
      <c r="C13" s="127">
        <v>19868500</v>
      </c>
      <c r="D13" s="126" t="s">
        <v>237</v>
      </c>
      <c r="E13" s="126" t="s">
        <v>5933</v>
      </c>
      <c r="F13" s="89" t="s">
        <v>98</v>
      </c>
    </row>
    <row r="14" spans="1:8" ht="31.5">
      <c r="A14" s="128">
        <v>5</v>
      </c>
      <c r="B14" s="126" t="s">
        <v>272</v>
      </c>
      <c r="C14" s="127">
        <v>13289000</v>
      </c>
      <c r="D14" s="126" t="s">
        <v>342</v>
      </c>
      <c r="E14" s="126" t="s">
        <v>323</v>
      </c>
      <c r="F14" s="89" t="s">
        <v>98</v>
      </c>
    </row>
    <row r="15" spans="1:8" ht="31.5">
      <c r="A15" s="128">
        <v>6</v>
      </c>
      <c r="B15" s="126" t="s">
        <v>239</v>
      </c>
      <c r="C15" s="127">
        <v>8475000</v>
      </c>
      <c r="D15" s="126" t="s">
        <v>5934</v>
      </c>
      <c r="E15" s="126" t="s">
        <v>323</v>
      </c>
      <c r="F15" s="89" t="s">
        <v>98</v>
      </c>
    </row>
    <row r="16" spans="1:8" ht="31.5">
      <c r="A16" s="128">
        <v>7</v>
      </c>
      <c r="B16" s="126" t="s">
        <v>288</v>
      </c>
      <c r="C16" s="127">
        <v>2700000</v>
      </c>
      <c r="D16" s="126" t="s">
        <v>5935</v>
      </c>
      <c r="E16" s="126" t="s">
        <v>323</v>
      </c>
      <c r="F16" s="89" t="s">
        <v>98</v>
      </c>
    </row>
    <row r="17" spans="1:7" ht="31.5">
      <c r="A17" s="128">
        <v>8</v>
      </c>
      <c r="B17" s="126" t="s">
        <v>316</v>
      </c>
      <c r="C17" s="127">
        <v>18900000</v>
      </c>
      <c r="D17" s="126" t="s">
        <v>5936</v>
      </c>
      <c r="E17" s="126" t="s">
        <v>323</v>
      </c>
      <c r="F17" s="89" t="s">
        <v>98</v>
      </c>
    </row>
    <row r="18" spans="1:7">
      <c r="A18" s="354"/>
      <c r="B18" s="126"/>
      <c r="C18" s="127"/>
      <c r="D18" s="126"/>
      <c r="E18" s="126"/>
      <c r="F18" s="89"/>
    </row>
    <row r="19" spans="1:7" ht="31.5">
      <c r="A19" s="362" t="s">
        <v>240</v>
      </c>
      <c r="B19" s="553" t="s">
        <v>241</v>
      </c>
      <c r="C19" s="554">
        <f>SUM(C20:C22)</f>
        <v>70154900</v>
      </c>
      <c r="D19" s="363"/>
      <c r="E19" s="363"/>
      <c r="F19" s="363"/>
    </row>
    <row r="20" spans="1:7" ht="31.5">
      <c r="A20" s="128">
        <v>1</v>
      </c>
      <c r="B20" s="126" t="s">
        <v>480</v>
      </c>
      <c r="C20" s="127">
        <v>18154900</v>
      </c>
      <c r="D20" s="126" t="s">
        <v>5937</v>
      </c>
      <c r="E20" s="126" t="s">
        <v>323</v>
      </c>
      <c r="F20" s="89" t="s">
        <v>98</v>
      </c>
    </row>
    <row r="21" spans="1:7" ht="31.5">
      <c r="A21" s="128">
        <v>2</v>
      </c>
      <c r="B21" s="126" t="s">
        <v>483</v>
      </c>
      <c r="C21" s="127">
        <v>35000000</v>
      </c>
      <c r="D21" s="126" t="s">
        <v>5938</v>
      </c>
      <c r="E21" s="126" t="s">
        <v>5939</v>
      </c>
      <c r="F21" s="89" t="s">
        <v>98</v>
      </c>
    </row>
    <row r="22" spans="1:7" ht="31.5">
      <c r="A22" s="128">
        <v>3</v>
      </c>
      <c r="B22" s="126" t="s">
        <v>5940</v>
      </c>
      <c r="C22" s="127">
        <v>17000000</v>
      </c>
      <c r="D22" s="126" t="s">
        <v>5941</v>
      </c>
      <c r="E22" s="126" t="s">
        <v>2546</v>
      </c>
      <c r="F22" s="89" t="s">
        <v>98</v>
      </c>
    </row>
    <row r="23" spans="1:7">
      <c r="A23" s="354"/>
      <c r="B23" s="555"/>
      <c r="C23" s="556"/>
      <c r="D23" s="89"/>
      <c r="E23" s="89"/>
      <c r="F23" s="89"/>
      <c r="G23" s="338"/>
    </row>
    <row r="24" spans="1:7" ht="47.25">
      <c r="A24" s="362" t="s">
        <v>244</v>
      </c>
      <c r="B24" s="553" t="s">
        <v>345</v>
      </c>
      <c r="C24" s="554">
        <f>SUM(C25:C26)</f>
        <v>23000100</v>
      </c>
      <c r="D24" s="363"/>
      <c r="E24" s="363"/>
      <c r="F24" s="363"/>
      <c r="G24" s="338"/>
    </row>
    <row r="25" spans="1:7" ht="31.5">
      <c r="A25" s="128">
        <v>1</v>
      </c>
      <c r="B25" s="126" t="s">
        <v>280</v>
      </c>
      <c r="C25" s="127">
        <v>3000100</v>
      </c>
      <c r="D25" s="126" t="s">
        <v>5942</v>
      </c>
      <c r="E25" s="126" t="s">
        <v>284</v>
      </c>
      <c r="F25" s="89" t="s">
        <v>98</v>
      </c>
      <c r="G25" s="338"/>
    </row>
    <row r="26" spans="1:7" ht="31.5">
      <c r="A26" s="128">
        <v>2</v>
      </c>
      <c r="B26" s="126" t="s">
        <v>5943</v>
      </c>
      <c r="C26" s="127">
        <v>20000000</v>
      </c>
      <c r="D26" s="126" t="s">
        <v>5944</v>
      </c>
      <c r="E26" s="126" t="s">
        <v>254</v>
      </c>
      <c r="F26" s="89" t="s">
        <v>98</v>
      </c>
      <c r="G26" s="338"/>
    </row>
    <row r="27" spans="1:7">
      <c r="A27" s="128"/>
      <c r="B27" s="126"/>
      <c r="C27" s="127"/>
      <c r="D27" s="126"/>
      <c r="E27" s="126"/>
      <c r="F27" s="89"/>
      <c r="G27" s="338"/>
    </row>
    <row r="28" spans="1:7" ht="31.5">
      <c r="A28" s="362" t="s">
        <v>245</v>
      </c>
      <c r="B28" s="553" t="s">
        <v>3092</v>
      </c>
      <c r="C28" s="554">
        <f>SUM(C29:C30)</f>
        <v>127450000</v>
      </c>
      <c r="D28" s="363"/>
      <c r="E28" s="363"/>
      <c r="F28" s="363"/>
      <c r="G28" s="338"/>
    </row>
    <row r="29" spans="1:7" ht="31.5">
      <c r="A29" s="128">
        <v>1</v>
      </c>
      <c r="B29" s="126" t="s">
        <v>5945</v>
      </c>
      <c r="C29" s="127">
        <v>50000000</v>
      </c>
      <c r="D29" s="126" t="s">
        <v>5665</v>
      </c>
      <c r="E29" s="126" t="s">
        <v>3104</v>
      </c>
      <c r="F29" s="89" t="s">
        <v>98</v>
      </c>
      <c r="G29" s="338"/>
    </row>
    <row r="30" spans="1:7" ht="31.5">
      <c r="A30" s="128">
        <v>2</v>
      </c>
      <c r="B30" s="126" t="s">
        <v>294</v>
      </c>
      <c r="C30" s="127">
        <v>77450000</v>
      </c>
      <c r="D30" s="126" t="s">
        <v>5946</v>
      </c>
      <c r="E30" s="126" t="s">
        <v>3104</v>
      </c>
      <c r="F30" s="89" t="s">
        <v>98</v>
      </c>
      <c r="G30" s="338"/>
    </row>
    <row r="31" spans="1:7">
      <c r="A31" s="128"/>
      <c r="B31" s="126"/>
      <c r="C31" s="127"/>
      <c r="D31" s="126"/>
      <c r="E31" s="126"/>
      <c r="F31" s="89"/>
      <c r="G31" s="338"/>
    </row>
    <row r="32" spans="1:7" ht="31.5">
      <c r="A32" s="362" t="s">
        <v>246</v>
      </c>
      <c r="B32" s="553" t="s">
        <v>2499</v>
      </c>
      <c r="C32" s="554">
        <f>SUM(C33:C34)</f>
        <v>2645000</v>
      </c>
      <c r="D32" s="363"/>
      <c r="E32" s="363"/>
      <c r="F32" s="363"/>
      <c r="G32" s="338"/>
    </row>
    <row r="33" spans="1:7" ht="31.5">
      <c r="A33" s="128">
        <v>1</v>
      </c>
      <c r="B33" s="126" t="s">
        <v>5947</v>
      </c>
      <c r="C33" s="127">
        <v>2645000</v>
      </c>
      <c r="D33" s="126" t="s">
        <v>5948</v>
      </c>
      <c r="E33" s="126" t="s">
        <v>323</v>
      </c>
      <c r="F33" s="89" t="s">
        <v>98</v>
      </c>
      <c r="G33" s="338"/>
    </row>
    <row r="34" spans="1:7">
      <c r="A34" s="128"/>
      <c r="B34" s="126"/>
      <c r="C34" s="127"/>
      <c r="D34" s="126"/>
      <c r="E34" s="126"/>
      <c r="F34" s="89"/>
      <c r="G34" s="338"/>
    </row>
    <row r="35" spans="1:7" ht="31.5">
      <c r="A35" s="362" t="s">
        <v>247</v>
      </c>
      <c r="B35" s="553" t="s">
        <v>5949</v>
      </c>
      <c r="C35" s="554">
        <f>SUM(C36:C37)</f>
        <v>64720000</v>
      </c>
      <c r="D35" s="363"/>
      <c r="E35" s="363"/>
      <c r="F35" s="363"/>
      <c r="G35" s="338"/>
    </row>
    <row r="36" spans="1:7" ht="31.5">
      <c r="A36" s="128">
        <v>1</v>
      </c>
      <c r="B36" s="126" t="s">
        <v>5950</v>
      </c>
      <c r="C36" s="127">
        <v>15000000</v>
      </c>
      <c r="D36" s="126" t="s">
        <v>5951</v>
      </c>
      <c r="E36" s="126" t="s">
        <v>3104</v>
      </c>
      <c r="F36" s="89" t="s">
        <v>98</v>
      </c>
      <c r="G36" s="338"/>
    </row>
    <row r="37" spans="1:7" ht="31.5">
      <c r="A37" s="128">
        <v>2</v>
      </c>
      <c r="B37" s="126" t="s">
        <v>2569</v>
      </c>
      <c r="C37" s="127">
        <v>49720000</v>
      </c>
      <c r="D37" s="126" t="s">
        <v>5952</v>
      </c>
      <c r="E37" s="126" t="s">
        <v>250</v>
      </c>
      <c r="F37" s="89" t="s">
        <v>98</v>
      </c>
      <c r="G37" s="338"/>
    </row>
    <row r="38" spans="1:7">
      <c r="A38" s="128"/>
      <c r="B38" s="126"/>
      <c r="C38" s="127"/>
      <c r="D38" s="126"/>
      <c r="E38" s="126"/>
      <c r="F38" s="89"/>
      <c r="G38" s="338"/>
    </row>
    <row r="39" spans="1:7" ht="31.5">
      <c r="A39" s="362" t="s">
        <v>249</v>
      </c>
      <c r="B39" s="553" t="s">
        <v>2517</v>
      </c>
      <c r="C39" s="554">
        <f>SUM(C40:C41)</f>
        <v>21500000</v>
      </c>
      <c r="D39" s="363"/>
      <c r="E39" s="363"/>
      <c r="F39" s="363"/>
      <c r="G39" s="338"/>
    </row>
    <row r="40" spans="1:7" ht="31.5">
      <c r="A40" s="128">
        <v>1</v>
      </c>
      <c r="B40" s="126" t="s">
        <v>2518</v>
      </c>
      <c r="C40" s="127">
        <v>21500000</v>
      </c>
      <c r="D40" s="126" t="s">
        <v>5953</v>
      </c>
      <c r="E40" s="126" t="s">
        <v>323</v>
      </c>
      <c r="F40" s="89" t="s">
        <v>98</v>
      </c>
      <c r="G40" s="338"/>
    </row>
    <row r="41" spans="1:7">
      <c r="A41" s="128"/>
      <c r="B41" s="126"/>
      <c r="C41" s="127"/>
      <c r="D41" s="126"/>
      <c r="E41" s="126"/>
      <c r="F41" s="89"/>
      <c r="G41" s="338"/>
    </row>
    <row r="42" spans="1:7" ht="31.5">
      <c r="A42" s="362" t="s">
        <v>251</v>
      </c>
      <c r="B42" s="553" t="s">
        <v>5954</v>
      </c>
      <c r="C42" s="554">
        <f>SUM(C43:C44)</f>
        <v>31250000</v>
      </c>
      <c r="D42" s="363"/>
      <c r="E42" s="363"/>
      <c r="F42" s="363"/>
    </row>
    <row r="43" spans="1:7" ht="31.5">
      <c r="A43" s="128">
        <v>1</v>
      </c>
      <c r="B43" s="126" t="s">
        <v>2519</v>
      </c>
      <c r="C43" s="127">
        <v>13125000</v>
      </c>
      <c r="D43" s="126" t="s">
        <v>5741</v>
      </c>
      <c r="E43" s="126" t="s">
        <v>323</v>
      </c>
      <c r="F43" s="89" t="s">
        <v>98</v>
      </c>
    </row>
    <row r="44" spans="1:7" ht="31.5">
      <c r="A44" s="128">
        <v>2</v>
      </c>
      <c r="B44" s="126" t="s">
        <v>5955</v>
      </c>
      <c r="C44" s="127">
        <v>18125000</v>
      </c>
      <c r="D44" s="126" t="s">
        <v>5744</v>
      </c>
      <c r="E44" s="126" t="s">
        <v>3104</v>
      </c>
      <c r="F44" s="89" t="s">
        <v>98</v>
      </c>
    </row>
    <row r="45" spans="1:7">
      <c r="A45" s="128"/>
      <c r="B45" s="126"/>
      <c r="C45" s="127"/>
      <c r="D45" s="126"/>
      <c r="E45" s="126"/>
      <c r="F45" s="89"/>
    </row>
    <row r="46" spans="1:7" ht="31.5">
      <c r="A46" s="362" t="s">
        <v>123</v>
      </c>
      <c r="B46" s="553" t="s">
        <v>5956</v>
      </c>
      <c r="C46" s="554">
        <f>SUM(C47:C48)</f>
        <v>15000000</v>
      </c>
      <c r="D46" s="363"/>
      <c r="E46" s="363"/>
      <c r="F46" s="363"/>
    </row>
    <row r="47" spans="1:7" ht="31.5">
      <c r="A47" s="128">
        <v>1</v>
      </c>
      <c r="B47" s="126" t="s">
        <v>5957</v>
      </c>
      <c r="C47" s="127">
        <v>15000000</v>
      </c>
      <c r="D47" s="126" t="s">
        <v>5958</v>
      </c>
      <c r="E47" s="126" t="s">
        <v>333</v>
      </c>
      <c r="F47" s="89" t="s">
        <v>98</v>
      </c>
    </row>
    <row r="48" spans="1:7">
      <c r="A48" s="120"/>
      <c r="B48" s="371"/>
      <c r="C48" s="372"/>
      <c r="D48" s="371"/>
      <c r="E48" s="371"/>
      <c r="F48" s="370"/>
    </row>
    <row r="49" spans="1:6">
      <c r="A49" s="120"/>
      <c r="B49" s="373"/>
      <c r="C49" s="374"/>
      <c r="D49" s="373"/>
      <c r="E49" s="373"/>
      <c r="F49" s="370"/>
    </row>
    <row r="50" spans="1:6">
      <c r="A50" s="120"/>
      <c r="B50" s="373"/>
      <c r="C50" s="374"/>
      <c r="D50" s="373"/>
      <c r="E50" s="373"/>
      <c r="F50" s="370"/>
    </row>
    <row r="51" spans="1:6">
      <c r="A51" s="121"/>
      <c r="B51" s="373"/>
      <c r="C51" s="374"/>
      <c r="D51" s="373"/>
      <c r="E51" s="373"/>
      <c r="F51" s="370"/>
    </row>
    <row r="52" spans="1:6">
      <c r="A52" s="1150"/>
      <c r="B52" s="1228"/>
      <c r="C52" s="1230"/>
      <c r="D52" s="1232"/>
      <c r="E52" s="1232"/>
      <c r="F52" s="1212"/>
    </row>
    <row r="53" spans="1:6">
      <c r="A53" s="1151"/>
      <c r="B53" s="1229"/>
      <c r="C53" s="1231"/>
      <c r="D53" s="1233"/>
      <c r="E53" s="1233"/>
      <c r="F53" s="1213"/>
    </row>
    <row r="54" spans="1:6">
      <c r="A54" s="120"/>
      <c r="B54" s="375"/>
      <c r="C54" s="376"/>
      <c r="D54" s="375"/>
      <c r="E54" s="375"/>
      <c r="F54" s="370"/>
    </row>
    <row r="55" spans="1:6">
      <c r="A55" s="121"/>
      <c r="B55" s="375"/>
      <c r="C55" s="376"/>
      <c r="D55" s="375"/>
      <c r="E55" s="375"/>
      <c r="F55" s="370"/>
    </row>
    <row r="56" spans="1:6">
      <c r="A56" s="1150"/>
      <c r="B56" s="1216"/>
      <c r="C56" s="1218"/>
      <c r="D56" s="1220"/>
      <c r="E56" s="1220"/>
      <c r="F56" s="1212"/>
    </row>
    <row r="57" spans="1:6">
      <c r="A57" s="1151"/>
      <c r="B57" s="1217"/>
      <c r="C57" s="1219"/>
      <c r="D57" s="1221"/>
      <c r="E57" s="1221"/>
      <c r="F57" s="1213"/>
    </row>
    <row r="58" spans="1:6">
      <c r="A58" s="120"/>
      <c r="B58" s="377"/>
      <c r="C58" s="378"/>
      <c r="D58" s="377"/>
      <c r="E58" s="377"/>
      <c r="F58" s="370"/>
    </row>
    <row r="59" spans="1:6">
      <c r="A59" s="120"/>
      <c r="B59" s="379"/>
      <c r="C59" s="380"/>
      <c r="D59" s="379"/>
      <c r="E59" s="379"/>
      <c r="F59" s="370"/>
    </row>
    <row r="60" spans="1:6">
      <c r="A60" s="1222"/>
      <c r="B60" s="1224"/>
      <c r="C60" s="1226"/>
      <c r="D60" s="1224"/>
      <c r="E60" s="1224"/>
      <c r="F60" s="1214"/>
    </row>
    <row r="61" spans="1:6">
      <c r="A61" s="1223"/>
      <c r="B61" s="1225"/>
      <c r="C61" s="1227"/>
      <c r="D61" s="1225"/>
      <c r="E61" s="1225"/>
      <c r="F61" s="1215"/>
    </row>
    <row r="62" spans="1:6">
      <c r="A62" s="390"/>
      <c r="B62" s="381"/>
      <c r="C62" s="382"/>
      <c r="D62" s="381"/>
      <c r="E62" s="381"/>
      <c r="F62" s="383"/>
    </row>
    <row r="63" spans="1:6">
      <c r="A63" s="1150"/>
      <c r="B63" s="1206"/>
      <c r="C63" s="1208"/>
      <c r="D63" s="1210"/>
      <c r="E63" s="1210"/>
      <c r="F63" s="1212"/>
    </row>
    <row r="64" spans="1:6">
      <c r="A64" s="1151"/>
      <c r="B64" s="1207"/>
      <c r="C64" s="1209"/>
      <c r="D64" s="1211"/>
      <c r="E64" s="1211"/>
      <c r="F64" s="1213"/>
    </row>
    <row r="65" spans="1:6">
      <c r="A65" s="391"/>
      <c r="B65" s="384"/>
      <c r="C65" s="385"/>
      <c r="D65" s="384"/>
      <c r="E65" s="384"/>
      <c r="F65" s="370"/>
    </row>
    <row r="66" spans="1:6">
      <c r="A66" s="391"/>
      <c r="B66" s="386"/>
      <c r="C66" s="387"/>
      <c r="D66" s="386"/>
      <c r="E66" s="386"/>
      <c r="F66" s="370"/>
    </row>
    <row r="67" spans="1:6">
      <c r="A67" s="391"/>
      <c r="B67" s="384"/>
      <c r="C67" s="385"/>
      <c r="D67" s="384"/>
      <c r="E67" s="384"/>
      <c r="F67" s="370"/>
    </row>
    <row r="68" spans="1:6">
      <c r="A68" s="391"/>
      <c r="B68" s="384"/>
      <c r="C68" s="388"/>
      <c r="D68" s="389"/>
      <c r="E68" s="389"/>
      <c r="F68" s="370"/>
    </row>
    <row r="73" spans="1:6">
      <c r="E73" s="1204"/>
      <c r="F73" s="1204"/>
    </row>
    <row r="76" spans="1:6">
      <c r="E76" s="1205"/>
      <c r="F76" s="1205"/>
    </row>
    <row r="77" spans="1:6">
      <c r="E77" s="1204"/>
      <c r="F77" s="1204"/>
    </row>
  </sheetData>
  <mergeCells count="27">
    <mergeCell ref="F52:F53"/>
    <mergeCell ref="A52:A53"/>
    <mergeCell ref="B52:B53"/>
    <mergeCell ref="C52:C53"/>
    <mergeCell ref="D52:D53"/>
    <mergeCell ref="E52:E53"/>
    <mergeCell ref="F60:F61"/>
    <mergeCell ref="A56:A57"/>
    <mergeCell ref="B56:B57"/>
    <mergeCell ref="C56:C57"/>
    <mergeCell ref="D56:D57"/>
    <mergeCell ref="E56:E57"/>
    <mergeCell ref="F56:F57"/>
    <mergeCell ref="A60:A61"/>
    <mergeCell ref="B60:B61"/>
    <mergeCell ref="C60:C61"/>
    <mergeCell ref="D60:D61"/>
    <mergeCell ref="E60:E61"/>
    <mergeCell ref="E73:F73"/>
    <mergeCell ref="E76:F76"/>
    <mergeCell ref="E77:F77"/>
    <mergeCell ref="A63:A64"/>
    <mergeCell ref="B63:B64"/>
    <mergeCell ref="C63:C64"/>
    <mergeCell ref="D63:D64"/>
    <mergeCell ref="E63:E64"/>
    <mergeCell ref="F63:F64"/>
  </mergeCells>
  <pageMargins left="0.7" right="0.7" top="0.75" bottom="0.75" header="0.3" footer="0.3"/>
</worksheet>
</file>

<file path=xl/worksheets/sheet4.xml><?xml version="1.0" encoding="utf-8"?>
<worksheet xmlns="http://schemas.openxmlformats.org/spreadsheetml/2006/main" xmlns:r="http://schemas.openxmlformats.org/officeDocument/2006/relationships">
  <sheetPr>
    <outlinePr summaryBelow="0" summaryRight="0"/>
    <pageSetUpPr autoPageBreaks="0" fitToPage="1"/>
  </sheetPr>
  <dimension ref="A1:C57"/>
  <sheetViews>
    <sheetView showGridLines="0" showOutlineSymbols="0" view="pageBreakPreview" topLeftCell="A31" zoomScale="90" zoomScaleNormal="70" zoomScaleSheetLayoutView="90" workbookViewId="0">
      <selection activeCell="B55" sqref="B55"/>
    </sheetView>
  </sheetViews>
  <sheetFormatPr defaultColWidth="8" defaultRowHeight="12.75" customHeight="1"/>
  <cols>
    <col min="1" max="1" width="8.7109375" style="12" customWidth="1"/>
    <col min="2" max="2" width="80.7109375" style="12" customWidth="1"/>
    <col min="3" max="3" width="28.7109375" style="12" customWidth="1"/>
    <col min="4" max="237" width="6.85546875" style="12" customWidth="1"/>
    <col min="238" max="16384" width="8" style="12"/>
  </cols>
  <sheetData>
    <row r="1" spans="1:3" ht="23.25">
      <c r="A1" s="1136" t="s">
        <v>4810</v>
      </c>
      <c r="B1" s="1136"/>
      <c r="C1" s="1136"/>
    </row>
    <row r="2" spans="1:3" ht="15.75">
      <c r="A2" s="17"/>
      <c r="B2" s="17"/>
      <c r="C2" s="17"/>
    </row>
    <row r="3" spans="1:3" ht="15.75">
      <c r="A3" s="11" t="s">
        <v>112</v>
      </c>
      <c r="B3" s="11" t="s">
        <v>120</v>
      </c>
      <c r="C3" s="11" t="s">
        <v>14</v>
      </c>
    </row>
    <row r="4" spans="1:3" ht="15.75">
      <c r="A4" s="6" t="s">
        <v>1</v>
      </c>
      <c r="B4" s="6" t="s">
        <v>3</v>
      </c>
      <c r="C4" s="6">
        <v>3</v>
      </c>
    </row>
    <row r="5" spans="1:3" ht="15.75">
      <c r="A5" s="13"/>
      <c r="B5" s="13"/>
      <c r="C5" s="13"/>
    </row>
    <row r="6" spans="1:3" s="9" customFormat="1" ht="15.75">
      <c r="A6" s="8" t="s">
        <v>123</v>
      </c>
      <c r="B6" s="8" t="s">
        <v>108</v>
      </c>
      <c r="C6" s="13"/>
    </row>
    <row r="7" spans="1:3" s="9" customFormat="1" ht="15.75">
      <c r="A7" s="5">
        <v>1</v>
      </c>
      <c r="B7" s="5" t="s">
        <v>66</v>
      </c>
      <c r="C7" s="493">
        <f>Dikbud!C7</f>
        <v>169157044000</v>
      </c>
    </row>
    <row r="8" spans="1:3" s="9" customFormat="1" ht="15.75">
      <c r="A8" s="5">
        <v>2</v>
      </c>
      <c r="B8" s="5" t="s">
        <v>67</v>
      </c>
      <c r="C8" s="493">
        <f>dinkes!C7</f>
        <v>123999921000</v>
      </c>
    </row>
    <row r="9" spans="1:3" s="9" customFormat="1" ht="15.75">
      <c r="A9" s="5">
        <v>3</v>
      </c>
      <c r="B9" s="5" t="s">
        <v>68</v>
      </c>
      <c r="C9" s="493">
        <f>RSUD!C7</f>
        <v>96876049000</v>
      </c>
    </row>
    <row r="10" spans="1:3" s="9" customFormat="1" ht="15.75">
      <c r="A10" s="5">
        <v>4</v>
      </c>
      <c r="B10" s="5" t="s">
        <v>69</v>
      </c>
      <c r="C10" s="493">
        <f>DPUPR!C7</f>
        <v>228046721000</v>
      </c>
    </row>
    <row r="11" spans="1:3" s="9" customFormat="1" ht="15.75">
      <c r="A11" s="5">
        <v>5</v>
      </c>
      <c r="B11" s="5" t="s">
        <v>70</v>
      </c>
      <c r="C11" s="15">
        <f>SatpolPP!C7</f>
        <v>10930000000</v>
      </c>
    </row>
    <row r="12" spans="1:3" s="9" customFormat="1" ht="15.75">
      <c r="A12" s="5">
        <v>6</v>
      </c>
      <c r="B12" s="5" t="s">
        <v>71</v>
      </c>
      <c r="C12" s="15">
        <f>Kesbangpol!C7</f>
        <v>1606000000</v>
      </c>
    </row>
    <row r="13" spans="1:3" s="9" customFormat="1" ht="15.75">
      <c r="A13" s="5">
        <v>7</v>
      </c>
      <c r="B13" s="5" t="s">
        <v>72</v>
      </c>
      <c r="C13" s="15">
        <f>BPBD!C7</f>
        <v>7796000000</v>
      </c>
    </row>
    <row r="14" spans="1:3" s="9" customFormat="1" ht="15.75">
      <c r="A14" s="5">
        <v>8</v>
      </c>
      <c r="B14" s="5" t="s">
        <v>73</v>
      </c>
      <c r="C14" s="15">
        <f>Dinsos!C8</f>
        <v>7055650000</v>
      </c>
    </row>
    <row r="15" spans="1:3" s="19" customFormat="1" ht="15.75">
      <c r="A15" s="18"/>
      <c r="B15" s="18"/>
      <c r="C15" s="15"/>
    </row>
    <row r="16" spans="1:3" s="9" customFormat="1" ht="15.75">
      <c r="A16" s="4" t="s">
        <v>124</v>
      </c>
      <c r="B16" s="4" t="s">
        <v>109</v>
      </c>
      <c r="C16" s="15"/>
    </row>
    <row r="17" spans="1:3" s="9" customFormat="1" ht="31.5">
      <c r="A17" s="5">
        <v>1</v>
      </c>
      <c r="B17" s="5" t="s">
        <v>74</v>
      </c>
      <c r="C17" s="15">
        <f>DP3AKB!C7</f>
        <v>7405282000</v>
      </c>
    </row>
    <row r="18" spans="1:3" s="9" customFormat="1" ht="15.75">
      <c r="A18" s="5">
        <v>2</v>
      </c>
      <c r="B18" s="5" t="s">
        <v>75</v>
      </c>
      <c r="C18" s="15">
        <f>DLH!C7</f>
        <v>7533938000</v>
      </c>
    </row>
    <row r="19" spans="1:3" s="9" customFormat="1" ht="19.5" customHeight="1">
      <c r="A19" s="5">
        <v>3</v>
      </c>
      <c r="B19" s="5" t="s">
        <v>76</v>
      </c>
      <c r="C19" s="15">
        <f>Capil!C7</f>
        <v>3503038000</v>
      </c>
    </row>
    <row r="20" spans="1:3" s="9" customFormat="1" ht="15.75">
      <c r="A20" s="5">
        <v>4</v>
      </c>
      <c r="B20" s="5" t="s">
        <v>77</v>
      </c>
      <c r="C20" s="15">
        <f>Dispermades!C7</f>
        <v>2072000000</v>
      </c>
    </row>
    <row r="21" spans="1:3" s="9" customFormat="1" ht="15.75">
      <c r="A21" s="5">
        <v>5</v>
      </c>
      <c r="B21" s="5" t="s">
        <v>78</v>
      </c>
      <c r="C21" s="15">
        <f>Dishub!C7</f>
        <v>8119660000</v>
      </c>
    </row>
    <row r="22" spans="1:3" s="9" customFormat="1" ht="15.75">
      <c r="A22" s="5">
        <v>6</v>
      </c>
      <c r="B22" s="5" t="s">
        <v>79</v>
      </c>
      <c r="C22" s="15">
        <f>Diskominfo!C7</f>
        <v>2498000000</v>
      </c>
    </row>
    <row r="23" spans="1:3" s="9" customFormat="1" ht="15.75">
      <c r="A23" s="5">
        <v>7</v>
      </c>
      <c r="B23" s="5" t="s">
        <v>80</v>
      </c>
      <c r="C23" s="15">
        <f>DTMPTSP!C7</f>
        <v>1172000000</v>
      </c>
    </row>
    <row r="24" spans="1:3" s="9" customFormat="1" ht="15.75">
      <c r="A24" s="5">
        <v>8</v>
      </c>
      <c r="B24" s="5" t="s">
        <v>81</v>
      </c>
      <c r="C24" s="15">
        <f>Disarpus!C7</f>
        <v>2754200000</v>
      </c>
    </row>
    <row r="25" spans="1:3" s="19" customFormat="1" ht="15.75">
      <c r="A25" s="18"/>
      <c r="B25" s="18"/>
      <c r="C25" s="15"/>
    </row>
    <row r="26" spans="1:3" s="9" customFormat="1" ht="15.75">
      <c r="A26" s="4" t="s">
        <v>125</v>
      </c>
      <c r="B26" s="4" t="s">
        <v>110</v>
      </c>
      <c r="C26" s="15"/>
    </row>
    <row r="27" spans="1:3" s="9" customFormat="1" ht="15.75">
      <c r="A27" s="5">
        <v>1</v>
      </c>
      <c r="B27" s="5" t="s">
        <v>82</v>
      </c>
      <c r="C27" s="15">
        <f>Diskanak!C8</f>
        <v>2288635000</v>
      </c>
    </row>
    <row r="28" spans="1:3" s="9" customFormat="1" ht="15.75">
      <c r="A28" s="5">
        <v>2</v>
      </c>
      <c r="B28" s="5" t="s">
        <v>83</v>
      </c>
      <c r="C28" s="15">
        <f>Dispar!C7</f>
        <v>7184647000</v>
      </c>
    </row>
    <row r="29" spans="1:3" s="9" customFormat="1" ht="15.75">
      <c r="A29" s="5">
        <v>3</v>
      </c>
      <c r="B29" s="5" t="s">
        <v>84</v>
      </c>
      <c r="C29" s="15">
        <f>Distan!C7</f>
        <v>7788223000</v>
      </c>
    </row>
    <row r="30" spans="1:3" s="9" customFormat="1" ht="15.75">
      <c r="A30" s="5">
        <v>4</v>
      </c>
      <c r="B30" s="5" t="s">
        <v>85</v>
      </c>
      <c r="C30" s="493">
        <f>Disdag!C7</f>
        <v>14759316000</v>
      </c>
    </row>
    <row r="31" spans="1:3" s="19" customFormat="1" ht="15.75">
      <c r="A31" s="18"/>
      <c r="B31" s="18"/>
      <c r="C31" s="15"/>
    </row>
    <row r="32" spans="1:3" s="9" customFormat="1" ht="15.75">
      <c r="A32" s="4" t="s">
        <v>128</v>
      </c>
      <c r="B32" s="4" t="s">
        <v>111</v>
      </c>
      <c r="C32" s="15"/>
    </row>
    <row r="33" spans="1:3" s="492" customFormat="1" ht="15.75">
      <c r="A33" s="89">
        <v>1</v>
      </c>
      <c r="B33" s="89" t="s">
        <v>86</v>
      </c>
      <c r="C33" s="493">
        <f>Setda!C7</f>
        <v>28189000000</v>
      </c>
    </row>
    <row r="34" spans="1:3" s="9" customFormat="1" ht="15.75">
      <c r="A34" s="5">
        <v>2</v>
      </c>
      <c r="B34" s="5" t="s">
        <v>87</v>
      </c>
      <c r="C34" s="493">
        <f>Setwan!C7</f>
        <v>24457000000</v>
      </c>
    </row>
    <row r="35" spans="1:3" s="9" customFormat="1" ht="15.75">
      <c r="A35" s="5">
        <v>3</v>
      </c>
      <c r="B35" s="5" t="s">
        <v>88</v>
      </c>
      <c r="C35" s="15">
        <f>Jtp!C7</f>
        <v>437200000</v>
      </c>
    </row>
    <row r="36" spans="1:3" s="9" customFormat="1" ht="15.75">
      <c r="A36" s="5">
        <v>4</v>
      </c>
      <c r="B36" s="5" t="s">
        <v>89</v>
      </c>
      <c r="C36" s="15">
        <f>Jtys!C7</f>
        <v>4605390000</v>
      </c>
    </row>
    <row r="37" spans="1:3" s="9" customFormat="1" ht="15.75">
      <c r="A37" s="5">
        <v>5</v>
      </c>
      <c r="B37" s="5" t="s">
        <v>90</v>
      </c>
      <c r="C37" s="15">
        <f>Jmtn!C7</f>
        <v>4626675000</v>
      </c>
    </row>
    <row r="38" spans="1:3" s="494" customFormat="1" ht="15.75">
      <c r="A38" s="89">
        <v>6</v>
      </c>
      <c r="B38" s="89" t="s">
        <v>91</v>
      </c>
      <c r="C38" s="493">
        <f>Jmpl!C7</f>
        <v>689100000</v>
      </c>
    </row>
    <row r="39" spans="1:3" s="9" customFormat="1" ht="15.75">
      <c r="A39" s="5">
        <v>7</v>
      </c>
      <c r="B39" s="5" t="s">
        <v>92</v>
      </c>
      <c r="C39" s="15">
        <f>Mtsh!C7</f>
        <v>4488200000</v>
      </c>
    </row>
    <row r="40" spans="1:3" s="492" customFormat="1" ht="15.75">
      <c r="A40" s="89">
        <v>8</v>
      </c>
      <c r="B40" s="89" t="s">
        <v>93</v>
      </c>
      <c r="C40" s="493">
        <f>Twmangu!C7</f>
        <v>4949414000</v>
      </c>
    </row>
    <row r="41" spans="1:3" s="9" customFormat="1" ht="15.75">
      <c r="A41" s="5">
        <v>9</v>
      </c>
      <c r="B41" s="5" t="s">
        <v>94</v>
      </c>
      <c r="C41" s="15">
        <f>Ngrys!C7</f>
        <v>471800000</v>
      </c>
    </row>
    <row r="42" spans="1:3" s="9" customFormat="1" ht="15.75">
      <c r="A42" s="5">
        <v>10</v>
      </c>
      <c r="B42" s="5" t="s">
        <v>95</v>
      </c>
      <c r="C42" s="15">
        <f>Krpd!C7</f>
        <v>558662500</v>
      </c>
    </row>
    <row r="43" spans="1:3" s="9" customFormat="1" ht="15.75">
      <c r="A43" s="5">
        <v>11</v>
      </c>
      <c r="B43" s="5" t="s">
        <v>12</v>
      </c>
      <c r="C43" s="15">
        <f>Kra!C7</f>
        <v>26078006000</v>
      </c>
    </row>
    <row r="44" spans="1:3" s="9" customFormat="1" ht="15.75">
      <c r="A44" s="5">
        <v>12</v>
      </c>
      <c r="B44" s="5" t="s">
        <v>96</v>
      </c>
      <c r="C44" s="15">
        <f>Tsmd!C7</f>
        <v>4579650000</v>
      </c>
    </row>
    <row r="45" spans="1:3" s="9" customFormat="1" ht="15.75">
      <c r="A45" s="5">
        <v>13</v>
      </c>
      <c r="B45" s="5" t="s">
        <v>97</v>
      </c>
      <c r="C45" s="15">
        <f>Jtn!C7</f>
        <v>4465187500</v>
      </c>
    </row>
    <row r="46" spans="1:3" s="9" customFormat="1" ht="15.75">
      <c r="A46" s="5">
        <v>14</v>
      </c>
      <c r="B46" s="5" t="s">
        <v>98</v>
      </c>
      <c r="C46" s="15">
        <f>Clmd!C7</f>
        <v>600446500</v>
      </c>
    </row>
    <row r="47" spans="1:3" s="9" customFormat="1" ht="15.75">
      <c r="A47" s="5">
        <v>15</v>
      </c>
      <c r="B47" s="5" t="s">
        <v>99</v>
      </c>
      <c r="C47" s="15">
        <f>Gndrj!C7</f>
        <v>442500000</v>
      </c>
    </row>
    <row r="48" spans="1:3" s="9" customFormat="1" ht="15.75">
      <c r="A48" s="5">
        <v>16</v>
      </c>
      <c r="B48" s="5" t="s">
        <v>100</v>
      </c>
      <c r="C48" s="15">
        <f>Mjgd!C7</f>
        <v>4410568500</v>
      </c>
    </row>
    <row r="49" spans="1:3" s="9" customFormat="1" ht="15.75">
      <c r="A49" s="5">
        <v>17</v>
      </c>
      <c r="B49" s="5" t="s">
        <v>101</v>
      </c>
      <c r="C49" s="15">
        <f>Kbkrmt!C8</f>
        <v>434000000</v>
      </c>
    </row>
    <row r="50" spans="1:3" s="9" customFormat="1" ht="15.75">
      <c r="A50" s="5">
        <v>18</v>
      </c>
      <c r="B50" s="5" t="s">
        <v>102</v>
      </c>
      <c r="C50" s="15">
        <f>Krj!C7</f>
        <v>466596000</v>
      </c>
    </row>
    <row r="51" spans="1:3" s="9" customFormat="1" ht="15.75">
      <c r="A51" s="5">
        <v>19</v>
      </c>
      <c r="B51" s="5" t="s">
        <v>103</v>
      </c>
      <c r="C51" s="15">
        <f>Jnw!C7</f>
        <v>456250000</v>
      </c>
    </row>
    <row r="52" spans="1:3" s="9" customFormat="1" ht="15.75">
      <c r="A52" s="5">
        <v>20</v>
      </c>
      <c r="B52" s="5" t="s">
        <v>104</v>
      </c>
      <c r="C52" s="15">
        <f>Inspek!C7</f>
        <v>1674000000</v>
      </c>
    </row>
    <row r="53" spans="1:3" s="9" customFormat="1" ht="15.75">
      <c r="A53" s="5">
        <v>21</v>
      </c>
      <c r="B53" s="5" t="s">
        <v>105</v>
      </c>
      <c r="C53" s="15">
        <f>Baper!C7</f>
        <v>11381124000</v>
      </c>
    </row>
    <row r="54" spans="1:3" s="9" customFormat="1" ht="15.75">
      <c r="A54" s="5">
        <v>22</v>
      </c>
      <c r="B54" s="5" t="s">
        <v>106</v>
      </c>
      <c r="C54" s="15">
        <f>BKD!C7</f>
        <v>42655956000</v>
      </c>
    </row>
    <row r="55" spans="1:3" s="9" customFormat="1" ht="15.75">
      <c r="A55" s="5">
        <v>23</v>
      </c>
      <c r="B55" s="5" t="s">
        <v>107</v>
      </c>
      <c r="C55" s="15">
        <f>BKPSDM!C7</f>
        <v>3494000000</v>
      </c>
    </row>
    <row r="56" spans="1:3" ht="15.75">
      <c r="A56" s="1137" t="s">
        <v>14</v>
      </c>
      <c r="B56" s="1138"/>
      <c r="C56" s="7">
        <f>SUM(C7:C55)</f>
        <v>887157050000</v>
      </c>
    </row>
    <row r="57" spans="1:3">
      <c r="A57" s="1139"/>
      <c r="B57" s="1139"/>
      <c r="C57" s="23"/>
    </row>
  </sheetData>
  <autoFilter ref="A5:A57"/>
  <mergeCells count="3">
    <mergeCell ref="A1:C1"/>
    <mergeCell ref="A56:B56"/>
    <mergeCell ref="A57:B57"/>
  </mergeCells>
  <conditionalFormatting sqref="B7:B55 C9:C63">
    <cfRule type="expression" dxfId="17" priority="6">
      <formula>#REF!&lt;&gt;0</formula>
    </cfRule>
  </conditionalFormatting>
  <pageMargins left="0.39370078740157483" right="0.19685039370078741" top="0.19685039370078741" bottom="0.19685039370078741" header="0.31496062992125984" footer="0.31496062992125984"/>
  <pageSetup paperSize="256" scale="83" orientation="portrait" horizontalDpi="300" verticalDpi="4294967293" r:id="rId1"/>
  <rowBreaks count="1" manualBreakCount="1">
    <brk id="30" max="2" man="1"/>
  </rowBreaks>
</worksheet>
</file>

<file path=xl/worksheets/sheet40.xml><?xml version="1.0" encoding="utf-8"?>
<worksheet xmlns="http://schemas.openxmlformats.org/spreadsheetml/2006/main" xmlns:r="http://schemas.openxmlformats.org/officeDocument/2006/relationships">
  <dimension ref="A1:G71"/>
  <sheetViews>
    <sheetView topLeftCell="A27" zoomScale="70" zoomScaleNormal="70" workbookViewId="0">
      <selection activeCell="B10" sqref="B10:F66"/>
    </sheetView>
  </sheetViews>
  <sheetFormatPr defaultColWidth="11.42578125" defaultRowHeight="15.75"/>
  <cols>
    <col min="1" max="1" width="7.7109375" style="392" customWidth="1"/>
    <col min="2" max="2" width="55.7109375" style="392" customWidth="1"/>
    <col min="3" max="3" width="23.7109375" style="393" customWidth="1"/>
    <col min="4" max="4" width="45.7109375" style="392" customWidth="1"/>
    <col min="5" max="5" width="24.7109375" style="393" customWidth="1"/>
    <col min="6" max="6" width="24.7109375" style="392" customWidth="1"/>
    <col min="7" max="7" width="19.140625" style="392" bestFit="1" customWidth="1"/>
    <col min="8" max="16384" width="11.42578125" style="392"/>
  </cols>
  <sheetData>
    <row r="1" spans="1:7" s="394" customFormat="1">
      <c r="A1" s="395" t="s">
        <v>419</v>
      </c>
      <c r="C1" s="415" t="s">
        <v>99</v>
      </c>
      <c r="E1" s="393"/>
    </row>
    <row r="2" spans="1:7" s="394" customFormat="1">
      <c r="C2" s="393"/>
      <c r="E2" s="393"/>
    </row>
    <row r="3" spans="1:7" s="568" customFormat="1" ht="31.5">
      <c r="A3" s="11" t="s">
        <v>112</v>
      </c>
      <c r="B3" s="11" t="s">
        <v>262</v>
      </c>
      <c r="C3" s="91" t="s">
        <v>3115</v>
      </c>
      <c r="D3" s="81" t="s">
        <v>263</v>
      </c>
      <c r="E3" s="82" t="s">
        <v>258</v>
      </c>
      <c r="F3" s="82" t="s">
        <v>259</v>
      </c>
    </row>
    <row r="4" spans="1:7" s="568" customFormat="1">
      <c r="A4" s="107">
        <v>1</v>
      </c>
      <c r="B4" s="108">
        <v>2</v>
      </c>
      <c r="C4" s="109">
        <v>3</v>
      </c>
      <c r="D4" s="110">
        <v>4</v>
      </c>
      <c r="E4" s="110">
        <v>5</v>
      </c>
      <c r="F4" s="109">
        <v>6</v>
      </c>
    </row>
    <row r="5" spans="1:7" s="396" customFormat="1">
      <c r="A5" s="399"/>
      <c r="B5" s="570"/>
      <c r="C5" s="571"/>
      <c r="D5" s="397"/>
      <c r="E5" s="572"/>
      <c r="F5" s="398"/>
    </row>
    <row r="6" spans="1:7" s="396" customFormat="1">
      <c r="A6" s="362"/>
      <c r="B6" s="307" t="s">
        <v>108</v>
      </c>
      <c r="C6" s="362"/>
      <c r="D6" s="362"/>
      <c r="E6" s="362"/>
      <c r="F6" s="362"/>
    </row>
    <row r="7" spans="1:7" s="396" customFormat="1">
      <c r="A7" s="362"/>
      <c r="B7" s="307" t="s">
        <v>99</v>
      </c>
      <c r="C7" s="308">
        <f>SUM(C9,C22,C28,C31,C35,C38,C41,C49,C52,C56,C65)</f>
        <v>442500000</v>
      </c>
      <c r="D7" s="362"/>
      <c r="E7" s="362"/>
      <c r="F7" s="362"/>
    </row>
    <row r="8" spans="1:7" s="396" customFormat="1">
      <c r="A8" s="362"/>
      <c r="B8" s="362"/>
      <c r="C8" s="362"/>
      <c r="D8" s="362"/>
      <c r="E8" s="362"/>
      <c r="F8" s="362"/>
    </row>
    <row r="9" spans="1:7" s="396" customFormat="1" ht="31.5">
      <c r="A9" s="552" t="s">
        <v>234</v>
      </c>
      <c r="B9" s="553" t="s">
        <v>235</v>
      </c>
      <c r="C9" s="554">
        <f>SUM(C10:C20)</f>
        <v>111700000</v>
      </c>
      <c r="D9" s="363"/>
      <c r="E9" s="363"/>
      <c r="F9" s="363"/>
    </row>
    <row r="10" spans="1:7" s="396" customFormat="1" ht="31.5">
      <c r="A10" s="128">
        <v>1</v>
      </c>
      <c r="B10" s="126" t="s">
        <v>265</v>
      </c>
      <c r="C10" s="127">
        <v>3300000</v>
      </c>
      <c r="D10" s="126" t="s">
        <v>2464</v>
      </c>
      <c r="E10" s="126" t="s">
        <v>2465</v>
      </c>
      <c r="F10" s="89" t="s">
        <v>99</v>
      </c>
    </row>
    <row r="11" spans="1:7" s="396" customFormat="1" ht="31.5">
      <c r="A11" s="128">
        <v>2</v>
      </c>
      <c r="B11" s="126" t="s">
        <v>267</v>
      </c>
      <c r="C11" s="127">
        <v>10000000</v>
      </c>
      <c r="D11" s="126" t="s">
        <v>2466</v>
      </c>
      <c r="E11" s="126" t="s">
        <v>284</v>
      </c>
      <c r="F11" s="89" t="s">
        <v>99</v>
      </c>
    </row>
    <row r="12" spans="1:7" s="396" customFormat="1" ht="31.5">
      <c r="A12" s="128">
        <v>3</v>
      </c>
      <c r="B12" s="126" t="s">
        <v>268</v>
      </c>
      <c r="C12" s="127">
        <v>36000000</v>
      </c>
      <c r="D12" s="126" t="s">
        <v>2467</v>
      </c>
      <c r="E12" s="126" t="s">
        <v>284</v>
      </c>
      <c r="F12" s="89" t="s">
        <v>99</v>
      </c>
    </row>
    <row r="13" spans="1:7" s="396" customFormat="1" ht="31.5">
      <c r="A13" s="128">
        <v>4</v>
      </c>
      <c r="B13" s="126" t="s">
        <v>236</v>
      </c>
      <c r="C13" s="127">
        <v>10000000</v>
      </c>
      <c r="D13" s="126" t="s">
        <v>2468</v>
      </c>
      <c r="E13" s="126" t="s">
        <v>2469</v>
      </c>
      <c r="F13" s="89" t="s">
        <v>99</v>
      </c>
    </row>
    <row r="14" spans="1:7" s="560" customFormat="1" ht="31.5">
      <c r="A14" s="128">
        <v>5</v>
      </c>
      <c r="B14" s="126" t="s">
        <v>272</v>
      </c>
      <c r="C14" s="127">
        <v>5000000</v>
      </c>
      <c r="D14" s="126" t="s">
        <v>2470</v>
      </c>
      <c r="E14" s="126" t="s">
        <v>2471</v>
      </c>
      <c r="F14" s="89" t="s">
        <v>99</v>
      </c>
    </row>
    <row r="15" spans="1:7" s="569" customFormat="1" ht="31.5">
      <c r="A15" s="128">
        <v>6</v>
      </c>
      <c r="B15" s="126" t="s">
        <v>239</v>
      </c>
      <c r="C15" s="127">
        <v>5000000</v>
      </c>
      <c r="D15" s="126" t="s">
        <v>2472</v>
      </c>
      <c r="E15" s="126" t="s">
        <v>2473</v>
      </c>
      <c r="F15" s="89" t="s">
        <v>99</v>
      </c>
      <c r="G15" s="400"/>
    </row>
    <row r="16" spans="1:7" s="569" customFormat="1" ht="31.5">
      <c r="A16" s="128">
        <v>7</v>
      </c>
      <c r="B16" s="126" t="s">
        <v>2474</v>
      </c>
      <c r="C16" s="127">
        <v>5000000</v>
      </c>
      <c r="D16" s="126" t="s">
        <v>2475</v>
      </c>
      <c r="E16" s="126" t="s">
        <v>2476</v>
      </c>
      <c r="F16" s="89" t="s">
        <v>99</v>
      </c>
      <c r="G16" s="400"/>
    </row>
    <row r="17" spans="1:7" s="569" customFormat="1" ht="31.5">
      <c r="A17" s="128">
        <v>8</v>
      </c>
      <c r="B17" s="126" t="s">
        <v>288</v>
      </c>
      <c r="C17" s="127">
        <v>2400000</v>
      </c>
      <c r="D17" s="126" t="s">
        <v>2477</v>
      </c>
      <c r="E17" s="126" t="s">
        <v>283</v>
      </c>
      <c r="F17" s="89" t="s">
        <v>99</v>
      </c>
      <c r="G17" s="400"/>
    </row>
    <row r="18" spans="1:7" s="569" customFormat="1" ht="31.5">
      <c r="A18" s="128">
        <v>9</v>
      </c>
      <c r="B18" s="126" t="s">
        <v>275</v>
      </c>
      <c r="C18" s="127">
        <v>15000000</v>
      </c>
      <c r="D18" s="126" t="s">
        <v>2478</v>
      </c>
      <c r="E18" s="126" t="s">
        <v>2479</v>
      </c>
      <c r="F18" s="89" t="s">
        <v>99</v>
      </c>
      <c r="G18" s="400"/>
    </row>
    <row r="19" spans="1:7" s="569" customFormat="1" ht="31.5">
      <c r="A19" s="128">
        <v>10</v>
      </c>
      <c r="B19" s="126" t="s">
        <v>316</v>
      </c>
      <c r="C19" s="127">
        <v>15000000</v>
      </c>
      <c r="D19" s="126" t="s">
        <v>2480</v>
      </c>
      <c r="E19" s="126" t="s">
        <v>2481</v>
      </c>
      <c r="F19" s="89" t="s">
        <v>99</v>
      </c>
      <c r="G19" s="401"/>
    </row>
    <row r="20" spans="1:7" s="569" customFormat="1" ht="31.5">
      <c r="A20" s="128">
        <v>11</v>
      </c>
      <c r="B20" s="126" t="s">
        <v>290</v>
      </c>
      <c r="C20" s="127">
        <v>5000000</v>
      </c>
      <c r="D20" s="126" t="s">
        <v>2482</v>
      </c>
      <c r="E20" s="126" t="s">
        <v>284</v>
      </c>
      <c r="F20" s="89" t="s">
        <v>99</v>
      </c>
      <c r="G20" s="402"/>
    </row>
    <row r="21" spans="1:7" s="569" customFormat="1">
      <c r="A21" s="354"/>
      <c r="B21" s="126"/>
      <c r="C21" s="127"/>
      <c r="D21" s="126"/>
      <c r="E21" s="126"/>
      <c r="F21" s="89"/>
      <c r="G21" s="402"/>
    </row>
    <row r="22" spans="1:7" s="569" customFormat="1" ht="31.5">
      <c r="A22" s="362" t="s">
        <v>240</v>
      </c>
      <c r="B22" s="553" t="s">
        <v>241</v>
      </c>
      <c r="C22" s="554">
        <f>SUM(C23:C26)</f>
        <v>31800000</v>
      </c>
      <c r="D22" s="363"/>
      <c r="E22" s="363"/>
      <c r="F22" s="363"/>
      <c r="G22" s="402"/>
    </row>
    <row r="23" spans="1:7" s="569" customFormat="1" ht="31.5">
      <c r="A23" s="128">
        <v>1</v>
      </c>
      <c r="B23" s="126" t="s">
        <v>2483</v>
      </c>
      <c r="C23" s="127">
        <v>5000000</v>
      </c>
      <c r="D23" s="126" t="s">
        <v>2484</v>
      </c>
      <c r="E23" s="126" t="s">
        <v>2485</v>
      </c>
      <c r="F23" s="89" t="s">
        <v>99</v>
      </c>
      <c r="G23" s="402"/>
    </row>
    <row r="24" spans="1:7" s="569" customFormat="1" ht="31.5">
      <c r="A24" s="128">
        <v>2</v>
      </c>
      <c r="B24" s="126" t="s">
        <v>242</v>
      </c>
      <c r="C24" s="127">
        <v>5000000</v>
      </c>
      <c r="D24" s="126" t="s">
        <v>2486</v>
      </c>
      <c r="E24" s="126" t="s">
        <v>248</v>
      </c>
      <c r="F24" s="89" t="s">
        <v>99</v>
      </c>
      <c r="G24" s="402"/>
    </row>
    <row r="25" spans="1:7" s="569" customFormat="1" ht="31.5">
      <c r="A25" s="128">
        <v>3</v>
      </c>
      <c r="B25" s="126" t="s">
        <v>2487</v>
      </c>
      <c r="C25" s="127">
        <v>16800000</v>
      </c>
      <c r="D25" s="126" t="s">
        <v>2488</v>
      </c>
      <c r="E25" s="126" t="s">
        <v>2489</v>
      </c>
      <c r="F25" s="89" t="s">
        <v>99</v>
      </c>
      <c r="G25" s="402"/>
    </row>
    <row r="26" spans="1:7" s="569" customFormat="1" ht="31.5">
      <c r="A26" s="128">
        <v>4</v>
      </c>
      <c r="B26" s="126" t="s">
        <v>2490</v>
      </c>
      <c r="C26" s="127">
        <v>5000000</v>
      </c>
      <c r="D26" s="126" t="s">
        <v>2491</v>
      </c>
      <c r="E26" s="126" t="s">
        <v>2492</v>
      </c>
      <c r="F26" s="89" t="s">
        <v>99</v>
      </c>
      <c r="G26" s="403"/>
    </row>
    <row r="27" spans="1:7" s="569" customFormat="1">
      <c r="A27" s="128"/>
      <c r="B27" s="126"/>
      <c r="C27" s="127"/>
      <c r="D27" s="126"/>
      <c r="E27" s="126"/>
      <c r="F27" s="89"/>
      <c r="G27" s="404"/>
    </row>
    <row r="28" spans="1:7" s="569" customFormat="1" ht="47.25">
      <c r="A28" s="362" t="s">
        <v>244</v>
      </c>
      <c r="B28" s="553" t="s">
        <v>279</v>
      </c>
      <c r="C28" s="557">
        <f>SUM(C29)</f>
        <v>20000000</v>
      </c>
      <c r="D28" s="363"/>
      <c r="E28" s="363"/>
      <c r="F28" s="363"/>
      <c r="G28" s="400"/>
    </row>
    <row r="29" spans="1:7" s="569" customFormat="1" ht="31.5">
      <c r="A29" s="128">
        <v>1</v>
      </c>
      <c r="B29" s="126" t="s">
        <v>2379</v>
      </c>
      <c r="C29" s="127">
        <v>20000000</v>
      </c>
      <c r="D29" s="126" t="s">
        <v>2493</v>
      </c>
      <c r="E29" s="558" t="s">
        <v>2494</v>
      </c>
      <c r="F29" s="89" t="s">
        <v>99</v>
      </c>
      <c r="G29" s="404"/>
    </row>
    <row r="30" spans="1:7" s="569" customFormat="1">
      <c r="A30" s="128"/>
      <c r="B30" s="126"/>
      <c r="C30" s="127"/>
      <c r="D30" s="126"/>
      <c r="E30" s="126"/>
      <c r="F30" s="89"/>
      <c r="G30" s="405"/>
    </row>
    <row r="31" spans="1:7" s="569" customFormat="1" ht="31.5">
      <c r="A31" s="362" t="s">
        <v>245</v>
      </c>
      <c r="B31" s="553" t="s">
        <v>292</v>
      </c>
      <c r="C31" s="557">
        <f>SUM(C32:C33)</f>
        <v>49000000</v>
      </c>
      <c r="D31" s="363"/>
      <c r="E31" s="363"/>
      <c r="F31" s="363"/>
      <c r="G31" s="402"/>
    </row>
    <row r="32" spans="1:7" s="396" customFormat="1" ht="31.5">
      <c r="A32" s="128">
        <v>1</v>
      </c>
      <c r="B32" s="126" t="s">
        <v>293</v>
      </c>
      <c r="C32" s="127">
        <v>10000000</v>
      </c>
      <c r="D32" s="126" t="s">
        <v>2495</v>
      </c>
      <c r="E32" s="558" t="s">
        <v>2496</v>
      </c>
      <c r="F32" s="89" t="s">
        <v>99</v>
      </c>
      <c r="G32" s="402"/>
    </row>
    <row r="33" spans="1:7" s="396" customFormat="1" ht="31.5">
      <c r="A33" s="128">
        <v>2</v>
      </c>
      <c r="B33" s="126" t="s">
        <v>294</v>
      </c>
      <c r="C33" s="127">
        <v>39000000</v>
      </c>
      <c r="D33" s="126" t="s">
        <v>2497</v>
      </c>
      <c r="E33" s="126" t="s">
        <v>2498</v>
      </c>
      <c r="F33" s="89" t="s">
        <v>99</v>
      </c>
      <c r="G33" s="406"/>
    </row>
    <row r="34" spans="1:7" s="396" customFormat="1">
      <c r="A34" s="128"/>
      <c r="B34" s="126"/>
      <c r="C34" s="127"/>
      <c r="D34" s="126"/>
      <c r="E34" s="126"/>
      <c r="F34" s="89"/>
      <c r="G34" s="407"/>
    </row>
    <row r="35" spans="1:7" s="396" customFormat="1" ht="47.25">
      <c r="A35" s="362" t="s">
        <v>246</v>
      </c>
      <c r="B35" s="553" t="s">
        <v>279</v>
      </c>
      <c r="C35" s="557">
        <f>SUM(C36)</f>
        <v>12000000</v>
      </c>
      <c r="D35" s="363"/>
      <c r="E35" s="363"/>
      <c r="F35" s="363"/>
      <c r="G35" s="407"/>
    </row>
    <row r="36" spans="1:7" s="396" customFormat="1" ht="31.5">
      <c r="A36" s="128">
        <v>1</v>
      </c>
      <c r="B36" s="126" t="s">
        <v>2499</v>
      </c>
      <c r="C36" s="127">
        <v>12000000</v>
      </c>
      <c r="D36" s="126" t="s">
        <v>2500</v>
      </c>
      <c r="E36" s="558" t="s">
        <v>2501</v>
      </c>
      <c r="F36" s="89" t="s">
        <v>99</v>
      </c>
      <c r="G36" s="400"/>
    </row>
    <row r="37" spans="1:7" s="396" customFormat="1">
      <c r="A37" s="128"/>
      <c r="B37" s="126"/>
      <c r="C37" s="127"/>
      <c r="D37" s="126"/>
      <c r="E37" s="126"/>
      <c r="F37" s="89"/>
      <c r="G37" s="400"/>
    </row>
    <row r="38" spans="1:7" s="396" customFormat="1" ht="31.5">
      <c r="A38" s="362" t="s">
        <v>247</v>
      </c>
      <c r="B38" s="553" t="s">
        <v>2502</v>
      </c>
      <c r="C38" s="557">
        <f>SUM(C39)</f>
        <v>30000000</v>
      </c>
      <c r="D38" s="363"/>
      <c r="E38" s="363"/>
      <c r="F38" s="363"/>
      <c r="G38" s="407"/>
    </row>
    <row r="39" spans="1:7" s="396" customFormat="1" ht="31.5">
      <c r="A39" s="128">
        <v>1</v>
      </c>
      <c r="B39" s="126" t="s">
        <v>2503</v>
      </c>
      <c r="C39" s="127">
        <v>30000000</v>
      </c>
      <c r="D39" s="126" t="s">
        <v>2504</v>
      </c>
      <c r="E39" s="558" t="s">
        <v>2498</v>
      </c>
      <c r="F39" s="89" t="s">
        <v>99</v>
      </c>
      <c r="G39" s="407"/>
    </row>
    <row r="40" spans="1:7" s="396" customFormat="1">
      <c r="A40" s="128"/>
      <c r="B40" s="126"/>
      <c r="C40" s="127"/>
      <c r="D40" s="126"/>
      <c r="E40" s="126"/>
      <c r="F40" s="89"/>
      <c r="G40" s="400"/>
    </row>
    <row r="41" spans="1:7" s="396" customFormat="1" ht="31.5">
      <c r="A41" s="552" t="s">
        <v>249</v>
      </c>
      <c r="B41" s="553" t="s">
        <v>295</v>
      </c>
      <c r="C41" s="554">
        <f>SUM(C42:C47)</f>
        <v>85000000</v>
      </c>
      <c r="D41" s="363"/>
      <c r="E41" s="363"/>
      <c r="F41" s="363"/>
      <c r="G41" s="400"/>
    </row>
    <row r="42" spans="1:7" s="396" customFormat="1" ht="47.25">
      <c r="A42" s="128">
        <v>1</v>
      </c>
      <c r="B42" s="126" t="s">
        <v>2505</v>
      </c>
      <c r="C42" s="127">
        <v>10000000</v>
      </c>
      <c r="D42" s="126" t="s">
        <v>2506</v>
      </c>
      <c r="E42" s="579">
        <v>1</v>
      </c>
      <c r="F42" s="89" t="s">
        <v>99</v>
      </c>
      <c r="G42" s="400"/>
    </row>
    <row r="43" spans="1:7" s="396" customFormat="1" ht="31.5">
      <c r="A43" s="128">
        <v>2</v>
      </c>
      <c r="B43" s="126" t="s">
        <v>2507</v>
      </c>
      <c r="C43" s="127">
        <v>10000000</v>
      </c>
      <c r="D43" s="126" t="s">
        <v>2508</v>
      </c>
      <c r="E43" s="126" t="s">
        <v>256</v>
      </c>
      <c r="F43" s="89" t="s">
        <v>99</v>
      </c>
      <c r="G43" s="400"/>
    </row>
    <row r="44" spans="1:7" s="396" customFormat="1" ht="31.5">
      <c r="A44" s="128">
        <v>3</v>
      </c>
      <c r="B44" s="126" t="s">
        <v>296</v>
      </c>
      <c r="C44" s="127">
        <v>50000000</v>
      </c>
      <c r="D44" s="126" t="s">
        <v>2509</v>
      </c>
      <c r="E44" s="126" t="s">
        <v>250</v>
      </c>
      <c r="F44" s="89" t="s">
        <v>99</v>
      </c>
      <c r="G44" s="400"/>
    </row>
    <row r="45" spans="1:7" s="396" customFormat="1" ht="31.5">
      <c r="A45" s="128">
        <v>4</v>
      </c>
      <c r="B45" s="126" t="s">
        <v>2510</v>
      </c>
      <c r="C45" s="127">
        <v>5000000</v>
      </c>
      <c r="D45" s="126" t="s">
        <v>2511</v>
      </c>
      <c r="E45" s="126" t="s">
        <v>2498</v>
      </c>
      <c r="F45" s="89" t="s">
        <v>99</v>
      </c>
      <c r="G45" s="400"/>
    </row>
    <row r="46" spans="1:7" s="408" customFormat="1" ht="31.5">
      <c r="A46" s="128">
        <v>5</v>
      </c>
      <c r="B46" s="126" t="s">
        <v>2512</v>
      </c>
      <c r="C46" s="127">
        <v>5000000</v>
      </c>
      <c r="D46" s="126" t="s">
        <v>2513</v>
      </c>
      <c r="E46" s="126" t="s">
        <v>250</v>
      </c>
      <c r="F46" s="89" t="s">
        <v>99</v>
      </c>
      <c r="G46" s="407"/>
    </row>
    <row r="47" spans="1:7" s="396" customFormat="1" ht="31.5">
      <c r="A47" s="128">
        <v>6</v>
      </c>
      <c r="B47" s="126" t="s">
        <v>2514</v>
      </c>
      <c r="C47" s="127">
        <v>5000000</v>
      </c>
      <c r="D47" s="126" t="s">
        <v>2515</v>
      </c>
      <c r="E47" s="126" t="s">
        <v>2516</v>
      </c>
      <c r="F47" s="89" t="s">
        <v>99</v>
      </c>
      <c r="G47" s="407"/>
    </row>
    <row r="48" spans="1:7" s="396" customFormat="1">
      <c r="A48" s="128"/>
      <c r="B48" s="126"/>
      <c r="C48" s="127"/>
      <c r="D48" s="126"/>
      <c r="E48" s="126"/>
      <c r="F48" s="89"/>
      <c r="G48" s="407"/>
    </row>
    <row r="49" spans="1:7" s="396" customFormat="1" ht="31.5">
      <c r="A49" s="362" t="s">
        <v>251</v>
      </c>
      <c r="B49" s="553" t="s">
        <v>2517</v>
      </c>
      <c r="C49" s="557">
        <f>SUM(C50)</f>
        <v>10000000</v>
      </c>
      <c r="D49" s="363"/>
      <c r="E49" s="363"/>
      <c r="F49" s="363"/>
      <c r="G49" s="400"/>
    </row>
    <row r="50" spans="1:7" s="396" customFormat="1" ht="31.5">
      <c r="A50" s="128">
        <v>1</v>
      </c>
      <c r="B50" s="126" t="s">
        <v>2518</v>
      </c>
      <c r="C50" s="127">
        <v>10000000</v>
      </c>
      <c r="D50" s="126" t="s">
        <v>2509</v>
      </c>
      <c r="E50" s="558" t="s">
        <v>284</v>
      </c>
      <c r="F50" s="89" t="s">
        <v>99</v>
      </c>
      <c r="G50" s="407"/>
    </row>
    <row r="51" spans="1:7" s="396" customFormat="1">
      <c r="A51" s="128"/>
      <c r="B51" s="126"/>
      <c r="C51" s="127"/>
      <c r="D51" s="126"/>
      <c r="E51" s="558"/>
      <c r="F51" s="89"/>
      <c r="G51" s="407"/>
    </row>
    <row r="52" spans="1:7" s="396" customFormat="1" ht="31.5">
      <c r="A52" s="362" t="s">
        <v>123</v>
      </c>
      <c r="B52" s="553" t="s">
        <v>299</v>
      </c>
      <c r="C52" s="557">
        <f>SUM(C53:C54)</f>
        <v>22000000</v>
      </c>
      <c r="D52" s="363"/>
      <c r="E52" s="363"/>
      <c r="F52" s="363"/>
      <c r="G52" s="407"/>
    </row>
    <row r="53" spans="1:7" s="396" customFormat="1" ht="47.25">
      <c r="A53" s="128">
        <v>1</v>
      </c>
      <c r="B53" s="126" t="s">
        <v>2519</v>
      </c>
      <c r="C53" s="127">
        <v>10000000</v>
      </c>
      <c r="D53" s="126" t="s">
        <v>2520</v>
      </c>
      <c r="E53" s="558" t="s">
        <v>2498</v>
      </c>
      <c r="F53" s="89" t="s">
        <v>99</v>
      </c>
      <c r="G53" s="400"/>
    </row>
    <row r="54" spans="1:7" s="396" customFormat="1" ht="31.5">
      <c r="A54" s="128">
        <v>2</v>
      </c>
      <c r="B54" s="126" t="s">
        <v>300</v>
      </c>
      <c r="C54" s="127">
        <v>12000000</v>
      </c>
      <c r="D54" s="126" t="s">
        <v>2521</v>
      </c>
      <c r="E54" s="558" t="s">
        <v>2498</v>
      </c>
      <c r="F54" s="89" t="s">
        <v>99</v>
      </c>
      <c r="G54" s="400"/>
    </row>
    <row r="55" spans="1:7" s="396" customFormat="1">
      <c r="A55" s="128"/>
      <c r="B55" s="126"/>
      <c r="C55" s="127"/>
      <c r="D55" s="126"/>
      <c r="E55" s="558"/>
      <c r="F55" s="89"/>
      <c r="G55" s="407"/>
    </row>
    <row r="56" spans="1:7" s="396" customFormat="1" ht="31.5">
      <c r="A56" s="552" t="s">
        <v>252</v>
      </c>
      <c r="B56" s="553" t="s">
        <v>301</v>
      </c>
      <c r="C56" s="554">
        <f>SUM(C57:C63)</f>
        <v>51000000</v>
      </c>
      <c r="D56" s="363"/>
      <c r="E56" s="363"/>
      <c r="F56" s="363"/>
      <c r="G56" s="406"/>
    </row>
    <row r="57" spans="1:7" s="396" customFormat="1" ht="31.5">
      <c r="A57" s="128">
        <v>1</v>
      </c>
      <c r="B57" s="126" t="s">
        <v>302</v>
      </c>
      <c r="C57" s="127">
        <v>5000000</v>
      </c>
      <c r="D57" s="126" t="s">
        <v>2522</v>
      </c>
      <c r="E57" s="126" t="s">
        <v>2498</v>
      </c>
      <c r="F57" s="89" t="s">
        <v>99</v>
      </c>
      <c r="G57" s="400"/>
    </row>
    <row r="58" spans="1:7" s="396" customFormat="1" ht="31.5">
      <c r="A58" s="128">
        <v>2</v>
      </c>
      <c r="B58" s="126" t="s">
        <v>303</v>
      </c>
      <c r="C58" s="127">
        <v>5000000</v>
      </c>
      <c r="D58" s="126" t="s">
        <v>2523</v>
      </c>
      <c r="E58" s="126" t="s">
        <v>2498</v>
      </c>
      <c r="F58" s="89" t="s">
        <v>99</v>
      </c>
      <c r="G58" s="400"/>
    </row>
    <row r="59" spans="1:7" s="396" customFormat="1" ht="47.25">
      <c r="A59" s="128">
        <v>3</v>
      </c>
      <c r="B59" s="126" t="s">
        <v>2524</v>
      </c>
      <c r="C59" s="127">
        <v>10000000</v>
      </c>
      <c r="D59" s="126" t="s">
        <v>2525</v>
      </c>
      <c r="E59" s="126" t="s">
        <v>2526</v>
      </c>
      <c r="F59" s="89" t="s">
        <v>99</v>
      </c>
      <c r="G59" s="400"/>
    </row>
    <row r="60" spans="1:7" s="396" customFormat="1" ht="47.25">
      <c r="A60" s="128">
        <v>4</v>
      </c>
      <c r="B60" s="126" t="s">
        <v>2527</v>
      </c>
      <c r="C60" s="127">
        <v>6000000</v>
      </c>
      <c r="D60" s="126" t="s">
        <v>2528</v>
      </c>
      <c r="E60" s="126" t="s">
        <v>2529</v>
      </c>
      <c r="F60" s="89" t="s">
        <v>99</v>
      </c>
      <c r="G60" s="400"/>
    </row>
    <row r="61" spans="1:7" s="396" customFormat="1" ht="31.5">
      <c r="A61" s="128">
        <v>5</v>
      </c>
      <c r="B61" s="126" t="s">
        <v>2530</v>
      </c>
      <c r="C61" s="127">
        <v>10000000</v>
      </c>
      <c r="D61" s="126" t="s">
        <v>2531</v>
      </c>
      <c r="E61" s="126" t="s">
        <v>2532</v>
      </c>
      <c r="F61" s="89" t="s">
        <v>99</v>
      </c>
      <c r="G61" s="406"/>
    </row>
    <row r="62" spans="1:7" s="396" customFormat="1" ht="31.5">
      <c r="A62" s="128">
        <v>6</v>
      </c>
      <c r="B62" s="126" t="s">
        <v>2533</v>
      </c>
      <c r="C62" s="127">
        <v>10000000</v>
      </c>
      <c r="D62" s="126" t="s">
        <v>2534</v>
      </c>
      <c r="E62" s="126" t="s">
        <v>2498</v>
      </c>
      <c r="F62" s="89" t="s">
        <v>99</v>
      </c>
      <c r="G62" s="406"/>
    </row>
    <row r="63" spans="1:7" s="396" customFormat="1" ht="31.5">
      <c r="A63" s="128">
        <v>7</v>
      </c>
      <c r="B63" s="126" t="s">
        <v>2535</v>
      </c>
      <c r="C63" s="127">
        <v>5000000</v>
      </c>
      <c r="D63" s="126" t="s">
        <v>2536</v>
      </c>
      <c r="E63" s="126" t="s">
        <v>2498</v>
      </c>
      <c r="F63" s="89" t="s">
        <v>99</v>
      </c>
      <c r="G63" s="406"/>
    </row>
    <row r="64" spans="1:7" s="396" customFormat="1">
      <c r="A64" s="128"/>
      <c r="B64" s="126"/>
      <c r="C64" s="127"/>
      <c r="D64" s="126"/>
      <c r="E64" s="126"/>
      <c r="F64" s="89"/>
      <c r="G64" s="402"/>
    </row>
    <row r="65" spans="1:7" s="396" customFormat="1" ht="31.5">
      <c r="A65" s="362" t="s">
        <v>253</v>
      </c>
      <c r="B65" s="553" t="s">
        <v>2537</v>
      </c>
      <c r="C65" s="557">
        <f>SUM(C66)</f>
        <v>20000000</v>
      </c>
      <c r="D65" s="363"/>
      <c r="E65" s="363"/>
      <c r="F65" s="363"/>
      <c r="G65" s="402"/>
    </row>
    <row r="66" spans="1:7" s="410" customFormat="1" ht="31.5">
      <c r="A66" s="128">
        <v>1</v>
      </c>
      <c r="B66" s="126" t="s">
        <v>2538</v>
      </c>
      <c r="C66" s="127">
        <v>20000000</v>
      </c>
      <c r="D66" s="126" t="s">
        <v>2539</v>
      </c>
      <c r="E66" s="558" t="s">
        <v>2540</v>
      </c>
      <c r="F66" s="89" t="s">
        <v>99</v>
      </c>
      <c r="G66" s="409"/>
    </row>
    <row r="67" spans="1:7" s="410" customFormat="1">
      <c r="A67" s="559"/>
      <c r="B67" s="567"/>
      <c r="C67" s="565"/>
      <c r="D67" s="566"/>
      <c r="E67" s="561"/>
      <c r="F67" s="405"/>
      <c r="G67" s="409"/>
    </row>
    <row r="68" spans="1:7" s="396" customFormat="1">
      <c r="A68" s="562"/>
      <c r="B68" s="304"/>
      <c r="C68" s="563"/>
      <c r="D68" s="400"/>
      <c r="E68" s="564"/>
      <c r="F68" s="404"/>
      <c r="G68" s="402"/>
    </row>
    <row r="69" spans="1:7" s="396" customFormat="1">
      <c r="A69" s="411"/>
      <c r="B69" s="412"/>
      <c r="C69" s="406"/>
      <c r="D69" s="413"/>
      <c r="E69" s="406"/>
      <c r="F69" s="414"/>
    </row>
    <row r="70" spans="1:7">
      <c r="C70" s="406"/>
      <c r="E70" s="406"/>
      <c r="F70" s="338"/>
    </row>
    <row r="71" spans="1:7">
      <c r="C71" s="406"/>
      <c r="E71" s="406"/>
      <c r="F71" s="338"/>
    </row>
  </sheetData>
  <pageMargins left="0.7" right="0.7" top="0.75" bottom="0.75" header="0.3" footer="0.3"/>
</worksheet>
</file>

<file path=xl/worksheets/sheet41.xml><?xml version="1.0" encoding="utf-8"?>
<worksheet xmlns="http://schemas.openxmlformats.org/spreadsheetml/2006/main" xmlns:r="http://schemas.openxmlformats.org/officeDocument/2006/relationships">
  <dimension ref="A1:H56"/>
  <sheetViews>
    <sheetView topLeftCell="A50" zoomScale="70" zoomScaleNormal="70" workbookViewId="0">
      <selection activeCell="D56" sqref="D56"/>
    </sheetView>
  </sheetViews>
  <sheetFormatPr defaultColWidth="6.85546875" defaultRowHeight="15.75"/>
  <cols>
    <col min="1" max="1" width="7.7109375" style="3" customWidth="1"/>
    <col min="2" max="2" width="55.7109375" style="3" customWidth="1"/>
    <col min="3" max="3" width="23.7109375" style="3" customWidth="1"/>
    <col min="4" max="4" width="45.7109375" style="3" customWidth="1"/>
    <col min="5" max="5" width="24.7109375" style="80" customWidth="1"/>
    <col min="6" max="6" width="24.7109375" style="3" customWidth="1"/>
    <col min="7" max="256" width="6.85546875" style="3"/>
    <col min="257" max="257" width="3.5703125" style="3" customWidth="1"/>
    <col min="258" max="258" width="55" style="3" customWidth="1"/>
    <col min="259" max="259" width="13.85546875" style="3" customWidth="1"/>
    <col min="260" max="260" width="50.7109375" style="3" customWidth="1"/>
    <col min="261" max="261" width="20.7109375" style="3" customWidth="1"/>
    <col min="262" max="262" width="30.7109375" style="3" customWidth="1"/>
    <col min="263" max="512" width="6.85546875" style="3"/>
    <col min="513" max="513" width="3.5703125" style="3" customWidth="1"/>
    <col min="514" max="514" width="55" style="3" customWidth="1"/>
    <col min="515" max="515" width="13.85546875" style="3" customWidth="1"/>
    <col min="516" max="516" width="50.7109375" style="3" customWidth="1"/>
    <col min="517" max="517" width="20.7109375" style="3" customWidth="1"/>
    <col min="518" max="518" width="30.7109375" style="3" customWidth="1"/>
    <col min="519" max="768" width="6.85546875" style="3"/>
    <col min="769" max="769" width="3.5703125" style="3" customWidth="1"/>
    <col min="770" max="770" width="55" style="3" customWidth="1"/>
    <col min="771" max="771" width="13.85546875" style="3" customWidth="1"/>
    <col min="772" max="772" width="50.7109375" style="3" customWidth="1"/>
    <col min="773" max="773" width="20.7109375" style="3" customWidth="1"/>
    <col min="774" max="774" width="30.7109375" style="3" customWidth="1"/>
    <col min="775" max="1024" width="6.85546875" style="3"/>
    <col min="1025" max="1025" width="3.5703125" style="3" customWidth="1"/>
    <col min="1026" max="1026" width="55" style="3" customWidth="1"/>
    <col min="1027" max="1027" width="13.85546875" style="3" customWidth="1"/>
    <col min="1028" max="1028" width="50.7109375" style="3" customWidth="1"/>
    <col min="1029" max="1029" width="20.7109375" style="3" customWidth="1"/>
    <col min="1030" max="1030" width="30.7109375" style="3" customWidth="1"/>
    <col min="1031" max="1280" width="6.85546875" style="3"/>
    <col min="1281" max="1281" width="3.5703125" style="3" customWidth="1"/>
    <col min="1282" max="1282" width="55" style="3" customWidth="1"/>
    <col min="1283" max="1283" width="13.85546875" style="3" customWidth="1"/>
    <col min="1284" max="1284" width="50.7109375" style="3" customWidth="1"/>
    <col min="1285" max="1285" width="20.7109375" style="3" customWidth="1"/>
    <col min="1286" max="1286" width="30.7109375" style="3" customWidth="1"/>
    <col min="1287" max="1536" width="6.85546875" style="3"/>
    <col min="1537" max="1537" width="3.5703125" style="3" customWidth="1"/>
    <col min="1538" max="1538" width="55" style="3" customWidth="1"/>
    <col min="1539" max="1539" width="13.85546875" style="3" customWidth="1"/>
    <col min="1540" max="1540" width="50.7109375" style="3" customWidth="1"/>
    <col min="1541" max="1541" width="20.7109375" style="3" customWidth="1"/>
    <col min="1542" max="1542" width="30.7109375" style="3" customWidth="1"/>
    <col min="1543" max="1792" width="6.85546875" style="3"/>
    <col min="1793" max="1793" width="3.5703125" style="3" customWidth="1"/>
    <col min="1794" max="1794" width="55" style="3" customWidth="1"/>
    <col min="1795" max="1795" width="13.85546875" style="3" customWidth="1"/>
    <col min="1796" max="1796" width="50.7109375" style="3" customWidth="1"/>
    <col min="1797" max="1797" width="20.7109375" style="3" customWidth="1"/>
    <col min="1798" max="1798" width="30.7109375" style="3" customWidth="1"/>
    <col min="1799" max="2048" width="6.85546875" style="3"/>
    <col min="2049" max="2049" width="3.5703125" style="3" customWidth="1"/>
    <col min="2050" max="2050" width="55" style="3" customWidth="1"/>
    <col min="2051" max="2051" width="13.85546875" style="3" customWidth="1"/>
    <col min="2052" max="2052" width="50.7109375" style="3" customWidth="1"/>
    <col min="2053" max="2053" width="20.7109375" style="3" customWidth="1"/>
    <col min="2054" max="2054" width="30.7109375" style="3" customWidth="1"/>
    <col min="2055" max="2304" width="6.85546875" style="3"/>
    <col min="2305" max="2305" width="3.5703125" style="3" customWidth="1"/>
    <col min="2306" max="2306" width="55" style="3" customWidth="1"/>
    <col min="2307" max="2307" width="13.85546875" style="3" customWidth="1"/>
    <col min="2308" max="2308" width="50.7109375" style="3" customWidth="1"/>
    <col min="2309" max="2309" width="20.7109375" style="3" customWidth="1"/>
    <col min="2310" max="2310" width="30.7109375" style="3" customWidth="1"/>
    <col min="2311" max="2560" width="6.85546875" style="3"/>
    <col min="2561" max="2561" width="3.5703125" style="3" customWidth="1"/>
    <col min="2562" max="2562" width="55" style="3" customWidth="1"/>
    <col min="2563" max="2563" width="13.85546875" style="3" customWidth="1"/>
    <col min="2564" max="2564" width="50.7109375" style="3" customWidth="1"/>
    <col min="2565" max="2565" width="20.7109375" style="3" customWidth="1"/>
    <col min="2566" max="2566" width="30.7109375" style="3" customWidth="1"/>
    <col min="2567" max="2816" width="6.85546875" style="3"/>
    <col min="2817" max="2817" width="3.5703125" style="3" customWidth="1"/>
    <col min="2818" max="2818" width="55" style="3" customWidth="1"/>
    <col min="2819" max="2819" width="13.85546875" style="3" customWidth="1"/>
    <col min="2820" max="2820" width="50.7109375" style="3" customWidth="1"/>
    <col min="2821" max="2821" width="20.7109375" style="3" customWidth="1"/>
    <col min="2822" max="2822" width="30.7109375" style="3" customWidth="1"/>
    <col min="2823" max="3072" width="6.85546875" style="3"/>
    <col min="3073" max="3073" width="3.5703125" style="3" customWidth="1"/>
    <col min="3074" max="3074" width="55" style="3" customWidth="1"/>
    <col min="3075" max="3075" width="13.85546875" style="3" customWidth="1"/>
    <col min="3076" max="3076" width="50.7109375" style="3" customWidth="1"/>
    <col min="3077" max="3077" width="20.7109375" style="3" customWidth="1"/>
    <col min="3078" max="3078" width="30.7109375" style="3" customWidth="1"/>
    <col min="3079" max="3328" width="6.85546875" style="3"/>
    <col min="3329" max="3329" width="3.5703125" style="3" customWidth="1"/>
    <col min="3330" max="3330" width="55" style="3" customWidth="1"/>
    <col min="3331" max="3331" width="13.85546875" style="3" customWidth="1"/>
    <col min="3332" max="3332" width="50.7109375" style="3" customWidth="1"/>
    <col min="3333" max="3333" width="20.7109375" style="3" customWidth="1"/>
    <col min="3334" max="3334" width="30.7109375" style="3" customWidth="1"/>
    <col min="3335" max="3584" width="6.85546875" style="3"/>
    <col min="3585" max="3585" width="3.5703125" style="3" customWidth="1"/>
    <col min="3586" max="3586" width="55" style="3" customWidth="1"/>
    <col min="3587" max="3587" width="13.85546875" style="3" customWidth="1"/>
    <col min="3588" max="3588" width="50.7109375" style="3" customWidth="1"/>
    <col min="3589" max="3589" width="20.7109375" style="3" customWidth="1"/>
    <col min="3590" max="3590" width="30.7109375" style="3" customWidth="1"/>
    <col min="3591" max="3840" width="6.85546875" style="3"/>
    <col min="3841" max="3841" width="3.5703125" style="3" customWidth="1"/>
    <col min="3842" max="3842" width="55" style="3" customWidth="1"/>
    <col min="3843" max="3843" width="13.85546875" style="3" customWidth="1"/>
    <col min="3844" max="3844" width="50.7109375" style="3" customWidth="1"/>
    <col min="3845" max="3845" width="20.7109375" style="3" customWidth="1"/>
    <col min="3846" max="3846" width="30.7109375" style="3" customWidth="1"/>
    <col min="3847" max="4096" width="6.85546875" style="3"/>
    <col min="4097" max="4097" width="3.5703125" style="3" customWidth="1"/>
    <col min="4098" max="4098" width="55" style="3" customWidth="1"/>
    <col min="4099" max="4099" width="13.85546875" style="3" customWidth="1"/>
    <col min="4100" max="4100" width="50.7109375" style="3" customWidth="1"/>
    <col min="4101" max="4101" width="20.7109375" style="3" customWidth="1"/>
    <col min="4102" max="4102" width="30.7109375" style="3" customWidth="1"/>
    <col min="4103" max="4352" width="6.85546875" style="3"/>
    <col min="4353" max="4353" width="3.5703125" style="3" customWidth="1"/>
    <col min="4354" max="4354" width="55" style="3" customWidth="1"/>
    <col min="4355" max="4355" width="13.85546875" style="3" customWidth="1"/>
    <col min="4356" max="4356" width="50.7109375" style="3" customWidth="1"/>
    <col min="4357" max="4357" width="20.7109375" style="3" customWidth="1"/>
    <col min="4358" max="4358" width="30.7109375" style="3" customWidth="1"/>
    <col min="4359" max="4608" width="6.85546875" style="3"/>
    <col min="4609" max="4609" width="3.5703125" style="3" customWidth="1"/>
    <col min="4610" max="4610" width="55" style="3" customWidth="1"/>
    <col min="4611" max="4611" width="13.85546875" style="3" customWidth="1"/>
    <col min="4612" max="4612" width="50.7109375" style="3" customWidth="1"/>
    <col min="4613" max="4613" width="20.7109375" style="3" customWidth="1"/>
    <col min="4614" max="4614" width="30.7109375" style="3" customWidth="1"/>
    <col min="4615" max="4864" width="6.85546875" style="3"/>
    <col min="4865" max="4865" width="3.5703125" style="3" customWidth="1"/>
    <col min="4866" max="4866" width="55" style="3" customWidth="1"/>
    <col min="4867" max="4867" width="13.85546875" style="3" customWidth="1"/>
    <col min="4868" max="4868" width="50.7109375" style="3" customWidth="1"/>
    <col min="4869" max="4869" width="20.7109375" style="3" customWidth="1"/>
    <col min="4870" max="4870" width="30.7109375" style="3" customWidth="1"/>
    <col min="4871" max="5120" width="6.85546875" style="3"/>
    <col min="5121" max="5121" width="3.5703125" style="3" customWidth="1"/>
    <col min="5122" max="5122" width="55" style="3" customWidth="1"/>
    <col min="5123" max="5123" width="13.85546875" style="3" customWidth="1"/>
    <col min="5124" max="5124" width="50.7109375" style="3" customWidth="1"/>
    <col min="5125" max="5125" width="20.7109375" style="3" customWidth="1"/>
    <col min="5126" max="5126" width="30.7109375" style="3" customWidth="1"/>
    <col min="5127" max="5376" width="6.85546875" style="3"/>
    <col min="5377" max="5377" width="3.5703125" style="3" customWidth="1"/>
    <col min="5378" max="5378" width="55" style="3" customWidth="1"/>
    <col min="5379" max="5379" width="13.85546875" style="3" customWidth="1"/>
    <col min="5380" max="5380" width="50.7109375" style="3" customWidth="1"/>
    <col min="5381" max="5381" width="20.7109375" style="3" customWidth="1"/>
    <col min="5382" max="5382" width="30.7109375" style="3" customWidth="1"/>
    <col min="5383" max="5632" width="6.85546875" style="3"/>
    <col min="5633" max="5633" width="3.5703125" style="3" customWidth="1"/>
    <col min="5634" max="5634" width="55" style="3" customWidth="1"/>
    <col min="5635" max="5635" width="13.85546875" style="3" customWidth="1"/>
    <col min="5636" max="5636" width="50.7109375" style="3" customWidth="1"/>
    <col min="5637" max="5637" width="20.7109375" style="3" customWidth="1"/>
    <col min="5638" max="5638" width="30.7109375" style="3" customWidth="1"/>
    <col min="5639" max="5888" width="6.85546875" style="3"/>
    <col min="5889" max="5889" width="3.5703125" style="3" customWidth="1"/>
    <col min="5890" max="5890" width="55" style="3" customWidth="1"/>
    <col min="5891" max="5891" width="13.85546875" style="3" customWidth="1"/>
    <col min="5892" max="5892" width="50.7109375" style="3" customWidth="1"/>
    <col min="5893" max="5893" width="20.7109375" style="3" customWidth="1"/>
    <col min="5894" max="5894" width="30.7109375" style="3" customWidth="1"/>
    <col min="5895" max="6144" width="6.85546875" style="3"/>
    <col min="6145" max="6145" width="3.5703125" style="3" customWidth="1"/>
    <col min="6146" max="6146" width="55" style="3" customWidth="1"/>
    <col min="6147" max="6147" width="13.85546875" style="3" customWidth="1"/>
    <col min="6148" max="6148" width="50.7109375" style="3" customWidth="1"/>
    <col min="6149" max="6149" width="20.7109375" style="3" customWidth="1"/>
    <col min="6150" max="6150" width="30.7109375" style="3" customWidth="1"/>
    <col min="6151" max="6400" width="6.85546875" style="3"/>
    <col min="6401" max="6401" width="3.5703125" style="3" customWidth="1"/>
    <col min="6402" max="6402" width="55" style="3" customWidth="1"/>
    <col min="6403" max="6403" width="13.85546875" style="3" customWidth="1"/>
    <col min="6404" max="6404" width="50.7109375" style="3" customWidth="1"/>
    <col min="6405" max="6405" width="20.7109375" style="3" customWidth="1"/>
    <col min="6406" max="6406" width="30.7109375" style="3" customWidth="1"/>
    <col min="6407" max="6656" width="6.85546875" style="3"/>
    <col min="6657" max="6657" width="3.5703125" style="3" customWidth="1"/>
    <col min="6658" max="6658" width="55" style="3" customWidth="1"/>
    <col min="6659" max="6659" width="13.85546875" style="3" customWidth="1"/>
    <col min="6660" max="6660" width="50.7109375" style="3" customWidth="1"/>
    <col min="6661" max="6661" width="20.7109375" style="3" customWidth="1"/>
    <col min="6662" max="6662" width="30.7109375" style="3" customWidth="1"/>
    <col min="6663" max="6912" width="6.85546875" style="3"/>
    <col min="6913" max="6913" width="3.5703125" style="3" customWidth="1"/>
    <col min="6914" max="6914" width="55" style="3" customWidth="1"/>
    <col min="6915" max="6915" width="13.85546875" style="3" customWidth="1"/>
    <col min="6916" max="6916" width="50.7109375" style="3" customWidth="1"/>
    <col min="6917" max="6917" width="20.7109375" style="3" customWidth="1"/>
    <col min="6918" max="6918" width="30.7109375" style="3" customWidth="1"/>
    <col min="6919" max="7168" width="6.85546875" style="3"/>
    <col min="7169" max="7169" width="3.5703125" style="3" customWidth="1"/>
    <col min="7170" max="7170" width="55" style="3" customWidth="1"/>
    <col min="7171" max="7171" width="13.85546875" style="3" customWidth="1"/>
    <col min="7172" max="7172" width="50.7109375" style="3" customWidth="1"/>
    <col min="7173" max="7173" width="20.7109375" style="3" customWidth="1"/>
    <col min="7174" max="7174" width="30.7109375" style="3" customWidth="1"/>
    <col min="7175" max="7424" width="6.85546875" style="3"/>
    <col min="7425" max="7425" width="3.5703125" style="3" customWidth="1"/>
    <col min="7426" max="7426" width="55" style="3" customWidth="1"/>
    <col min="7427" max="7427" width="13.85546875" style="3" customWidth="1"/>
    <col min="7428" max="7428" width="50.7109375" style="3" customWidth="1"/>
    <col min="7429" max="7429" width="20.7109375" style="3" customWidth="1"/>
    <col min="7430" max="7430" width="30.7109375" style="3" customWidth="1"/>
    <col min="7431" max="7680" width="6.85546875" style="3"/>
    <col min="7681" max="7681" width="3.5703125" style="3" customWidth="1"/>
    <col min="7682" max="7682" width="55" style="3" customWidth="1"/>
    <col min="7683" max="7683" width="13.85546875" style="3" customWidth="1"/>
    <col min="7684" max="7684" width="50.7109375" style="3" customWidth="1"/>
    <col min="7685" max="7685" width="20.7109375" style="3" customWidth="1"/>
    <col min="7686" max="7686" width="30.7109375" style="3" customWidth="1"/>
    <col min="7687" max="7936" width="6.85546875" style="3"/>
    <col min="7937" max="7937" width="3.5703125" style="3" customWidth="1"/>
    <col min="7938" max="7938" width="55" style="3" customWidth="1"/>
    <col min="7939" max="7939" width="13.85546875" style="3" customWidth="1"/>
    <col min="7940" max="7940" width="50.7109375" style="3" customWidth="1"/>
    <col min="7941" max="7941" width="20.7109375" style="3" customWidth="1"/>
    <col min="7942" max="7942" width="30.7109375" style="3" customWidth="1"/>
    <col min="7943" max="8192" width="6.85546875" style="3"/>
    <col min="8193" max="8193" width="3.5703125" style="3" customWidth="1"/>
    <col min="8194" max="8194" width="55" style="3" customWidth="1"/>
    <col min="8195" max="8195" width="13.85546875" style="3" customWidth="1"/>
    <col min="8196" max="8196" width="50.7109375" style="3" customWidth="1"/>
    <col min="8197" max="8197" width="20.7109375" style="3" customWidth="1"/>
    <col min="8198" max="8198" width="30.7109375" style="3" customWidth="1"/>
    <col min="8199" max="8448" width="6.85546875" style="3"/>
    <col min="8449" max="8449" width="3.5703125" style="3" customWidth="1"/>
    <col min="8450" max="8450" width="55" style="3" customWidth="1"/>
    <col min="8451" max="8451" width="13.85546875" style="3" customWidth="1"/>
    <col min="8452" max="8452" width="50.7109375" style="3" customWidth="1"/>
    <col min="8453" max="8453" width="20.7109375" style="3" customWidth="1"/>
    <col min="8454" max="8454" width="30.7109375" style="3" customWidth="1"/>
    <col min="8455" max="8704" width="6.85546875" style="3"/>
    <col min="8705" max="8705" width="3.5703125" style="3" customWidth="1"/>
    <col min="8706" max="8706" width="55" style="3" customWidth="1"/>
    <col min="8707" max="8707" width="13.85546875" style="3" customWidth="1"/>
    <col min="8708" max="8708" width="50.7109375" style="3" customWidth="1"/>
    <col min="8709" max="8709" width="20.7109375" style="3" customWidth="1"/>
    <col min="8710" max="8710" width="30.7109375" style="3" customWidth="1"/>
    <col min="8711" max="8960" width="6.85546875" style="3"/>
    <col min="8961" max="8961" width="3.5703125" style="3" customWidth="1"/>
    <col min="8962" max="8962" width="55" style="3" customWidth="1"/>
    <col min="8963" max="8963" width="13.85546875" style="3" customWidth="1"/>
    <col min="8964" max="8964" width="50.7109375" style="3" customWidth="1"/>
    <col min="8965" max="8965" width="20.7109375" style="3" customWidth="1"/>
    <col min="8966" max="8966" width="30.7109375" style="3" customWidth="1"/>
    <col min="8967" max="9216" width="6.85546875" style="3"/>
    <col min="9217" max="9217" width="3.5703125" style="3" customWidth="1"/>
    <col min="9218" max="9218" width="55" style="3" customWidth="1"/>
    <col min="9219" max="9219" width="13.85546875" style="3" customWidth="1"/>
    <col min="9220" max="9220" width="50.7109375" style="3" customWidth="1"/>
    <col min="9221" max="9221" width="20.7109375" style="3" customWidth="1"/>
    <col min="9222" max="9222" width="30.7109375" style="3" customWidth="1"/>
    <col min="9223" max="9472" width="6.85546875" style="3"/>
    <col min="9473" max="9473" width="3.5703125" style="3" customWidth="1"/>
    <col min="9474" max="9474" width="55" style="3" customWidth="1"/>
    <col min="9475" max="9475" width="13.85546875" style="3" customWidth="1"/>
    <col min="9476" max="9476" width="50.7109375" style="3" customWidth="1"/>
    <col min="9477" max="9477" width="20.7109375" style="3" customWidth="1"/>
    <col min="9478" max="9478" width="30.7109375" style="3" customWidth="1"/>
    <col min="9479" max="9728" width="6.85546875" style="3"/>
    <col min="9729" max="9729" width="3.5703125" style="3" customWidth="1"/>
    <col min="9730" max="9730" width="55" style="3" customWidth="1"/>
    <col min="9731" max="9731" width="13.85546875" style="3" customWidth="1"/>
    <col min="9732" max="9732" width="50.7109375" style="3" customWidth="1"/>
    <col min="9733" max="9733" width="20.7109375" style="3" customWidth="1"/>
    <col min="9734" max="9734" width="30.7109375" style="3" customWidth="1"/>
    <col min="9735" max="9984" width="6.85546875" style="3"/>
    <col min="9985" max="9985" width="3.5703125" style="3" customWidth="1"/>
    <col min="9986" max="9986" width="55" style="3" customWidth="1"/>
    <col min="9987" max="9987" width="13.85546875" style="3" customWidth="1"/>
    <col min="9988" max="9988" width="50.7109375" style="3" customWidth="1"/>
    <col min="9989" max="9989" width="20.7109375" style="3" customWidth="1"/>
    <col min="9990" max="9990" width="30.7109375" style="3" customWidth="1"/>
    <col min="9991" max="10240" width="6.85546875" style="3"/>
    <col min="10241" max="10241" width="3.5703125" style="3" customWidth="1"/>
    <col min="10242" max="10242" width="55" style="3" customWidth="1"/>
    <col min="10243" max="10243" width="13.85546875" style="3" customWidth="1"/>
    <col min="10244" max="10244" width="50.7109375" style="3" customWidth="1"/>
    <col min="10245" max="10245" width="20.7109375" style="3" customWidth="1"/>
    <col min="10246" max="10246" width="30.7109375" style="3" customWidth="1"/>
    <col min="10247" max="10496" width="6.85546875" style="3"/>
    <col min="10497" max="10497" width="3.5703125" style="3" customWidth="1"/>
    <col min="10498" max="10498" width="55" style="3" customWidth="1"/>
    <col min="10499" max="10499" width="13.85546875" style="3" customWidth="1"/>
    <col min="10500" max="10500" width="50.7109375" style="3" customWidth="1"/>
    <col min="10501" max="10501" width="20.7109375" style="3" customWidth="1"/>
    <col min="10502" max="10502" width="30.7109375" style="3" customWidth="1"/>
    <col min="10503" max="10752" width="6.85546875" style="3"/>
    <col min="10753" max="10753" width="3.5703125" style="3" customWidth="1"/>
    <col min="10754" max="10754" width="55" style="3" customWidth="1"/>
    <col min="10755" max="10755" width="13.85546875" style="3" customWidth="1"/>
    <col min="10756" max="10756" width="50.7109375" style="3" customWidth="1"/>
    <col min="10757" max="10757" width="20.7109375" style="3" customWidth="1"/>
    <col min="10758" max="10758" width="30.7109375" style="3" customWidth="1"/>
    <col min="10759" max="11008" width="6.85546875" style="3"/>
    <col min="11009" max="11009" width="3.5703125" style="3" customWidth="1"/>
    <col min="11010" max="11010" width="55" style="3" customWidth="1"/>
    <col min="11011" max="11011" width="13.85546875" style="3" customWidth="1"/>
    <col min="11012" max="11012" width="50.7109375" style="3" customWidth="1"/>
    <col min="11013" max="11013" width="20.7109375" style="3" customWidth="1"/>
    <col min="11014" max="11014" width="30.7109375" style="3" customWidth="1"/>
    <col min="11015" max="11264" width="6.85546875" style="3"/>
    <col min="11265" max="11265" width="3.5703125" style="3" customWidth="1"/>
    <col min="11266" max="11266" width="55" style="3" customWidth="1"/>
    <col min="11267" max="11267" width="13.85546875" style="3" customWidth="1"/>
    <col min="11268" max="11268" width="50.7109375" style="3" customWidth="1"/>
    <col min="11269" max="11269" width="20.7109375" style="3" customWidth="1"/>
    <col min="11270" max="11270" width="30.7109375" style="3" customWidth="1"/>
    <col min="11271" max="11520" width="6.85546875" style="3"/>
    <col min="11521" max="11521" width="3.5703125" style="3" customWidth="1"/>
    <col min="11522" max="11522" width="55" style="3" customWidth="1"/>
    <col min="11523" max="11523" width="13.85546875" style="3" customWidth="1"/>
    <col min="11524" max="11524" width="50.7109375" style="3" customWidth="1"/>
    <col min="11525" max="11525" width="20.7109375" style="3" customWidth="1"/>
    <col min="11526" max="11526" width="30.7109375" style="3" customWidth="1"/>
    <col min="11527" max="11776" width="6.85546875" style="3"/>
    <col min="11777" max="11777" width="3.5703125" style="3" customWidth="1"/>
    <col min="11778" max="11778" width="55" style="3" customWidth="1"/>
    <col min="11779" max="11779" width="13.85546875" style="3" customWidth="1"/>
    <col min="11780" max="11780" width="50.7109375" style="3" customWidth="1"/>
    <col min="11781" max="11781" width="20.7109375" style="3" customWidth="1"/>
    <col min="11782" max="11782" width="30.7109375" style="3" customWidth="1"/>
    <col min="11783" max="12032" width="6.85546875" style="3"/>
    <col min="12033" max="12033" width="3.5703125" style="3" customWidth="1"/>
    <col min="12034" max="12034" width="55" style="3" customWidth="1"/>
    <col min="12035" max="12035" width="13.85546875" style="3" customWidth="1"/>
    <col min="12036" max="12036" width="50.7109375" style="3" customWidth="1"/>
    <col min="12037" max="12037" width="20.7109375" style="3" customWidth="1"/>
    <col min="12038" max="12038" width="30.7109375" style="3" customWidth="1"/>
    <col min="12039" max="12288" width="6.85546875" style="3"/>
    <col min="12289" max="12289" width="3.5703125" style="3" customWidth="1"/>
    <col min="12290" max="12290" width="55" style="3" customWidth="1"/>
    <col min="12291" max="12291" width="13.85546875" style="3" customWidth="1"/>
    <col min="12292" max="12292" width="50.7109375" style="3" customWidth="1"/>
    <col min="12293" max="12293" width="20.7109375" style="3" customWidth="1"/>
    <col min="12294" max="12294" width="30.7109375" style="3" customWidth="1"/>
    <col min="12295" max="12544" width="6.85546875" style="3"/>
    <col min="12545" max="12545" width="3.5703125" style="3" customWidth="1"/>
    <col min="12546" max="12546" width="55" style="3" customWidth="1"/>
    <col min="12547" max="12547" width="13.85546875" style="3" customWidth="1"/>
    <col min="12548" max="12548" width="50.7109375" style="3" customWidth="1"/>
    <col min="12549" max="12549" width="20.7109375" style="3" customWidth="1"/>
    <col min="12550" max="12550" width="30.7109375" style="3" customWidth="1"/>
    <col min="12551" max="12800" width="6.85546875" style="3"/>
    <col min="12801" max="12801" width="3.5703125" style="3" customWidth="1"/>
    <col min="12802" max="12802" width="55" style="3" customWidth="1"/>
    <col min="12803" max="12803" width="13.85546875" style="3" customWidth="1"/>
    <col min="12804" max="12804" width="50.7109375" style="3" customWidth="1"/>
    <col min="12805" max="12805" width="20.7109375" style="3" customWidth="1"/>
    <col min="12806" max="12806" width="30.7109375" style="3" customWidth="1"/>
    <col min="12807" max="13056" width="6.85546875" style="3"/>
    <col min="13057" max="13057" width="3.5703125" style="3" customWidth="1"/>
    <col min="13058" max="13058" width="55" style="3" customWidth="1"/>
    <col min="13059" max="13059" width="13.85546875" style="3" customWidth="1"/>
    <col min="13060" max="13060" width="50.7109375" style="3" customWidth="1"/>
    <col min="13061" max="13061" width="20.7109375" style="3" customWidth="1"/>
    <col min="13062" max="13062" width="30.7109375" style="3" customWidth="1"/>
    <col min="13063" max="13312" width="6.85546875" style="3"/>
    <col min="13313" max="13313" width="3.5703125" style="3" customWidth="1"/>
    <col min="13314" max="13314" width="55" style="3" customWidth="1"/>
    <col min="13315" max="13315" width="13.85546875" style="3" customWidth="1"/>
    <col min="13316" max="13316" width="50.7109375" style="3" customWidth="1"/>
    <col min="13317" max="13317" width="20.7109375" style="3" customWidth="1"/>
    <col min="13318" max="13318" width="30.7109375" style="3" customWidth="1"/>
    <col min="13319" max="13568" width="6.85546875" style="3"/>
    <col min="13569" max="13569" width="3.5703125" style="3" customWidth="1"/>
    <col min="13570" max="13570" width="55" style="3" customWidth="1"/>
    <col min="13571" max="13571" width="13.85546875" style="3" customWidth="1"/>
    <col min="13572" max="13572" width="50.7109375" style="3" customWidth="1"/>
    <col min="13573" max="13573" width="20.7109375" style="3" customWidth="1"/>
    <col min="13574" max="13574" width="30.7109375" style="3" customWidth="1"/>
    <col min="13575" max="13824" width="6.85546875" style="3"/>
    <col min="13825" max="13825" width="3.5703125" style="3" customWidth="1"/>
    <col min="13826" max="13826" width="55" style="3" customWidth="1"/>
    <col min="13827" max="13827" width="13.85546875" style="3" customWidth="1"/>
    <col min="13828" max="13828" width="50.7109375" style="3" customWidth="1"/>
    <col min="13829" max="13829" width="20.7109375" style="3" customWidth="1"/>
    <col min="13830" max="13830" width="30.7109375" style="3" customWidth="1"/>
    <col min="13831" max="14080" width="6.85546875" style="3"/>
    <col min="14081" max="14081" width="3.5703125" style="3" customWidth="1"/>
    <col min="14082" max="14082" width="55" style="3" customWidth="1"/>
    <col min="14083" max="14083" width="13.85546875" style="3" customWidth="1"/>
    <col min="14084" max="14084" width="50.7109375" style="3" customWidth="1"/>
    <col min="14085" max="14085" width="20.7109375" style="3" customWidth="1"/>
    <col min="14086" max="14086" width="30.7109375" style="3" customWidth="1"/>
    <col min="14087" max="14336" width="6.85546875" style="3"/>
    <col min="14337" max="14337" width="3.5703125" style="3" customWidth="1"/>
    <col min="14338" max="14338" width="55" style="3" customWidth="1"/>
    <col min="14339" max="14339" width="13.85546875" style="3" customWidth="1"/>
    <col min="14340" max="14340" width="50.7109375" style="3" customWidth="1"/>
    <col min="14341" max="14341" width="20.7109375" style="3" customWidth="1"/>
    <col min="14342" max="14342" width="30.7109375" style="3" customWidth="1"/>
    <col min="14343" max="14592" width="6.85546875" style="3"/>
    <col min="14593" max="14593" width="3.5703125" style="3" customWidth="1"/>
    <col min="14594" max="14594" width="55" style="3" customWidth="1"/>
    <col min="14595" max="14595" width="13.85546875" style="3" customWidth="1"/>
    <col min="14596" max="14596" width="50.7109375" style="3" customWidth="1"/>
    <col min="14597" max="14597" width="20.7109375" style="3" customWidth="1"/>
    <col min="14598" max="14598" width="30.7109375" style="3" customWidth="1"/>
    <col min="14599" max="14848" width="6.85546875" style="3"/>
    <col min="14849" max="14849" width="3.5703125" style="3" customWidth="1"/>
    <col min="14850" max="14850" width="55" style="3" customWidth="1"/>
    <col min="14851" max="14851" width="13.85546875" style="3" customWidth="1"/>
    <col min="14852" max="14852" width="50.7109375" style="3" customWidth="1"/>
    <col min="14853" max="14853" width="20.7109375" style="3" customWidth="1"/>
    <col min="14854" max="14854" width="30.7109375" style="3" customWidth="1"/>
    <col min="14855" max="15104" width="6.85546875" style="3"/>
    <col min="15105" max="15105" width="3.5703125" style="3" customWidth="1"/>
    <col min="15106" max="15106" width="55" style="3" customWidth="1"/>
    <col min="15107" max="15107" width="13.85546875" style="3" customWidth="1"/>
    <col min="15108" max="15108" width="50.7109375" style="3" customWidth="1"/>
    <col min="15109" max="15109" width="20.7109375" style="3" customWidth="1"/>
    <col min="15110" max="15110" width="30.7109375" style="3" customWidth="1"/>
    <col min="15111" max="15360" width="6.85546875" style="3"/>
    <col min="15361" max="15361" width="3.5703125" style="3" customWidth="1"/>
    <col min="15362" max="15362" width="55" style="3" customWidth="1"/>
    <col min="15363" max="15363" width="13.85546875" style="3" customWidth="1"/>
    <col min="15364" max="15364" width="50.7109375" style="3" customWidth="1"/>
    <col min="15365" max="15365" width="20.7109375" style="3" customWidth="1"/>
    <col min="15366" max="15366" width="30.7109375" style="3" customWidth="1"/>
    <col min="15367" max="15616" width="6.85546875" style="3"/>
    <col min="15617" max="15617" width="3.5703125" style="3" customWidth="1"/>
    <col min="15618" max="15618" width="55" style="3" customWidth="1"/>
    <col min="15619" max="15619" width="13.85546875" style="3" customWidth="1"/>
    <col min="15620" max="15620" width="50.7109375" style="3" customWidth="1"/>
    <col min="15621" max="15621" width="20.7109375" style="3" customWidth="1"/>
    <col min="15622" max="15622" width="30.7109375" style="3" customWidth="1"/>
    <col min="15623" max="15872" width="6.85546875" style="3"/>
    <col min="15873" max="15873" width="3.5703125" style="3" customWidth="1"/>
    <col min="15874" max="15874" width="55" style="3" customWidth="1"/>
    <col min="15875" max="15875" width="13.85546875" style="3" customWidth="1"/>
    <col min="15876" max="15876" width="50.7109375" style="3" customWidth="1"/>
    <col min="15877" max="15877" width="20.7109375" style="3" customWidth="1"/>
    <col min="15878" max="15878" width="30.7109375" style="3" customWidth="1"/>
    <col min="15879" max="16128" width="6.85546875" style="3"/>
    <col min="16129" max="16129" width="3.5703125" style="3" customWidth="1"/>
    <col min="16130" max="16130" width="55" style="3" customWidth="1"/>
    <col min="16131" max="16131" width="13.85546875" style="3" customWidth="1"/>
    <col min="16132" max="16132" width="50.7109375" style="3" customWidth="1"/>
    <col min="16133" max="16133" width="20.7109375" style="3" customWidth="1"/>
    <col min="16134" max="16134" width="30.7109375" style="3" customWidth="1"/>
    <col min="16135" max="16384" width="6.85546875" style="3"/>
  </cols>
  <sheetData>
    <row r="1" spans="1:8" s="349" customFormat="1">
      <c r="A1" s="417" t="s">
        <v>426</v>
      </c>
      <c r="B1" s="276"/>
      <c r="C1" s="240" t="s">
        <v>100</v>
      </c>
      <c r="E1" s="416"/>
      <c r="F1" s="276"/>
    </row>
    <row r="2" spans="1:8" s="349" customFormat="1">
      <c r="B2" s="1193"/>
      <c r="C2" s="1193"/>
      <c r="D2" s="1193"/>
      <c r="E2" s="1193"/>
      <c r="F2" s="1193"/>
    </row>
    <row r="3" spans="1:8" s="186" customFormat="1" ht="31.5">
      <c r="A3" s="11" t="s">
        <v>112</v>
      </c>
      <c r="B3" s="11" t="s">
        <v>262</v>
      </c>
      <c r="C3" s="91" t="s">
        <v>3115</v>
      </c>
      <c r="D3" s="81" t="s">
        <v>263</v>
      </c>
      <c r="E3" s="82" t="s">
        <v>258</v>
      </c>
      <c r="F3" s="82" t="s">
        <v>259</v>
      </c>
    </row>
    <row r="4" spans="1:8" s="186" customFormat="1">
      <c r="A4" s="107">
        <v>1</v>
      </c>
      <c r="B4" s="108">
        <v>2</v>
      </c>
      <c r="C4" s="109">
        <v>3</v>
      </c>
      <c r="D4" s="110">
        <v>4</v>
      </c>
      <c r="E4" s="110">
        <v>5</v>
      </c>
      <c r="F4" s="109">
        <v>6</v>
      </c>
    </row>
    <row r="5" spans="1:8" s="186" customFormat="1">
      <c r="A5" s="244"/>
      <c r="B5" s="245"/>
      <c r="C5" s="246"/>
      <c r="D5" s="245"/>
      <c r="E5" s="246"/>
      <c r="F5" s="245"/>
      <c r="G5" s="313"/>
      <c r="H5" s="313"/>
    </row>
    <row r="6" spans="1:8" s="186" customFormat="1">
      <c r="A6" s="244"/>
      <c r="B6" s="4" t="s">
        <v>111</v>
      </c>
      <c r="C6" s="248"/>
      <c r="D6" s="245"/>
      <c r="E6" s="246"/>
      <c r="F6" s="245"/>
      <c r="G6" s="313"/>
      <c r="H6" s="313"/>
    </row>
    <row r="7" spans="1:8" s="186" customFormat="1">
      <c r="A7" s="244"/>
      <c r="B7" s="515" t="s">
        <v>100</v>
      </c>
      <c r="C7" s="1012">
        <f>SUM(C9,C19,C24,C29,C32,C36,C39,C44,C47,C52)</f>
        <v>4410568500</v>
      </c>
      <c r="D7" s="76"/>
      <c r="E7" s="76"/>
      <c r="F7" s="76"/>
      <c r="G7" s="313"/>
      <c r="H7" s="313"/>
    </row>
    <row r="8" spans="1:8" s="186" customFormat="1">
      <c r="A8" s="244"/>
      <c r="B8" s="1010"/>
      <c r="C8" s="1016"/>
      <c r="D8" s="283"/>
      <c r="E8" s="13"/>
      <c r="F8" s="283"/>
      <c r="G8" s="313"/>
      <c r="H8" s="313"/>
    </row>
    <row r="9" spans="1:8" s="186" customFormat="1" ht="31.5">
      <c r="A9" s="307"/>
      <c r="B9" s="515" t="s">
        <v>235</v>
      </c>
      <c r="C9" s="1017">
        <v>150290000</v>
      </c>
      <c r="D9" s="74"/>
      <c r="E9" s="760" t="s">
        <v>389</v>
      </c>
      <c r="F9" s="74"/>
      <c r="G9" s="313"/>
      <c r="H9" s="313"/>
    </row>
    <row r="10" spans="1:8" s="71" customFormat="1" ht="31.5">
      <c r="A10" s="95"/>
      <c r="B10" s="760" t="s">
        <v>265</v>
      </c>
      <c r="C10" s="1013">
        <v>15600000</v>
      </c>
      <c r="D10" s="5" t="s">
        <v>9299</v>
      </c>
      <c r="E10" s="284" t="s">
        <v>7659</v>
      </c>
      <c r="F10" s="1015" t="s">
        <v>100</v>
      </c>
    </row>
    <row r="11" spans="1:8" ht="31.5">
      <c r="A11" s="5"/>
      <c r="B11" s="284" t="s">
        <v>267</v>
      </c>
      <c r="C11" s="1013">
        <v>21040000</v>
      </c>
      <c r="D11" s="950" t="s">
        <v>7453</v>
      </c>
      <c r="E11" s="284" t="s">
        <v>7660</v>
      </c>
      <c r="F11" s="1015" t="s">
        <v>100</v>
      </c>
    </row>
    <row r="12" spans="1:8" ht="31.5">
      <c r="A12" s="5"/>
      <c r="B12" s="760" t="s">
        <v>268</v>
      </c>
      <c r="C12" s="1013">
        <v>79746000</v>
      </c>
      <c r="D12" s="950" t="s">
        <v>7455</v>
      </c>
      <c r="E12" s="284" t="s">
        <v>7661</v>
      </c>
      <c r="F12" s="1015" t="s">
        <v>100</v>
      </c>
    </row>
    <row r="13" spans="1:8" ht="31.5">
      <c r="A13" s="5"/>
      <c r="B13" s="760" t="s">
        <v>236</v>
      </c>
      <c r="C13" s="1013">
        <v>10908000</v>
      </c>
      <c r="D13" s="950" t="s">
        <v>7456</v>
      </c>
      <c r="E13" s="284" t="s">
        <v>7662</v>
      </c>
      <c r="F13" s="1015" t="s">
        <v>100</v>
      </c>
    </row>
    <row r="14" spans="1:8" ht="31.5">
      <c r="A14" s="5"/>
      <c r="B14" s="284" t="s">
        <v>272</v>
      </c>
      <c r="C14" s="1013">
        <v>2654000</v>
      </c>
      <c r="D14" s="950" t="s">
        <v>311</v>
      </c>
      <c r="E14" s="760" t="s">
        <v>7663</v>
      </c>
      <c r="F14" s="1015" t="s">
        <v>100</v>
      </c>
    </row>
    <row r="15" spans="1:8" ht="31.5">
      <c r="A15" s="5"/>
      <c r="B15" s="284" t="s">
        <v>239</v>
      </c>
      <c r="C15" s="1013">
        <v>3180000</v>
      </c>
      <c r="D15" s="54" t="s">
        <v>5704</v>
      </c>
      <c r="E15" s="760" t="s">
        <v>2546</v>
      </c>
      <c r="F15" s="1015" t="s">
        <v>100</v>
      </c>
    </row>
    <row r="16" spans="1:8" ht="31.5">
      <c r="A16" s="5"/>
      <c r="B16" s="284" t="s">
        <v>288</v>
      </c>
      <c r="C16" s="1013">
        <v>3000000</v>
      </c>
      <c r="D16" s="950" t="s">
        <v>313</v>
      </c>
      <c r="E16" s="284" t="s">
        <v>7664</v>
      </c>
      <c r="F16" s="1015" t="s">
        <v>100</v>
      </c>
    </row>
    <row r="17" spans="1:6" ht="31.5">
      <c r="A17" s="5"/>
      <c r="B17" s="284" t="s">
        <v>289</v>
      </c>
      <c r="C17" s="1013">
        <v>12500000</v>
      </c>
      <c r="D17" s="950" t="s">
        <v>7462</v>
      </c>
      <c r="E17" s="760" t="s">
        <v>7665</v>
      </c>
      <c r="F17" s="1015" t="s">
        <v>100</v>
      </c>
    </row>
    <row r="18" spans="1:6">
      <c r="A18" s="5"/>
      <c r="B18" s="1010"/>
      <c r="C18" s="1013"/>
      <c r="D18" s="1014"/>
      <c r="E18" s="1010"/>
      <c r="F18" s="74"/>
    </row>
    <row r="19" spans="1:6" ht="31.5">
      <c r="A19" s="5"/>
      <c r="B19" s="515" t="s">
        <v>241</v>
      </c>
      <c r="C19" s="1017">
        <v>4037000000</v>
      </c>
      <c r="D19" s="74"/>
      <c r="E19" s="760" t="s">
        <v>389</v>
      </c>
      <c r="F19" s="74"/>
    </row>
    <row r="20" spans="1:6" ht="31.5">
      <c r="A20" s="5"/>
      <c r="B20" s="760" t="s">
        <v>437</v>
      </c>
      <c r="C20" s="1013">
        <v>4000000000</v>
      </c>
      <c r="D20" s="1301" t="s">
        <v>9344</v>
      </c>
      <c r="E20" s="760" t="s">
        <v>254</v>
      </c>
      <c r="F20" s="1015" t="s">
        <v>100</v>
      </c>
    </row>
    <row r="21" spans="1:6" ht="31.5">
      <c r="A21" s="5"/>
      <c r="B21" s="760" t="s">
        <v>3082</v>
      </c>
      <c r="C21" s="1013">
        <v>12000000</v>
      </c>
      <c r="D21" s="1301" t="s">
        <v>9345</v>
      </c>
      <c r="E21" s="760" t="s">
        <v>7666</v>
      </c>
      <c r="F21" s="1015" t="s">
        <v>100</v>
      </c>
    </row>
    <row r="22" spans="1:6" s="71" customFormat="1" ht="31.5">
      <c r="A22" s="95"/>
      <c r="B22" s="284" t="s">
        <v>277</v>
      </c>
      <c r="C22" s="1013">
        <v>25000000</v>
      </c>
      <c r="D22" s="1301" t="s">
        <v>9346</v>
      </c>
      <c r="E22" s="284" t="s">
        <v>7667</v>
      </c>
      <c r="F22" s="1015" t="s">
        <v>100</v>
      </c>
    </row>
    <row r="23" spans="1:6">
      <c r="A23" s="5"/>
      <c r="B23" s="284"/>
      <c r="C23" s="1013"/>
      <c r="D23" s="760"/>
      <c r="E23" s="284"/>
      <c r="F23" s="1015"/>
    </row>
    <row r="24" spans="1:6" ht="47.25">
      <c r="A24" s="5"/>
      <c r="B24" s="515" t="s">
        <v>279</v>
      </c>
      <c r="C24" s="1017">
        <v>34800000</v>
      </c>
      <c r="D24" s="760"/>
      <c r="E24" s="760" t="s">
        <v>389</v>
      </c>
      <c r="F24" s="74"/>
    </row>
    <row r="25" spans="1:6" ht="31.5">
      <c r="A25" s="5"/>
      <c r="B25" s="284" t="s">
        <v>280</v>
      </c>
      <c r="C25" s="1013">
        <v>13300000</v>
      </c>
      <c r="D25" s="760" t="s">
        <v>7476</v>
      </c>
      <c r="E25" s="284" t="s">
        <v>7668</v>
      </c>
      <c r="F25" s="1015" t="s">
        <v>100</v>
      </c>
    </row>
    <row r="26" spans="1:6" ht="31.5">
      <c r="A26" s="5"/>
      <c r="B26" s="284" t="s">
        <v>5766</v>
      </c>
      <c r="C26" s="1013">
        <v>1500000</v>
      </c>
      <c r="D26" s="1301" t="s">
        <v>9347</v>
      </c>
      <c r="E26" s="284" t="s">
        <v>7669</v>
      </c>
      <c r="F26" s="1015" t="s">
        <v>100</v>
      </c>
    </row>
    <row r="27" spans="1:6" s="71" customFormat="1" ht="31.5">
      <c r="A27" s="95"/>
      <c r="B27" s="760" t="s">
        <v>2379</v>
      </c>
      <c r="C27" s="1013">
        <v>20000000</v>
      </c>
      <c r="D27" s="1301" t="s">
        <v>9342</v>
      </c>
      <c r="E27" s="760" t="s">
        <v>256</v>
      </c>
      <c r="F27" s="1015" t="s">
        <v>100</v>
      </c>
    </row>
    <row r="28" spans="1:6">
      <c r="A28" s="5"/>
      <c r="B28" s="1010"/>
      <c r="C28" s="1013"/>
      <c r="D28" s="1301"/>
      <c r="E28" s="1010"/>
      <c r="F28" s="74"/>
    </row>
    <row r="29" spans="1:6" ht="31.5">
      <c r="A29" s="5"/>
      <c r="B29" s="515" t="s">
        <v>7148</v>
      </c>
      <c r="C29" s="1017">
        <v>5020000</v>
      </c>
      <c r="D29" s="760"/>
      <c r="E29" s="760" t="s">
        <v>389</v>
      </c>
      <c r="F29" s="74"/>
    </row>
    <row r="30" spans="1:6" ht="47.25">
      <c r="A30" s="5"/>
      <c r="B30" s="284" t="s">
        <v>7670</v>
      </c>
      <c r="C30" s="1013">
        <v>5020000</v>
      </c>
      <c r="D30" s="760" t="s">
        <v>9348</v>
      </c>
      <c r="E30" s="284" t="s">
        <v>7671</v>
      </c>
      <c r="F30" s="1015" t="s">
        <v>100</v>
      </c>
    </row>
    <row r="31" spans="1:6" s="71" customFormat="1">
      <c r="A31" s="95"/>
      <c r="B31" s="284"/>
      <c r="C31" s="1013"/>
      <c r="D31" s="760"/>
      <c r="E31" s="284"/>
      <c r="F31" s="1015"/>
    </row>
    <row r="32" spans="1:6" ht="31.5">
      <c r="A32" s="5"/>
      <c r="B32" s="515" t="s">
        <v>292</v>
      </c>
      <c r="C32" s="1017">
        <v>41693000</v>
      </c>
      <c r="D32" s="760"/>
      <c r="E32" s="760" t="s">
        <v>389</v>
      </c>
      <c r="F32" s="74"/>
    </row>
    <row r="33" spans="1:6" ht="31.5">
      <c r="A33" s="5"/>
      <c r="B33" s="760" t="s">
        <v>293</v>
      </c>
      <c r="C33" s="1013">
        <v>5000000</v>
      </c>
      <c r="D33" s="950" t="s">
        <v>7480</v>
      </c>
      <c r="E33" s="284" t="s">
        <v>7672</v>
      </c>
      <c r="F33" s="1015" t="s">
        <v>100</v>
      </c>
    </row>
    <row r="34" spans="1:6" s="71" customFormat="1" ht="31.5">
      <c r="A34" s="95"/>
      <c r="B34" s="760" t="s">
        <v>294</v>
      </c>
      <c r="C34" s="1013">
        <v>36693000</v>
      </c>
      <c r="D34" s="950" t="s">
        <v>7481</v>
      </c>
      <c r="E34" s="284" t="s">
        <v>7673</v>
      </c>
      <c r="F34" s="1015" t="s">
        <v>100</v>
      </c>
    </row>
    <row r="35" spans="1:6">
      <c r="A35" s="5"/>
      <c r="B35" s="1010"/>
      <c r="C35" s="1013"/>
      <c r="D35" s="1301"/>
      <c r="E35" s="1010"/>
      <c r="F35" s="74"/>
    </row>
    <row r="36" spans="1:6" ht="31.5">
      <c r="A36" s="5"/>
      <c r="B36" s="515" t="s">
        <v>2499</v>
      </c>
      <c r="C36" s="1017">
        <v>8664000</v>
      </c>
      <c r="D36" s="760"/>
      <c r="E36" s="760" t="s">
        <v>389</v>
      </c>
      <c r="F36" s="74"/>
    </row>
    <row r="37" spans="1:6" ht="63">
      <c r="A37" s="5"/>
      <c r="B37" s="284" t="s">
        <v>2567</v>
      </c>
      <c r="C37" s="1013">
        <v>8664000</v>
      </c>
      <c r="D37" s="1301" t="s">
        <v>9349</v>
      </c>
      <c r="E37" s="284" t="s">
        <v>7674</v>
      </c>
      <c r="F37" s="1015" t="s">
        <v>100</v>
      </c>
    </row>
    <row r="38" spans="1:6" s="71" customFormat="1">
      <c r="A38" s="95"/>
      <c r="B38" s="284"/>
      <c r="C38" s="1013"/>
      <c r="D38" s="1301"/>
      <c r="E38" s="284"/>
      <c r="F38" s="1015"/>
    </row>
    <row r="39" spans="1:6" ht="31.5">
      <c r="A39" s="5"/>
      <c r="B39" s="515" t="s">
        <v>295</v>
      </c>
      <c r="C39" s="1017">
        <v>74896700</v>
      </c>
      <c r="E39" s="760" t="s">
        <v>389</v>
      </c>
      <c r="F39" s="74"/>
    </row>
    <row r="40" spans="1:6" ht="31.5">
      <c r="A40" s="5"/>
      <c r="B40" s="284" t="s">
        <v>2510</v>
      </c>
      <c r="C40" s="1013">
        <v>25196900</v>
      </c>
      <c r="D40" s="906" t="s">
        <v>5737</v>
      </c>
      <c r="E40" s="760" t="s">
        <v>5457</v>
      </c>
      <c r="F40" s="1015" t="s">
        <v>100</v>
      </c>
    </row>
    <row r="41" spans="1:6" s="71" customFormat="1" ht="47.25">
      <c r="A41" s="95"/>
      <c r="B41" s="760" t="s">
        <v>2507</v>
      </c>
      <c r="C41" s="1013">
        <v>11399800</v>
      </c>
      <c r="D41" s="906" t="s">
        <v>5734</v>
      </c>
      <c r="E41" s="284" t="s">
        <v>7675</v>
      </c>
      <c r="F41" s="1015" t="s">
        <v>100</v>
      </c>
    </row>
    <row r="42" spans="1:6" ht="31.5">
      <c r="A42" s="5"/>
      <c r="B42" s="760" t="s">
        <v>296</v>
      </c>
      <c r="C42" s="1013">
        <v>38300000</v>
      </c>
      <c r="D42" s="906" t="s">
        <v>5735</v>
      </c>
      <c r="E42" s="284" t="s">
        <v>7676</v>
      </c>
      <c r="F42" s="1015" t="s">
        <v>100</v>
      </c>
    </row>
    <row r="43" spans="1:6">
      <c r="A43" s="5"/>
      <c r="B43" s="1010"/>
      <c r="C43" s="1013"/>
      <c r="D43" s="760"/>
      <c r="E43" s="284"/>
      <c r="F43" s="1015"/>
    </row>
    <row r="44" spans="1:6" ht="31.5">
      <c r="A44" s="5"/>
      <c r="B44" s="515" t="s">
        <v>2517</v>
      </c>
      <c r="C44" s="1017">
        <v>11030000</v>
      </c>
      <c r="D44" s="760"/>
      <c r="E44" s="760" t="s">
        <v>389</v>
      </c>
      <c r="F44" s="74"/>
    </row>
    <row r="45" spans="1:6" s="71" customFormat="1" ht="31.5">
      <c r="A45" s="95"/>
      <c r="B45" s="760" t="s">
        <v>2518</v>
      </c>
      <c r="C45" s="1013">
        <v>11030000</v>
      </c>
      <c r="D45" s="56" t="s">
        <v>9213</v>
      </c>
      <c r="E45" s="284" t="s">
        <v>7677</v>
      </c>
      <c r="F45" s="1015" t="s">
        <v>100</v>
      </c>
    </row>
    <row r="46" spans="1:6">
      <c r="A46" s="5"/>
      <c r="B46" s="1010"/>
      <c r="C46" s="1013"/>
      <c r="D46" s="1301"/>
      <c r="E46" s="1010"/>
      <c r="F46" s="74"/>
    </row>
    <row r="47" spans="1:6" ht="31.5">
      <c r="A47" s="5"/>
      <c r="B47" s="515" t="s">
        <v>299</v>
      </c>
      <c r="C47" s="1017">
        <v>32441300</v>
      </c>
      <c r="D47" s="760"/>
      <c r="E47" s="760" t="s">
        <v>389</v>
      </c>
      <c r="F47" s="74"/>
    </row>
    <row r="48" spans="1:6" s="71" customFormat="1" ht="31.5">
      <c r="A48" s="95"/>
      <c r="B48" s="284" t="s">
        <v>2519</v>
      </c>
      <c r="C48" s="1013">
        <v>8463000</v>
      </c>
      <c r="D48" s="906" t="s">
        <v>5741</v>
      </c>
      <c r="E48" s="284" t="s">
        <v>7678</v>
      </c>
      <c r="F48" s="1015" t="s">
        <v>100</v>
      </c>
    </row>
    <row r="49" spans="1:6" ht="31.5">
      <c r="A49" s="5"/>
      <c r="B49" s="760" t="s">
        <v>3105</v>
      </c>
      <c r="C49" s="1013">
        <v>15525000</v>
      </c>
      <c r="D49" s="906" t="s">
        <v>5742</v>
      </c>
      <c r="E49" s="284" t="s">
        <v>7679</v>
      </c>
      <c r="F49" s="1015" t="s">
        <v>100</v>
      </c>
    </row>
    <row r="50" spans="1:6" ht="47.25">
      <c r="A50" s="5"/>
      <c r="B50" s="284" t="s">
        <v>300</v>
      </c>
      <c r="C50" s="1013">
        <v>8453300</v>
      </c>
      <c r="D50" s="906" t="s">
        <v>7445</v>
      </c>
      <c r="E50" s="760" t="s">
        <v>2498</v>
      </c>
      <c r="F50" s="1015" t="s">
        <v>100</v>
      </c>
    </row>
    <row r="51" spans="1:6">
      <c r="A51" s="5"/>
      <c r="B51" s="1010"/>
      <c r="C51" s="1013"/>
      <c r="D51" s="1301"/>
      <c r="E51" s="1010"/>
      <c r="F51" s="74"/>
    </row>
    <row r="52" spans="1:6" ht="31.5">
      <c r="A52" s="5"/>
      <c r="B52" s="515" t="s">
        <v>301</v>
      </c>
      <c r="C52" s="1017">
        <v>14733500</v>
      </c>
      <c r="D52" s="760"/>
      <c r="E52" s="760" t="s">
        <v>389</v>
      </c>
      <c r="F52" s="74"/>
    </row>
    <row r="53" spans="1:6" s="71" customFormat="1" ht="31.5">
      <c r="A53" s="95"/>
      <c r="B53" s="760" t="s">
        <v>302</v>
      </c>
      <c r="C53" s="1013">
        <v>4212600</v>
      </c>
      <c r="D53" s="906" t="s">
        <v>7446</v>
      </c>
      <c r="E53" s="284" t="s">
        <v>7680</v>
      </c>
      <c r="F53" s="1015" t="s">
        <v>100</v>
      </c>
    </row>
    <row r="54" spans="1:6" ht="31.5">
      <c r="A54" s="5"/>
      <c r="B54" s="284" t="s">
        <v>303</v>
      </c>
      <c r="C54" s="1013">
        <v>4174400</v>
      </c>
      <c r="D54" s="906" t="s">
        <v>7447</v>
      </c>
      <c r="E54" s="284" t="s">
        <v>7681</v>
      </c>
      <c r="F54" s="1015" t="s">
        <v>100</v>
      </c>
    </row>
    <row r="55" spans="1:6" ht="31.5">
      <c r="A55" s="5"/>
      <c r="B55" s="760" t="s">
        <v>3110</v>
      </c>
      <c r="C55" s="1013">
        <v>3179500</v>
      </c>
      <c r="D55" s="906" t="s">
        <v>9350</v>
      </c>
      <c r="E55" s="760" t="s">
        <v>5690</v>
      </c>
      <c r="F55" s="1015" t="s">
        <v>100</v>
      </c>
    </row>
    <row r="56" spans="1:6" ht="47.25">
      <c r="A56" s="5"/>
      <c r="B56" s="284" t="s">
        <v>2527</v>
      </c>
      <c r="C56" s="1013">
        <v>3167000</v>
      </c>
      <c r="D56" s="906" t="s">
        <v>5748</v>
      </c>
      <c r="E56" s="760" t="s">
        <v>2498</v>
      </c>
      <c r="F56" s="1015" t="s">
        <v>100</v>
      </c>
    </row>
  </sheetData>
  <mergeCells count="1">
    <mergeCell ref="B2:F2"/>
  </mergeCells>
  <conditionalFormatting sqref="B6">
    <cfRule type="expression" dxfId="0" priority="1">
      <formula>#REF!&lt;&gt;0</formula>
    </cfRule>
  </conditionalFormatting>
  <pageMargins left="0.7" right="0.7" top="0.75" bottom="0.75" header="0.3" footer="0.3"/>
</worksheet>
</file>

<file path=xl/worksheets/sheet42.xml><?xml version="1.0" encoding="utf-8"?>
<worksheet xmlns="http://schemas.openxmlformats.org/spreadsheetml/2006/main" xmlns:r="http://schemas.openxmlformats.org/officeDocument/2006/relationships">
  <dimension ref="A1:XDR64"/>
  <sheetViews>
    <sheetView topLeftCell="A34" zoomScale="70" zoomScaleNormal="70" workbookViewId="0">
      <selection activeCell="D42" sqref="D42"/>
    </sheetView>
  </sheetViews>
  <sheetFormatPr defaultColWidth="8" defaultRowHeight="15.75"/>
  <cols>
    <col min="1" max="1" width="7.7109375" style="101" customWidth="1"/>
    <col min="2" max="2" width="55.7109375" style="101" customWidth="1"/>
    <col min="3" max="3" width="23.7109375" style="101" customWidth="1"/>
    <col min="4" max="4" width="45.7109375" style="161" customWidth="1"/>
    <col min="5" max="5" width="24.7109375" style="541" customWidth="1"/>
    <col min="6" max="6" width="24.7109375" style="161" customWidth="1"/>
    <col min="7" max="214" width="6.85546875" style="101" customWidth="1"/>
    <col min="215" max="16384" width="8" style="101"/>
  </cols>
  <sheetData>
    <row r="1" spans="1:6">
      <c r="A1" s="417" t="s">
        <v>426</v>
      </c>
      <c r="C1" s="160" t="s">
        <v>101</v>
      </c>
    </row>
    <row r="2" spans="1:6">
      <c r="B2" s="160"/>
      <c r="D2" s="418"/>
      <c r="E2" s="160"/>
    </row>
    <row r="3" spans="1:6" s="60" customFormat="1" ht="31.5">
      <c r="A3" s="11" t="s">
        <v>112</v>
      </c>
      <c r="B3" s="11" t="s">
        <v>262</v>
      </c>
      <c r="C3" s="91" t="s">
        <v>3115</v>
      </c>
      <c r="D3" s="81" t="s">
        <v>263</v>
      </c>
      <c r="E3" s="82" t="s">
        <v>258</v>
      </c>
      <c r="F3" s="82" t="s">
        <v>259</v>
      </c>
    </row>
    <row r="4" spans="1:6" s="60" customFormat="1">
      <c r="A4" s="107">
        <v>1</v>
      </c>
      <c r="B4" s="108">
        <v>2</v>
      </c>
      <c r="C4" s="109">
        <v>3</v>
      </c>
      <c r="D4" s="110">
        <v>4</v>
      </c>
      <c r="E4" s="110">
        <v>5</v>
      </c>
      <c r="F4" s="109">
        <v>6</v>
      </c>
    </row>
    <row r="5" spans="1:6">
      <c r="A5" s="177"/>
      <c r="B5" s="162"/>
      <c r="C5" s="252"/>
      <c r="D5" s="144"/>
      <c r="E5" s="167"/>
      <c r="F5" s="144"/>
    </row>
    <row r="6" spans="1:6" s="160" customFormat="1">
      <c r="A6" s="138"/>
      <c r="B6" s="138"/>
      <c r="C6" s="136"/>
      <c r="D6" s="138"/>
      <c r="E6" s="137"/>
      <c r="F6" s="138"/>
    </row>
    <row r="7" spans="1:6" s="160" customFormat="1">
      <c r="A7" s="573"/>
      <c r="B7" s="573" t="s">
        <v>111</v>
      </c>
      <c r="C7" s="574"/>
      <c r="D7" s="573" t="s">
        <v>304</v>
      </c>
      <c r="E7" s="575"/>
      <c r="F7" s="573"/>
    </row>
    <row r="8" spans="1:6" s="160" customFormat="1">
      <c r="A8" s="138"/>
      <c r="B8" s="138" t="s">
        <v>101</v>
      </c>
      <c r="C8" s="653">
        <v>434000000</v>
      </c>
      <c r="D8" s="138"/>
      <c r="E8" s="138"/>
      <c r="F8" s="138"/>
    </row>
    <row r="9" spans="1:6" s="160" customFormat="1">
      <c r="A9" s="138" t="s">
        <v>123</v>
      </c>
      <c r="B9" s="138" t="s">
        <v>305</v>
      </c>
      <c r="C9" s="653">
        <v>434000000</v>
      </c>
      <c r="D9" s="138"/>
      <c r="E9" s="138"/>
      <c r="F9" s="138"/>
    </row>
    <row r="10" spans="1:6" s="160" customFormat="1">
      <c r="A10" s="138"/>
      <c r="B10" s="138" t="s">
        <v>285</v>
      </c>
      <c r="C10" s="653">
        <f>C14</f>
        <v>231900000</v>
      </c>
      <c r="D10" s="138"/>
      <c r="E10" s="138"/>
      <c r="F10" s="138"/>
    </row>
    <row r="11" spans="1:6" s="160" customFormat="1">
      <c r="A11" s="138"/>
      <c r="B11" s="138" t="s">
        <v>286</v>
      </c>
      <c r="C11" s="653">
        <f>SUM(C35,C44)</f>
        <v>202100000</v>
      </c>
      <c r="D11" s="138"/>
      <c r="E11" s="138"/>
      <c r="F11" s="138"/>
    </row>
    <row r="12" spans="1:6" s="160" customFormat="1">
      <c r="A12" s="138" t="s">
        <v>124</v>
      </c>
      <c r="B12" s="138" t="s">
        <v>306</v>
      </c>
      <c r="C12" s="653">
        <v>0</v>
      </c>
      <c r="D12" s="138"/>
      <c r="E12" s="138"/>
      <c r="F12" s="138"/>
    </row>
    <row r="13" spans="1:6" s="160" customFormat="1">
      <c r="A13" s="138"/>
      <c r="B13" s="138"/>
      <c r="C13" s="653"/>
      <c r="D13" s="138"/>
      <c r="E13" s="138"/>
      <c r="F13" s="138"/>
    </row>
    <row r="14" spans="1:6" s="160" customFormat="1">
      <c r="A14" s="144"/>
      <c r="B14" s="138" t="s">
        <v>287</v>
      </c>
      <c r="C14" s="653">
        <f>SUM(C15,C27,C32)</f>
        <v>231900000</v>
      </c>
      <c r="D14" s="144"/>
      <c r="E14" s="144"/>
      <c r="F14" s="144"/>
    </row>
    <row r="15" spans="1:6" ht="31.5">
      <c r="A15" s="142" t="s">
        <v>234</v>
      </c>
      <c r="B15" s="142" t="s">
        <v>235</v>
      </c>
      <c r="C15" s="722">
        <f>SUM(C16:C25)</f>
        <v>193538000</v>
      </c>
      <c r="D15" s="144"/>
      <c r="E15" s="144"/>
      <c r="F15" s="144"/>
    </row>
    <row r="16" spans="1:6" ht="31.5">
      <c r="A16" s="471" t="s">
        <v>1</v>
      </c>
      <c r="B16" s="144" t="s">
        <v>267</v>
      </c>
      <c r="C16" s="721">
        <v>20400000</v>
      </c>
      <c r="D16" s="144" t="s">
        <v>307</v>
      </c>
      <c r="E16" s="144" t="s">
        <v>308</v>
      </c>
      <c r="F16" s="144" t="s">
        <v>101</v>
      </c>
    </row>
    <row r="17" spans="1:6" ht="31.5">
      <c r="A17" s="471" t="s">
        <v>3</v>
      </c>
      <c r="B17" s="144" t="s">
        <v>268</v>
      </c>
      <c r="C17" s="721">
        <v>8650000</v>
      </c>
      <c r="D17" s="144" t="s">
        <v>309</v>
      </c>
      <c r="E17" s="144" t="s">
        <v>2448</v>
      </c>
      <c r="F17" s="144" t="s">
        <v>101</v>
      </c>
    </row>
    <row r="18" spans="1:6" ht="31.5">
      <c r="A18" s="471" t="s">
        <v>4</v>
      </c>
      <c r="B18" s="144" t="s">
        <v>236</v>
      </c>
      <c r="C18" s="721">
        <v>21992000</v>
      </c>
      <c r="D18" s="144" t="s">
        <v>310</v>
      </c>
      <c r="E18" s="144" t="s">
        <v>503</v>
      </c>
      <c r="F18" s="144" t="s">
        <v>101</v>
      </c>
    </row>
    <row r="19" spans="1:6" ht="31.5">
      <c r="A19" s="471" t="s">
        <v>269</v>
      </c>
      <c r="B19" s="144" t="s">
        <v>272</v>
      </c>
      <c r="C19" s="721">
        <v>4800000</v>
      </c>
      <c r="D19" s="144" t="s">
        <v>311</v>
      </c>
      <c r="E19" s="144" t="s">
        <v>312</v>
      </c>
      <c r="F19" s="144" t="s">
        <v>101</v>
      </c>
    </row>
    <row r="20" spans="1:6" ht="31.5">
      <c r="A20" s="471" t="s">
        <v>270</v>
      </c>
      <c r="B20" s="144" t="s">
        <v>353</v>
      </c>
      <c r="C20" s="721">
        <v>2300000</v>
      </c>
      <c r="D20" s="144" t="s">
        <v>2449</v>
      </c>
      <c r="E20" s="144" t="s">
        <v>522</v>
      </c>
      <c r="F20" s="144" t="s">
        <v>101</v>
      </c>
    </row>
    <row r="21" spans="1:6" ht="31.5">
      <c r="A21" s="471" t="s">
        <v>271</v>
      </c>
      <c r="B21" s="144" t="s">
        <v>2450</v>
      </c>
      <c r="C21" s="721">
        <v>1800000</v>
      </c>
      <c r="D21" s="144" t="s">
        <v>2451</v>
      </c>
      <c r="E21" s="144" t="s">
        <v>314</v>
      </c>
      <c r="F21" s="144" t="s">
        <v>101</v>
      </c>
    </row>
    <row r="22" spans="1:6" ht="31.5">
      <c r="A22" s="471" t="s">
        <v>273</v>
      </c>
      <c r="B22" s="144" t="s">
        <v>275</v>
      </c>
      <c r="C22" s="721">
        <v>46000000</v>
      </c>
      <c r="D22" s="144" t="s">
        <v>315</v>
      </c>
      <c r="E22" s="144" t="s">
        <v>2452</v>
      </c>
      <c r="F22" s="144" t="s">
        <v>101</v>
      </c>
    </row>
    <row r="23" spans="1:6" ht="47.25">
      <c r="A23" s="471" t="s">
        <v>274</v>
      </c>
      <c r="B23" s="144" t="s">
        <v>2453</v>
      </c>
      <c r="C23" s="721">
        <v>23000000</v>
      </c>
      <c r="D23" s="144" t="s">
        <v>2454</v>
      </c>
      <c r="E23" s="144" t="s">
        <v>2455</v>
      </c>
      <c r="F23" s="144" t="s">
        <v>101</v>
      </c>
    </row>
    <row r="24" spans="1:6" s="160" customFormat="1" ht="31.5">
      <c r="A24" s="471" t="s">
        <v>276</v>
      </c>
      <c r="B24" s="144" t="s">
        <v>290</v>
      </c>
      <c r="C24" s="721">
        <v>10596000</v>
      </c>
      <c r="D24" s="144" t="s">
        <v>317</v>
      </c>
      <c r="E24" s="144" t="s">
        <v>318</v>
      </c>
      <c r="F24" s="144" t="s">
        <v>101</v>
      </c>
    </row>
    <row r="25" spans="1:6" ht="31.5">
      <c r="A25" s="471" t="s">
        <v>2456</v>
      </c>
      <c r="B25" s="144" t="s">
        <v>471</v>
      </c>
      <c r="C25" s="721">
        <v>54000000</v>
      </c>
      <c r="D25" s="144" t="s">
        <v>472</v>
      </c>
      <c r="E25" s="144" t="s">
        <v>2457</v>
      </c>
      <c r="F25" s="144" t="s">
        <v>2458</v>
      </c>
    </row>
    <row r="26" spans="1:6">
      <c r="A26" s="471"/>
      <c r="B26" s="144"/>
      <c r="C26" s="721"/>
      <c r="D26" s="144"/>
      <c r="E26" s="144"/>
      <c r="F26" s="144"/>
    </row>
    <row r="27" spans="1:6" ht="31.5">
      <c r="A27" s="142" t="s">
        <v>240</v>
      </c>
      <c r="B27" s="142" t="s">
        <v>241</v>
      </c>
      <c r="C27" s="722">
        <f>SUM(C28:C29)</f>
        <v>18362000</v>
      </c>
      <c r="D27" s="144"/>
      <c r="E27" s="144"/>
      <c r="F27" s="144"/>
    </row>
    <row r="28" spans="1:6" ht="47.25">
      <c r="A28" s="471" t="s">
        <v>1</v>
      </c>
      <c r="B28" s="144" t="s">
        <v>277</v>
      </c>
      <c r="C28" s="721">
        <v>11562000</v>
      </c>
      <c r="D28" s="144" t="s">
        <v>320</v>
      </c>
      <c r="E28" s="144" t="s">
        <v>321</v>
      </c>
      <c r="F28" s="144" t="s">
        <v>101</v>
      </c>
    </row>
    <row r="29" spans="1:6" ht="31.5">
      <c r="A29" s="471" t="s">
        <v>3</v>
      </c>
      <c r="B29" s="144" t="s">
        <v>243</v>
      </c>
      <c r="C29" s="721">
        <v>6800000</v>
      </c>
      <c r="D29" s="144" t="s">
        <v>322</v>
      </c>
      <c r="E29" s="144" t="s">
        <v>2459</v>
      </c>
      <c r="F29" s="144" t="s">
        <v>101</v>
      </c>
    </row>
    <row r="30" spans="1:6" s="160" customFormat="1">
      <c r="A30" s="144"/>
      <c r="B30" s="144"/>
      <c r="C30" s="721"/>
      <c r="D30" s="144"/>
      <c r="E30" s="144"/>
      <c r="F30" s="144"/>
    </row>
    <row r="31" spans="1:6">
      <c r="A31" s="144"/>
      <c r="B31" s="144"/>
      <c r="C31" s="721"/>
      <c r="D31" s="144"/>
      <c r="E31" s="144"/>
      <c r="F31" s="144"/>
    </row>
    <row r="32" spans="1:6" ht="47.25">
      <c r="A32" s="142" t="s">
        <v>244</v>
      </c>
      <c r="B32" s="142" t="s">
        <v>279</v>
      </c>
      <c r="C32" s="722">
        <f>C33</f>
        <v>20000000</v>
      </c>
      <c r="D32" s="144"/>
      <c r="E32" s="144"/>
      <c r="F32" s="144"/>
    </row>
    <row r="33" spans="1:16346" s="160" customFormat="1" ht="31.5">
      <c r="A33" s="471" t="s">
        <v>1</v>
      </c>
      <c r="B33" s="144" t="s">
        <v>2379</v>
      </c>
      <c r="C33" s="721">
        <v>20000000</v>
      </c>
      <c r="D33" s="144" t="s">
        <v>324</v>
      </c>
      <c r="E33" s="144" t="s">
        <v>2460</v>
      </c>
      <c r="F33" s="144" t="s">
        <v>101</v>
      </c>
    </row>
    <row r="34" spans="1:16346" s="160" customFormat="1">
      <c r="A34" s="471"/>
      <c r="B34" s="723"/>
      <c r="C34" s="721"/>
      <c r="D34" s="144"/>
      <c r="E34" s="144"/>
      <c r="F34" s="144"/>
    </row>
    <row r="35" spans="1:16346" ht="31.5">
      <c r="A35" s="144"/>
      <c r="B35" s="573" t="s">
        <v>291</v>
      </c>
      <c r="C35" s="653">
        <f>SUM(C36,C40)</f>
        <v>150350000</v>
      </c>
      <c r="D35" s="144"/>
      <c r="E35" s="144"/>
      <c r="F35" s="144"/>
    </row>
    <row r="36" spans="1:16346" ht="31.5">
      <c r="A36" s="142" t="s">
        <v>245</v>
      </c>
      <c r="B36" s="142" t="s">
        <v>292</v>
      </c>
      <c r="C36" s="722">
        <f>SUM(C37:C38)</f>
        <v>45600000</v>
      </c>
      <c r="D36" s="144"/>
      <c r="E36" s="144"/>
      <c r="F36" s="144"/>
    </row>
    <row r="37" spans="1:16346" ht="31.5">
      <c r="A37" s="471" t="s">
        <v>1</v>
      </c>
      <c r="B37" s="144" t="s">
        <v>293</v>
      </c>
      <c r="C37" s="721">
        <v>16600000</v>
      </c>
      <c r="D37" s="144" t="s">
        <v>325</v>
      </c>
      <c r="E37" s="144" t="s">
        <v>326</v>
      </c>
      <c r="F37" s="144" t="s">
        <v>101</v>
      </c>
    </row>
    <row r="38" spans="1:16346" s="160" customFormat="1" ht="31.5">
      <c r="A38" s="471" t="s">
        <v>3</v>
      </c>
      <c r="B38" s="144" t="s">
        <v>294</v>
      </c>
      <c r="C38" s="721">
        <v>29000000</v>
      </c>
      <c r="D38" s="144" t="s">
        <v>327</v>
      </c>
      <c r="E38" s="144" t="s">
        <v>328</v>
      </c>
      <c r="F38" s="144" t="s">
        <v>101</v>
      </c>
    </row>
    <row r="39" spans="1:16346" s="160" customFormat="1">
      <c r="A39" s="144"/>
      <c r="B39" s="144"/>
      <c r="C39" s="721"/>
      <c r="D39" s="144"/>
      <c r="E39" s="144"/>
      <c r="F39" s="144"/>
      <c r="G39" s="101"/>
      <c r="H39" s="101"/>
      <c r="I39" s="101"/>
      <c r="J39" s="101"/>
      <c r="K39" s="101"/>
      <c r="L39" s="101"/>
      <c r="M39" s="101"/>
      <c r="N39" s="101"/>
      <c r="O39" s="101"/>
      <c r="P39" s="101"/>
      <c r="Q39" s="101"/>
      <c r="R39" s="101"/>
      <c r="S39" s="101"/>
      <c r="T39" s="101"/>
      <c r="U39" s="101"/>
      <c r="V39" s="101"/>
      <c r="W39" s="101"/>
      <c r="X39" s="101"/>
      <c r="Y39" s="101"/>
      <c r="Z39" s="101"/>
      <c r="AA39" s="101"/>
      <c r="AB39" s="101"/>
      <c r="AC39" s="101"/>
      <c r="AD39" s="101"/>
      <c r="AE39" s="101"/>
      <c r="AF39" s="101"/>
      <c r="AG39" s="101"/>
      <c r="AH39" s="101"/>
      <c r="AI39" s="101"/>
      <c r="AJ39" s="101"/>
      <c r="AK39" s="101"/>
      <c r="AL39" s="101"/>
      <c r="AM39" s="101"/>
      <c r="AN39" s="101"/>
      <c r="AO39" s="101"/>
      <c r="AP39" s="101"/>
      <c r="AQ39" s="101"/>
      <c r="AR39" s="101"/>
      <c r="AS39" s="101"/>
      <c r="AT39" s="101"/>
      <c r="AU39" s="101"/>
      <c r="AV39" s="101"/>
      <c r="AW39" s="101"/>
      <c r="AX39" s="101"/>
      <c r="AY39" s="101"/>
      <c r="AZ39" s="101"/>
      <c r="BA39" s="101"/>
      <c r="BB39" s="101"/>
      <c r="BC39" s="101"/>
      <c r="BD39" s="101"/>
      <c r="BE39" s="101"/>
      <c r="BF39" s="101"/>
      <c r="BG39" s="101"/>
      <c r="BH39" s="101"/>
      <c r="BI39" s="101"/>
      <c r="BJ39" s="101"/>
      <c r="BK39" s="101"/>
      <c r="BL39" s="101"/>
      <c r="BM39" s="101"/>
      <c r="BN39" s="101"/>
      <c r="BO39" s="101"/>
      <c r="BP39" s="101"/>
      <c r="BQ39" s="101"/>
      <c r="BR39" s="101"/>
      <c r="BS39" s="101"/>
      <c r="BT39" s="101"/>
      <c r="BU39" s="101"/>
      <c r="BV39" s="101"/>
      <c r="BW39" s="101"/>
      <c r="BX39" s="101"/>
      <c r="BY39" s="101"/>
      <c r="BZ39" s="101"/>
      <c r="CA39" s="101"/>
      <c r="CB39" s="101"/>
      <c r="CC39" s="101"/>
      <c r="CD39" s="101"/>
      <c r="CE39" s="101"/>
      <c r="CF39" s="101"/>
      <c r="CG39" s="101"/>
      <c r="CH39" s="101"/>
      <c r="CI39" s="101"/>
      <c r="CJ39" s="101"/>
      <c r="CK39" s="101"/>
      <c r="CL39" s="101"/>
      <c r="CM39" s="101"/>
      <c r="CN39" s="101"/>
      <c r="CO39" s="101"/>
      <c r="CP39" s="101"/>
      <c r="CQ39" s="101"/>
      <c r="CR39" s="101"/>
      <c r="CS39" s="101"/>
      <c r="CT39" s="101"/>
      <c r="CU39" s="101"/>
      <c r="CV39" s="101"/>
      <c r="CW39" s="101"/>
      <c r="CX39" s="101"/>
      <c r="CY39" s="101"/>
      <c r="CZ39" s="101"/>
      <c r="DA39" s="101"/>
      <c r="DB39" s="101"/>
      <c r="DC39" s="101"/>
      <c r="DD39" s="101"/>
      <c r="DE39" s="101"/>
      <c r="DF39" s="101"/>
      <c r="DG39" s="101"/>
      <c r="DH39" s="101"/>
      <c r="DI39" s="101"/>
      <c r="DJ39" s="101"/>
      <c r="DK39" s="101"/>
      <c r="DL39" s="101"/>
      <c r="DM39" s="101"/>
      <c r="DN39" s="101"/>
      <c r="DO39" s="101"/>
      <c r="DP39" s="101"/>
      <c r="DQ39" s="101"/>
      <c r="DR39" s="101"/>
      <c r="DS39" s="101"/>
      <c r="DT39" s="101"/>
      <c r="DU39" s="101"/>
      <c r="DV39" s="101"/>
      <c r="DW39" s="101"/>
      <c r="DX39" s="101"/>
      <c r="DY39" s="101"/>
      <c r="DZ39" s="101"/>
      <c r="EA39" s="101"/>
      <c r="EB39" s="101"/>
      <c r="EC39" s="101"/>
      <c r="ED39" s="101"/>
      <c r="EE39" s="101"/>
      <c r="EF39" s="101"/>
      <c r="EG39" s="101"/>
      <c r="EH39" s="101"/>
      <c r="EI39" s="101"/>
      <c r="EJ39" s="101"/>
      <c r="EK39" s="101"/>
      <c r="EL39" s="101"/>
      <c r="EM39" s="101"/>
      <c r="EN39" s="101"/>
      <c r="EO39" s="101"/>
      <c r="EP39" s="101"/>
      <c r="EQ39" s="101"/>
      <c r="ER39" s="101"/>
      <c r="ES39" s="101"/>
      <c r="ET39" s="101"/>
      <c r="EU39" s="101"/>
      <c r="EV39" s="101"/>
      <c r="EW39" s="101"/>
      <c r="EX39" s="101"/>
      <c r="EY39" s="101"/>
      <c r="EZ39" s="101"/>
      <c r="FA39" s="101"/>
      <c r="FB39" s="101"/>
      <c r="FC39" s="101"/>
      <c r="FD39" s="101"/>
      <c r="FE39" s="101"/>
      <c r="FF39" s="101"/>
      <c r="FG39" s="101"/>
      <c r="FH39" s="101"/>
      <c r="FI39" s="101"/>
      <c r="FJ39" s="101"/>
      <c r="FK39" s="101"/>
      <c r="FL39" s="101"/>
      <c r="FM39" s="101"/>
      <c r="FN39" s="101"/>
      <c r="FO39" s="101"/>
      <c r="FP39" s="101"/>
      <c r="FQ39" s="101"/>
      <c r="FR39" s="101"/>
      <c r="FS39" s="101"/>
      <c r="FT39" s="101"/>
      <c r="FU39" s="101"/>
      <c r="FV39" s="101"/>
      <c r="FW39" s="101"/>
      <c r="FX39" s="101"/>
      <c r="FY39" s="101"/>
      <c r="FZ39" s="101"/>
      <c r="GA39" s="101"/>
      <c r="GB39" s="101"/>
      <c r="GC39" s="101"/>
      <c r="GD39" s="101"/>
      <c r="GE39" s="101"/>
      <c r="GF39" s="101"/>
      <c r="GG39" s="101"/>
      <c r="GH39" s="101"/>
      <c r="GI39" s="101"/>
      <c r="GJ39" s="101"/>
      <c r="GK39" s="101"/>
      <c r="GL39" s="101"/>
      <c r="GM39" s="101"/>
      <c r="GN39" s="101"/>
      <c r="GO39" s="101"/>
      <c r="GP39" s="101"/>
      <c r="GQ39" s="101"/>
      <c r="GR39" s="101"/>
      <c r="GS39" s="101"/>
      <c r="GT39" s="101"/>
      <c r="GU39" s="101"/>
      <c r="GV39" s="101"/>
      <c r="GW39" s="101"/>
      <c r="GX39" s="101"/>
      <c r="GY39" s="101"/>
      <c r="GZ39" s="101"/>
      <c r="HA39" s="101"/>
      <c r="HB39" s="101"/>
      <c r="HC39" s="101"/>
      <c r="HD39" s="101"/>
      <c r="HE39" s="101"/>
      <c r="HF39" s="101"/>
      <c r="HG39" s="101"/>
      <c r="HH39" s="101"/>
      <c r="HI39" s="101"/>
      <c r="HJ39" s="101"/>
      <c r="HK39" s="101"/>
      <c r="HL39" s="101"/>
      <c r="HM39" s="101"/>
      <c r="HN39" s="101"/>
      <c r="HO39" s="101"/>
      <c r="HP39" s="101"/>
      <c r="HQ39" s="101"/>
      <c r="HR39" s="101"/>
      <c r="HS39" s="101"/>
      <c r="HT39" s="101"/>
      <c r="HU39" s="101"/>
      <c r="HV39" s="101"/>
      <c r="HW39" s="101"/>
      <c r="HX39" s="101"/>
      <c r="HY39" s="101"/>
      <c r="HZ39" s="101"/>
      <c r="IA39" s="101"/>
      <c r="IB39" s="101"/>
      <c r="IC39" s="101"/>
      <c r="ID39" s="101"/>
      <c r="IE39" s="101"/>
      <c r="IF39" s="101"/>
      <c r="IG39" s="101"/>
      <c r="IH39" s="101"/>
      <c r="II39" s="101"/>
      <c r="IJ39" s="101"/>
      <c r="IK39" s="101"/>
      <c r="IL39" s="101"/>
      <c r="IM39" s="101"/>
      <c r="IN39" s="101"/>
      <c r="IO39" s="101"/>
      <c r="IP39" s="101"/>
      <c r="IQ39" s="101"/>
      <c r="IR39" s="101"/>
      <c r="IS39" s="101"/>
      <c r="IT39" s="101"/>
      <c r="IU39" s="101"/>
      <c r="IV39" s="101"/>
      <c r="IW39" s="101"/>
      <c r="IX39" s="101"/>
      <c r="IY39" s="101"/>
      <c r="IZ39" s="101"/>
      <c r="JA39" s="101"/>
      <c r="JB39" s="101"/>
      <c r="JC39" s="101"/>
      <c r="JD39" s="101"/>
      <c r="JE39" s="101"/>
      <c r="JF39" s="101"/>
      <c r="JG39" s="101"/>
      <c r="JH39" s="101"/>
      <c r="JI39" s="101"/>
      <c r="JJ39" s="101"/>
      <c r="JK39" s="101"/>
      <c r="JL39" s="101"/>
      <c r="JM39" s="101"/>
      <c r="JN39" s="101"/>
      <c r="JO39" s="101"/>
      <c r="JP39" s="101"/>
      <c r="JQ39" s="101"/>
      <c r="JR39" s="101"/>
      <c r="JS39" s="101"/>
      <c r="JT39" s="101"/>
      <c r="JU39" s="101"/>
      <c r="JV39" s="101"/>
      <c r="JW39" s="101"/>
      <c r="JX39" s="101"/>
      <c r="JY39" s="101"/>
      <c r="JZ39" s="101"/>
      <c r="KA39" s="101"/>
      <c r="KB39" s="101"/>
      <c r="KC39" s="101"/>
      <c r="KD39" s="101"/>
      <c r="KE39" s="101"/>
      <c r="KF39" s="101"/>
      <c r="KG39" s="101"/>
      <c r="KH39" s="101"/>
      <c r="KI39" s="101"/>
      <c r="KJ39" s="101"/>
      <c r="KK39" s="101"/>
      <c r="KL39" s="101"/>
      <c r="KM39" s="101"/>
      <c r="KN39" s="101"/>
      <c r="KO39" s="101"/>
      <c r="KP39" s="101"/>
      <c r="KQ39" s="101"/>
      <c r="KR39" s="101"/>
      <c r="KS39" s="101"/>
      <c r="KT39" s="101"/>
      <c r="KU39" s="101"/>
      <c r="KV39" s="101"/>
      <c r="KW39" s="101"/>
      <c r="KX39" s="101"/>
      <c r="KY39" s="101"/>
      <c r="KZ39" s="101"/>
      <c r="LA39" s="101"/>
      <c r="LB39" s="101"/>
      <c r="LC39" s="101"/>
      <c r="LD39" s="101"/>
      <c r="LE39" s="101"/>
      <c r="LF39" s="101"/>
      <c r="LG39" s="101"/>
      <c r="LH39" s="101"/>
      <c r="LI39" s="101"/>
      <c r="LJ39" s="101"/>
      <c r="LK39" s="101"/>
      <c r="LL39" s="101"/>
      <c r="LM39" s="101"/>
      <c r="LN39" s="101"/>
      <c r="LO39" s="101"/>
      <c r="LP39" s="101"/>
      <c r="LQ39" s="101"/>
      <c r="LR39" s="101"/>
      <c r="LS39" s="101"/>
      <c r="LT39" s="101"/>
      <c r="LU39" s="101"/>
      <c r="LV39" s="101"/>
      <c r="LW39" s="101"/>
      <c r="LX39" s="101"/>
      <c r="LY39" s="101"/>
      <c r="LZ39" s="101"/>
      <c r="MA39" s="101"/>
      <c r="MB39" s="101"/>
      <c r="MC39" s="101"/>
      <c r="MD39" s="101"/>
      <c r="ME39" s="101"/>
      <c r="MF39" s="101"/>
      <c r="MG39" s="101"/>
      <c r="MH39" s="101"/>
      <c r="MI39" s="101"/>
      <c r="MJ39" s="101"/>
      <c r="MK39" s="101"/>
      <c r="ML39" s="101"/>
      <c r="MM39" s="101"/>
      <c r="MN39" s="101"/>
      <c r="MO39" s="101"/>
      <c r="MP39" s="101"/>
      <c r="MQ39" s="101"/>
      <c r="MR39" s="101"/>
      <c r="MS39" s="101"/>
      <c r="MT39" s="101"/>
      <c r="MU39" s="101"/>
      <c r="MV39" s="101"/>
      <c r="MW39" s="101"/>
      <c r="MX39" s="101"/>
      <c r="MY39" s="101"/>
      <c r="MZ39" s="101"/>
      <c r="NA39" s="101"/>
      <c r="NB39" s="101"/>
      <c r="NC39" s="101"/>
      <c r="ND39" s="101"/>
      <c r="NE39" s="101"/>
      <c r="NF39" s="101"/>
      <c r="NG39" s="101"/>
      <c r="NH39" s="101"/>
      <c r="NI39" s="101"/>
      <c r="NJ39" s="101"/>
      <c r="NK39" s="101"/>
      <c r="NL39" s="101"/>
      <c r="NM39" s="101"/>
      <c r="NN39" s="101"/>
      <c r="NO39" s="101"/>
      <c r="NP39" s="101"/>
      <c r="NQ39" s="101"/>
      <c r="NR39" s="101"/>
      <c r="NS39" s="101"/>
      <c r="NT39" s="101"/>
      <c r="NU39" s="101"/>
      <c r="NV39" s="101"/>
      <c r="NW39" s="101"/>
      <c r="NX39" s="101"/>
      <c r="NY39" s="101"/>
      <c r="NZ39" s="101"/>
      <c r="OA39" s="101"/>
      <c r="OB39" s="101"/>
      <c r="OC39" s="101"/>
      <c r="OD39" s="101"/>
      <c r="OE39" s="101"/>
      <c r="OF39" s="101"/>
      <c r="OG39" s="101"/>
      <c r="OH39" s="101"/>
      <c r="OI39" s="101"/>
      <c r="OJ39" s="101"/>
      <c r="OK39" s="101"/>
      <c r="OL39" s="101"/>
      <c r="OM39" s="101"/>
      <c r="ON39" s="101"/>
      <c r="OO39" s="101"/>
      <c r="OP39" s="101"/>
      <c r="OQ39" s="101"/>
      <c r="OR39" s="101"/>
      <c r="OS39" s="101"/>
      <c r="OT39" s="101"/>
      <c r="OU39" s="101"/>
      <c r="OV39" s="101"/>
      <c r="OW39" s="101"/>
      <c r="OX39" s="101"/>
      <c r="OY39" s="101"/>
      <c r="OZ39" s="101"/>
      <c r="PA39" s="101"/>
      <c r="PB39" s="101"/>
      <c r="PC39" s="101"/>
      <c r="PD39" s="101"/>
      <c r="PE39" s="101"/>
      <c r="PF39" s="101"/>
      <c r="PG39" s="101"/>
      <c r="PH39" s="101"/>
      <c r="PI39" s="101"/>
      <c r="PJ39" s="101"/>
      <c r="PK39" s="101"/>
      <c r="PL39" s="101"/>
      <c r="PM39" s="101"/>
      <c r="PN39" s="101"/>
      <c r="PO39" s="101"/>
      <c r="PP39" s="101"/>
      <c r="PQ39" s="101"/>
      <c r="PR39" s="101"/>
      <c r="PS39" s="101"/>
      <c r="PT39" s="101"/>
      <c r="PU39" s="101"/>
      <c r="PV39" s="101"/>
      <c r="PW39" s="101"/>
      <c r="PX39" s="101"/>
      <c r="PY39" s="101"/>
      <c r="PZ39" s="101"/>
      <c r="QA39" s="101"/>
      <c r="QB39" s="101"/>
      <c r="QC39" s="101"/>
      <c r="QD39" s="101"/>
      <c r="QE39" s="101"/>
      <c r="QF39" s="101"/>
      <c r="QG39" s="101"/>
      <c r="QH39" s="101"/>
      <c r="QI39" s="101"/>
      <c r="QJ39" s="101"/>
      <c r="QK39" s="101"/>
      <c r="QL39" s="101"/>
      <c r="QM39" s="101"/>
      <c r="QN39" s="101"/>
      <c r="QO39" s="101"/>
      <c r="QP39" s="101"/>
      <c r="QQ39" s="101"/>
      <c r="QR39" s="101"/>
      <c r="QS39" s="101"/>
      <c r="QT39" s="101"/>
      <c r="QU39" s="101"/>
      <c r="QV39" s="101"/>
      <c r="QW39" s="101"/>
      <c r="QX39" s="101"/>
      <c r="QY39" s="101"/>
      <c r="QZ39" s="101"/>
      <c r="RA39" s="101"/>
      <c r="RB39" s="101"/>
      <c r="RC39" s="101"/>
      <c r="RD39" s="101"/>
      <c r="RE39" s="101"/>
      <c r="RF39" s="101"/>
      <c r="RG39" s="101"/>
      <c r="RH39" s="101"/>
      <c r="RI39" s="101"/>
      <c r="RJ39" s="101"/>
      <c r="RK39" s="101"/>
      <c r="RL39" s="101"/>
      <c r="RM39" s="101"/>
      <c r="RN39" s="101"/>
      <c r="RO39" s="101"/>
      <c r="RP39" s="101"/>
      <c r="RQ39" s="101"/>
      <c r="RR39" s="101"/>
      <c r="RS39" s="101"/>
      <c r="RT39" s="101"/>
      <c r="RU39" s="101"/>
      <c r="RV39" s="101"/>
      <c r="RW39" s="101"/>
      <c r="RX39" s="101"/>
      <c r="RY39" s="101"/>
      <c r="RZ39" s="101"/>
      <c r="SA39" s="101"/>
      <c r="SB39" s="101"/>
      <c r="SC39" s="101"/>
      <c r="SD39" s="101"/>
      <c r="SE39" s="101"/>
      <c r="SF39" s="101"/>
      <c r="SG39" s="101"/>
      <c r="SH39" s="101"/>
      <c r="SI39" s="101"/>
      <c r="SJ39" s="101"/>
      <c r="SK39" s="101"/>
      <c r="SL39" s="101"/>
      <c r="SM39" s="101"/>
      <c r="SN39" s="101"/>
      <c r="SO39" s="101"/>
      <c r="SP39" s="101"/>
      <c r="SQ39" s="101"/>
      <c r="SR39" s="101"/>
      <c r="SS39" s="101"/>
      <c r="ST39" s="101"/>
      <c r="SU39" s="101"/>
      <c r="SV39" s="101"/>
      <c r="SW39" s="101"/>
      <c r="SX39" s="101"/>
      <c r="SY39" s="101"/>
      <c r="SZ39" s="101"/>
      <c r="TA39" s="101"/>
      <c r="TB39" s="101"/>
      <c r="TC39" s="101"/>
      <c r="TD39" s="101"/>
      <c r="TE39" s="101"/>
      <c r="TF39" s="101"/>
      <c r="TG39" s="101"/>
      <c r="TH39" s="101"/>
      <c r="TI39" s="101"/>
      <c r="TJ39" s="101"/>
      <c r="TK39" s="101"/>
      <c r="TL39" s="101"/>
      <c r="TM39" s="101"/>
      <c r="TN39" s="101"/>
      <c r="TO39" s="101"/>
      <c r="TP39" s="101"/>
      <c r="TQ39" s="101"/>
      <c r="TR39" s="101"/>
      <c r="TS39" s="101"/>
      <c r="TT39" s="101"/>
      <c r="TU39" s="101"/>
      <c r="TV39" s="101"/>
      <c r="TW39" s="101"/>
      <c r="TX39" s="101"/>
      <c r="TY39" s="101"/>
      <c r="TZ39" s="101"/>
      <c r="UA39" s="101"/>
      <c r="UB39" s="101"/>
      <c r="UC39" s="101"/>
      <c r="UD39" s="101"/>
      <c r="UE39" s="101"/>
      <c r="UF39" s="101"/>
      <c r="UG39" s="101"/>
      <c r="UH39" s="101"/>
      <c r="UI39" s="101"/>
      <c r="UJ39" s="101"/>
      <c r="UK39" s="101"/>
      <c r="UL39" s="101"/>
      <c r="UM39" s="101"/>
      <c r="UN39" s="101"/>
      <c r="UO39" s="101"/>
      <c r="UP39" s="101"/>
      <c r="UQ39" s="101"/>
      <c r="UR39" s="101"/>
      <c r="US39" s="101"/>
      <c r="UT39" s="101"/>
      <c r="UU39" s="101"/>
      <c r="UV39" s="101"/>
      <c r="UW39" s="101"/>
      <c r="UX39" s="101"/>
      <c r="UY39" s="101"/>
      <c r="UZ39" s="101"/>
      <c r="VA39" s="101"/>
      <c r="VB39" s="101"/>
      <c r="VC39" s="101"/>
      <c r="VD39" s="101"/>
      <c r="VE39" s="101"/>
      <c r="VF39" s="101"/>
      <c r="VG39" s="101"/>
      <c r="VH39" s="101"/>
      <c r="VI39" s="101"/>
      <c r="VJ39" s="101"/>
      <c r="VK39" s="101"/>
      <c r="VL39" s="101"/>
      <c r="VM39" s="101"/>
      <c r="VN39" s="101"/>
      <c r="VO39" s="101"/>
      <c r="VP39" s="101"/>
      <c r="VQ39" s="101"/>
      <c r="VR39" s="101"/>
      <c r="VS39" s="101"/>
      <c r="VT39" s="101"/>
      <c r="VU39" s="101"/>
      <c r="VV39" s="101"/>
      <c r="VW39" s="101"/>
      <c r="VX39" s="101"/>
      <c r="VY39" s="101"/>
      <c r="VZ39" s="101"/>
      <c r="WA39" s="101"/>
      <c r="WB39" s="101"/>
      <c r="WC39" s="101"/>
      <c r="WD39" s="101"/>
      <c r="WE39" s="101"/>
      <c r="WF39" s="101"/>
      <c r="WG39" s="101"/>
      <c r="WH39" s="101"/>
      <c r="WI39" s="101"/>
      <c r="WJ39" s="101"/>
      <c r="WK39" s="101"/>
      <c r="WL39" s="101"/>
      <c r="WM39" s="101"/>
      <c r="WN39" s="101"/>
      <c r="WO39" s="101"/>
      <c r="WP39" s="101"/>
      <c r="WQ39" s="101"/>
      <c r="WR39" s="101"/>
      <c r="WS39" s="101"/>
      <c r="WT39" s="101"/>
      <c r="WU39" s="101"/>
      <c r="WV39" s="101"/>
      <c r="WW39" s="101"/>
      <c r="WX39" s="101"/>
      <c r="WY39" s="101"/>
      <c r="WZ39" s="101"/>
      <c r="XA39" s="101"/>
      <c r="XB39" s="101"/>
      <c r="XC39" s="101"/>
      <c r="XD39" s="101"/>
      <c r="XE39" s="101"/>
      <c r="XF39" s="101"/>
      <c r="XG39" s="101"/>
      <c r="XH39" s="101"/>
      <c r="XI39" s="101"/>
      <c r="XJ39" s="101"/>
      <c r="XK39" s="101"/>
      <c r="XL39" s="101"/>
      <c r="XM39" s="101"/>
      <c r="XN39" s="101"/>
      <c r="XO39" s="101"/>
      <c r="XP39" s="101"/>
      <c r="XQ39" s="101"/>
      <c r="XR39" s="101"/>
      <c r="XS39" s="101"/>
      <c r="XT39" s="101"/>
      <c r="XU39" s="101"/>
      <c r="XV39" s="101"/>
      <c r="XW39" s="101"/>
      <c r="XX39" s="101"/>
      <c r="XY39" s="101"/>
      <c r="XZ39" s="101"/>
      <c r="YA39" s="101"/>
      <c r="YB39" s="101"/>
      <c r="YC39" s="101"/>
      <c r="YD39" s="101"/>
      <c r="YE39" s="101"/>
      <c r="YF39" s="101"/>
      <c r="YG39" s="101"/>
      <c r="YH39" s="101"/>
      <c r="YI39" s="101"/>
      <c r="YJ39" s="101"/>
      <c r="YK39" s="101"/>
      <c r="YL39" s="101"/>
      <c r="YM39" s="101"/>
      <c r="YN39" s="101"/>
      <c r="YO39" s="101"/>
      <c r="YP39" s="101"/>
      <c r="YQ39" s="101"/>
      <c r="YR39" s="101"/>
      <c r="YS39" s="101"/>
      <c r="YT39" s="101"/>
      <c r="YU39" s="101"/>
      <c r="YV39" s="101"/>
      <c r="YW39" s="101"/>
      <c r="YX39" s="101"/>
      <c r="YY39" s="101"/>
      <c r="YZ39" s="101"/>
      <c r="ZA39" s="101"/>
      <c r="ZB39" s="101"/>
      <c r="ZC39" s="101"/>
      <c r="ZD39" s="101"/>
      <c r="ZE39" s="101"/>
      <c r="ZF39" s="101"/>
      <c r="ZG39" s="101"/>
      <c r="ZH39" s="101"/>
      <c r="ZI39" s="101"/>
      <c r="ZJ39" s="101"/>
      <c r="ZK39" s="101"/>
      <c r="ZL39" s="101"/>
      <c r="ZM39" s="101"/>
      <c r="ZN39" s="101"/>
      <c r="ZO39" s="101"/>
      <c r="ZP39" s="101"/>
      <c r="ZQ39" s="101"/>
      <c r="ZR39" s="101"/>
      <c r="ZS39" s="101"/>
      <c r="ZT39" s="101"/>
      <c r="ZU39" s="101"/>
      <c r="ZV39" s="101"/>
      <c r="ZW39" s="101"/>
      <c r="ZX39" s="101"/>
      <c r="ZY39" s="101"/>
      <c r="ZZ39" s="101"/>
      <c r="AAA39" s="101"/>
      <c r="AAB39" s="101"/>
      <c r="AAC39" s="101"/>
      <c r="AAD39" s="101"/>
      <c r="AAE39" s="101"/>
      <c r="AAF39" s="101"/>
      <c r="AAG39" s="101"/>
      <c r="AAH39" s="101"/>
      <c r="AAI39" s="101"/>
      <c r="AAJ39" s="101"/>
      <c r="AAK39" s="101"/>
      <c r="AAL39" s="101"/>
      <c r="AAM39" s="101"/>
      <c r="AAN39" s="101"/>
      <c r="AAO39" s="101"/>
      <c r="AAP39" s="101"/>
      <c r="AAQ39" s="101"/>
      <c r="AAR39" s="101"/>
      <c r="AAS39" s="101"/>
      <c r="AAT39" s="101"/>
      <c r="AAU39" s="101"/>
      <c r="AAV39" s="101"/>
      <c r="AAW39" s="101"/>
      <c r="AAX39" s="101"/>
      <c r="AAY39" s="101"/>
      <c r="AAZ39" s="101"/>
      <c r="ABA39" s="101"/>
      <c r="ABB39" s="101"/>
      <c r="ABC39" s="101"/>
      <c r="ABD39" s="101"/>
      <c r="ABE39" s="101"/>
      <c r="ABF39" s="101"/>
      <c r="ABG39" s="101"/>
      <c r="ABH39" s="101"/>
      <c r="ABI39" s="101"/>
      <c r="ABJ39" s="101"/>
      <c r="ABK39" s="101"/>
      <c r="ABL39" s="101"/>
      <c r="ABM39" s="101"/>
      <c r="ABN39" s="101"/>
      <c r="ABO39" s="101"/>
      <c r="ABP39" s="101"/>
      <c r="ABQ39" s="101"/>
      <c r="ABR39" s="101"/>
      <c r="ABS39" s="101"/>
      <c r="ABT39" s="101"/>
      <c r="ABU39" s="101"/>
      <c r="ABV39" s="101"/>
      <c r="ABW39" s="101"/>
      <c r="ABX39" s="101"/>
      <c r="ABY39" s="101"/>
      <c r="ABZ39" s="101"/>
      <c r="ACA39" s="101"/>
      <c r="ACB39" s="101"/>
      <c r="ACC39" s="101"/>
      <c r="ACD39" s="101"/>
      <c r="ACE39" s="101"/>
      <c r="ACF39" s="101"/>
      <c r="ACG39" s="101"/>
      <c r="ACH39" s="101"/>
      <c r="ACI39" s="101"/>
      <c r="ACJ39" s="101"/>
      <c r="ACK39" s="101"/>
      <c r="ACL39" s="101"/>
      <c r="ACM39" s="101"/>
      <c r="ACN39" s="101"/>
      <c r="ACO39" s="101"/>
      <c r="ACP39" s="101"/>
      <c r="ACQ39" s="101"/>
      <c r="ACR39" s="101"/>
      <c r="ACS39" s="101"/>
      <c r="ACT39" s="101"/>
      <c r="ACU39" s="101"/>
      <c r="ACV39" s="101"/>
      <c r="ACW39" s="101"/>
      <c r="ACX39" s="101"/>
      <c r="ACY39" s="101"/>
      <c r="ACZ39" s="101"/>
      <c r="ADA39" s="101"/>
      <c r="ADB39" s="101"/>
      <c r="ADC39" s="101"/>
      <c r="ADD39" s="101"/>
      <c r="ADE39" s="101"/>
      <c r="ADF39" s="101"/>
      <c r="ADG39" s="101"/>
      <c r="ADH39" s="101"/>
      <c r="ADI39" s="101"/>
      <c r="ADJ39" s="101"/>
      <c r="ADK39" s="101"/>
      <c r="ADL39" s="101"/>
      <c r="ADM39" s="101"/>
      <c r="ADN39" s="101"/>
      <c r="ADO39" s="101"/>
      <c r="ADP39" s="101"/>
      <c r="ADQ39" s="101"/>
      <c r="ADR39" s="101"/>
      <c r="ADS39" s="101"/>
      <c r="ADT39" s="101"/>
      <c r="ADU39" s="101"/>
      <c r="ADV39" s="101"/>
      <c r="ADW39" s="101"/>
      <c r="ADX39" s="101"/>
      <c r="ADY39" s="101"/>
      <c r="ADZ39" s="101"/>
      <c r="AEA39" s="101"/>
      <c r="AEB39" s="101"/>
      <c r="AEC39" s="101"/>
      <c r="AED39" s="101"/>
      <c r="AEE39" s="101"/>
      <c r="AEF39" s="101"/>
      <c r="AEG39" s="101"/>
      <c r="AEH39" s="101"/>
      <c r="AEI39" s="101"/>
      <c r="AEJ39" s="101"/>
      <c r="AEK39" s="101"/>
      <c r="AEL39" s="101"/>
      <c r="AEM39" s="101"/>
      <c r="AEN39" s="101"/>
      <c r="AEO39" s="101"/>
      <c r="AEP39" s="101"/>
      <c r="AEQ39" s="101"/>
      <c r="AER39" s="101"/>
      <c r="AES39" s="101"/>
      <c r="AET39" s="101"/>
      <c r="AEU39" s="101"/>
      <c r="AEV39" s="101"/>
      <c r="AEW39" s="101"/>
      <c r="AEX39" s="101"/>
      <c r="AEY39" s="101"/>
      <c r="AEZ39" s="101"/>
      <c r="AFA39" s="101"/>
      <c r="AFB39" s="101"/>
      <c r="AFC39" s="101"/>
      <c r="AFD39" s="101"/>
      <c r="AFE39" s="101"/>
      <c r="AFF39" s="101"/>
      <c r="AFG39" s="101"/>
      <c r="AFH39" s="101"/>
      <c r="AFI39" s="101"/>
      <c r="AFJ39" s="101"/>
      <c r="AFK39" s="101"/>
      <c r="AFL39" s="101"/>
      <c r="AFM39" s="101"/>
      <c r="AFN39" s="101"/>
      <c r="AFO39" s="101"/>
      <c r="AFP39" s="101"/>
      <c r="AFQ39" s="101"/>
      <c r="AFR39" s="101"/>
      <c r="AFS39" s="101"/>
      <c r="AFT39" s="101"/>
      <c r="AFU39" s="101"/>
      <c r="AFV39" s="101"/>
      <c r="AFW39" s="101"/>
      <c r="AFX39" s="101"/>
      <c r="AFY39" s="101"/>
      <c r="AFZ39" s="101"/>
      <c r="AGA39" s="101"/>
      <c r="AGB39" s="101"/>
      <c r="AGC39" s="101"/>
      <c r="AGD39" s="101"/>
      <c r="AGE39" s="101"/>
      <c r="AGF39" s="101"/>
      <c r="AGG39" s="101"/>
      <c r="AGH39" s="101"/>
      <c r="AGI39" s="101"/>
      <c r="AGJ39" s="101"/>
      <c r="AGK39" s="101"/>
      <c r="AGL39" s="101"/>
      <c r="AGM39" s="101"/>
      <c r="AGN39" s="101"/>
      <c r="AGO39" s="101"/>
      <c r="AGP39" s="101"/>
      <c r="AGQ39" s="101"/>
      <c r="AGR39" s="101"/>
      <c r="AGS39" s="101"/>
      <c r="AGT39" s="101"/>
      <c r="AGU39" s="101"/>
      <c r="AGV39" s="101"/>
      <c r="AGW39" s="101"/>
      <c r="AGX39" s="101"/>
      <c r="AGY39" s="101"/>
      <c r="AGZ39" s="101"/>
      <c r="AHA39" s="101"/>
      <c r="AHB39" s="101"/>
      <c r="AHC39" s="101"/>
      <c r="AHD39" s="101"/>
      <c r="AHE39" s="101"/>
      <c r="AHF39" s="101"/>
      <c r="AHG39" s="101"/>
      <c r="AHH39" s="101"/>
      <c r="AHI39" s="101"/>
      <c r="AHJ39" s="101"/>
      <c r="AHK39" s="101"/>
      <c r="AHL39" s="101"/>
      <c r="AHM39" s="101"/>
      <c r="AHN39" s="101"/>
      <c r="AHO39" s="101"/>
      <c r="AHP39" s="101"/>
      <c r="AHQ39" s="101"/>
      <c r="AHR39" s="101"/>
      <c r="AHS39" s="101"/>
      <c r="AHT39" s="101"/>
      <c r="AHU39" s="101"/>
      <c r="AHV39" s="101"/>
      <c r="AHW39" s="101"/>
      <c r="AHX39" s="101"/>
      <c r="AHY39" s="101"/>
      <c r="AHZ39" s="101"/>
      <c r="AIA39" s="101"/>
      <c r="AIB39" s="101"/>
      <c r="AIC39" s="101"/>
      <c r="AID39" s="101"/>
      <c r="AIE39" s="101"/>
      <c r="AIF39" s="101"/>
      <c r="AIG39" s="101"/>
      <c r="AIH39" s="101"/>
      <c r="AII39" s="101"/>
      <c r="AIJ39" s="101"/>
      <c r="AIK39" s="101"/>
      <c r="AIL39" s="101"/>
      <c r="AIM39" s="101"/>
      <c r="AIN39" s="101"/>
      <c r="AIO39" s="101"/>
      <c r="AIP39" s="101"/>
      <c r="AIQ39" s="101"/>
      <c r="AIR39" s="101"/>
      <c r="AIS39" s="101"/>
      <c r="AIT39" s="101"/>
      <c r="AIU39" s="101"/>
      <c r="AIV39" s="101"/>
      <c r="AIW39" s="101"/>
      <c r="AIX39" s="101"/>
      <c r="AIY39" s="101"/>
      <c r="AIZ39" s="101"/>
      <c r="AJA39" s="101"/>
      <c r="AJB39" s="101"/>
      <c r="AJC39" s="101"/>
      <c r="AJD39" s="101"/>
      <c r="AJE39" s="101"/>
      <c r="AJF39" s="101"/>
      <c r="AJG39" s="101"/>
      <c r="AJH39" s="101"/>
      <c r="AJI39" s="101"/>
      <c r="AJJ39" s="101"/>
      <c r="AJK39" s="101"/>
      <c r="AJL39" s="101"/>
      <c r="AJM39" s="101"/>
      <c r="AJN39" s="101"/>
      <c r="AJO39" s="101"/>
      <c r="AJP39" s="101"/>
      <c r="AJQ39" s="101"/>
      <c r="AJR39" s="101"/>
      <c r="AJS39" s="101"/>
      <c r="AJT39" s="101"/>
      <c r="AJU39" s="101"/>
      <c r="AJV39" s="101"/>
      <c r="AJW39" s="101"/>
      <c r="AJX39" s="101"/>
      <c r="AJY39" s="101"/>
      <c r="AJZ39" s="101"/>
      <c r="AKA39" s="101"/>
      <c r="AKB39" s="101"/>
      <c r="AKC39" s="101"/>
      <c r="AKD39" s="101"/>
      <c r="AKE39" s="101"/>
      <c r="AKF39" s="101"/>
      <c r="AKG39" s="101"/>
      <c r="AKH39" s="101"/>
      <c r="AKI39" s="101"/>
      <c r="AKJ39" s="101"/>
      <c r="AKK39" s="101"/>
      <c r="AKL39" s="101"/>
      <c r="AKM39" s="101"/>
      <c r="AKN39" s="101"/>
      <c r="AKO39" s="101"/>
      <c r="AKP39" s="101"/>
      <c r="AKQ39" s="101"/>
      <c r="AKR39" s="101"/>
      <c r="AKS39" s="101"/>
      <c r="AKT39" s="101"/>
      <c r="AKU39" s="101"/>
      <c r="AKV39" s="101"/>
      <c r="AKW39" s="101"/>
      <c r="AKX39" s="101"/>
      <c r="AKY39" s="101"/>
      <c r="AKZ39" s="101"/>
      <c r="ALA39" s="101"/>
      <c r="ALB39" s="101"/>
      <c r="ALC39" s="101"/>
      <c r="ALD39" s="101"/>
      <c r="ALE39" s="101"/>
      <c r="ALF39" s="101"/>
      <c r="ALG39" s="101"/>
      <c r="ALH39" s="101"/>
      <c r="ALI39" s="101"/>
      <c r="ALJ39" s="101"/>
      <c r="ALK39" s="101"/>
      <c r="ALL39" s="101"/>
      <c r="ALM39" s="101"/>
      <c r="ALN39" s="101"/>
      <c r="ALO39" s="101"/>
      <c r="ALP39" s="101"/>
      <c r="ALQ39" s="101"/>
      <c r="ALR39" s="101"/>
      <c r="ALS39" s="101"/>
      <c r="ALT39" s="101"/>
      <c r="ALU39" s="101"/>
      <c r="ALV39" s="101"/>
      <c r="ALW39" s="101"/>
      <c r="ALX39" s="101"/>
      <c r="ALY39" s="101"/>
      <c r="ALZ39" s="101"/>
      <c r="AMA39" s="101"/>
      <c r="AMB39" s="101"/>
      <c r="AMC39" s="101"/>
      <c r="AMD39" s="101"/>
      <c r="AME39" s="101"/>
      <c r="AMF39" s="101"/>
      <c r="AMG39" s="101"/>
      <c r="AMH39" s="101"/>
      <c r="AMI39" s="101"/>
      <c r="AMJ39" s="101"/>
      <c r="AMK39" s="101"/>
      <c r="AML39" s="101"/>
      <c r="AMM39" s="101"/>
      <c r="AMN39" s="101"/>
      <c r="AMO39" s="101"/>
      <c r="AMP39" s="101"/>
      <c r="AMQ39" s="101"/>
      <c r="AMR39" s="101"/>
      <c r="AMS39" s="101"/>
      <c r="AMT39" s="101"/>
      <c r="AMU39" s="101"/>
      <c r="AMV39" s="101"/>
      <c r="AMW39" s="101"/>
      <c r="AMX39" s="101"/>
      <c r="AMY39" s="101"/>
      <c r="AMZ39" s="101"/>
      <c r="ANA39" s="101"/>
      <c r="ANB39" s="101"/>
      <c r="ANC39" s="101"/>
      <c r="AND39" s="101"/>
      <c r="ANE39" s="101"/>
      <c r="ANF39" s="101"/>
      <c r="ANG39" s="101"/>
      <c r="ANH39" s="101"/>
      <c r="ANI39" s="101"/>
      <c r="ANJ39" s="101"/>
      <c r="ANK39" s="101"/>
      <c r="ANL39" s="101"/>
      <c r="ANM39" s="101"/>
      <c r="ANN39" s="101"/>
      <c r="ANO39" s="101"/>
      <c r="ANP39" s="101"/>
      <c r="ANQ39" s="101"/>
      <c r="ANR39" s="101"/>
      <c r="ANS39" s="101"/>
      <c r="ANT39" s="101"/>
      <c r="ANU39" s="101"/>
      <c r="ANV39" s="101"/>
      <c r="ANW39" s="101"/>
      <c r="ANX39" s="101"/>
      <c r="ANY39" s="101"/>
      <c r="ANZ39" s="101"/>
      <c r="AOA39" s="101"/>
      <c r="AOB39" s="101"/>
      <c r="AOC39" s="101"/>
      <c r="AOD39" s="101"/>
      <c r="AOE39" s="101"/>
      <c r="AOF39" s="101"/>
      <c r="AOG39" s="101"/>
      <c r="AOH39" s="101"/>
      <c r="AOI39" s="101"/>
      <c r="AOJ39" s="101"/>
      <c r="AOK39" s="101"/>
      <c r="AOL39" s="101"/>
      <c r="AOM39" s="101"/>
      <c r="AON39" s="101"/>
      <c r="AOO39" s="101"/>
      <c r="AOP39" s="101"/>
      <c r="AOQ39" s="101"/>
      <c r="AOR39" s="101"/>
      <c r="AOS39" s="101"/>
      <c r="AOT39" s="101"/>
      <c r="AOU39" s="101"/>
      <c r="AOV39" s="101"/>
      <c r="AOW39" s="101"/>
      <c r="AOX39" s="101"/>
      <c r="AOY39" s="101"/>
      <c r="AOZ39" s="101"/>
      <c r="APA39" s="101"/>
      <c r="APB39" s="101"/>
      <c r="APC39" s="101"/>
      <c r="APD39" s="101"/>
      <c r="APE39" s="101"/>
      <c r="APF39" s="101"/>
      <c r="APG39" s="101"/>
      <c r="APH39" s="101"/>
      <c r="API39" s="101"/>
      <c r="APJ39" s="101"/>
      <c r="APK39" s="101"/>
      <c r="APL39" s="101"/>
      <c r="APM39" s="101"/>
      <c r="APN39" s="101"/>
      <c r="APO39" s="101"/>
      <c r="APP39" s="101"/>
      <c r="APQ39" s="101"/>
      <c r="APR39" s="101"/>
      <c r="APS39" s="101"/>
      <c r="APT39" s="101"/>
      <c r="APU39" s="101"/>
      <c r="APV39" s="101"/>
      <c r="APW39" s="101"/>
      <c r="APX39" s="101"/>
      <c r="APY39" s="101"/>
      <c r="APZ39" s="101"/>
      <c r="AQA39" s="101"/>
      <c r="AQB39" s="101"/>
      <c r="AQC39" s="101"/>
      <c r="AQD39" s="101"/>
      <c r="AQE39" s="101"/>
      <c r="AQF39" s="101"/>
      <c r="AQG39" s="101"/>
      <c r="AQH39" s="101"/>
      <c r="AQI39" s="101"/>
      <c r="AQJ39" s="101"/>
      <c r="AQK39" s="101"/>
      <c r="AQL39" s="101"/>
      <c r="AQM39" s="101"/>
      <c r="AQN39" s="101"/>
      <c r="AQO39" s="101"/>
      <c r="AQP39" s="101"/>
      <c r="AQQ39" s="101"/>
      <c r="AQR39" s="101"/>
      <c r="AQS39" s="101"/>
      <c r="AQT39" s="101"/>
      <c r="AQU39" s="101"/>
      <c r="AQV39" s="101"/>
      <c r="AQW39" s="101"/>
      <c r="AQX39" s="101"/>
      <c r="AQY39" s="101"/>
      <c r="AQZ39" s="101"/>
      <c r="ARA39" s="101"/>
      <c r="ARB39" s="101"/>
      <c r="ARC39" s="101"/>
      <c r="ARD39" s="101"/>
      <c r="ARE39" s="101"/>
      <c r="ARF39" s="101"/>
      <c r="ARG39" s="101"/>
      <c r="ARH39" s="101"/>
      <c r="ARI39" s="101"/>
      <c r="ARJ39" s="101"/>
      <c r="ARK39" s="101"/>
      <c r="ARL39" s="101"/>
      <c r="ARM39" s="101"/>
      <c r="ARN39" s="101"/>
      <c r="ARO39" s="101"/>
      <c r="ARP39" s="101"/>
      <c r="ARQ39" s="101"/>
      <c r="ARR39" s="101"/>
      <c r="ARS39" s="101"/>
      <c r="ART39" s="101"/>
      <c r="ARU39" s="101"/>
      <c r="ARV39" s="101"/>
      <c r="ARW39" s="101"/>
      <c r="ARX39" s="101"/>
      <c r="ARY39" s="101"/>
      <c r="ARZ39" s="101"/>
      <c r="ASA39" s="101"/>
      <c r="ASB39" s="101"/>
      <c r="ASC39" s="101"/>
      <c r="ASD39" s="101"/>
      <c r="ASE39" s="101"/>
      <c r="ASF39" s="101"/>
      <c r="ASG39" s="101"/>
      <c r="ASH39" s="101"/>
      <c r="ASI39" s="101"/>
      <c r="ASJ39" s="101"/>
      <c r="ASK39" s="101"/>
      <c r="ASL39" s="101"/>
      <c r="ASM39" s="101"/>
      <c r="ASN39" s="101"/>
      <c r="ASO39" s="101"/>
      <c r="ASP39" s="101"/>
      <c r="ASQ39" s="101"/>
      <c r="ASR39" s="101"/>
      <c r="ASS39" s="101"/>
      <c r="AST39" s="101"/>
      <c r="ASU39" s="101"/>
      <c r="ASV39" s="101"/>
      <c r="ASW39" s="101"/>
      <c r="ASX39" s="101"/>
      <c r="ASY39" s="101"/>
      <c r="ASZ39" s="101"/>
      <c r="ATA39" s="101"/>
      <c r="ATB39" s="101"/>
      <c r="ATC39" s="101"/>
      <c r="ATD39" s="101"/>
      <c r="ATE39" s="101"/>
      <c r="ATF39" s="101"/>
      <c r="ATG39" s="101"/>
      <c r="ATH39" s="101"/>
      <c r="ATI39" s="101"/>
      <c r="ATJ39" s="101"/>
      <c r="ATK39" s="101"/>
      <c r="ATL39" s="101"/>
      <c r="ATM39" s="101"/>
      <c r="ATN39" s="101"/>
      <c r="ATO39" s="101"/>
      <c r="ATP39" s="101"/>
      <c r="ATQ39" s="101"/>
      <c r="ATR39" s="101"/>
      <c r="ATS39" s="101"/>
      <c r="ATT39" s="101"/>
      <c r="ATU39" s="101"/>
      <c r="ATV39" s="101"/>
      <c r="ATW39" s="101"/>
      <c r="ATX39" s="101"/>
      <c r="ATY39" s="101"/>
      <c r="ATZ39" s="101"/>
      <c r="AUA39" s="101"/>
      <c r="AUB39" s="101"/>
      <c r="AUC39" s="101"/>
      <c r="AUD39" s="101"/>
      <c r="AUE39" s="101"/>
      <c r="AUF39" s="101"/>
      <c r="AUG39" s="101"/>
      <c r="AUH39" s="101"/>
      <c r="AUI39" s="101"/>
      <c r="AUJ39" s="101"/>
      <c r="AUK39" s="101"/>
      <c r="AUL39" s="101"/>
      <c r="AUM39" s="101"/>
      <c r="AUN39" s="101"/>
      <c r="AUO39" s="101"/>
      <c r="AUP39" s="101"/>
      <c r="AUQ39" s="101"/>
      <c r="AUR39" s="101"/>
      <c r="AUS39" s="101"/>
      <c r="AUT39" s="101"/>
      <c r="AUU39" s="101"/>
      <c r="AUV39" s="101"/>
      <c r="AUW39" s="101"/>
      <c r="AUX39" s="101"/>
      <c r="AUY39" s="101"/>
      <c r="AUZ39" s="101"/>
      <c r="AVA39" s="101"/>
      <c r="AVB39" s="101"/>
      <c r="AVC39" s="101"/>
      <c r="AVD39" s="101"/>
      <c r="AVE39" s="101"/>
      <c r="AVF39" s="101"/>
      <c r="AVG39" s="101"/>
      <c r="AVH39" s="101"/>
      <c r="AVI39" s="101"/>
      <c r="AVJ39" s="101"/>
      <c r="AVK39" s="101"/>
      <c r="AVL39" s="101"/>
      <c r="AVM39" s="101"/>
      <c r="AVN39" s="101"/>
      <c r="AVO39" s="101"/>
      <c r="AVP39" s="101"/>
      <c r="AVQ39" s="101"/>
      <c r="AVR39" s="101"/>
      <c r="AVS39" s="101"/>
      <c r="AVT39" s="101"/>
      <c r="AVU39" s="101"/>
      <c r="AVV39" s="101"/>
      <c r="AVW39" s="101"/>
      <c r="AVX39" s="101"/>
      <c r="AVY39" s="101"/>
      <c r="AVZ39" s="101"/>
      <c r="AWA39" s="101"/>
      <c r="AWB39" s="101"/>
      <c r="AWC39" s="101"/>
      <c r="AWD39" s="101"/>
      <c r="AWE39" s="101"/>
      <c r="AWF39" s="101"/>
      <c r="AWG39" s="101"/>
      <c r="AWH39" s="101"/>
      <c r="AWI39" s="101"/>
      <c r="AWJ39" s="101"/>
      <c r="AWK39" s="101"/>
      <c r="AWL39" s="101"/>
      <c r="AWM39" s="101"/>
      <c r="AWN39" s="101"/>
      <c r="AWO39" s="101"/>
      <c r="AWP39" s="101"/>
      <c r="AWQ39" s="101"/>
      <c r="AWR39" s="101"/>
      <c r="AWS39" s="101"/>
      <c r="AWT39" s="101"/>
      <c r="AWU39" s="101"/>
      <c r="AWV39" s="101"/>
      <c r="AWW39" s="101"/>
      <c r="AWX39" s="101"/>
      <c r="AWY39" s="101"/>
      <c r="AWZ39" s="101"/>
      <c r="AXA39" s="101"/>
      <c r="AXB39" s="101"/>
      <c r="AXC39" s="101"/>
      <c r="AXD39" s="101"/>
      <c r="AXE39" s="101"/>
      <c r="AXF39" s="101"/>
      <c r="AXG39" s="101"/>
      <c r="AXH39" s="101"/>
      <c r="AXI39" s="101"/>
      <c r="AXJ39" s="101"/>
      <c r="AXK39" s="101"/>
      <c r="AXL39" s="101"/>
      <c r="AXM39" s="101"/>
      <c r="AXN39" s="101"/>
      <c r="AXO39" s="101"/>
      <c r="AXP39" s="101"/>
      <c r="AXQ39" s="101"/>
      <c r="AXR39" s="101"/>
      <c r="AXS39" s="101"/>
      <c r="AXT39" s="101"/>
      <c r="AXU39" s="101"/>
      <c r="AXV39" s="101"/>
      <c r="AXW39" s="101"/>
      <c r="AXX39" s="101"/>
      <c r="AXY39" s="101"/>
      <c r="AXZ39" s="101"/>
      <c r="AYA39" s="101"/>
      <c r="AYB39" s="101"/>
      <c r="AYC39" s="101"/>
      <c r="AYD39" s="101"/>
      <c r="AYE39" s="101"/>
      <c r="AYF39" s="101"/>
      <c r="AYG39" s="101"/>
      <c r="AYH39" s="101"/>
      <c r="AYI39" s="101"/>
      <c r="AYJ39" s="101"/>
      <c r="AYK39" s="101"/>
      <c r="AYL39" s="101"/>
      <c r="AYM39" s="101"/>
      <c r="AYN39" s="101"/>
      <c r="AYO39" s="101"/>
      <c r="AYP39" s="101"/>
      <c r="AYQ39" s="101"/>
      <c r="AYR39" s="101"/>
      <c r="AYS39" s="101"/>
      <c r="AYT39" s="101"/>
      <c r="AYU39" s="101"/>
      <c r="AYV39" s="101"/>
      <c r="AYW39" s="101"/>
      <c r="AYX39" s="101"/>
      <c r="AYY39" s="101"/>
      <c r="AYZ39" s="101"/>
      <c r="AZA39" s="101"/>
      <c r="AZB39" s="101"/>
      <c r="AZC39" s="101"/>
      <c r="AZD39" s="101"/>
      <c r="AZE39" s="101"/>
      <c r="AZF39" s="101"/>
      <c r="AZG39" s="101"/>
      <c r="AZH39" s="101"/>
      <c r="AZI39" s="101"/>
      <c r="AZJ39" s="101"/>
      <c r="AZK39" s="101"/>
      <c r="AZL39" s="101"/>
      <c r="AZM39" s="101"/>
      <c r="AZN39" s="101"/>
      <c r="AZO39" s="101"/>
      <c r="AZP39" s="101"/>
      <c r="AZQ39" s="101"/>
      <c r="AZR39" s="101"/>
      <c r="AZS39" s="101"/>
      <c r="AZT39" s="101"/>
      <c r="AZU39" s="101"/>
      <c r="AZV39" s="101"/>
      <c r="AZW39" s="101"/>
      <c r="AZX39" s="101"/>
      <c r="AZY39" s="101"/>
      <c r="AZZ39" s="101"/>
      <c r="BAA39" s="101"/>
      <c r="BAB39" s="101"/>
      <c r="BAC39" s="101"/>
      <c r="BAD39" s="101"/>
      <c r="BAE39" s="101"/>
      <c r="BAF39" s="101"/>
      <c r="BAG39" s="101"/>
      <c r="BAH39" s="101"/>
      <c r="BAI39" s="101"/>
      <c r="BAJ39" s="101"/>
      <c r="BAK39" s="101"/>
      <c r="BAL39" s="101"/>
      <c r="BAM39" s="101"/>
      <c r="BAN39" s="101"/>
      <c r="BAO39" s="101"/>
      <c r="BAP39" s="101"/>
      <c r="BAQ39" s="101"/>
      <c r="BAR39" s="101"/>
      <c r="BAS39" s="101"/>
      <c r="BAT39" s="101"/>
      <c r="BAU39" s="101"/>
      <c r="BAV39" s="101"/>
      <c r="BAW39" s="101"/>
      <c r="BAX39" s="101"/>
      <c r="BAY39" s="101"/>
      <c r="BAZ39" s="101"/>
      <c r="BBA39" s="101"/>
      <c r="BBB39" s="101"/>
      <c r="BBC39" s="101"/>
      <c r="BBD39" s="101"/>
      <c r="BBE39" s="101"/>
      <c r="BBF39" s="101"/>
      <c r="BBG39" s="101"/>
      <c r="BBH39" s="101"/>
      <c r="BBI39" s="101"/>
      <c r="BBJ39" s="101"/>
      <c r="BBK39" s="101"/>
      <c r="BBL39" s="101"/>
      <c r="BBM39" s="101"/>
      <c r="BBN39" s="101"/>
      <c r="BBO39" s="101"/>
      <c r="BBP39" s="101"/>
      <c r="BBQ39" s="101"/>
      <c r="BBR39" s="101"/>
      <c r="BBS39" s="101"/>
      <c r="BBT39" s="101"/>
      <c r="BBU39" s="101"/>
      <c r="BBV39" s="101"/>
      <c r="BBW39" s="101"/>
      <c r="BBX39" s="101"/>
      <c r="BBY39" s="101"/>
      <c r="BBZ39" s="101"/>
      <c r="BCA39" s="101"/>
      <c r="BCB39" s="101"/>
      <c r="BCC39" s="101"/>
      <c r="BCD39" s="101"/>
      <c r="BCE39" s="101"/>
      <c r="BCF39" s="101"/>
      <c r="BCG39" s="101"/>
      <c r="BCH39" s="101"/>
      <c r="BCI39" s="101"/>
      <c r="BCJ39" s="101"/>
      <c r="BCK39" s="101"/>
      <c r="BCL39" s="101"/>
      <c r="BCM39" s="101"/>
      <c r="BCN39" s="101"/>
      <c r="BCO39" s="101"/>
      <c r="BCP39" s="101"/>
      <c r="BCQ39" s="101"/>
      <c r="BCR39" s="101"/>
      <c r="BCS39" s="101"/>
      <c r="BCT39" s="101"/>
      <c r="BCU39" s="101"/>
      <c r="BCV39" s="101"/>
      <c r="BCW39" s="101"/>
      <c r="BCX39" s="101"/>
      <c r="BCY39" s="101"/>
      <c r="BCZ39" s="101"/>
      <c r="BDA39" s="101"/>
      <c r="BDB39" s="101"/>
      <c r="BDC39" s="101"/>
      <c r="BDD39" s="101"/>
      <c r="BDE39" s="101"/>
      <c r="BDF39" s="101"/>
      <c r="BDG39" s="101"/>
      <c r="BDH39" s="101"/>
      <c r="BDI39" s="101"/>
      <c r="BDJ39" s="101"/>
      <c r="BDK39" s="101"/>
      <c r="BDL39" s="101"/>
      <c r="BDM39" s="101"/>
      <c r="BDN39" s="101"/>
      <c r="BDO39" s="101"/>
      <c r="BDP39" s="101"/>
      <c r="BDQ39" s="101"/>
      <c r="BDR39" s="101"/>
      <c r="BDS39" s="101"/>
      <c r="BDT39" s="101"/>
      <c r="BDU39" s="101"/>
      <c r="BDV39" s="101"/>
      <c r="BDW39" s="101"/>
      <c r="BDX39" s="101"/>
      <c r="BDY39" s="101"/>
      <c r="BDZ39" s="101"/>
      <c r="BEA39" s="101"/>
      <c r="BEB39" s="101"/>
      <c r="BEC39" s="101"/>
      <c r="BED39" s="101"/>
      <c r="BEE39" s="101"/>
      <c r="BEF39" s="101"/>
      <c r="BEG39" s="101"/>
      <c r="BEH39" s="101"/>
      <c r="BEI39" s="101"/>
      <c r="BEJ39" s="101"/>
      <c r="BEK39" s="101"/>
      <c r="BEL39" s="101"/>
      <c r="BEM39" s="101"/>
      <c r="BEN39" s="101"/>
      <c r="BEO39" s="101"/>
      <c r="BEP39" s="101"/>
      <c r="BEQ39" s="101"/>
      <c r="BER39" s="101"/>
      <c r="BES39" s="101"/>
      <c r="BET39" s="101"/>
      <c r="BEU39" s="101"/>
      <c r="BEV39" s="101"/>
      <c r="BEW39" s="101"/>
      <c r="BEX39" s="101"/>
      <c r="BEY39" s="101"/>
      <c r="BEZ39" s="101"/>
      <c r="BFA39" s="101"/>
      <c r="BFB39" s="101"/>
      <c r="BFC39" s="101"/>
      <c r="BFD39" s="101"/>
      <c r="BFE39" s="101"/>
      <c r="BFF39" s="101"/>
      <c r="BFG39" s="101"/>
      <c r="BFH39" s="101"/>
      <c r="BFI39" s="101"/>
      <c r="BFJ39" s="101"/>
      <c r="BFK39" s="101"/>
      <c r="BFL39" s="101"/>
      <c r="BFM39" s="101"/>
      <c r="BFN39" s="101"/>
      <c r="BFO39" s="101"/>
      <c r="BFP39" s="101"/>
      <c r="BFQ39" s="101"/>
      <c r="BFR39" s="101"/>
      <c r="BFS39" s="101"/>
      <c r="BFT39" s="101"/>
      <c r="BFU39" s="101"/>
      <c r="BFV39" s="101"/>
      <c r="BFW39" s="101"/>
      <c r="BFX39" s="101"/>
      <c r="BFY39" s="101"/>
      <c r="BFZ39" s="101"/>
      <c r="BGA39" s="101"/>
      <c r="BGB39" s="101"/>
      <c r="BGC39" s="101"/>
      <c r="BGD39" s="101"/>
      <c r="BGE39" s="101"/>
      <c r="BGF39" s="101"/>
      <c r="BGG39" s="101"/>
      <c r="BGH39" s="101"/>
      <c r="BGI39" s="101"/>
      <c r="BGJ39" s="101"/>
      <c r="BGK39" s="101"/>
      <c r="BGL39" s="101"/>
      <c r="BGM39" s="101"/>
      <c r="BGN39" s="101"/>
      <c r="BGO39" s="101"/>
      <c r="BGP39" s="101"/>
      <c r="BGQ39" s="101"/>
      <c r="BGR39" s="101"/>
      <c r="BGS39" s="101"/>
      <c r="BGT39" s="101"/>
      <c r="BGU39" s="101"/>
      <c r="BGV39" s="101"/>
      <c r="BGW39" s="101"/>
      <c r="BGX39" s="101"/>
      <c r="BGY39" s="101"/>
      <c r="BGZ39" s="101"/>
      <c r="BHA39" s="101"/>
      <c r="BHB39" s="101"/>
      <c r="BHC39" s="101"/>
      <c r="BHD39" s="101"/>
      <c r="BHE39" s="101"/>
      <c r="BHF39" s="101"/>
      <c r="BHG39" s="101"/>
      <c r="BHH39" s="101"/>
      <c r="BHI39" s="101"/>
      <c r="BHJ39" s="101"/>
      <c r="BHK39" s="101"/>
      <c r="BHL39" s="101"/>
      <c r="BHM39" s="101"/>
      <c r="BHN39" s="101"/>
      <c r="BHO39" s="101"/>
      <c r="BHP39" s="101"/>
      <c r="BHQ39" s="101"/>
      <c r="BHR39" s="101"/>
      <c r="BHS39" s="101"/>
      <c r="BHT39" s="101"/>
      <c r="BHU39" s="101"/>
      <c r="BHV39" s="101"/>
      <c r="BHW39" s="101"/>
      <c r="BHX39" s="101"/>
      <c r="BHY39" s="101"/>
      <c r="BHZ39" s="101"/>
      <c r="BIA39" s="101"/>
      <c r="BIB39" s="101"/>
      <c r="BIC39" s="101"/>
      <c r="BID39" s="101"/>
      <c r="BIE39" s="101"/>
      <c r="BIF39" s="101"/>
      <c r="BIG39" s="101"/>
      <c r="BIH39" s="101"/>
      <c r="BII39" s="101"/>
      <c r="BIJ39" s="101"/>
      <c r="BIK39" s="101"/>
      <c r="BIL39" s="101"/>
      <c r="BIM39" s="101"/>
      <c r="BIN39" s="101"/>
      <c r="BIO39" s="101"/>
      <c r="BIP39" s="101"/>
      <c r="BIQ39" s="101"/>
      <c r="BIR39" s="101"/>
      <c r="BIS39" s="101"/>
      <c r="BIT39" s="101"/>
      <c r="BIU39" s="101"/>
      <c r="BIV39" s="101"/>
      <c r="BIW39" s="101"/>
      <c r="BIX39" s="101"/>
      <c r="BIY39" s="101"/>
      <c r="BIZ39" s="101"/>
      <c r="BJA39" s="101"/>
      <c r="BJB39" s="101"/>
      <c r="BJC39" s="101"/>
      <c r="BJD39" s="101"/>
      <c r="BJE39" s="101"/>
      <c r="BJF39" s="101"/>
      <c r="BJG39" s="101"/>
      <c r="BJH39" s="101"/>
      <c r="BJI39" s="101"/>
      <c r="BJJ39" s="101"/>
      <c r="BJK39" s="101"/>
      <c r="BJL39" s="101"/>
      <c r="BJM39" s="101"/>
      <c r="BJN39" s="101"/>
      <c r="BJO39" s="101"/>
      <c r="BJP39" s="101"/>
      <c r="BJQ39" s="101"/>
      <c r="BJR39" s="101"/>
      <c r="BJS39" s="101"/>
      <c r="BJT39" s="101"/>
      <c r="BJU39" s="101"/>
      <c r="BJV39" s="101"/>
      <c r="BJW39" s="101"/>
      <c r="BJX39" s="101"/>
      <c r="BJY39" s="101"/>
      <c r="BJZ39" s="101"/>
      <c r="BKA39" s="101"/>
      <c r="BKB39" s="101"/>
      <c r="BKC39" s="101"/>
      <c r="BKD39" s="101"/>
      <c r="BKE39" s="101"/>
      <c r="BKF39" s="101"/>
      <c r="BKG39" s="101"/>
      <c r="BKH39" s="101"/>
      <c r="BKI39" s="101"/>
      <c r="BKJ39" s="101"/>
      <c r="BKK39" s="101"/>
      <c r="BKL39" s="101"/>
      <c r="BKM39" s="101"/>
      <c r="BKN39" s="101"/>
      <c r="BKO39" s="101"/>
      <c r="BKP39" s="101"/>
      <c r="BKQ39" s="101"/>
      <c r="BKR39" s="101"/>
      <c r="BKS39" s="101"/>
      <c r="BKT39" s="101"/>
      <c r="BKU39" s="101"/>
      <c r="BKV39" s="101"/>
      <c r="BKW39" s="101"/>
      <c r="BKX39" s="101"/>
      <c r="BKY39" s="101"/>
      <c r="BKZ39" s="101"/>
      <c r="BLA39" s="101"/>
      <c r="BLB39" s="101"/>
      <c r="BLC39" s="101"/>
      <c r="BLD39" s="101"/>
      <c r="BLE39" s="101"/>
      <c r="BLF39" s="101"/>
      <c r="BLG39" s="101"/>
      <c r="BLH39" s="101"/>
      <c r="BLI39" s="101"/>
      <c r="BLJ39" s="101"/>
      <c r="BLK39" s="101"/>
      <c r="BLL39" s="101"/>
      <c r="BLM39" s="101"/>
      <c r="BLN39" s="101"/>
      <c r="BLO39" s="101"/>
      <c r="BLP39" s="101"/>
      <c r="BLQ39" s="101"/>
      <c r="BLR39" s="101"/>
      <c r="BLS39" s="101"/>
      <c r="BLT39" s="101"/>
      <c r="BLU39" s="101"/>
      <c r="BLV39" s="101"/>
      <c r="BLW39" s="101"/>
      <c r="BLX39" s="101"/>
      <c r="BLY39" s="101"/>
      <c r="BLZ39" s="101"/>
      <c r="BMA39" s="101"/>
      <c r="BMB39" s="101"/>
      <c r="BMC39" s="101"/>
      <c r="BMD39" s="101"/>
      <c r="BME39" s="101"/>
      <c r="BMF39" s="101"/>
      <c r="BMG39" s="101"/>
      <c r="BMH39" s="101"/>
      <c r="BMI39" s="101"/>
      <c r="BMJ39" s="101"/>
      <c r="BMK39" s="101"/>
      <c r="BML39" s="101"/>
      <c r="BMM39" s="101"/>
      <c r="BMN39" s="101"/>
      <c r="BMO39" s="101"/>
      <c r="BMP39" s="101"/>
      <c r="BMQ39" s="101"/>
      <c r="BMR39" s="101"/>
      <c r="BMS39" s="101"/>
      <c r="BMT39" s="101"/>
      <c r="BMU39" s="101"/>
      <c r="BMV39" s="101"/>
      <c r="BMW39" s="101"/>
      <c r="BMX39" s="101"/>
      <c r="BMY39" s="101"/>
      <c r="BMZ39" s="101"/>
      <c r="BNA39" s="101"/>
      <c r="BNB39" s="101"/>
      <c r="BNC39" s="101"/>
      <c r="BND39" s="101"/>
      <c r="BNE39" s="101"/>
      <c r="BNF39" s="101"/>
      <c r="BNG39" s="101"/>
      <c r="BNH39" s="101"/>
      <c r="BNI39" s="101"/>
      <c r="BNJ39" s="101"/>
      <c r="BNK39" s="101"/>
      <c r="BNL39" s="101"/>
      <c r="BNM39" s="101"/>
      <c r="BNN39" s="101"/>
      <c r="BNO39" s="101"/>
      <c r="BNP39" s="101"/>
      <c r="BNQ39" s="101"/>
      <c r="BNR39" s="101"/>
      <c r="BNS39" s="101"/>
      <c r="BNT39" s="101"/>
      <c r="BNU39" s="101"/>
      <c r="BNV39" s="101"/>
      <c r="BNW39" s="101"/>
      <c r="BNX39" s="101"/>
      <c r="BNY39" s="101"/>
      <c r="BNZ39" s="101"/>
      <c r="BOA39" s="101"/>
      <c r="BOB39" s="101"/>
      <c r="BOC39" s="101"/>
      <c r="BOD39" s="101"/>
      <c r="BOE39" s="101"/>
      <c r="BOF39" s="101"/>
      <c r="BOG39" s="101"/>
      <c r="BOH39" s="101"/>
      <c r="BOI39" s="101"/>
      <c r="BOJ39" s="101"/>
      <c r="BOK39" s="101"/>
      <c r="BOL39" s="101"/>
      <c r="BOM39" s="101"/>
      <c r="BON39" s="101"/>
      <c r="BOO39" s="101"/>
      <c r="BOP39" s="101"/>
      <c r="BOQ39" s="101"/>
      <c r="BOR39" s="101"/>
      <c r="BOS39" s="101"/>
      <c r="BOT39" s="101"/>
      <c r="BOU39" s="101"/>
      <c r="BOV39" s="101"/>
      <c r="BOW39" s="101"/>
      <c r="BOX39" s="101"/>
      <c r="BOY39" s="101"/>
      <c r="BOZ39" s="101"/>
      <c r="BPA39" s="101"/>
      <c r="BPB39" s="101"/>
      <c r="BPC39" s="101"/>
      <c r="BPD39" s="101"/>
      <c r="BPE39" s="101"/>
      <c r="BPF39" s="101"/>
      <c r="BPG39" s="101"/>
      <c r="BPH39" s="101"/>
      <c r="BPI39" s="101"/>
      <c r="BPJ39" s="101"/>
      <c r="BPK39" s="101"/>
      <c r="BPL39" s="101"/>
      <c r="BPM39" s="101"/>
      <c r="BPN39" s="101"/>
      <c r="BPO39" s="101"/>
      <c r="BPP39" s="101"/>
      <c r="BPQ39" s="101"/>
      <c r="BPR39" s="101"/>
      <c r="BPS39" s="101"/>
      <c r="BPT39" s="101"/>
      <c r="BPU39" s="101"/>
      <c r="BPV39" s="101"/>
      <c r="BPW39" s="101"/>
      <c r="BPX39" s="101"/>
      <c r="BPY39" s="101"/>
      <c r="BPZ39" s="101"/>
      <c r="BQA39" s="101"/>
      <c r="BQB39" s="101"/>
      <c r="BQC39" s="101"/>
      <c r="BQD39" s="101"/>
      <c r="BQE39" s="101"/>
      <c r="BQF39" s="101"/>
      <c r="BQG39" s="101"/>
      <c r="BQH39" s="101"/>
      <c r="BQI39" s="101"/>
      <c r="BQJ39" s="101"/>
      <c r="BQK39" s="101"/>
      <c r="BQL39" s="101"/>
      <c r="BQM39" s="101"/>
      <c r="BQN39" s="101"/>
      <c r="BQO39" s="101"/>
      <c r="BQP39" s="101"/>
      <c r="BQQ39" s="101"/>
      <c r="BQR39" s="101"/>
      <c r="BQS39" s="101"/>
      <c r="BQT39" s="101"/>
      <c r="BQU39" s="101"/>
      <c r="BQV39" s="101"/>
      <c r="BQW39" s="101"/>
      <c r="BQX39" s="101"/>
      <c r="BQY39" s="101"/>
      <c r="BQZ39" s="101"/>
      <c r="BRA39" s="101"/>
      <c r="BRB39" s="101"/>
      <c r="BRC39" s="101"/>
      <c r="BRD39" s="101"/>
      <c r="BRE39" s="101"/>
      <c r="BRF39" s="101"/>
      <c r="BRG39" s="101"/>
      <c r="BRH39" s="101"/>
      <c r="BRI39" s="101"/>
      <c r="BRJ39" s="101"/>
      <c r="BRK39" s="101"/>
      <c r="BRL39" s="101"/>
      <c r="BRM39" s="101"/>
      <c r="BRN39" s="101"/>
      <c r="BRO39" s="101"/>
      <c r="BRP39" s="101"/>
      <c r="BRQ39" s="101"/>
      <c r="BRR39" s="101"/>
      <c r="BRS39" s="101"/>
      <c r="BRT39" s="101"/>
      <c r="BRU39" s="101"/>
      <c r="BRV39" s="101"/>
      <c r="BRW39" s="101"/>
      <c r="BRX39" s="101"/>
      <c r="BRY39" s="101"/>
      <c r="BRZ39" s="101"/>
      <c r="BSA39" s="101"/>
      <c r="BSB39" s="101"/>
      <c r="BSC39" s="101"/>
      <c r="BSD39" s="101"/>
      <c r="BSE39" s="101"/>
      <c r="BSF39" s="101"/>
      <c r="BSG39" s="101"/>
      <c r="BSH39" s="101"/>
      <c r="BSI39" s="101"/>
      <c r="BSJ39" s="101"/>
      <c r="BSK39" s="101"/>
      <c r="BSL39" s="101"/>
      <c r="BSM39" s="101"/>
      <c r="BSN39" s="101"/>
      <c r="BSO39" s="101"/>
      <c r="BSP39" s="101"/>
      <c r="BSQ39" s="101"/>
      <c r="BSR39" s="101"/>
      <c r="BSS39" s="101"/>
      <c r="BST39" s="101"/>
      <c r="BSU39" s="101"/>
      <c r="BSV39" s="101"/>
      <c r="BSW39" s="101"/>
      <c r="BSX39" s="101"/>
      <c r="BSY39" s="101"/>
      <c r="BSZ39" s="101"/>
      <c r="BTA39" s="101"/>
      <c r="BTB39" s="101"/>
      <c r="BTC39" s="101"/>
      <c r="BTD39" s="101"/>
      <c r="BTE39" s="101"/>
      <c r="BTF39" s="101"/>
      <c r="BTG39" s="101"/>
      <c r="BTH39" s="101"/>
      <c r="BTI39" s="101"/>
      <c r="BTJ39" s="101"/>
      <c r="BTK39" s="101"/>
      <c r="BTL39" s="101"/>
      <c r="BTM39" s="101"/>
      <c r="BTN39" s="101"/>
      <c r="BTO39" s="101"/>
      <c r="BTP39" s="101"/>
      <c r="BTQ39" s="101"/>
      <c r="BTR39" s="101"/>
      <c r="BTS39" s="101"/>
      <c r="BTT39" s="101"/>
      <c r="BTU39" s="101"/>
      <c r="BTV39" s="101"/>
      <c r="BTW39" s="101"/>
      <c r="BTX39" s="101"/>
      <c r="BTY39" s="101"/>
      <c r="BTZ39" s="101"/>
      <c r="BUA39" s="101"/>
      <c r="BUB39" s="101"/>
      <c r="BUC39" s="101"/>
      <c r="BUD39" s="101"/>
      <c r="BUE39" s="101"/>
      <c r="BUF39" s="101"/>
      <c r="BUG39" s="101"/>
      <c r="BUH39" s="101"/>
      <c r="BUI39" s="101"/>
      <c r="BUJ39" s="101"/>
      <c r="BUK39" s="101"/>
      <c r="BUL39" s="101"/>
      <c r="BUM39" s="101"/>
      <c r="BUN39" s="101"/>
      <c r="BUO39" s="101"/>
      <c r="BUP39" s="101"/>
      <c r="BUQ39" s="101"/>
      <c r="BUR39" s="101"/>
      <c r="BUS39" s="101"/>
      <c r="BUT39" s="101"/>
      <c r="BUU39" s="101"/>
      <c r="BUV39" s="101"/>
      <c r="BUW39" s="101"/>
      <c r="BUX39" s="101"/>
      <c r="BUY39" s="101"/>
      <c r="BUZ39" s="101"/>
      <c r="BVA39" s="101"/>
      <c r="BVB39" s="101"/>
      <c r="BVC39" s="101"/>
      <c r="BVD39" s="101"/>
      <c r="BVE39" s="101"/>
      <c r="BVF39" s="101"/>
      <c r="BVG39" s="101"/>
      <c r="BVH39" s="101"/>
      <c r="BVI39" s="101"/>
      <c r="BVJ39" s="101"/>
      <c r="BVK39" s="101"/>
      <c r="BVL39" s="101"/>
      <c r="BVM39" s="101"/>
      <c r="BVN39" s="101"/>
      <c r="BVO39" s="101"/>
      <c r="BVP39" s="101"/>
      <c r="BVQ39" s="101"/>
      <c r="BVR39" s="101"/>
      <c r="BVS39" s="101"/>
      <c r="BVT39" s="101"/>
      <c r="BVU39" s="101"/>
      <c r="BVV39" s="101"/>
      <c r="BVW39" s="101"/>
      <c r="BVX39" s="101"/>
      <c r="BVY39" s="101"/>
      <c r="BVZ39" s="101"/>
      <c r="BWA39" s="101"/>
      <c r="BWB39" s="101"/>
      <c r="BWC39" s="101"/>
      <c r="BWD39" s="101"/>
      <c r="BWE39" s="101"/>
      <c r="BWF39" s="101"/>
      <c r="BWG39" s="101"/>
      <c r="BWH39" s="101"/>
      <c r="BWI39" s="101"/>
      <c r="BWJ39" s="101"/>
      <c r="BWK39" s="101"/>
      <c r="BWL39" s="101"/>
      <c r="BWM39" s="101"/>
      <c r="BWN39" s="101"/>
      <c r="BWO39" s="101"/>
      <c r="BWP39" s="101"/>
      <c r="BWQ39" s="101"/>
      <c r="BWR39" s="101"/>
      <c r="BWS39" s="101"/>
      <c r="BWT39" s="101"/>
      <c r="BWU39" s="101"/>
      <c r="BWV39" s="101"/>
      <c r="BWW39" s="101"/>
      <c r="BWX39" s="101"/>
      <c r="BWY39" s="101"/>
      <c r="BWZ39" s="101"/>
      <c r="BXA39" s="101"/>
      <c r="BXB39" s="101"/>
      <c r="BXC39" s="101"/>
      <c r="BXD39" s="101"/>
      <c r="BXE39" s="101"/>
      <c r="BXF39" s="101"/>
      <c r="BXG39" s="101"/>
      <c r="BXH39" s="101"/>
      <c r="BXI39" s="101"/>
      <c r="BXJ39" s="101"/>
      <c r="BXK39" s="101"/>
      <c r="BXL39" s="101"/>
      <c r="BXM39" s="101"/>
      <c r="BXN39" s="101"/>
      <c r="BXO39" s="101"/>
      <c r="BXP39" s="101"/>
      <c r="BXQ39" s="101"/>
      <c r="BXR39" s="101"/>
      <c r="BXS39" s="101"/>
      <c r="BXT39" s="101"/>
      <c r="BXU39" s="101"/>
      <c r="BXV39" s="101"/>
      <c r="BXW39" s="101"/>
      <c r="BXX39" s="101"/>
      <c r="BXY39" s="101"/>
      <c r="BXZ39" s="101"/>
      <c r="BYA39" s="101"/>
      <c r="BYB39" s="101"/>
      <c r="BYC39" s="101"/>
      <c r="BYD39" s="101"/>
      <c r="BYE39" s="101"/>
      <c r="BYF39" s="101"/>
      <c r="BYG39" s="101"/>
      <c r="BYH39" s="101"/>
      <c r="BYI39" s="101"/>
      <c r="BYJ39" s="101"/>
      <c r="BYK39" s="101"/>
      <c r="BYL39" s="101"/>
      <c r="BYM39" s="101"/>
      <c r="BYN39" s="101"/>
      <c r="BYO39" s="101"/>
      <c r="BYP39" s="101"/>
      <c r="BYQ39" s="101"/>
      <c r="BYR39" s="101"/>
      <c r="BYS39" s="101"/>
      <c r="BYT39" s="101"/>
      <c r="BYU39" s="101"/>
      <c r="BYV39" s="101"/>
      <c r="BYW39" s="101"/>
      <c r="BYX39" s="101"/>
      <c r="BYY39" s="101"/>
      <c r="BYZ39" s="101"/>
      <c r="BZA39" s="101"/>
      <c r="BZB39" s="101"/>
      <c r="BZC39" s="101"/>
      <c r="BZD39" s="101"/>
      <c r="BZE39" s="101"/>
      <c r="BZF39" s="101"/>
      <c r="BZG39" s="101"/>
      <c r="BZH39" s="101"/>
      <c r="BZI39" s="101"/>
      <c r="BZJ39" s="101"/>
      <c r="BZK39" s="101"/>
      <c r="BZL39" s="101"/>
      <c r="BZM39" s="101"/>
      <c r="BZN39" s="101"/>
      <c r="BZO39" s="101"/>
      <c r="BZP39" s="101"/>
      <c r="BZQ39" s="101"/>
      <c r="BZR39" s="101"/>
      <c r="BZS39" s="101"/>
      <c r="BZT39" s="101"/>
      <c r="BZU39" s="101"/>
      <c r="BZV39" s="101"/>
      <c r="BZW39" s="101"/>
      <c r="BZX39" s="101"/>
      <c r="BZY39" s="101"/>
      <c r="BZZ39" s="101"/>
      <c r="CAA39" s="101"/>
      <c r="CAB39" s="101"/>
      <c r="CAC39" s="101"/>
      <c r="CAD39" s="101"/>
      <c r="CAE39" s="101"/>
      <c r="CAF39" s="101"/>
      <c r="CAG39" s="101"/>
      <c r="CAH39" s="101"/>
      <c r="CAI39" s="101"/>
      <c r="CAJ39" s="101"/>
      <c r="CAK39" s="101"/>
      <c r="CAL39" s="101"/>
      <c r="CAM39" s="101"/>
      <c r="CAN39" s="101"/>
      <c r="CAO39" s="101"/>
      <c r="CAP39" s="101"/>
      <c r="CAQ39" s="101"/>
      <c r="CAR39" s="101"/>
      <c r="CAS39" s="101"/>
      <c r="CAT39" s="101"/>
      <c r="CAU39" s="101"/>
      <c r="CAV39" s="101"/>
      <c r="CAW39" s="101"/>
      <c r="CAX39" s="101"/>
      <c r="CAY39" s="101"/>
      <c r="CAZ39" s="101"/>
      <c r="CBA39" s="101"/>
      <c r="CBB39" s="101"/>
      <c r="CBC39" s="101"/>
      <c r="CBD39" s="101"/>
      <c r="CBE39" s="101"/>
      <c r="CBF39" s="101"/>
      <c r="CBG39" s="101"/>
      <c r="CBH39" s="101"/>
      <c r="CBI39" s="101"/>
      <c r="CBJ39" s="101"/>
      <c r="CBK39" s="101"/>
      <c r="CBL39" s="101"/>
      <c r="CBM39" s="101"/>
      <c r="CBN39" s="101"/>
      <c r="CBO39" s="101"/>
      <c r="CBP39" s="101"/>
      <c r="CBQ39" s="101"/>
      <c r="CBR39" s="101"/>
      <c r="CBS39" s="101"/>
      <c r="CBT39" s="101"/>
      <c r="CBU39" s="101"/>
      <c r="CBV39" s="101"/>
      <c r="CBW39" s="101"/>
      <c r="CBX39" s="101"/>
      <c r="CBY39" s="101"/>
      <c r="CBZ39" s="101"/>
      <c r="CCA39" s="101"/>
      <c r="CCB39" s="101"/>
      <c r="CCC39" s="101"/>
      <c r="CCD39" s="101"/>
      <c r="CCE39" s="101"/>
      <c r="CCF39" s="101"/>
      <c r="CCG39" s="101"/>
      <c r="CCH39" s="101"/>
      <c r="CCI39" s="101"/>
      <c r="CCJ39" s="101"/>
      <c r="CCK39" s="101"/>
      <c r="CCL39" s="101"/>
      <c r="CCM39" s="101"/>
      <c r="CCN39" s="101"/>
      <c r="CCO39" s="101"/>
      <c r="CCP39" s="101"/>
      <c r="CCQ39" s="101"/>
      <c r="CCR39" s="101"/>
      <c r="CCS39" s="101"/>
      <c r="CCT39" s="101"/>
      <c r="CCU39" s="101"/>
      <c r="CCV39" s="101"/>
      <c r="CCW39" s="101"/>
      <c r="CCX39" s="101"/>
      <c r="CCY39" s="101"/>
      <c r="CCZ39" s="101"/>
      <c r="CDA39" s="101"/>
      <c r="CDB39" s="101"/>
      <c r="CDC39" s="101"/>
      <c r="CDD39" s="101"/>
      <c r="CDE39" s="101"/>
      <c r="CDF39" s="101"/>
      <c r="CDG39" s="101"/>
      <c r="CDH39" s="101"/>
      <c r="CDI39" s="101"/>
      <c r="CDJ39" s="101"/>
      <c r="CDK39" s="101"/>
      <c r="CDL39" s="101"/>
      <c r="CDM39" s="101"/>
      <c r="CDN39" s="101"/>
      <c r="CDO39" s="101"/>
      <c r="CDP39" s="101"/>
      <c r="CDQ39" s="101"/>
      <c r="CDR39" s="101"/>
      <c r="CDS39" s="101"/>
      <c r="CDT39" s="101"/>
      <c r="CDU39" s="101"/>
      <c r="CDV39" s="101"/>
      <c r="CDW39" s="101"/>
      <c r="CDX39" s="101"/>
      <c r="CDY39" s="101"/>
      <c r="CDZ39" s="101"/>
      <c r="CEA39" s="101"/>
      <c r="CEB39" s="101"/>
      <c r="CEC39" s="101"/>
      <c r="CED39" s="101"/>
      <c r="CEE39" s="101"/>
      <c r="CEF39" s="101"/>
      <c r="CEG39" s="101"/>
      <c r="CEH39" s="101"/>
      <c r="CEI39" s="101"/>
      <c r="CEJ39" s="101"/>
      <c r="CEK39" s="101"/>
      <c r="CEL39" s="101"/>
      <c r="CEM39" s="101"/>
      <c r="CEN39" s="101"/>
      <c r="CEO39" s="101"/>
      <c r="CEP39" s="101"/>
      <c r="CEQ39" s="101"/>
      <c r="CER39" s="101"/>
      <c r="CES39" s="101"/>
      <c r="CET39" s="101"/>
      <c r="CEU39" s="101"/>
      <c r="CEV39" s="101"/>
      <c r="CEW39" s="101"/>
      <c r="CEX39" s="101"/>
      <c r="CEY39" s="101"/>
      <c r="CEZ39" s="101"/>
      <c r="CFA39" s="101"/>
      <c r="CFB39" s="101"/>
      <c r="CFC39" s="101"/>
      <c r="CFD39" s="101"/>
      <c r="CFE39" s="101"/>
      <c r="CFF39" s="101"/>
      <c r="CFG39" s="101"/>
      <c r="CFH39" s="101"/>
      <c r="CFI39" s="101"/>
      <c r="CFJ39" s="101"/>
      <c r="CFK39" s="101"/>
      <c r="CFL39" s="101"/>
      <c r="CFM39" s="101"/>
      <c r="CFN39" s="101"/>
      <c r="CFO39" s="101"/>
      <c r="CFP39" s="101"/>
      <c r="CFQ39" s="101"/>
      <c r="CFR39" s="101"/>
      <c r="CFS39" s="101"/>
      <c r="CFT39" s="101"/>
      <c r="CFU39" s="101"/>
      <c r="CFV39" s="101"/>
      <c r="CFW39" s="101"/>
      <c r="CFX39" s="101"/>
      <c r="CFY39" s="101"/>
      <c r="CFZ39" s="101"/>
      <c r="CGA39" s="101"/>
      <c r="CGB39" s="101"/>
      <c r="CGC39" s="101"/>
      <c r="CGD39" s="101"/>
      <c r="CGE39" s="101"/>
      <c r="CGF39" s="101"/>
      <c r="CGG39" s="101"/>
      <c r="CGH39" s="101"/>
      <c r="CGI39" s="101"/>
      <c r="CGJ39" s="101"/>
      <c r="CGK39" s="101"/>
      <c r="CGL39" s="101"/>
      <c r="CGM39" s="101"/>
      <c r="CGN39" s="101"/>
      <c r="CGO39" s="101"/>
      <c r="CGP39" s="101"/>
      <c r="CGQ39" s="101"/>
      <c r="CGR39" s="101"/>
      <c r="CGS39" s="101"/>
      <c r="CGT39" s="101"/>
      <c r="CGU39" s="101"/>
      <c r="CGV39" s="101"/>
      <c r="CGW39" s="101"/>
      <c r="CGX39" s="101"/>
      <c r="CGY39" s="101"/>
      <c r="CGZ39" s="101"/>
      <c r="CHA39" s="101"/>
      <c r="CHB39" s="101"/>
      <c r="CHC39" s="101"/>
      <c r="CHD39" s="101"/>
      <c r="CHE39" s="101"/>
      <c r="CHF39" s="101"/>
      <c r="CHG39" s="101"/>
      <c r="CHH39" s="101"/>
      <c r="CHI39" s="101"/>
      <c r="CHJ39" s="101"/>
      <c r="CHK39" s="101"/>
      <c r="CHL39" s="101"/>
      <c r="CHM39" s="101"/>
      <c r="CHN39" s="101"/>
      <c r="CHO39" s="101"/>
      <c r="CHP39" s="101"/>
      <c r="CHQ39" s="101"/>
      <c r="CHR39" s="101"/>
      <c r="CHS39" s="101"/>
      <c r="CHT39" s="101"/>
      <c r="CHU39" s="101"/>
      <c r="CHV39" s="101"/>
      <c r="CHW39" s="101"/>
      <c r="CHX39" s="101"/>
      <c r="CHY39" s="101"/>
      <c r="CHZ39" s="101"/>
      <c r="CIA39" s="101"/>
      <c r="CIB39" s="101"/>
      <c r="CIC39" s="101"/>
      <c r="CID39" s="101"/>
      <c r="CIE39" s="101"/>
      <c r="CIF39" s="101"/>
      <c r="CIG39" s="101"/>
      <c r="CIH39" s="101"/>
      <c r="CII39" s="101"/>
      <c r="CIJ39" s="101"/>
      <c r="CIK39" s="101"/>
      <c r="CIL39" s="101"/>
      <c r="CIM39" s="101"/>
      <c r="CIN39" s="101"/>
      <c r="CIO39" s="101"/>
      <c r="CIP39" s="101"/>
      <c r="CIQ39" s="101"/>
      <c r="CIR39" s="101"/>
      <c r="CIS39" s="101"/>
      <c r="CIT39" s="101"/>
      <c r="CIU39" s="101"/>
      <c r="CIV39" s="101"/>
      <c r="CIW39" s="101"/>
      <c r="CIX39" s="101"/>
      <c r="CIY39" s="101"/>
      <c r="CIZ39" s="101"/>
      <c r="CJA39" s="101"/>
      <c r="CJB39" s="101"/>
      <c r="CJC39" s="101"/>
      <c r="CJD39" s="101"/>
      <c r="CJE39" s="101"/>
      <c r="CJF39" s="101"/>
      <c r="CJG39" s="101"/>
      <c r="CJH39" s="101"/>
      <c r="CJI39" s="101"/>
      <c r="CJJ39" s="101"/>
      <c r="CJK39" s="101"/>
      <c r="CJL39" s="101"/>
      <c r="CJM39" s="101"/>
      <c r="CJN39" s="101"/>
      <c r="CJO39" s="101"/>
      <c r="CJP39" s="101"/>
      <c r="CJQ39" s="101"/>
      <c r="CJR39" s="101"/>
      <c r="CJS39" s="101"/>
      <c r="CJT39" s="101"/>
      <c r="CJU39" s="101"/>
      <c r="CJV39" s="101"/>
      <c r="CJW39" s="101"/>
      <c r="CJX39" s="101"/>
      <c r="CJY39" s="101"/>
      <c r="CJZ39" s="101"/>
      <c r="CKA39" s="101"/>
      <c r="CKB39" s="101"/>
      <c r="CKC39" s="101"/>
      <c r="CKD39" s="101"/>
      <c r="CKE39" s="101"/>
      <c r="CKF39" s="101"/>
      <c r="CKG39" s="101"/>
      <c r="CKH39" s="101"/>
      <c r="CKI39" s="101"/>
      <c r="CKJ39" s="101"/>
      <c r="CKK39" s="101"/>
      <c r="CKL39" s="101"/>
      <c r="CKM39" s="101"/>
      <c r="CKN39" s="101"/>
      <c r="CKO39" s="101"/>
      <c r="CKP39" s="101"/>
      <c r="CKQ39" s="101"/>
      <c r="CKR39" s="101"/>
      <c r="CKS39" s="101"/>
      <c r="CKT39" s="101"/>
      <c r="CKU39" s="101"/>
      <c r="CKV39" s="101"/>
      <c r="CKW39" s="101"/>
      <c r="CKX39" s="101"/>
      <c r="CKY39" s="101"/>
      <c r="CKZ39" s="101"/>
      <c r="CLA39" s="101"/>
      <c r="CLB39" s="101"/>
      <c r="CLC39" s="101"/>
      <c r="CLD39" s="101"/>
      <c r="CLE39" s="101"/>
      <c r="CLF39" s="101"/>
      <c r="CLG39" s="101"/>
      <c r="CLH39" s="101"/>
      <c r="CLI39" s="101"/>
      <c r="CLJ39" s="101"/>
      <c r="CLK39" s="101"/>
      <c r="CLL39" s="101"/>
      <c r="CLM39" s="101"/>
      <c r="CLN39" s="101"/>
      <c r="CLO39" s="101"/>
      <c r="CLP39" s="101"/>
      <c r="CLQ39" s="101"/>
      <c r="CLR39" s="101"/>
      <c r="CLS39" s="101"/>
      <c r="CLT39" s="101"/>
      <c r="CLU39" s="101"/>
      <c r="CLV39" s="101"/>
      <c r="CLW39" s="101"/>
      <c r="CLX39" s="101"/>
      <c r="CLY39" s="101"/>
      <c r="CLZ39" s="101"/>
      <c r="CMA39" s="101"/>
      <c r="CMB39" s="101"/>
      <c r="CMC39" s="101"/>
      <c r="CMD39" s="101"/>
      <c r="CME39" s="101"/>
      <c r="CMF39" s="101"/>
      <c r="CMG39" s="101"/>
      <c r="CMH39" s="101"/>
      <c r="CMI39" s="101"/>
      <c r="CMJ39" s="101"/>
      <c r="CMK39" s="101"/>
      <c r="CML39" s="101"/>
      <c r="CMM39" s="101"/>
      <c r="CMN39" s="101"/>
      <c r="CMO39" s="101"/>
      <c r="CMP39" s="101"/>
      <c r="CMQ39" s="101"/>
      <c r="CMR39" s="101"/>
      <c r="CMS39" s="101"/>
      <c r="CMT39" s="101"/>
      <c r="CMU39" s="101"/>
      <c r="CMV39" s="101"/>
      <c r="CMW39" s="101"/>
      <c r="CMX39" s="101"/>
      <c r="CMY39" s="101"/>
      <c r="CMZ39" s="101"/>
      <c r="CNA39" s="101"/>
      <c r="CNB39" s="101"/>
      <c r="CNC39" s="101"/>
      <c r="CND39" s="101"/>
      <c r="CNE39" s="101"/>
      <c r="CNF39" s="101"/>
      <c r="CNG39" s="101"/>
      <c r="CNH39" s="101"/>
      <c r="CNI39" s="101"/>
      <c r="CNJ39" s="101"/>
      <c r="CNK39" s="101"/>
      <c r="CNL39" s="101"/>
      <c r="CNM39" s="101"/>
      <c r="CNN39" s="101"/>
      <c r="CNO39" s="101"/>
      <c r="CNP39" s="101"/>
      <c r="CNQ39" s="101"/>
      <c r="CNR39" s="101"/>
      <c r="CNS39" s="101"/>
      <c r="CNT39" s="101"/>
      <c r="CNU39" s="101"/>
      <c r="CNV39" s="101"/>
      <c r="CNW39" s="101"/>
      <c r="CNX39" s="101"/>
      <c r="CNY39" s="101"/>
      <c r="CNZ39" s="101"/>
      <c r="COA39" s="101"/>
      <c r="COB39" s="101"/>
      <c r="COC39" s="101"/>
      <c r="COD39" s="101"/>
      <c r="COE39" s="101"/>
      <c r="COF39" s="101"/>
      <c r="COG39" s="101"/>
      <c r="COH39" s="101"/>
      <c r="COI39" s="101"/>
      <c r="COJ39" s="101"/>
      <c r="COK39" s="101"/>
      <c r="COL39" s="101"/>
      <c r="COM39" s="101"/>
      <c r="CON39" s="101"/>
      <c r="COO39" s="101"/>
      <c r="COP39" s="101"/>
      <c r="COQ39" s="101"/>
      <c r="COR39" s="101"/>
      <c r="COS39" s="101"/>
      <c r="COT39" s="101"/>
      <c r="COU39" s="101"/>
      <c r="COV39" s="101"/>
      <c r="COW39" s="101"/>
      <c r="COX39" s="101"/>
      <c r="COY39" s="101"/>
      <c r="COZ39" s="101"/>
      <c r="CPA39" s="101"/>
      <c r="CPB39" s="101"/>
      <c r="CPC39" s="101"/>
      <c r="CPD39" s="101"/>
      <c r="CPE39" s="101"/>
      <c r="CPF39" s="101"/>
      <c r="CPG39" s="101"/>
      <c r="CPH39" s="101"/>
      <c r="CPI39" s="101"/>
      <c r="CPJ39" s="101"/>
      <c r="CPK39" s="101"/>
      <c r="CPL39" s="101"/>
      <c r="CPM39" s="101"/>
      <c r="CPN39" s="101"/>
      <c r="CPO39" s="101"/>
      <c r="CPP39" s="101"/>
      <c r="CPQ39" s="101"/>
      <c r="CPR39" s="101"/>
      <c r="CPS39" s="101"/>
      <c r="CPT39" s="101"/>
      <c r="CPU39" s="101"/>
      <c r="CPV39" s="101"/>
      <c r="CPW39" s="101"/>
      <c r="CPX39" s="101"/>
      <c r="CPY39" s="101"/>
      <c r="CPZ39" s="101"/>
      <c r="CQA39" s="101"/>
      <c r="CQB39" s="101"/>
      <c r="CQC39" s="101"/>
      <c r="CQD39" s="101"/>
      <c r="CQE39" s="101"/>
      <c r="CQF39" s="101"/>
      <c r="CQG39" s="101"/>
      <c r="CQH39" s="101"/>
      <c r="CQI39" s="101"/>
      <c r="CQJ39" s="101"/>
      <c r="CQK39" s="101"/>
      <c r="CQL39" s="101"/>
      <c r="CQM39" s="101"/>
      <c r="CQN39" s="101"/>
      <c r="CQO39" s="101"/>
      <c r="CQP39" s="101"/>
      <c r="CQQ39" s="101"/>
      <c r="CQR39" s="101"/>
      <c r="CQS39" s="101"/>
      <c r="CQT39" s="101"/>
      <c r="CQU39" s="101"/>
      <c r="CQV39" s="101"/>
      <c r="CQW39" s="101"/>
      <c r="CQX39" s="101"/>
      <c r="CQY39" s="101"/>
      <c r="CQZ39" s="101"/>
      <c r="CRA39" s="101"/>
      <c r="CRB39" s="101"/>
      <c r="CRC39" s="101"/>
      <c r="CRD39" s="101"/>
      <c r="CRE39" s="101"/>
      <c r="CRF39" s="101"/>
      <c r="CRG39" s="101"/>
      <c r="CRH39" s="101"/>
      <c r="CRI39" s="101"/>
      <c r="CRJ39" s="101"/>
      <c r="CRK39" s="101"/>
      <c r="CRL39" s="101"/>
      <c r="CRM39" s="101"/>
      <c r="CRN39" s="101"/>
      <c r="CRO39" s="101"/>
      <c r="CRP39" s="101"/>
      <c r="CRQ39" s="101"/>
      <c r="CRR39" s="101"/>
      <c r="CRS39" s="101"/>
      <c r="CRT39" s="101"/>
      <c r="CRU39" s="101"/>
      <c r="CRV39" s="101"/>
      <c r="CRW39" s="101"/>
      <c r="CRX39" s="101"/>
      <c r="CRY39" s="101"/>
      <c r="CRZ39" s="101"/>
      <c r="CSA39" s="101"/>
      <c r="CSB39" s="101"/>
      <c r="CSC39" s="101"/>
      <c r="CSD39" s="101"/>
      <c r="CSE39" s="101"/>
      <c r="CSF39" s="101"/>
      <c r="CSG39" s="101"/>
      <c r="CSH39" s="101"/>
      <c r="CSI39" s="101"/>
      <c r="CSJ39" s="101"/>
      <c r="CSK39" s="101"/>
      <c r="CSL39" s="101"/>
      <c r="CSM39" s="101"/>
      <c r="CSN39" s="101"/>
      <c r="CSO39" s="101"/>
      <c r="CSP39" s="101"/>
      <c r="CSQ39" s="101"/>
      <c r="CSR39" s="101"/>
      <c r="CSS39" s="101"/>
      <c r="CST39" s="101"/>
      <c r="CSU39" s="101"/>
      <c r="CSV39" s="101"/>
      <c r="CSW39" s="101"/>
      <c r="CSX39" s="101"/>
      <c r="CSY39" s="101"/>
      <c r="CSZ39" s="101"/>
      <c r="CTA39" s="101"/>
      <c r="CTB39" s="101"/>
      <c r="CTC39" s="101"/>
      <c r="CTD39" s="101"/>
      <c r="CTE39" s="101"/>
      <c r="CTF39" s="101"/>
      <c r="CTG39" s="101"/>
      <c r="CTH39" s="101"/>
      <c r="CTI39" s="101"/>
      <c r="CTJ39" s="101"/>
      <c r="CTK39" s="101"/>
      <c r="CTL39" s="101"/>
      <c r="CTM39" s="101"/>
      <c r="CTN39" s="101"/>
      <c r="CTO39" s="101"/>
      <c r="CTP39" s="101"/>
      <c r="CTQ39" s="101"/>
      <c r="CTR39" s="101"/>
      <c r="CTS39" s="101"/>
      <c r="CTT39" s="101"/>
      <c r="CTU39" s="101"/>
      <c r="CTV39" s="101"/>
      <c r="CTW39" s="101"/>
      <c r="CTX39" s="101"/>
      <c r="CTY39" s="101"/>
      <c r="CTZ39" s="101"/>
      <c r="CUA39" s="101"/>
      <c r="CUB39" s="101"/>
      <c r="CUC39" s="101"/>
      <c r="CUD39" s="101"/>
      <c r="CUE39" s="101"/>
      <c r="CUF39" s="101"/>
      <c r="CUG39" s="101"/>
      <c r="CUH39" s="101"/>
      <c r="CUI39" s="101"/>
      <c r="CUJ39" s="101"/>
      <c r="CUK39" s="101"/>
      <c r="CUL39" s="101"/>
      <c r="CUM39" s="101"/>
      <c r="CUN39" s="101"/>
      <c r="CUO39" s="101"/>
      <c r="CUP39" s="101"/>
      <c r="CUQ39" s="101"/>
      <c r="CUR39" s="101"/>
      <c r="CUS39" s="101"/>
      <c r="CUT39" s="101"/>
      <c r="CUU39" s="101"/>
      <c r="CUV39" s="101"/>
      <c r="CUW39" s="101"/>
      <c r="CUX39" s="101"/>
      <c r="CUY39" s="101"/>
      <c r="CUZ39" s="101"/>
      <c r="CVA39" s="101"/>
      <c r="CVB39" s="101"/>
      <c r="CVC39" s="101"/>
      <c r="CVD39" s="101"/>
      <c r="CVE39" s="101"/>
      <c r="CVF39" s="101"/>
      <c r="CVG39" s="101"/>
      <c r="CVH39" s="101"/>
      <c r="CVI39" s="101"/>
      <c r="CVJ39" s="101"/>
      <c r="CVK39" s="101"/>
      <c r="CVL39" s="101"/>
      <c r="CVM39" s="101"/>
      <c r="CVN39" s="101"/>
      <c r="CVO39" s="101"/>
      <c r="CVP39" s="101"/>
      <c r="CVQ39" s="101"/>
      <c r="CVR39" s="101"/>
      <c r="CVS39" s="101"/>
      <c r="CVT39" s="101"/>
      <c r="CVU39" s="101"/>
      <c r="CVV39" s="101"/>
      <c r="CVW39" s="101"/>
      <c r="CVX39" s="101"/>
      <c r="CVY39" s="101"/>
      <c r="CVZ39" s="101"/>
      <c r="CWA39" s="101"/>
      <c r="CWB39" s="101"/>
      <c r="CWC39" s="101"/>
      <c r="CWD39" s="101"/>
      <c r="CWE39" s="101"/>
      <c r="CWF39" s="101"/>
      <c r="CWG39" s="101"/>
      <c r="CWH39" s="101"/>
      <c r="CWI39" s="101"/>
      <c r="CWJ39" s="101"/>
      <c r="CWK39" s="101"/>
      <c r="CWL39" s="101"/>
      <c r="CWM39" s="101"/>
      <c r="CWN39" s="101"/>
      <c r="CWO39" s="101"/>
      <c r="CWP39" s="101"/>
      <c r="CWQ39" s="101"/>
      <c r="CWR39" s="101"/>
      <c r="CWS39" s="101"/>
      <c r="CWT39" s="101"/>
      <c r="CWU39" s="101"/>
      <c r="CWV39" s="101"/>
      <c r="CWW39" s="101"/>
      <c r="CWX39" s="101"/>
      <c r="CWY39" s="101"/>
      <c r="CWZ39" s="101"/>
      <c r="CXA39" s="101"/>
      <c r="CXB39" s="101"/>
      <c r="CXC39" s="101"/>
      <c r="CXD39" s="101"/>
      <c r="CXE39" s="101"/>
      <c r="CXF39" s="101"/>
      <c r="CXG39" s="101"/>
      <c r="CXH39" s="101"/>
      <c r="CXI39" s="101"/>
      <c r="CXJ39" s="101"/>
      <c r="CXK39" s="101"/>
      <c r="CXL39" s="101"/>
      <c r="CXM39" s="101"/>
      <c r="CXN39" s="101"/>
      <c r="CXO39" s="101"/>
      <c r="CXP39" s="101"/>
      <c r="CXQ39" s="101"/>
      <c r="CXR39" s="101"/>
      <c r="CXS39" s="101"/>
      <c r="CXT39" s="101"/>
      <c r="CXU39" s="101"/>
      <c r="CXV39" s="101"/>
      <c r="CXW39" s="101"/>
      <c r="CXX39" s="101"/>
      <c r="CXY39" s="101"/>
      <c r="CXZ39" s="101"/>
      <c r="CYA39" s="101"/>
      <c r="CYB39" s="101"/>
      <c r="CYC39" s="101"/>
      <c r="CYD39" s="101"/>
      <c r="CYE39" s="101"/>
      <c r="CYF39" s="101"/>
      <c r="CYG39" s="101"/>
      <c r="CYH39" s="101"/>
      <c r="CYI39" s="101"/>
      <c r="CYJ39" s="101"/>
      <c r="CYK39" s="101"/>
      <c r="CYL39" s="101"/>
      <c r="CYM39" s="101"/>
      <c r="CYN39" s="101"/>
      <c r="CYO39" s="101"/>
      <c r="CYP39" s="101"/>
      <c r="CYQ39" s="101"/>
      <c r="CYR39" s="101"/>
      <c r="CYS39" s="101"/>
      <c r="CYT39" s="101"/>
      <c r="CYU39" s="101"/>
      <c r="CYV39" s="101"/>
      <c r="CYW39" s="101"/>
      <c r="CYX39" s="101"/>
      <c r="CYY39" s="101"/>
      <c r="CYZ39" s="101"/>
      <c r="CZA39" s="101"/>
      <c r="CZB39" s="101"/>
      <c r="CZC39" s="101"/>
      <c r="CZD39" s="101"/>
      <c r="CZE39" s="101"/>
      <c r="CZF39" s="101"/>
      <c r="CZG39" s="101"/>
      <c r="CZH39" s="101"/>
      <c r="CZI39" s="101"/>
      <c r="CZJ39" s="101"/>
      <c r="CZK39" s="101"/>
      <c r="CZL39" s="101"/>
      <c r="CZM39" s="101"/>
      <c r="CZN39" s="101"/>
      <c r="CZO39" s="101"/>
      <c r="CZP39" s="101"/>
      <c r="CZQ39" s="101"/>
      <c r="CZR39" s="101"/>
      <c r="CZS39" s="101"/>
      <c r="CZT39" s="101"/>
      <c r="CZU39" s="101"/>
      <c r="CZV39" s="101"/>
      <c r="CZW39" s="101"/>
      <c r="CZX39" s="101"/>
      <c r="CZY39" s="101"/>
      <c r="CZZ39" s="101"/>
      <c r="DAA39" s="101"/>
      <c r="DAB39" s="101"/>
      <c r="DAC39" s="101"/>
      <c r="DAD39" s="101"/>
      <c r="DAE39" s="101"/>
      <c r="DAF39" s="101"/>
      <c r="DAG39" s="101"/>
      <c r="DAH39" s="101"/>
      <c r="DAI39" s="101"/>
      <c r="DAJ39" s="101"/>
      <c r="DAK39" s="101"/>
      <c r="DAL39" s="101"/>
      <c r="DAM39" s="101"/>
      <c r="DAN39" s="101"/>
      <c r="DAO39" s="101"/>
      <c r="DAP39" s="101"/>
      <c r="DAQ39" s="101"/>
      <c r="DAR39" s="101"/>
      <c r="DAS39" s="101"/>
      <c r="DAT39" s="101"/>
      <c r="DAU39" s="101"/>
      <c r="DAV39" s="101"/>
      <c r="DAW39" s="101"/>
      <c r="DAX39" s="101"/>
      <c r="DAY39" s="101"/>
      <c r="DAZ39" s="101"/>
      <c r="DBA39" s="101"/>
      <c r="DBB39" s="101"/>
      <c r="DBC39" s="101"/>
      <c r="DBD39" s="101"/>
      <c r="DBE39" s="101"/>
      <c r="DBF39" s="101"/>
      <c r="DBG39" s="101"/>
      <c r="DBH39" s="101"/>
      <c r="DBI39" s="101"/>
      <c r="DBJ39" s="101"/>
      <c r="DBK39" s="101"/>
      <c r="DBL39" s="101"/>
      <c r="DBM39" s="101"/>
      <c r="DBN39" s="101"/>
      <c r="DBO39" s="101"/>
      <c r="DBP39" s="101"/>
      <c r="DBQ39" s="101"/>
      <c r="DBR39" s="101"/>
      <c r="DBS39" s="101"/>
      <c r="DBT39" s="101"/>
      <c r="DBU39" s="101"/>
      <c r="DBV39" s="101"/>
      <c r="DBW39" s="101"/>
      <c r="DBX39" s="101"/>
      <c r="DBY39" s="101"/>
      <c r="DBZ39" s="101"/>
      <c r="DCA39" s="101"/>
      <c r="DCB39" s="101"/>
      <c r="DCC39" s="101"/>
      <c r="DCD39" s="101"/>
      <c r="DCE39" s="101"/>
      <c r="DCF39" s="101"/>
      <c r="DCG39" s="101"/>
      <c r="DCH39" s="101"/>
      <c r="DCI39" s="101"/>
      <c r="DCJ39" s="101"/>
      <c r="DCK39" s="101"/>
      <c r="DCL39" s="101"/>
      <c r="DCM39" s="101"/>
      <c r="DCN39" s="101"/>
      <c r="DCO39" s="101"/>
      <c r="DCP39" s="101"/>
      <c r="DCQ39" s="101"/>
      <c r="DCR39" s="101"/>
      <c r="DCS39" s="101"/>
      <c r="DCT39" s="101"/>
      <c r="DCU39" s="101"/>
      <c r="DCV39" s="101"/>
      <c r="DCW39" s="101"/>
      <c r="DCX39" s="101"/>
      <c r="DCY39" s="101"/>
      <c r="DCZ39" s="101"/>
      <c r="DDA39" s="101"/>
      <c r="DDB39" s="101"/>
      <c r="DDC39" s="101"/>
      <c r="DDD39" s="101"/>
      <c r="DDE39" s="101"/>
      <c r="DDF39" s="101"/>
      <c r="DDG39" s="101"/>
      <c r="DDH39" s="101"/>
      <c r="DDI39" s="101"/>
      <c r="DDJ39" s="101"/>
      <c r="DDK39" s="101"/>
      <c r="DDL39" s="101"/>
      <c r="DDM39" s="101"/>
      <c r="DDN39" s="101"/>
      <c r="DDO39" s="101"/>
      <c r="DDP39" s="101"/>
      <c r="DDQ39" s="101"/>
      <c r="DDR39" s="101"/>
      <c r="DDS39" s="101"/>
      <c r="DDT39" s="101"/>
      <c r="DDU39" s="101"/>
      <c r="DDV39" s="101"/>
      <c r="DDW39" s="101"/>
      <c r="DDX39" s="101"/>
      <c r="DDY39" s="101"/>
      <c r="DDZ39" s="101"/>
      <c r="DEA39" s="101"/>
      <c r="DEB39" s="101"/>
      <c r="DEC39" s="101"/>
      <c r="DED39" s="101"/>
      <c r="DEE39" s="101"/>
      <c r="DEF39" s="101"/>
      <c r="DEG39" s="101"/>
      <c r="DEH39" s="101"/>
      <c r="DEI39" s="101"/>
      <c r="DEJ39" s="101"/>
      <c r="DEK39" s="101"/>
      <c r="DEL39" s="101"/>
      <c r="DEM39" s="101"/>
      <c r="DEN39" s="101"/>
      <c r="DEO39" s="101"/>
      <c r="DEP39" s="101"/>
      <c r="DEQ39" s="101"/>
      <c r="DER39" s="101"/>
      <c r="DES39" s="101"/>
      <c r="DET39" s="101"/>
      <c r="DEU39" s="101"/>
      <c r="DEV39" s="101"/>
      <c r="DEW39" s="101"/>
      <c r="DEX39" s="101"/>
      <c r="DEY39" s="101"/>
      <c r="DEZ39" s="101"/>
      <c r="DFA39" s="101"/>
      <c r="DFB39" s="101"/>
      <c r="DFC39" s="101"/>
      <c r="DFD39" s="101"/>
      <c r="DFE39" s="101"/>
      <c r="DFF39" s="101"/>
      <c r="DFG39" s="101"/>
      <c r="DFH39" s="101"/>
      <c r="DFI39" s="101"/>
      <c r="DFJ39" s="101"/>
      <c r="DFK39" s="101"/>
      <c r="DFL39" s="101"/>
      <c r="DFM39" s="101"/>
      <c r="DFN39" s="101"/>
      <c r="DFO39" s="101"/>
      <c r="DFP39" s="101"/>
      <c r="DFQ39" s="101"/>
      <c r="DFR39" s="101"/>
      <c r="DFS39" s="101"/>
      <c r="DFT39" s="101"/>
      <c r="DFU39" s="101"/>
      <c r="DFV39" s="101"/>
      <c r="DFW39" s="101"/>
      <c r="DFX39" s="101"/>
      <c r="DFY39" s="101"/>
      <c r="DFZ39" s="101"/>
      <c r="DGA39" s="101"/>
      <c r="DGB39" s="101"/>
      <c r="DGC39" s="101"/>
      <c r="DGD39" s="101"/>
      <c r="DGE39" s="101"/>
      <c r="DGF39" s="101"/>
      <c r="DGG39" s="101"/>
      <c r="DGH39" s="101"/>
      <c r="DGI39" s="101"/>
      <c r="DGJ39" s="101"/>
      <c r="DGK39" s="101"/>
      <c r="DGL39" s="101"/>
      <c r="DGM39" s="101"/>
      <c r="DGN39" s="101"/>
      <c r="DGO39" s="101"/>
      <c r="DGP39" s="101"/>
      <c r="DGQ39" s="101"/>
      <c r="DGR39" s="101"/>
      <c r="DGS39" s="101"/>
      <c r="DGT39" s="101"/>
      <c r="DGU39" s="101"/>
      <c r="DGV39" s="101"/>
      <c r="DGW39" s="101"/>
      <c r="DGX39" s="101"/>
      <c r="DGY39" s="101"/>
      <c r="DGZ39" s="101"/>
      <c r="DHA39" s="101"/>
      <c r="DHB39" s="101"/>
      <c r="DHC39" s="101"/>
      <c r="DHD39" s="101"/>
      <c r="DHE39" s="101"/>
      <c r="DHF39" s="101"/>
      <c r="DHG39" s="101"/>
      <c r="DHH39" s="101"/>
      <c r="DHI39" s="101"/>
      <c r="DHJ39" s="101"/>
      <c r="DHK39" s="101"/>
      <c r="DHL39" s="101"/>
      <c r="DHM39" s="101"/>
      <c r="DHN39" s="101"/>
      <c r="DHO39" s="101"/>
      <c r="DHP39" s="101"/>
      <c r="DHQ39" s="101"/>
      <c r="DHR39" s="101"/>
      <c r="DHS39" s="101"/>
      <c r="DHT39" s="101"/>
      <c r="DHU39" s="101"/>
      <c r="DHV39" s="101"/>
      <c r="DHW39" s="101"/>
      <c r="DHX39" s="101"/>
      <c r="DHY39" s="101"/>
      <c r="DHZ39" s="101"/>
      <c r="DIA39" s="101"/>
      <c r="DIB39" s="101"/>
      <c r="DIC39" s="101"/>
      <c r="DID39" s="101"/>
      <c r="DIE39" s="101"/>
      <c r="DIF39" s="101"/>
      <c r="DIG39" s="101"/>
      <c r="DIH39" s="101"/>
      <c r="DII39" s="101"/>
      <c r="DIJ39" s="101"/>
      <c r="DIK39" s="101"/>
      <c r="DIL39" s="101"/>
      <c r="DIM39" s="101"/>
      <c r="DIN39" s="101"/>
      <c r="DIO39" s="101"/>
      <c r="DIP39" s="101"/>
      <c r="DIQ39" s="101"/>
      <c r="DIR39" s="101"/>
      <c r="DIS39" s="101"/>
      <c r="DIT39" s="101"/>
      <c r="DIU39" s="101"/>
      <c r="DIV39" s="101"/>
      <c r="DIW39" s="101"/>
      <c r="DIX39" s="101"/>
      <c r="DIY39" s="101"/>
      <c r="DIZ39" s="101"/>
      <c r="DJA39" s="101"/>
      <c r="DJB39" s="101"/>
      <c r="DJC39" s="101"/>
      <c r="DJD39" s="101"/>
      <c r="DJE39" s="101"/>
      <c r="DJF39" s="101"/>
      <c r="DJG39" s="101"/>
      <c r="DJH39" s="101"/>
      <c r="DJI39" s="101"/>
      <c r="DJJ39" s="101"/>
      <c r="DJK39" s="101"/>
      <c r="DJL39" s="101"/>
      <c r="DJM39" s="101"/>
      <c r="DJN39" s="101"/>
      <c r="DJO39" s="101"/>
      <c r="DJP39" s="101"/>
      <c r="DJQ39" s="101"/>
      <c r="DJR39" s="101"/>
      <c r="DJS39" s="101"/>
      <c r="DJT39" s="101"/>
      <c r="DJU39" s="101"/>
      <c r="DJV39" s="101"/>
      <c r="DJW39" s="101"/>
      <c r="DJX39" s="101"/>
      <c r="DJY39" s="101"/>
      <c r="DJZ39" s="101"/>
      <c r="DKA39" s="101"/>
      <c r="DKB39" s="101"/>
      <c r="DKC39" s="101"/>
      <c r="DKD39" s="101"/>
      <c r="DKE39" s="101"/>
      <c r="DKF39" s="101"/>
      <c r="DKG39" s="101"/>
      <c r="DKH39" s="101"/>
      <c r="DKI39" s="101"/>
      <c r="DKJ39" s="101"/>
      <c r="DKK39" s="101"/>
      <c r="DKL39" s="101"/>
      <c r="DKM39" s="101"/>
      <c r="DKN39" s="101"/>
      <c r="DKO39" s="101"/>
      <c r="DKP39" s="101"/>
      <c r="DKQ39" s="101"/>
      <c r="DKR39" s="101"/>
      <c r="DKS39" s="101"/>
      <c r="DKT39" s="101"/>
      <c r="DKU39" s="101"/>
      <c r="DKV39" s="101"/>
      <c r="DKW39" s="101"/>
      <c r="DKX39" s="101"/>
      <c r="DKY39" s="101"/>
      <c r="DKZ39" s="101"/>
      <c r="DLA39" s="101"/>
      <c r="DLB39" s="101"/>
      <c r="DLC39" s="101"/>
      <c r="DLD39" s="101"/>
      <c r="DLE39" s="101"/>
      <c r="DLF39" s="101"/>
      <c r="DLG39" s="101"/>
      <c r="DLH39" s="101"/>
      <c r="DLI39" s="101"/>
      <c r="DLJ39" s="101"/>
      <c r="DLK39" s="101"/>
      <c r="DLL39" s="101"/>
      <c r="DLM39" s="101"/>
      <c r="DLN39" s="101"/>
      <c r="DLO39" s="101"/>
      <c r="DLP39" s="101"/>
      <c r="DLQ39" s="101"/>
      <c r="DLR39" s="101"/>
      <c r="DLS39" s="101"/>
      <c r="DLT39" s="101"/>
      <c r="DLU39" s="101"/>
      <c r="DLV39" s="101"/>
      <c r="DLW39" s="101"/>
      <c r="DLX39" s="101"/>
      <c r="DLY39" s="101"/>
      <c r="DLZ39" s="101"/>
      <c r="DMA39" s="101"/>
      <c r="DMB39" s="101"/>
      <c r="DMC39" s="101"/>
      <c r="DMD39" s="101"/>
      <c r="DME39" s="101"/>
      <c r="DMF39" s="101"/>
      <c r="DMG39" s="101"/>
      <c r="DMH39" s="101"/>
      <c r="DMI39" s="101"/>
      <c r="DMJ39" s="101"/>
      <c r="DMK39" s="101"/>
      <c r="DML39" s="101"/>
      <c r="DMM39" s="101"/>
      <c r="DMN39" s="101"/>
      <c r="DMO39" s="101"/>
      <c r="DMP39" s="101"/>
      <c r="DMQ39" s="101"/>
      <c r="DMR39" s="101"/>
      <c r="DMS39" s="101"/>
      <c r="DMT39" s="101"/>
      <c r="DMU39" s="101"/>
      <c r="DMV39" s="101"/>
      <c r="DMW39" s="101"/>
      <c r="DMX39" s="101"/>
      <c r="DMY39" s="101"/>
      <c r="DMZ39" s="101"/>
      <c r="DNA39" s="101"/>
      <c r="DNB39" s="101"/>
      <c r="DNC39" s="101"/>
      <c r="DND39" s="101"/>
      <c r="DNE39" s="101"/>
      <c r="DNF39" s="101"/>
      <c r="DNG39" s="101"/>
      <c r="DNH39" s="101"/>
      <c r="DNI39" s="101"/>
      <c r="DNJ39" s="101"/>
      <c r="DNK39" s="101"/>
      <c r="DNL39" s="101"/>
      <c r="DNM39" s="101"/>
      <c r="DNN39" s="101"/>
      <c r="DNO39" s="101"/>
      <c r="DNP39" s="101"/>
      <c r="DNQ39" s="101"/>
      <c r="DNR39" s="101"/>
      <c r="DNS39" s="101"/>
      <c r="DNT39" s="101"/>
      <c r="DNU39" s="101"/>
      <c r="DNV39" s="101"/>
      <c r="DNW39" s="101"/>
      <c r="DNX39" s="101"/>
      <c r="DNY39" s="101"/>
      <c r="DNZ39" s="101"/>
      <c r="DOA39" s="101"/>
      <c r="DOB39" s="101"/>
      <c r="DOC39" s="101"/>
      <c r="DOD39" s="101"/>
      <c r="DOE39" s="101"/>
      <c r="DOF39" s="101"/>
      <c r="DOG39" s="101"/>
      <c r="DOH39" s="101"/>
      <c r="DOI39" s="101"/>
      <c r="DOJ39" s="101"/>
      <c r="DOK39" s="101"/>
      <c r="DOL39" s="101"/>
      <c r="DOM39" s="101"/>
      <c r="DON39" s="101"/>
      <c r="DOO39" s="101"/>
      <c r="DOP39" s="101"/>
      <c r="DOQ39" s="101"/>
      <c r="DOR39" s="101"/>
      <c r="DOS39" s="101"/>
      <c r="DOT39" s="101"/>
      <c r="DOU39" s="101"/>
      <c r="DOV39" s="101"/>
      <c r="DOW39" s="101"/>
      <c r="DOX39" s="101"/>
      <c r="DOY39" s="101"/>
      <c r="DOZ39" s="101"/>
      <c r="DPA39" s="101"/>
      <c r="DPB39" s="101"/>
      <c r="DPC39" s="101"/>
      <c r="DPD39" s="101"/>
      <c r="DPE39" s="101"/>
      <c r="DPF39" s="101"/>
      <c r="DPG39" s="101"/>
      <c r="DPH39" s="101"/>
      <c r="DPI39" s="101"/>
      <c r="DPJ39" s="101"/>
      <c r="DPK39" s="101"/>
      <c r="DPL39" s="101"/>
      <c r="DPM39" s="101"/>
      <c r="DPN39" s="101"/>
      <c r="DPO39" s="101"/>
      <c r="DPP39" s="101"/>
      <c r="DPQ39" s="101"/>
      <c r="DPR39" s="101"/>
      <c r="DPS39" s="101"/>
      <c r="DPT39" s="101"/>
      <c r="DPU39" s="101"/>
      <c r="DPV39" s="101"/>
      <c r="DPW39" s="101"/>
      <c r="DPX39" s="101"/>
      <c r="DPY39" s="101"/>
      <c r="DPZ39" s="101"/>
      <c r="DQA39" s="101"/>
      <c r="DQB39" s="101"/>
      <c r="DQC39" s="101"/>
      <c r="DQD39" s="101"/>
      <c r="DQE39" s="101"/>
      <c r="DQF39" s="101"/>
      <c r="DQG39" s="101"/>
      <c r="DQH39" s="101"/>
      <c r="DQI39" s="101"/>
      <c r="DQJ39" s="101"/>
      <c r="DQK39" s="101"/>
      <c r="DQL39" s="101"/>
      <c r="DQM39" s="101"/>
      <c r="DQN39" s="101"/>
      <c r="DQO39" s="101"/>
      <c r="DQP39" s="101"/>
      <c r="DQQ39" s="101"/>
      <c r="DQR39" s="101"/>
      <c r="DQS39" s="101"/>
      <c r="DQT39" s="101"/>
      <c r="DQU39" s="101"/>
      <c r="DQV39" s="101"/>
      <c r="DQW39" s="101"/>
      <c r="DQX39" s="101"/>
      <c r="DQY39" s="101"/>
      <c r="DQZ39" s="101"/>
      <c r="DRA39" s="101"/>
      <c r="DRB39" s="101"/>
      <c r="DRC39" s="101"/>
      <c r="DRD39" s="101"/>
      <c r="DRE39" s="101"/>
      <c r="DRF39" s="101"/>
      <c r="DRG39" s="101"/>
      <c r="DRH39" s="101"/>
      <c r="DRI39" s="101"/>
      <c r="DRJ39" s="101"/>
      <c r="DRK39" s="101"/>
      <c r="DRL39" s="101"/>
      <c r="DRM39" s="101"/>
      <c r="DRN39" s="101"/>
      <c r="DRO39" s="101"/>
      <c r="DRP39" s="101"/>
      <c r="DRQ39" s="101"/>
      <c r="DRR39" s="101"/>
      <c r="DRS39" s="101"/>
      <c r="DRT39" s="101"/>
      <c r="DRU39" s="101"/>
      <c r="DRV39" s="101"/>
      <c r="DRW39" s="101"/>
      <c r="DRX39" s="101"/>
      <c r="DRY39" s="101"/>
      <c r="DRZ39" s="101"/>
      <c r="DSA39" s="101"/>
      <c r="DSB39" s="101"/>
      <c r="DSC39" s="101"/>
      <c r="DSD39" s="101"/>
      <c r="DSE39" s="101"/>
      <c r="DSF39" s="101"/>
      <c r="DSG39" s="101"/>
      <c r="DSH39" s="101"/>
      <c r="DSI39" s="101"/>
      <c r="DSJ39" s="101"/>
      <c r="DSK39" s="101"/>
      <c r="DSL39" s="101"/>
      <c r="DSM39" s="101"/>
      <c r="DSN39" s="101"/>
      <c r="DSO39" s="101"/>
      <c r="DSP39" s="101"/>
      <c r="DSQ39" s="101"/>
      <c r="DSR39" s="101"/>
      <c r="DSS39" s="101"/>
      <c r="DST39" s="101"/>
      <c r="DSU39" s="101"/>
      <c r="DSV39" s="101"/>
      <c r="DSW39" s="101"/>
      <c r="DSX39" s="101"/>
      <c r="DSY39" s="101"/>
      <c r="DSZ39" s="101"/>
      <c r="DTA39" s="101"/>
      <c r="DTB39" s="101"/>
      <c r="DTC39" s="101"/>
      <c r="DTD39" s="101"/>
      <c r="DTE39" s="101"/>
      <c r="DTF39" s="101"/>
      <c r="DTG39" s="101"/>
      <c r="DTH39" s="101"/>
      <c r="DTI39" s="101"/>
      <c r="DTJ39" s="101"/>
      <c r="DTK39" s="101"/>
      <c r="DTL39" s="101"/>
      <c r="DTM39" s="101"/>
      <c r="DTN39" s="101"/>
      <c r="DTO39" s="101"/>
      <c r="DTP39" s="101"/>
      <c r="DTQ39" s="101"/>
      <c r="DTR39" s="101"/>
      <c r="DTS39" s="101"/>
      <c r="DTT39" s="101"/>
      <c r="DTU39" s="101"/>
      <c r="DTV39" s="101"/>
      <c r="DTW39" s="101"/>
      <c r="DTX39" s="101"/>
      <c r="DTY39" s="101"/>
      <c r="DTZ39" s="101"/>
      <c r="DUA39" s="101"/>
      <c r="DUB39" s="101"/>
      <c r="DUC39" s="101"/>
      <c r="DUD39" s="101"/>
      <c r="DUE39" s="101"/>
      <c r="DUF39" s="101"/>
      <c r="DUG39" s="101"/>
      <c r="DUH39" s="101"/>
      <c r="DUI39" s="101"/>
      <c r="DUJ39" s="101"/>
      <c r="DUK39" s="101"/>
      <c r="DUL39" s="101"/>
      <c r="DUM39" s="101"/>
      <c r="DUN39" s="101"/>
      <c r="DUO39" s="101"/>
      <c r="DUP39" s="101"/>
      <c r="DUQ39" s="101"/>
      <c r="DUR39" s="101"/>
      <c r="DUS39" s="101"/>
      <c r="DUT39" s="101"/>
      <c r="DUU39" s="101"/>
      <c r="DUV39" s="101"/>
      <c r="DUW39" s="101"/>
      <c r="DUX39" s="101"/>
      <c r="DUY39" s="101"/>
      <c r="DUZ39" s="101"/>
      <c r="DVA39" s="101"/>
      <c r="DVB39" s="101"/>
      <c r="DVC39" s="101"/>
      <c r="DVD39" s="101"/>
      <c r="DVE39" s="101"/>
      <c r="DVF39" s="101"/>
      <c r="DVG39" s="101"/>
      <c r="DVH39" s="101"/>
      <c r="DVI39" s="101"/>
      <c r="DVJ39" s="101"/>
      <c r="DVK39" s="101"/>
      <c r="DVL39" s="101"/>
      <c r="DVM39" s="101"/>
      <c r="DVN39" s="101"/>
      <c r="DVO39" s="101"/>
      <c r="DVP39" s="101"/>
      <c r="DVQ39" s="101"/>
      <c r="DVR39" s="101"/>
      <c r="DVS39" s="101"/>
      <c r="DVT39" s="101"/>
      <c r="DVU39" s="101"/>
      <c r="DVV39" s="101"/>
      <c r="DVW39" s="101"/>
      <c r="DVX39" s="101"/>
      <c r="DVY39" s="101"/>
      <c r="DVZ39" s="101"/>
      <c r="DWA39" s="101"/>
      <c r="DWB39" s="101"/>
      <c r="DWC39" s="101"/>
      <c r="DWD39" s="101"/>
      <c r="DWE39" s="101"/>
      <c r="DWF39" s="101"/>
      <c r="DWG39" s="101"/>
      <c r="DWH39" s="101"/>
      <c r="DWI39" s="101"/>
      <c r="DWJ39" s="101"/>
      <c r="DWK39" s="101"/>
      <c r="DWL39" s="101"/>
      <c r="DWM39" s="101"/>
      <c r="DWN39" s="101"/>
      <c r="DWO39" s="101"/>
      <c r="DWP39" s="101"/>
      <c r="DWQ39" s="101"/>
      <c r="DWR39" s="101"/>
      <c r="DWS39" s="101"/>
      <c r="DWT39" s="101"/>
      <c r="DWU39" s="101"/>
      <c r="DWV39" s="101"/>
      <c r="DWW39" s="101"/>
      <c r="DWX39" s="101"/>
      <c r="DWY39" s="101"/>
      <c r="DWZ39" s="101"/>
      <c r="DXA39" s="101"/>
      <c r="DXB39" s="101"/>
      <c r="DXC39" s="101"/>
      <c r="DXD39" s="101"/>
      <c r="DXE39" s="101"/>
      <c r="DXF39" s="101"/>
      <c r="DXG39" s="101"/>
      <c r="DXH39" s="101"/>
      <c r="DXI39" s="101"/>
      <c r="DXJ39" s="101"/>
      <c r="DXK39" s="101"/>
      <c r="DXL39" s="101"/>
      <c r="DXM39" s="101"/>
      <c r="DXN39" s="101"/>
      <c r="DXO39" s="101"/>
      <c r="DXP39" s="101"/>
      <c r="DXQ39" s="101"/>
      <c r="DXR39" s="101"/>
      <c r="DXS39" s="101"/>
      <c r="DXT39" s="101"/>
      <c r="DXU39" s="101"/>
      <c r="DXV39" s="101"/>
      <c r="DXW39" s="101"/>
      <c r="DXX39" s="101"/>
      <c r="DXY39" s="101"/>
      <c r="DXZ39" s="101"/>
      <c r="DYA39" s="101"/>
      <c r="DYB39" s="101"/>
      <c r="DYC39" s="101"/>
      <c r="DYD39" s="101"/>
      <c r="DYE39" s="101"/>
      <c r="DYF39" s="101"/>
      <c r="DYG39" s="101"/>
      <c r="DYH39" s="101"/>
      <c r="DYI39" s="101"/>
      <c r="DYJ39" s="101"/>
      <c r="DYK39" s="101"/>
      <c r="DYL39" s="101"/>
      <c r="DYM39" s="101"/>
      <c r="DYN39" s="101"/>
      <c r="DYO39" s="101"/>
      <c r="DYP39" s="101"/>
      <c r="DYQ39" s="101"/>
      <c r="DYR39" s="101"/>
      <c r="DYS39" s="101"/>
      <c r="DYT39" s="101"/>
      <c r="DYU39" s="101"/>
      <c r="DYV39" s="101"/>
      <c r="DYW39" s="101"/>
      <c r="DYX39" s="101"/>
      <c r="DYY39" s="101"/>
      <c r="DYZ39" s="101"/>
      <c r="DZA39" s="101"/>
      <c r="DZB39" s="101"/>
      <c r="DZC39" s="101"/>
      <c r="DZD39" s="101"/>
      <c r="DZE39" s="101"/>
      <c r="DZF39" s="101"/>
      <c r="DZG39" s="101"/>
      <c r="DZH39" s="101"/>
      <c r="DZI39" s="101"/>
      <c r="DZJ39" s="101"/>
      <c r="DZK39" s="101"/>
      <c r="DZL39" s="101"/>
      <c r="DZM39" s="101"/>
      <c r="DZN39" s="101"/>
      <c r="DZO39" s="101"/>
      <c r="DZP39" s="101"/>
      <c r="DZQ39" s="101"/>
      <c r="DZR39" s="101"/>
      <c r="DZS39" s="101"/>
      <c r="DZT39" s="101"/>
      <c r="DZU39" s="101"/>
      <c r="DZV39" s="101"/>
      <c r="DZW39" s="101"/>
      <c r="DZX39" s="101"/>
      <c r="DZY39" s="101"/>
      <c r="DZZ39" s="101"/>
      <c r="EAA39" s="101"/>
      <c r="EAB39" s="101"/>
      <c r="EAC39" s="101"/>
      <c r="EAD39" s="101"/>
      <c r="EAE39" s="101"/>
      <c r="EAF39" s="101"/>
      <c r="EAG39" s="101"/>
      <c r="EAH39" s="101"/>
      <c r="EAI39" s="101"/>
      <c r="EAJ39" s="101"/>
      <c r="EAK39" s="101"/>
      <c r="EAL39" s="101"/>
      <c r="EAM39" s="101"/>
      <c r="EAN39" s="101"/>
      <c r="EAO39" s="101"/>
      <c r="EAP39" s="101"/>
      <c r="EAQ39" s="101"/>
      <c r="EAR39" s="101"/>
      <c r="EAS39" s="101"/>
      <c r="EAT39" s="101"/>
      <c r="EAU39" s="101"/>
      <c r="EAV39" s="101"/>
      <c r="EAW39" s="101"/>
      <c r="EAX39" s="101"/>
      <c r="EAY39" s="101"/>
      <c r="EAZ39" s="101"/>
      <c r="EBA39" s="101"/>
      <c r="EBB39" s="101"/>
      <c r="EBC39" s="101"/>
      <c r="EBD39" s="101"/>
      <c r="EBE39" s="101"/>
      <c r="EBF39" s="101"/>
      <c r="EBG39" s="101"/>
      <c r="EBH39" s="101"/>
      <c r="EBI39" s="101"/>
      <c r="EBJ39" s="101"/>
      <c r="EBK39" s="101"/>
      <c r="EBL39" s="101"/>
      <c r="EBM39" s="101"/>
      <c r="EBN39" s="101"/>
      <c r="EBO39" s="101"/>
      <c r="EBP39" s="101"/>
      <c r="EBQ39" s="101"/>
      <c r="EBR39" s="101"/>
      <c r="EBS39" s="101"/>
      <c r="EBT39" s="101"/>
      <c r="EBU39" s="101"/>
      <c r="EBV39" s="101"/>
      <c r="EBW39" s="101"/>
      <c r="EBX39" s="101"/>
      <c r="EBY39" s="101"/>
      <c r="EBZ39" s="101"/>
      <c r="ECA39" s="101"/>
      <c r="ECB39" s="101"/>
      <c r="ECC39" s="101"/>
      <c r="ECD39" s="101"/>
      <c r="ECE39" s="101"/>
      <c r="ECF39" s="101"/>
      <c r="ECG39" s="101"/>
      <c r="ECH39" s="101"/>
      <c r="ECI39" s="101"/>
      <c r="ECJ39" s="101"/>
      <c r="ECK39" s="101"/>
      <c r="ECL39" s="101"/>
      <c r="ECM39" s="101"/>
      <c r="ECN39" s="101"/>
      <c r="ECO39" s="101"/>
      <c r="ECP39" s="101"/>
      <c r="ECQ39" s="101"/>
      <c r="ECR39" s="101"/>
      <c r="ECS39" s="101"/>
      <c r="ECT39" s="101"/>
      <c r="ECU39" s="101"/>
      <c r="ECV39" s="101"/>
      <c r="ECW39" s="101"/>
      <c r="ECX39" s="101"/>
      <c r="ECY39" s="101"/>
      <c r="ECZ39" s="101"/>
      <c r="EDA39" s="101"/>
      <c r="EDB39" s="101"/>
      <c r="EDC39" s="101"/>
      <c r="EDD39" s="101"/>
      <c r="EDE39" s="101"/>
      <c r="EDF39" s="101"/>
      <c r="EDG39" s="101"/>
      <c r="EDH39" s="101"/>
      <c r="EDI39" s="101"/>
      <c r="EDJ39" s="101"/>
      <c r="EDK39" s="101"/>
      <c r="EDL39" s="101"/>
      <c r="EDM39" s="101"/>
      <c r="EDN39" s="101"/>
      <c r="EDO39" s="101"/>
      <c r="EDP39" s="101"/>
      <c r="EDQ39" s="101"/>
      <c r="EDR39" s="101"/>
      <c r="EDS39" s="101"/>
      <c r="EDT39" s="101"/>
      <c r="EDU39" s="101"/>
      <c r="EDV39" s="101"/>
      <c r="EDW39" s="101"/>
      <c r="EDX39" s="101"/>
      <c r="EDY39" s="101"/>
      <c r="EDZ39" s="101"/>
      <c r="EEA39" s="101"/>
      <c r="EEB39" s="101"/>
      <c r="EEC39" s="101"/>
      <c r="EED39" s="101"/>
      <c r="EEE39" s="101"/>
      <c r="EEF39" s="101"/>
      <c r="EEG39" s="101"/>
      <c r="EEH39" s="101"/>
      <c r="EEI39" s="101"/>
      <c r="EEJ39" s="101"/>
      <c r="EEK39" s="101"/>
      <c r="EEL39" s="101"/>
      <c r="EEM39" s="101"/>
      <c r="EEN39" s="101"/>
      <c r="EEO39" s="101"/>
      <c r="EEP39" s="101"/>
      <c r="EEQ39" s="101"/>
      <c r="EER39" s="101"/>
      <c r="EES39" s="101"/>
      <c r="EET39" s="101"/>
      <c r="EEU39" s="101"/>
      <c r="EEV39" s="101"/>
      <c r="EEW39" s="101"/>
      <c r="EEX39" s="101"/>
      <c r="EEY39" s="101"/>
      <c r="EEZ39" s="101"/>
      <c r="EFA39" s="101"/>
      <c r="EFB39" s="101"/>
      <c r="EFC39" s="101"/>
      <c r="EFD39" s="101"/>
      <c r="EFE39" s="101"/>
      <c r="EFF39" s="101"/>
      <c r="EFG39" s="101"/>
      <c r="EFH39" s="101"/>
      <c r="EFI39" s="101"/>
      <c r="EFJ39" s="101"/>
      <c r="EFK39" s="101"/>
      <c r="EFL39" s="101"/>
      <c r="EFM39" s="101"/>
      <c r="EFN39" s="101"/>
      <c r="EFO39" s="101"/>
      <c r="EFP39" s="101"/>
      <c r="EFQ39" s="101"/>
      <c r="EFR39" s="101"/>
      <c r="EFS39" s="101"/>
      <c r="EFT39" s="101"/>
      <c r="EFU39" s="101"/>
      <c r="EFV39" s="101"/>
      <c r="EFW39" s="101"/>
      <c r="EFX39" s="101"/>
      <c r="EFY39" s="101"/>
      <c r="EFZ39" s="101"/>
      <c r="EGA39" s="101"/>
      <c r="EGB39" s="101"/>
      <c r="EGC39" s="101"/>
      <c r="EGD39" s="101"/>
      <c r="EGE39" s="101"/>
      <c r="EGF39" s="101"/>
      <c r="EGG39" s="101"/>
      <c r="EGH39" s="101"/>
      <c r="EGI39" s="101"/>
      <c r="EGJ39" s="101"/>
      <c r="EGK39" s="101"/>
      <c r="EGL39" s="101"/>
      <c r="EGM39" s="101"/>
      <c r="EGN39" s="101"/>
      <c r="EGO39" s="101"/>
      <c r="EGP39" s="101"/>
      <c r="EGQ39" s="101"/>
      <c r="EGR39" s="101"/>
      <c r="EGS39" s="101"/>
      <c r="EGT39" s="101"/>
      <c r="EGU39" s="101"/>
      <c r="EGV39" s="101"/>
      <c r="EGW39" s="101"/>
      <c r="EGX39" s="101"/>
      <c r="EGY39" s="101"/>
      <c r="EGZ39" s="101"/>
      <c r="EHA39" s="101"/>
      <c r="EHB39" s="101"/>
      <c r="EHC39" s="101"/>
      <c r="EHD39" s="101"/>
      <c r="EHE39" s="101"/>
      <c r="EHF39" s="101"/>
      <c r="EHG39" s="101"/>
      <c r="EHH39" s="101"/>
      <c r="EHI39" s="101"/>
      <c r="EHJ39" s="101"/>
      <c r="EHK39" s="101"/>
      <c r="EHL39" s="101"/>
      <c r="EHM39" s="101"/>
      <c r="EHN39" s="101"/>
      <c r="EHO39" s="101"/>
      <c r="EHP39" s="101"/>
      <c r="EHQ39" s="101"/>
      <c r="EHR39" s="101"/>
      <c r="EHS39" s="101"/>
      <c r="EHT39" s="101"/>
      <c r="EHU39" s="101"/>
      <c r="EHV39" s="101"/>
      <c r="EHW39" s="101"/>
      <c r="EHX39" s="101"/>
      <c r="EHY39" s="101"/>
      <c r="EHZ39" s="101"/>
      <c r="EIA39" s="101"/>
      <c r="EIB39" s="101"/>
      <c r="EIC39" s="101"/>
      <c r="EID39" s="101"/>
      <c r="EIE39" s="101"/>
      <c r="EIF39" s="101"/>
      <c r="EIG39" s="101"/>
      <c r="EIH39" s="101"/>
      <c r="EII39" s="101"/>
      <c r="EIJ39" s="101"/>
      <c r="EIK39" s="101"/>
      <c r="EIL39" s="101"/>
      <c r="EIM39" s="101"/>
      <c r="EIN39" s="101"/>
      <c r="EIO39" s="101"/>
      <c r="EIP39" s="101"/>
      <c r="EIQ39" s="101"/>
      <c r="EIR39" s="101"/>
      <c r="EIS39" s="101"/>
      <c r="EIT39" s="101"/>
      <c r="EIU39" s="101"/>
      <c r="EIV39" s="101"/>
      <c r="EIW39" s="101"/>
      <c r="EIX39" s="101"/>
      <c r="EIY39" s="101"/>
      <c r="EIZ39" s="101"/>
      <c r="EJA39" s="101"/>
      <c r="EJB39" s="101"/>
      <c r="EJC39" s="101"/>
      <c r="EJD39" s="101"/>
      <c r="EJE39" s="101"/>
      <c r="EJF39" s="101"/>
      <c r="EJG39" s="101"/>
      <c r="EJH39" s="101"/>
      <c r="EJI39" s="101"/>
      <c r="EJJ39" s="101"/>
      <c r="EJK39" s="101"/>
      <c r="EJL39" s="101"/>
      <c r="EJM39" s="101"/>
      <c r="EJN39" s="101"/>
      <c r="EJO39" s="101"/>
      <c r="EJP39" s="101"/>
      <c r="EJQ39" s="101"/>
      <c r="EJR39" s="101"/>
      <c r="EJS39" s="101"/>
      <c r="EJT39" s="101"/>
      <c r="EJU39" s="101"/>
      <c r="EJV39" s="101"/>
      <c r="EJW39" s="101"/>
      <c r="EJX39" s="101"/>
      <c r="EJY39" s="101"/>
      <c r="EJZ39" s="101"/>
      <c r="EKA39" s="101"/>
      <c r="EKB39" s="101"/>
      <c r="EKC39" s="101"/>
      <c r="EKD39" s="101"/>
      <c r="EKE39" s="101"/>
      <c r="EKF39" s="101"/>
      <c r="EKG39" s="101"/>
      <c r="EKH39" s="101"/>
      <c r="EKI39" s="101"/>
      <c r="EKJ39" s="101"/>
      <c r="EKK39" s="101"/>
      <c r="EKL39" s="101"/>
      <c r="EKM39" s="101"/>
      <c r="EKN39" s="101"/>
      <c r="EKO39" s="101"/>
      <c r="EKP39" s="101"/>
      <c r="EKQ39" s="101"/>
      <c r="EKR39" s="101"/>
      <c r="EKS39" s="101"/>
      <c r="EKT39" s="101"/>
      <c r="EKU39" s="101"/>
      <c r="EKV39" s="101"/>
      <c r="EKW39" s="101"/>
      <c r="EKX39" s="101"/>
      <c r="EKY39" s="101"/>
      <c r="EKZ39" s="101"/>
      <c r="ELA39" s="101"/>
      <c r="ELB39" s="101"/>
      <c r="ELC39" s="101"/>
      <c r="ELD39" s="101"/>
      <c r="ELE39" s="101"/>
      <c r="ELF39" s="101"/>
      <c r="ELG39" s="101"/>
      <c r="ELH39" s="101"/>
      <c r="ELI39" s="101"/>
      <c r="ELJ39" s="101"/>
      <c r="ELK39" s="101"/>
      <c r="ELL39" s="101"/>
      <c r="ELM39" s="101"/>
      <c r="ELN39" s="101"/>
      <c r="ELO39" s="101"/>
      <c r="ELP39" s="101"/>
      <c r="ELQ39" s="101"/>
      <c r="ELR39" s="101"/>
      <c r="ELS39" s="101"/>
      <c r="ELT39" s="101"/>
      <c r="ELU39" s="101"/>
      <c r="ELV39" s="101"/>
      <c r="ELW39" s="101"/>
      <c r="ELX39" s="101"/>
      <c r="ELY39" s="101"/>
      <c r="ELZ39" s="101"/>
      <c r="EMA39" s="101"/>
      <c r="EMB39" s="101"/>
      <c r="EMC39" s="101"/>
      <c r="EMD39" s="101"/>
      <c r="EME39" s="101"/>
      <c r="EMF39" s="101"/>
      <c r="EMG39" s="101"/>
      <c r="EMH39" s="101"/>
      <c r="EMI39" s="101"/>
      <c r="EMJ39" s="101"/>
      <c r="EMK39" s="101"/>
      <c r="EML39" s="101"/>
      <c r="EMM39" s="101"/>
      <c r="EMN39" s="101"/>
      <c r="EMO39" s="101"/>
      <c r="EMP39" s="101"/>
      <c r="EMQ39" s="101"/>
      <c r="EMR39" s="101"/>
      <c r="EMS39" s="101"/>
      <c r="EMT39" s="101"/>
      <c r="EMU39" s="101"/>
      <c r="EMV39" s="101"/>
      <c r="EMW39" s="101"/>
      <c r="EMX39" s="101"/>
      <c r="EMY39" s="101"/>
      <c r="EMZ39" s="101"/>
      <c r="ENA39" s="101"/>
      <c r="ENB39" s="101"/>
      <c r="ENC39" s="101"/>
      <c r="END39" s="101"/>
      <c r="ENE39" s="101"/>
      <c r="ENF39" s="101"/>
      <c r="ENG39" s="101"/>
      <c r="ENH39" s="101"/>
      <c r="ENI39" s="101"/>
      <c r="ENJ39" s="101"/>
      <c r="ENK39" s="101"/>
      <c r="ENL39" s="101"/>
      <c r="ENM39" s="101"/>
      <c r="ENN39" s="101"/>
      <c r="ENO39" s="101"/>
      <c r="ENP39" s="101"/>
      <c r="ENQ39" s="101"/>
      <c r="ENR39" s="101"/>
      <c r="ENS39" s="101"/>
      <c r="ENT39" s="101"/>
      <c r="ENU39" s="101"/>
      <c r="ENV39" s="101"/>
      <c r="ENW39" s="101"/>
      <c r="ENX39" s="101"/>
      <c r="ENY39" s="101"/>
      <c r="ENZ39" s="101"/>
      <c r="EOA39" s="101"/>
      <c r="EOB39" s="101"/>
      <c r="EOC39" s="101"/>
      <c r="EOD39" s="101"/>
      <c r="EOE39" s="101"/>
      <c r="EOF39" s="101"/>
      <c r="EOG39" s="101"/>
      <c r="EOH39" s="101"/>
      <c r="EOI39" s="101"/>
      <c r="EOJ39" s="101"/>
      <c r="EOK39" s="101"/>
      <c r="EOL39" s="101"/>
      <c r="EOM39" s="101"/>
      <c r="EON39" s="101"/>
      <c r="EOO39" s="101"/>
      <c r="EOP39" s="101"/>
      <c r="EOQ39" s="101"/>
      <c r="EOR39" s="101"/>
      <c r="EOS39" s="101"/>
      <c r="EOT39" s="101"/>
      <c r="EOU39" s="101"/>
      <c r="EOV39" s="101"/>
      <c r="EOW39" s="101"/>
      <c r="EOX39" s="101"/>
      <c r="EOY39" s="101"/>
      <c r="EOZ39" s="101"/>
      <c r="EPA39" s="101"/>
      <c r="EPB39" s="101"/>
      <c r="EPC39" s="101"/>
      <c r="EPD39" s="101"/>
      <c r="EPE39" s="101"/>
      <c r="EPF39" s="101"/>
      <c r="EPG39" s="101"/>
      <c r="EPH39" s="101"/>
      <c r="EPI39" s="101"/>
      <c r="EPJ39" s="101"/>
      <c r="EPK39" s="101"/>
      <c r="EPL39" s="101"/>
      <c r="EPM39" s="101"/>
      <c r="EPN39" s="101"/>
      <c r="EPO39" s="101"/>
      <c r="EPP39" s="101"/>
      <c r="EPQ39" s="101"/>
      <c r="EPR39" s="101"/>
      <c r="EPS39" s="101"/>
      <c r="EPT39" s="101"/>
      <c r="EPU39" s="101"/>
      <c r="EPV39" s="101"/>
      <c r="EPW39" s="101"/>
      <c r="EPX39" s="101"/>
      <c r="EPY39" s="101"/>
      <c r="EPZ39" s="101"/>
      <c r="EQA39" s="101"/>
      <c r="EQB39" s="101"/>
      <c r="EQC39" s="101"/>
      <c r="EQD39" s="101"/>
      <c r="EQE39" s="101"/>
      <c r="EQF39" s="101"/>
      <c r="EQG39" s="101"/>
      <c r="EQH39" s="101"/>
      <c r="EQI39" s="101"/>
      <c r="EQJ39" s="101"/>
      <c r="EQK39" s="101"/>
      <c r="EQL39" s="101"/>
      <c r="EQM39" s="101"/>
      <c r="EQN39" s="101"/>
      <c r="EQO39" s="101"/>
      <c r="EQP39" s="101"/>
      <c r="EQQ39" s="101"/>
      <c r="EQR39" s="101"/>
      <c r="EQS39" s="101"/>
      <c r="EQT39" s="101"/>
      <c r="EQU39" s="101"/>
      <c r="EQV39" s="101"/>
      <c r="EQW39" s="101"/>
      <c r="EQX39" s="101"/>
      <c r="EQY39" s="101"/>
      <c r="EQZ39" s="101"/>
      <c r="ERA39" s="101"/>
      <c r="ERB39" s="101"/>
      <c r="ERC39" s="101"/>
      <c r="ERD39" s="101"/>
      <c r="ERE39" s="101"/>
      <c r="ERF39" s="101"/>
      <c r="ERG39" s="101"/>
      <c r="ERH39" s="101"/>
      <c r="ERI39" s="101"/>
      <c r="ERJ39" s="101"/>
      <c r="ERK39" s="101"/>
      <c r="ERL39" s="101"/>
      <c r="ERM39" s="101"/>
      <c r="ERN39" s="101"/>
      <c r="ERO39" s="101"/>
      <c r="ERP39" s="101"/>
      <c r="ERQ39" s="101"/>
      <c r="ERR39" s="101"/>
      <c r="ERS39" s="101"/>
      <c r="ERT39" s="101"/>
      <c r="ERU39" s="101"/>
      <c r="ERV39" s="101"/>
      <c r="ERW39" s="101"/>
      <c r="ERX39" s="101"/>
      <c r="ERY39" s="101"/>
      <c r="ERZ39" s="101"/>
      <c r="ESA39" s="101"/>
      <c r="ESB39" s="101"/>
      <c r="ESC39" s="101"/>
      <c r="ESD39" s="101"/>
      <c r="ESE39" s="101"/>
      <c r="ESF39" s="101"/>
      <c r="ESG39" s="101"/>
      <c r="ESH39" s="101"/>
      <c r="ESI39" s="101"/>
      <c r="ESJ39" s="101"/>
      <c r="ESK39" s="101"/>
      <c r="ESL39" s="101"/>
      <c r="ESM39" s="101"/>
      <c r="ESN39" s="101"/>
      <c r="ESO39" s="101"/>
      <c r="ESP39" s="101"/>
      <c r="ESQ39" s="101"/>
      <c r="ESR39" s="101"/>
      <c r="ESS39" s="101"/>
      <c r="EST39" s="101"/>
      <c r="ESU39" s="101"/>
      <c r="ESV39" s="101"/>
      <c r="ESW39" s="101"/>
      <c r="ESX39" s="101"/>
      <c r="ESY39" s="101"/>
      <c r="ESZ39" s="101"/>
      <c r="ETA39" s="101"/>
      <c r="ETB39" s="101"/>
      <c r="ETC39" s="101"/>
      <c r="ETD39" s="101"/>
      <c r="ETE39" s="101"/>
      <c r="ETF39" s="101"/>
      <c r="ETG39" s="101"/>
      <c r="ETH39" s="101"/>
      <c r="ETI39" s="101"/>
      <c r="ETJ39" s="101"/>
      <c r="ETK39" s="101"/>
      <c r="ETL39" s="101"/>
      <c r="ETM39" s="101"/>
      <c r="ETN39" s="101"/>
      <c r="ETO39" s="101"/>
      <c r="ETP39" s="101"/>
      <c r="ETQ39" s="101"/>
      <c r="ETR39" s="101"/>
      <c r="ETS39" s="101"/>
      <c r="ETT39" s="101"/>
      <c r="ETU39" s="101"/>
      <c r="ETV39" s="101"/>
      <c r="ETW39" s="101"/>
      <c r="ETX39" s="101"/>
      <c r="ETY39" s="101"/>
      <c r="ETZ39" s="101"/>
      <c r="EUA39" s="101"/>
      <c r="EUB39" s="101"/>
      <c r="EUC39" s="101"/>
      <c r="EUD39" s="101"/>
      <c r="EUE39" s="101"/>
      <c r="EUF39" s="101"/>
      <c r="EUG39" s="101"/>
      <c r="EUH39" s="101"/>
      <c r="EUI39" s="101"/>
      <c r="EUJ39" s="101"/>
      <c r="EUK39" s="101"/>
      <c r="EUL39" s="101"/>
      <c r="EUM39" s="101"/>
      <c r="EUN39" s="101"/>
      <c r="EUO39" s="101"/>
      <c r="EUP39" s="101"/>
      <c r="EUQ39" s="101"/>
      <c r="EUR39" s="101"/>
      <c r="EUS39" s="101"/>
      <c r="EUT39" s="101"/>
      <c r="EUU39" s="101"/>
      <c r="EUV39" s="101"/>
      <c r="EUW39" s="101"/>
      <c r="EUX39" s="101"/>
      <c r="EUY39" s="101"/>
      <c r="EUZ39" s="101"/>
      <c r="EVA39" s="101"/>
      <c r="EVB39" s="101"/>
      <c r="EVC39" s="101"/>
      <c r="EVD39" s="101"/>
      <c r="EVE39" s="101"/>
      <c r="EVF39" s="101"/>
      <c r="EVG39" s="101"/>
      <c r="EVH39" s="101"/>
      <c r="EVI39" s="101"/>
      <c r="EVJ39" s="101"/>
      <c r="EVK39" s="101"/>
      <c r="EVL39" s="101"/>
      <c r="EVM39" s="101"/>
      <c r="EVN39" s="101"/>
      <c r="EVO39" s="101"/>
      <c r="EVP39" s="101"/>
      <c r="EVQ39" s="101"/>
      <c r="EVR39" s="101"/>
      <c r="EVS39" s="101"/>
      <c r="EVT39" s="101"/>
      <c r="EVU39" s="101"/>
      <c r="EVV39" s="101"/>
      <c r="EVW39" s="101"/>
      <c r="EVX39" s="101"/>
      <c r="EVY39" s="101"/>
      <c r="EVZ39" s="101"/>
      <c r="EWA39" s="101"/>
      <c r="EWB39" s="101"/>
      <c r="EWC39" s="101"/>
      <c r="EWD39" s="101"/>
      <c r="EWE39" s="101"/>
      <c r="EWF39" s="101"/>
      <c r="EWG39" s="101"/>
      <c r="EWH39" s="101"/>
      <c r="EWI39" s="101"/>
      <c r="EWJ39" s="101"/>
      <c r="EWK39" s="101"/>
      <c r="EWL39" s="101"/>
      <c r="EWM39" s="101"/>
      <c r="EWN39" s="101"/>
      <c r="EWO39" s="101"/>
      <c r="EWP39" s="101"/>
      <c r="EWQ39" s="101"/>
      <c r="EWR39" s="101"/>
      <c r="EWS39" s="101"/>
      <c r="EWT39" s="101"/>
      <c r="EWU39" s="101"/>
      <c r="EWV39" s="101"/>
      <c r="EWW39" s="101"/>
      <c r="EWX39" s="101"/>
      <c r="EWY39" s="101"/>
      <c r="EWZ39" s="101"/>
      <c r="EXA39" s="101"/>
      <c r="EXB39" s="101"/>
      <c r="EXC39" s="101"/>
      <c r="EXD39" s="101"/>
      <c r="EXE39" s="101"/>
      <c r="EXF39" s="101"/>
      <c r="EXG39" s="101"/>
      <c r="EXH39" s="101"/>
      <c r="EXI39" s="101"/>
      <c r="EXJ39" s="101"/>
      <c r="EXK39" s="101"/>
      <c r="EXL39" s="101"/>
      <c r="EXM39" s="101"/>
      <c r="EXN39" s="101"/>
      <c r="EXO39" s="101"/>
      <c r="EXP39" s="101"/>
      <c r="EXQ39" s="101"/>
      <c r="EXR39" s="101"/>
      <c r="EXS39" s="101"/>
      <c r="EXT39" s="101"/>
      <c r="EXU39" s="101"/>
      <c r="EXV39" s="101"/>
      <c r="EXW39" s="101"/>
      <c r="EXX39" s="101"/>
      <c r="EXY39" s="101"/>
      <c r="EXZ39" s="101"/>
      <c r="EYA39" s="101"/>
      <c r="EYB39" s="101"/>
      <c r="EYC39" s="101"/>
      <c r="EYD39" s="101"/>
      <c r="EYE39" s="101"/>
      <c r="EYF39" s="101"/>
      <c r="EYG39" s="101"/>
      <c r="EYH39" s="101"/>
      <c r="EYI39" s="101"/>
      <c r="EYJ39" s="101"/>
      <c r="EYK39" s="101"/>
      <c r="EYL39" s="101"/>
      <c r="EYM39" s="101"/>
      <c r="EYN39" s="101"/>
      <c r="EYO39" s="101"/>
      <c r="EYP39" s="101"/>
      <c r="EYQ39" s="101"/>
      <c r="EYR39" s="101"/>
      <c r="EYS39" s="101"/>
      <c r="EYT39" s="101"/>
      <c r="EYU39" s="101"/>
      <c r="EYV39" s="101"/>
      <c r="EYW39" s="101"/>
      <c r="EYX39" s="101"/>
      <c r="EYY39" s="101"/>
      <c r="EYZ39" s="101"/>
      <c r="EZA39" s="101"/>
      <c r="EZB39" s="101"/>
      <c r="EZC39" s="101"/>
      <c r="EZD39" s="101"/>
      <c r="EZE39" s="101"/>
      <c r="EZF39" s="101"/>
      <c r="EZG39" s="101"/>
      <c r="EZH39" s="101"/>
      <c r="EZI39" s="101"/>
      <c r="EZJ39" s="101"/>
      <c r="EZK39" s="101"/>
      <c r="EZL39" s="101"/>
      <c r="EZM39" s="101"/>
      <c r="EZN39" s="101"/>
      <c r="EZO39" s="101"/>
      <c r="EZP39" s="101"/>
      <c r="EZQ39" s="101"/>
      <c r="EZR39" s="101"/>
      <c r="EZS39" s="101"/>
      <c r="EZT39" s="101"/>
      <c r="EZU39" s="101"/>
      <c r="EZV39" s="101"/>
      <c r="EZW39" s="101"/>
      <c r="EZX39" s="101"/>
      <c r="EZY39" s="101"/>
      <c r="EZZ39" s="101"/>
      <c r="FAA39" s="101"/>
      <c r="FAB39" s="101"/>
      <c r="FAC39" s="101"/>
      <c r="FAD39" s="101"/>
      <c r="FAE39" s="101"/>
      <c r="FAF39" s="101"/>
      <c r="FAG39" s="101"/>
      <c r="FAH39" s="101"/>
      <c r="FAI39" s="101"/>
      <c r="FAJ39" s="101"/>
      <c r="FAK39" s="101"/>
      <c r="FAL39" s="101"/>
      <c r="FAM39" s="101"/>
      <c r="FAN39" s="101"/>
      <c r="FAO39" s="101"/>
      <c r="FAP39" s="101"/>
      <c r="FAQ39" s="101"/>
      <c r="FAR39" s="101"/>
      <c r="FAS39" s="101"/>
      <c r="FAT39" s="101"/>
      <c r="FAU39" s="101"/>
      <c r="FAV39" s="101"/>
      <c r="FAW39" s="101"/>
      <c r="FAX39" s="101"/>
      <c r="FAY39" s="101"/>
      <c r="FAZ39" s="101"/>
      <c r="FBA39" s="101"/>
      <c r="FBB39" s="101"/>
      <c r="FBC39" s="101"/>
      <c r="FBD39" s="101"/>
      <c r="FBE39" s="101"/>
      <c r="FBF39" s="101"/>
      <c r="FBG39" s="101"/>
      <c r="FBH39" s="101"/>
      <c r="FBI39" s="101"/>
      <c r="FBJ39" s="101"/>
      <c r="FBK39" s="101"/>
      <c r="FBL39" s="101"/>
      <c r="FBM39" s="101"/>
      <c r="FBN39" s="101"/>
      <c r="FBO39" s="101"/>
      <c r="FBP39" s="101"/>
      <c r="FBQ39" s="101"/>
      <c r="FBR39" s="101"/>
      <c r="FBS39" s="101"/>
      <c r="FBT39" s="101"/>
      <c r="FBU39" s="101"/>
      <c r="FBV39" s="101"/>
      <c r="FBW39" s="101"/>
      <c r="FBX39" s="101"/>
      <c r="FBY39" s="101"/>
      <c r="FBZ39" s="101"/>
      <c r="FCA39" s="101"/>
      <c r="FCB39" s="101"/>
      <c r="FCC39" s="101"/>
      <c r="FCD39" s="101"/>
      <c r="FCE39" s="101"/>
      <c r="FCF39" s="101"/>
      <c r="FCG39" s="101"/>
      <c r="FCH39" s="101"/>
      <c r="FCI39" s="101"/>
      <c r="FCJ39" s="101"/>
      <c r="FCK39" s="101"/>
      <c r="FCL39" s="101"/>
      <c r="FCM39" s="101"/>
      <c r="FCN39" s="101"/>
      <c r="FCO39" s="101"/>
      <c r="FCP39" s="101"/>
      <c r="FCQ39" s="101"/>
      <c r="FCR39" s="101"/>
      <c r="FCS39" s="101"/>
      <c r="FCT39" s="101"/>
      <c r="FCU39" s="101"/>
      <c r="FCV39" s="101"/>
      <c r="FCW39" s="101"/>
      <c r="FCX39" s="101"/>
      <c r="FCY39" s="101"/>
      <c r="FCZ39" s="101"/>
      <c r="FDA39" s="101"/>
      <c r="FDB39" s="101"/>
      <c r="FDC39" s="101"/>
      <c r="FDD39" s="101"/>
      <c r="FDE39" s="101"/>
      <c r="FDF39" s="101"/>
      <c r="FDG39" s="101"/>
      <c r="FDH39" s="101"/>
      <c r="FDI39" s="101"/>
      <c r="FDJ39" s="101"/>
      <c r="FDK39" s="101"/>
      <c r="FDL39" s="101"/>
      <c r="FDM39" s="101"/>
      <c r="FDN39" s="101"/>
      <c r="FDO39" s="101"/>
      <c r="FDP39" s="101"/>
      <c r="FDQ39" s="101"/>
      <c r="FDR39" s="101"/>
      <c r="FDS39" s="101"/>
      <c r="FDT39" s="101"/>
      <c r="FDU39" s="101"/>
      <c r="FDV39" s="101"/>
      <c r="FDW39" s="101"/>
      <c r="FDX39" s="101"/>
      <c r="FDY39" s="101"/>
      <c r="FDZ39" s="101"/>
      <c r="FEA39" s="101"/>
      <c r="FEB39" s="101"/>
      <c r="FEC39" s="101"/>
      <c r="FED39" s="101"/>
      <c r="FEE39" s="101"/>
      <c r="FEF39" s="101"/>
      <c r="FEG39" s="101"/>
      <c r="FEH39" s="101"/>
      <c r="FEI39" s="101"/>
      <c r="FEJ39" s="101"/>
      <c r="FEK39" s="101"/>
      <c r="FEL39" s="101"/>
      <c r="FEM39" s="101"/>
      <c r="FEN39" s="101"/>
      <c r="FEO39" s="101"/>
      <c r="FEP39" s="101"/>
      <c r="FEQ39" s="101"/>
      <c r="FER39" s="101"/>
      <c r="FES39" s="101"/>
      <c r="FET39" s="101"/>
      <c r="FEU39" s="101"/>
      <c r="FEV39" s="101"/>
      <c r="FEW39" s="101"/>
      <c r="FEX39" s="101"/>
      <c r="FEY39" s="101"/>
      <c r="FEZ39" s="101"/>
      <c r="FFA39" s="101"/>
      <c r="FFB39" s="101"/>
      <c r="FFC39" s="101"/>
      <c r="FFD39" s="101"/>
      <c r="FFE39" s="101"/>
      <c r="FFF39" s="101"/>
      <c r="FFG39" s="101"/>
      <c r="FFH39" s="101"/>
      <c r="FFI39" s="101"/>
      <c r="FFJ39" s="101"/>
      <c r="FFK39" s="101"/>
      <c r="FFL39" s="101"/>
      <c r="FFM39" s="101"/>
      <c r="FFN39" s="101"/>
      <c r="FFO39" s="101"/>
      <c r="FFP39" s="101"/>
      <c r="FFQ39" s="101"/>
      <c r="FFR39" s="101"/>
      <c r="FFS39" s="101"/>
      <c r="FFT39" s="101"/>
      <c r="FFU39" s="101"/>
      <c r="FFV39" s="101"/>
      <c r="FFW39" s="101"/>
      <c r="FFX39" s="101"/>
      <c r="FFY39" s="101"/>
      <c r="FFZ39" s="101"/>
      <c r="FGA39" s="101"/>
      <c r="FGB39" s="101"/>
      <c r="FGC39" s="101"/>
      <c r="FGD39" s="101"/>
      <c r="FGE39" s="101"/>
      <c r="FGF39" s="101"/>
      <c r="FGG39" s="101"/>
      <c r="FGH39" s="101"/>
      <c r="FGI39" s="101"/>
      <c r="FGJ39" s="101"/>
      <c r="FGK39" s="101"/>
      <c r="FGL39" s="101"/>
      <c r="FGM39" s="101"/>
      <c r="FGN39" s="101"/>
      <c r="FGO39" s="101"/>
      <c r="FGP39" s="101"/>
      <c r="FGQ39" s="101"/>
      <c r="FGR39" s="101"/>
      <c r="FGS39" s="101"/>
      <c r="FGT39" s="101"/>
      <c r="FGU39" s="101"/>
      <c r="FGV39" s="101"/>
      <c r="FGW39" s="101"/>
      <c r="FGX39" s="101"/>
      <c r="FGY39" s="101"/>
      <c r="FGZ39" s="101"/>
      <c r="FHA39" s="101"/>
      <c r="FHB39" s="101"/>
      <c r="FHC39" s="101"/>
      <c r="FHD39" s="101"/>
      <c r="FHE39" s="101"/>
      <c r="FHF39" s="101"/>
      <c r="FHG39" s="101"/>
      <c r="FHH39" s="101"/>
      <c r="FHI39" s="101"/>
      <c r="FHJ39" s="101"/>
      <c r="FHK39" s="101"/>
      <c r="FHL39" s="101"/>
      <c r="FHM39" s="101"/>
      <c r="FHN39" s="101"/>
      <c r="FHO39" s="101"/>
      <c r="FHP39" s="101"/>
      <c r="FHQ39" s="101"/>
      <c r="FHR39" s="101"/>
      <c r="FHS39" s="101"/>
      <c r="FHT39" s="101"/>
      <c r="FHU39" s="101"/>
      <c r="FHV39" s="101"/>
      <c r="FHW39" s="101"/>
      <c r="FHX39" s="101"/>
      <c r="FHY39" s="101"/>
      <c r="FHZ39" s="101"/>
      <c r="FIA39" s="101"/>
      <c r="FIB39" s="101"/>
      <c r="FIC39" s="101"/>
      <c r="FID39" s="101"/>
      <c r="FIE39" s="101"/>
      <c r="FIF39" s="101"/>
      <c r="FIG39" s="101"/>
      <c r="FIH39" s="101"/>
      <c r="FII39" s="101"/>
      <c r="FIJ39" s="101"/>
      <c r="FIK39" s="101"/>
      <c r="FIL39" s="101"/>
      <c r="FIM39" s="101"/>
      <c r="FIN39" s="101"/>
      <c r="FIO39" s="101"/>
      <c r="FIP39" s="101"/>
      <c r="FIQ39" s="101"/>
      <c r="FIR39" s="101"/>
      <c r="FIS39" s="101"/>
      <c r="FIT39" s="101"/>
      <c r="FIU39" s="101"/>
      <c r="FIV39" s="101"/>
      <c r="FIW39" s="101"/>
      <c r="FIX39" s="101"/>
      <c r="FIY39" s="101"/>
      <c r="FIZ39" s="101"/>
      <c r="FJA39" s="101"/>
      <c r="FJB39" s="101"/>
      <c r="FJC39" s="101"/>
      <c r="FJD39" s="101"/>
      <c r="FJE39" s="101"/>
      <c r="FJF39" s="101"/>
      <c r="FJG39" s="101"/>
      <c r="FJH39" s="101"/>
      <c r="FJI39" s="101"/>
      <c r="FJJ39" s="101"/>
      <c r="FJK39" s="101"/>
      <c r="FJL39" s="101"/>
      <c r="FJM39" s="101"/>
      <c r="FJN39" s="101"/>
      <c r="FJO39" s="101"/>
      <c r="FJP39" s="101"/>
      <c r="FJQ39" s="101"/>
      <c r="FJR39" s="101"/>
      <c r="FJS39" s="101"/>
      <c r="FJT39" s="101"/>
      <c r="FJU39" s="101"/>
      <c r="FJV39" s="101"/>
      <c r="FJW39" s="101"/>
      <c r="FJX39" s="101"/>
      <c r="FJY39" s="101"/>
      <c r="FJZ39" s="101"/>
      <c r="FKA39" s="101"/>
      <c r="FKB39" s="101"/>
      <c r="FKC39" s="101"/>
      <c r="FKD39" s="101"/>
      <c r="FKE39" s="101"/>
      <c r="FKF39" s="101"/>
      <c r="FKG39" s="101"/>
      <c r="FKH39" s="101"/>
      <c r="FKI39" s="101"/>
      <c r="FKJ39" s="101"/>
      <c r="FKK39" s="101"/>
      <c r="FKL39" s="101"/>
      <c r="FKM39" s="101"/>
      <c r="FKN39" s="101"/>
      <c r="FKO39" s="101"/>
      <c r="FKP39" s="101"/>
      <c r="FKQ39" s="101"/>
      <c r="FKR39" s="101"/>
      <c r="FKS39" s="101"/>
      <c r="FKT39" s="101"/>
      <c r="FKU39" s="101"/>
      <c r="FKV39" s="101"/>
      <c r="FKW39" s="101"/>
      <c r="FKX39" s="101"/>
      <c r="FKY39" s="101"/>
      <c r="FKZ39" s="101"/>
      <c r="FLA39" s="101"/>
      <c r="FLB39" s="101"/>
      <c r="FLC39" s="101"/>
      <c r="FLD39" s="101"/>
      <c r="FLE39" s="101"/>
      <c r="FLF39" s="101"/>
      <c r="FLG39" s="101"/>
      <c r="FLH39" s="101"/>
      <c r="FLI39" s="101"/>
      <c r="FLJ39" s="101"/>
      <c r="FLK39" s="101"/>
      <c r="FLL39" s="101"/>
      <c r="FLM39" s="101"/>
      <c r="FLN39" s="101"/>
      <c r="FLO39" s="101"/>
      <c r="FLP39" s="101"/>
      <c r="FLQ39" s="101"/>
      <c r="FLR39" s="101"/>
      <c r="FLS39" s="101"/>
      <c r="FLT39" s="101"/>
      <c r="FLU39" s="101"/>
      <c r="FLV39" s="101"/>
      <c r="FLW39" s="101"/>
      <c r="FLX39" s="101"/>
      <c r="FLY39" s="101"/>
      <c r="FLZ39" s="101"/>
      <c r="FMA39" s="101"/>
      <c r="FMB39" s="101"/>
      <c r="FMC39" s="101"/>
      <c r="FMD39" s="101"/>
      <c r="FME39" s="101"/>
      <c r="FMF39" s="101"/>
      <c r="FMG39" s="101"/>
      <c r="FMH39" s="101"/>
      <c r="FMI39" s="101"/>
      <c r="FMJ39" s="101"/>
      <c r="FMK39" s="101"/>
      <c r="FML39" s="101"/>
      <c r="FMM39" s="101"/>
      <c r="FMN39" s="101"/>
      <c r="FMO39" s="101"/>
      <c r="FMP39" s="101"/>
      <c r="FMQ39" s="101"/>
      <c r="FMR39" s="101"/>
      <c r="FMS39" s="101"/>
      <c r="FMT39" s="101"/>
      <c r="FMU39" s="101"/>
      <c r="FMV39" s="101"/>
      <c r="FMW39" s="101"/>
      <c r="FMX39" s="101"/>
      <c r="FMY39" s="101"/>
      <c r="FMZ39" s="101"/>
      <c r="FNA39" s="101"/>
      <c r="FNB39" s="101"/>
      <c r="FNC39" s="101"/>
      <c r="FND39" s="101"/>
      <c r="FNE39" s="101"/>
      <c r="FNF39" s="101"/>
      <c r="FNG39" s="101"/>
      <c r="FNH39" s="101"/>
      <c r="FNI39" s="101"/>
      <c r="FNJ39" s="101"/>
      <c r="FNK39" s="101"/>
      <c r="FNL39" s="101"/>
      <c r="FNM39" s="101"/>
      <c r="FNN39" s="101"/>
      <c r="FNO39" s="101"/>
      <c r="FNP39" s="101"/>
      <c r="FNQ39" s="101"/>
      <c r="FNR39" s="101"/>
      <c r="FNS39" s="101"/>
      <c r="FNT39" s="101"/>
      <c r="FNU39" s="101"/>
      <c r="FNV39" s="101"/>
      <c r="FNW39" s="101"/>
      <c r="FNX39" s="101"/>
      <c r="FNY39" s="101"/>
      <c r="FNZ39" s="101"/>
      <c r="FOA39" s="101"/>
      <c r="FOB39" s="101"/>
      <c r="FOC39" s="101"/>
      <c r="FOD39" s="101"/>
      <c r="FOE39" s="101"/>
      <c r="FOF39" s="101"/>
      <c r="FOG39" s="101"/>
      <c r="FOH39" s="101"/>
      <c r="FOI39" s="101"/>
      <c r="FOJ39" s="101"/>
      <c r="FOK39" s="101"/>
      <c r="FOL39" s="101"/>
      <c r="FOM39" s="101"/>
      <c r="FON39" s="101"/>
      <c r="FOO39" s="101"/>
      <c r="FOP39" s="101"/>
      <c r="FOQ39" s="101"/>
      <c r="FOR39" s="101"/>
      <c r="FOS39" s="101"/>
      <c r="FOT39" s="101"/>
      <c r="FOU39" s="101"/>
      <c r="FOV39" s="101"/>
      <c r="FOW39" s="101"/>
      <c r="FOX39" s="101"/>
      <c r="FOY39" s="101"/>
      <c r="FOZ39" s="101"/>
      <c r="FPA39" s="101"/>
      <c r="FPB39" s="101"/>
      <c r="FPC39" s="101"/>
      <c r="FPD39" s="101"/>
      <c r="FPE39" s="101"/>
      <c r="FPF39" s="101"/>
      <c r="FPG39" s="101"/>
      <c r="FPH39" s="101"/>
      <c r="FPI39" s="101"/>
      <c r="FPJ39" s="101"/>
      <c r="FPK39" s="101"/>
      <c r="FPL39" s="101"/>
      <c r="FPM39" s="101"/>
      <c r="FPN39" s="101"/>
      <c r="FPO39" s="101"/>
      <c r="FPP39" s="101"/>
      <c r="FPQ39" s="101"/>
      <c r="FPR39" s="101"/>
      <c r="FPS39" s="101"/>
      <c r="FPT39" s="101"/>
      <c r="FPU39" s="101"/>
      <c r="FPV39" s="101"/>
      <c r="FPW39" s="101"/>
      <c r="FPX39" s="101"/>
      <c r="FPY39" s="101"/>
      <c r="FPZ39" s="101"/>
      <c r="FQA39" s="101"/>
      <c r="FQB39" s="101"/>
      <c r="FQC39" s="101"/>
      <c r="FQD39" s="101"/>
      <c r="FQE39" s="101"/>
      <c r="FQF39" s="101"/>
      <c r="FQG39" s="101"/>
      <c r="FQH39" s="101"/>
      <c r="FQI39" s="101"/>
      <c r="FQJ39" s="101"/>
      <c r="FQK39" s="101"/>
      <c r="FQL39" s="101"/>
      <c r="FQM39" s="101"/>
      <c r="FQN39" s="101"/>
      <c r="FQO39" s="101"/>
      <c r="FQP39" s="101"/>
      <c r="FQQ39" s="101"/>
      <c r="FQR39" s="101"/>
      <c r="FQS39" s="101"/>
      <c r="FQT39" s="101"/>
      <c r="FQU39" s="101"/>
      <c r="FQV39" s="101"/>
      <c r="FQW39" s="101"/>
      <c r="FQX39" s="101"/>
      <c r="FQY39" s="101"/>
      <c r="FQZ39" s="101"/>
      <c r="FRA39" s="101"/>
      <c r="FRB39" s="101"/>
      <c r="FRC39" s="101"/>
      <c r="FRD39" s="101"/>
      <c r="FRE39" s="101"/>
      <c r="FRF39" s="101"/>
      <c r="FRG39" s="101"/>
      <c r="FRH39" s="101"/>
      <c r="FRI39" s="101"/>
      <c r="FRJ39" s="101"/>
      <c r="FRK39" s="101"/>
      <c r="FRL39" s="101"/>
      <c r="FRM39" s="101"/>
      <c r="FRN39" s="101"/>
      <c r="FRO39" s="101"/>
      <c r="FRP39" s="101"/>
      <c r="FRQ39" s="101"/>
      <c r="FRR39" s="101"/>
      <c r="FRS39" s="101"/>
      <c r="FRT39" s="101"/>
      <c r="FRU39" s="101"/>
      <c r="FRV39" s="101"/>
      <c r="FRW39" s="101"/>
      <c r="FRX39" s="101"/>
      <c r="FRY39" s="101"/>
      <c r="FRZ39" s="101"/>
      <c r="FSA39" s="101"/>
      <c r="FSB39" s="101"/>
      <c r="FSC39" s="101"/>
      <c r="FSD39" s="101"/>
      <c r="FSE39" s="101"/>
      <c r="FSF39" s="101"/>
      <c r="FSG39" s="101"/>
      <c r="FSH39" s="101"/>
      <c r="FSI39" s="101"/>
      <c r="FSJ39" s="101"/>
      <c r="FSK39" s="101"/>
      <c r="FSL39" s="101"/>
      <c r="FSM39" s="101"/>
      <c r="FSN39" s="101"/>
      <c r="FSO39" s="101"/>
      <c r="FSP39" s="101"/>
      <c r="FSQ39" s="101"/>
      <c r="FSR39" s="101"/>
      <c r="FSS39" s="101"/>
      <c r="FST39" s="101"/>
      <c r="FSU39" s="101"/>
      <c r="FSV39" s="101"/>
      <c r="FSW39" s="101"/>
      <c r="FSX39" s="101"/>
      <c r="FSY39" s="101"/>
      <c r="FSZ39" s="101"/>
      <c r="FTA39" s="101"/>
      <c r="FTB39" s="101"/>
      <c r="FTC39" s="101"/>
      <c r="FTD39" s="101"/>
      <c r="FTE39" s="101"/>
      <c r="FTF39" s="101"/>
      <c r="FTG39" s="101"/>
      <c r="FTH39" s="101"/>
      <c r="FTI39" s="101"/>
      <c r="FTJ39" s="101"/>
      <c r="FTK39" s="101"/>
      <c r="FTL39" s="101"/>
      <c r="FTM39" s="101"/>
      <c r="FTN39" s="101"/>
      <c r="FTO39" s="101"/>
      <c r="FTP39" s="101"/>
      <c r="FTQ39" s="101"/>
      <c r="FTR39" s="101"/>
      <c r="FTS39" s="101"/>
      <c r="FTT39" s="101"/>
      <c r="FTU39" s="101"/>
      <c r="FTV39" s="101"/>
      <c r="FTW39" s="101"/>
      <c r="FTX39" s="101"/>
      <c r="FTY39" s="101"/>
      <c r="FTZ39" s="101"/>
      <c r="FUA39" s="101"/>
      <c r="FUB39" s="101"/>
      <c r="FUC39" s="101"/>
      <c r="FUD39" s="101"/>
      <c r="FUE39" s="101"/>
      <c r="FUF39" s="101"/>
      <c r="FUG39" s="101"/>
      <c r="FUH39" s="101"/>
      <c r="FUI39" s="101"/>
      <c r="FUJ39" s="101"/>
      <c r="FUK39" s="101"/>
      <c r="FUL39" s="101"/>
      <c r="FUM39" s="101"/>
      <c r="FUN39" s="101"/>
      <c r="FUO39" s="101"/>
      <c r="FUP39" s="101"/>
      <c r="FUQ39" s="101"/>
      <c r="FUR39" s="101"/>
      <c r="FUS39" s="101"/>
      <c r="FUT39" s="101"/>
      <c r="FUU39" s="101"/>
      <c r="FUV39" s="101"/>
      <c r="FUW39" s="101"/>
      <c r="FUX39" s="101"/>
      <c r="FUY39" s="101"/>
      <c r="FUZ39" s="101"/>
      <c r="FVA39" s="101"/>
      <c r="FVB39" s="101"/>
      <c r="FVC39" s="101"/>
      <c r="FVD39" s="101"/>
      <c r="FVE39" s="101"/>
      <c r="FVF39" s="101"/>
      <c r="FVG39" s="101"/>
      <c r="FVH39" s="101"/>
      <c r="FVI39" s="101"/>
      <c r="FVJ39" s="101"/>
      <c r="FVK39" s="101"/>
      <c r="FVL39" s="101"/>
      <c r="FVM39" s="101"/>
      <c r="FVN39" s="101"/>
      <c r="FVO39" s="101"/>
      <c r="FVP39" s="101"/>
      <c r="FVQ39" s="101"/>
      <c r="FVR39" s="101"/>
      <c r="FVS39" s="101"/>
      <c r="FVT39" s="101"/>
      <c r="FVU39" s="101"/>
      <c r="FVV39" s="101"/>
      <c r="FVW39" s="101"/>
      <c r="FVX39" s="101"/>
      <c r="FVY39" s="101"/>
      <c r="FVZ39" s="101"/>
      <c r="FWA39" s="101"/>
      <c r="FWB39" s="101"/>
      <c r="FWC39" s="101"/>
      <c r="FWD39" s="101"/>
      <c r="FWE39" s="101"/>
      <c r="FWF39" s="101"/>
      <c r="FWG39" s="101"/>
      <c r="FWH39" s="101"/>
      <c r="FWI39" s="101"/>
      <c r="FWJ39" s="101"/>
      <c r="FWK39" s="101"/>
      <c r="FWL39" s="101"/>
      <c r="FWM39" s="101"/>
      <c r="FWN39" s="101"/>
      <c r="FWO39" s="101"/>
      <c r="FWP39" s="101"/>
      <c r="FWQ39" s="101"/>
      <c r="FWR39" s="101"/>
      <c r="FWS39" s="101"/>
      <c r="FWT39" s="101"/>
      <c r="FWU39" s="101"/>
      <c r="FWV39" s="101"/>
      <c r="FWW39" s="101"/>
      <c r="FWX39" s="101"/>
      <c r="FWY39" s="101"/>
      <c r="FWZ39" s="101"/>
      <c r="FXA39" s="101"/>
      <c r="FXB39" s="101"/>
      <c r="FXC39" s="101"/>
      <c r="FXD39" s="101"/>
      <c r="FXE39" s="101"/>
      <c r="FXF39" s="101"/>
      <c r="FXG39" s="101"/>
      <c r="FXH39" s="101"/>
      <c r="FXI39" s="101"/>
      <c r="FXJ39" s="101"/>
      <c r="FXK39" s="101"/>
      <c r="FXL39" s="101"/>
      <c r="FXM39" s="101"/>
      <c r="FXN39" s="101"/>
      <c r="FXO39" s="101"/>
      <c r="FXP39" s="101"/>
      <c r="FXQ39" s="101"/>
      <c r="FXR39" s="101"/>
      <c r="FXS39" s="101"/>
      <c r="FXT39" s="101"/>
      <c r="FXU39" s="101"/>
      <c r="FXV39" s="101"/>
      <c r="FXW39" s="101"/>
      <c r="FXX39" s="101"/>
      <c r="FXY39" s="101"/>
      <c r="FXZ39" s="101"/>
      <c r="FYA39" s="101"/>
      <c r="FYB39" s="101"/>
      <c r="FYC39" s="101"/>
      <c r="FYD39" s="101"/>
      <c r="FYE39" s="101"/>
      <c r="FYF39" s="101"/>
      <c r="FYG39" s="101"/>
      <c r="FYH39" s="101"/>
      <c r="FYI39" s="101"/>
      <c r="FYJ39" s="101"/>
      <c r="FYK39" s="101"/>
      <c r="FYL39" s="101"/>
      <c r="FYM39" s="101"/>
      <c r="FYN39" s="101"/>
      <c r="FYO39" s="101"/>
      <c r="FYP39" s="101"/>
      <c r="FYQ39" s="101"/>
      <c r="FYR39" s="101"/>
      <c r="FYS39" s="101"/>
      <c r="FYT39" s="101"/>
      <c r="FYU39" s="101"/>
      <c r="FYV39" s="101"/>
      <c r="FYW39" s="101"/>
      <c r="FYX39" s="101"/>
      <c r="FYY39" s="101"/>
      <c r="FYZ39" s="101"/>
      <c r="FZA39" s="101"/>
      <c r="FZB39" s="101"/>
      <c r="FZC39" s="101"/>
      <c r="FZD39" s="101"/>
      <c r="FZE39" s="101"/>
      <c r="FZF39" s="101"/>
      <c r="FZG39" s="101"/>
      <c r="FZH39" s="101"/>
      <c r="FZI39" s="101"/>
      <c r="FZJ39" s="101"/>
      <c r="FZK39" s="101"/>
      <c r="FZL39" s="101"/>
      <c r="FZM39" s="101"/>
      <c r="FZN39" s="101"/>
      <c r="FZO39" s="101"/>
      <c r="FZP39" s="101"/>
      <c r="FZQ39" s="101"/>
      <c r="FZR39" s="101"/>
      <c r="FZS39" s="101"/>
      <c r="FZT39" s="101"/>
      <c r="FZU39" s="101"/>
      <c r="FZV39" s="101"/>
      <c r="FZW39" s="101"/>
      <c r="FZX39" s="101"/>
      <c r="FZY39" s="101"/>
      <c r="FZZ39" s="101"/>
      <c r="GAA39" s="101"/>
      <c r="GAB39" s="101"/>
      <c r="GAC39" s="101"/>
      <c r="GAD39" s="101"/>
      <c r="GAE39" s="101"/>
      <c r="GAF39" s="101"/>
      <c r="GAG39" s="101"/>
      <c r="GAH39" s="101"/>
      <c r="GAI39" s="101"/>
      <c r="GAJ39" s="101"/>
      <c r="GAK39" s="101"/>
      <c r="GAL39" s="101"/>
      <c r="GAM39" s="101"/>
      <c r="GAN39" s="101"/>
      <c r="GAO39" s="101"/>
      <c r="GAP39" s="101"/>
      <c r="GAQ39" s="101"/>
      <c r="GAR39" s="101"/>
      <c r="GAS39" s="101"/>
      <c r="GAT39" s="101"/>
      <c r="GAU39" s="101"/>
      <c r="GAV39" s="101"/>
      <c r="GAW39" s="101"/>
      <c r="GAX39" s="101"/>
      <c r="GAY39" s="101"/>
      <c r="GAZ39" s="101"/>
      <c r="GBA39" s="101"/>
      <c r="GBB39" s="101"/>
      <c r="GBC39" s="101"/>
      <c r="GBD39" s="101"/>
      <c r="GBE39" s="101"/>
      <c r="GBF39" s="101"/>
      <c r="GBG39" s="101"/>
      <c r="GBH39" s="101"/>
      <c r="GBI39" s="101"/>
      <c r="GBJ39" s="101"/>
      <c r="GBK39" s="101"/>
      <c r="GBL39" s="101"/>
      <c r="GBM39" s="101"/>
      <c r="GBN39" s="101"/>
      <c r="GBO39" s="101"/>
      <c r="GBP39" s="101"/>
      <c r="GBQ39" s="101"/>
      <c r="GBR39" s="101"/>
      <c r="GBS39" s="101"/>
      <c r="GBT39" s="101"/>
      <c r="GBU39" s="101"/>
      <c r="GBV39" s="101"/>
      <c r="GBW39" s="101"/>
      <c r="GBX39" s="101"/>
      <c r="GBY39" s="101"/>
      <c r="GBZ39" s="101"/>
      <c r="GCA39" s="101"/>
      <c r="GCB39" s="101"/>
      <c r="GCC39" s="101"/>
      <c r="GCD39" s="101"/>
      <c r="GCE39" s="101"/>
      <c r="GCF39" s="101"/>
      <c r="GCG39" s="101"/>
      <c r="GCH39" s="101"/>
      <c r="GCI39" s="101"/>
      <c r="GCJ39" s="101"/>
      <c r="GCK39" s="101"/>
      <c r="GCL39" s="101"/>
      <c r="GCM39" s="101"/>
      <c r="GCN39" s="101"/>
      <c r="GCO39" s="101"/>
      <c r="GCP39" s="101"/>
      <c r="GCQ39" s="101"/>
      <c r="GCR39" s="101"/>
      <c r="GCS39" s="101"/>
      <c r="GCT39" s="101"/>
      <c r="GCU39" s="101"/>
      <c r="GCV39" s="101"/>
      <c r="GCW39" s="101"/>
      <c r="GCX39" s="101"/>
      <c r="GCY39" s="101"/>
      <c r="GCZ39" s="101"/>
      <c r="GDA39" s="101"/>
      <c r="GDB39" s="101"/>
      <c r="GDC39" s="101"/>
      <c r="GDD39" s="101"/>
      <c r="GDE39" s="101"/>
      <c r="GDF39" s="101"/>
      <c r="GDG39" s="101"/>
      <c r="GDH39" s="101"/>
      <c r="GDI39" s="101"/>
      <c r="GDJ39" s="101"/>
      <c r="GDK39" s="101"/>
      <c r="GDL39" s="101"/>
      <c r="GDM39" s="101"/>
      <c r="GDN39" s="101"/>
      <c r="GDO39" s="101"/>
      <c r="GDP39" s="101"/>
      <c r="GDQ39" s="101"/>
      <c r="GDR39" s="101"/>
      <c r="GDS39" s="101"/>
      <c r="GDT39" s="101"/>
      <c r="GDU39" s="101"/>
      <c r="GDV39" s="101"/>
      <c r="GDW39" s="101"/>
      <c r="GDX39" s="101"/>
      <c r="GDY39" s="101"/>
      <c r="GDZ39" s="101"/>
      <c r="GEA39" s="101"/>
      <c r="GEB39" s="101"/>
      <c r="GEC39" s="101"/>
      <c r="GED39" s="101"/>
      <c r="GEE39" s="101"/>
      <c r="GEF39" s="101"/>
      <c r="GEG39" s="101"/>
      <c r="GEH39" s="101"/>
      <c r="GEI39" s="101"/>
      <c r="GEJ39" s="101"/>
      <c r="GEK39" s="101"/>
      <c r="GEL39" s="101"/>
      <c r="GEM39" s="101"/>
      <c r="GEN39" s="101"/>
      <c r="GEO39" s="101"/>
      <c r="GEP39" s="101"/>
      <c r="GEQ39" s="101"/>
      <c r="GER39" s="101"/>
      <c r="GES39" s="101"/>
      <c r="GET39" s="101"/>
      <c r="GEU39" s="101"/>
      <c r="GEV39" s="101"/>
      <c r="GEW39" s="101"/>
      <c r="GEX39" s="101"/>
      <c r="GEY39" s="101"/>
      <c r="GEZ39" s="101"/>
      <c r="GFA39" s="101"/>
      <c r="GFB39" s="101"/>
      <c r="GFC39" s="101"/>
      <c r="GFD39" s="101"/>
      <c r="GFE39" s="101"/>
      <c r="GFF39" s="101"/>
      <c r="GFG39" s="101"/>
      <c r="GFH39" s="101"/>
      <c r="GFI39" s="101"/>
      <c r="GFJ39" s="101"/>
      <c r="GFK39" s="101"/>
      <c r="GFL39" s="101"/>
      <c r="GFM39" s="101"/>
      <c r="GFN39" s="101"/>
      <c r="GFO39" s="101"/>
      <c r="GFP39" s="101"/>
      <c r="GFQ39" s="101"/>
      <c r="GFR39" s="101"/>
      <c r="GFS39" s="101"/>
      <c r="GFT39" s="101"/>
      <c r="GFU39" s="101"/>
      <c r="GFV39" s="101"/>
      <c r="GFW39" s="101"/>
      <c r="GFX39" s="101"/>
      <c r="GFY39" s="101"/>
      <c r="GFZ39" s="101"/>
      <c r="GGA39" s="101"/>
      <c r="GGB39" s="101"/>
      <c r="GGC39" s="101"/>
      <c r="GGD39" s="101"/>
      <c r="GGE39" s="101"/>
      <c r="GGF39" s="101"/>
      <c r="GGG39" s="101"/>
      <c r="GGH39" s="101"/>
      <c r="GGI39" s="101"/>
      <c r="GGJ39" s="101"/>
      <c r="GGK39" s="101"/>
      <c r="GGL39" s="101"/>
      <c r="GGM39" s="101"/>
      <c r="GGN39" s="101"/>
      <c r="GGO39" s="101"/>
      <c r="GGP39" s="101"/>
      <c r="GGQ39" s="101"/>
      <c r="GGR39" s="101"/>
      <c r="GGS39" s="101"/>
      <c r="GGT39" s="101"/>
      <c r="GGU39" s="101"/>
      <c r="GGV39" s="101"/>
      <c r="GGW39" s="101"/>
      <c r="GGX39" s="101"/>
      <c r="GGY39" s="101"/>
      <c r="GGZ39" s="101"/>
      <c r="GHA39" s="101"/>
      <c r="GHB39" s="101"/>
      <c r="GHC39" s="101"/>
      <c r="GHD39" s="101"/>
      <c r="GHE39" s="101"/>
      <c r="GHF39" s="101"/>
      <c r="GHG39" s="101"/>
      <c r="GHH39" s="101"/>
      <c r="GHI39" s="101"/>
      <c r="GHJ39" s="101"/>
      <c r="GHK39" s="101"/>
      <c r="GHL39" s="101"/>
      <c r="GHM39" s="101"/>
      <c r="GHN39" s="101"/>
      <c r="GHO39" s="101"/>
      <c r="GHP39" s="101"/>
      <c r="GHQ39" s="101"/>
      <c r="GHR39" s="101"/>
      <c r="GHS39" s="101"/>
      <c r="GHT39" s="101"/>
      <c r="GHU39" s="101"/>
      <c r="GHV39" s="101"/>
      <c r="GHW39" s="101"/>
      <c r="GHX39" s="101"/>
      <c r="GHY39" s="101"/>
      <c r="GHZ39" s="101"/>
      <c r="GIA39" s="101"/>
      <c r="GIB39" s="101"/>
      <c r="GIC39" s="101"/>
      <c r="GID39" s="101"/>
      <c r="GIE39" s="101"/>
      <c r="GIF39" s="101"/>
      <c r="GIG39" s="101"/>
      <c r="GIH39" s="101"/>
      <c r="GII39" s="101"/>
      <c r="GIJ39" s="101"/>
      <c r="GIK39" s="101"/>
      <c r="GIL39" s="101"/>
      <c r="GIM39" s="101"/>
      <c r="GIN39" s="101"/>
      <c r="GIO39" s="101"/>
      <c r="GIP39" s="101"/>
      <c r="GIQ39" s="101"/>
      <c r="GIR39" s="101"/>
      <c r="GIS39" s="101"/>
      <c r="GIT39" s="101"/>
      <c r="GIU39" s="101"/>
      <c r="GIV39" s="101"/>
      <c r="GIW39" s="101"/>
      <c r="GIX39" s="101"/>
      <c r="GIY39" s="101"/>
      <c r="GIZ39" s="101"/>
      <c r="GJA39" s="101"/>
      <c r="GJB39" s="101"/>
      <c r="GJC39" s="101"/>
      <c r="GJD39" s="101"/>
      <c r="GJE39" s="101"/>
      <c r="GJF39" s="101"/>
      <c r="GJG39" s="101"/>
      <c r="GJH39" s="101"/>
      <c r="GJI39" s="101"/>
      <c r="GJJ39" s="101"/>
      <c r="GJK39" s="101"/>
      <c r="GJL39" s="101"/>
      <c r="GJM39" s="101"/>
      <c r="GJN39" s="101"/>
      <c r="GJO39" s="101"/>
      <c r="GJP39" s="101"/>
      <c r="GJQ39" s="101"/>
      <c r="GJR39" s="101"/>
      <c r="GJS39" s="101"/>
      <c r="GJT39" s="101"/>
      <c r="GJU39" s="101"/>
      <c r="GJV39" s="101"/>
      <c r="GJW39" s="101"/>
      <c r="GJX39" s="101"/>
      <c r="GJY39" s="101"/>
      <c r="GJZ39" s="101"/>
      <c r="GKA39" s="101"/>
      <c r="GKB39" s="101"/>
      <c r="GKC39" s="101"/>
      <c r="GKD39" s="101"/>
      <c r="GKE39" s="101"/>
      <c r="GKF39" s="101"/>
      <c r="GKG39" s="101"/>
      <c r="GKH39" s="101"/>
      <c r="GKI39" s="101"/>
      <c r="GKJ39" s="101"/>
      <c r="GKK39" s="101"/>
      <c r="GKL39" s="101"/>
      <c r="GKM39" s="101"/>
      <c r="GKN39" s="101"/>
      <c r="GKO39" s="101"/>
      <c r="GKP39" s="101"/>
      <c r="GKQ39" s="101"/>
      <c r="GKR39" s="101"/>
      <c r="GKS39" s="101"/>
      <c r="GKT39" s="101"/>
      <c r="GKU39" s="101"/>
      <c r="GKV39" s="101"/>
      <c r="GKW39" s="101"/>
      <c r="GKX39" s="101"/>
      <c r="GKY39" s="101"/>
      <c r="GKZ39" s="101"/>
      <c r="GLA39" s="101"/>
      <c r="GLB39" s="101"/>
      <c r="GLC39" s="101"/>
      <c r="GLD39" s="101"/>
      <c r="GLE39" s="101"/>
      <c r="GLF39" s="101"/>
      <c r="GLG39" s="101"/>
      <c r="GLH39" s="101"/>
      <c r="GLI39" s="101"/>
      <c r="GLJ39" s="101"/>
      <c r="GLK39" s="101"/>
      <c r="GLL39" s="101"/>
      <c r="GLM39" s="101"/>
      <c r="GLN39" s="101"/>
      <c r="GLO39" s="101"/>
      <c r="GLP39" s="101"/>
      <c r="GLQ39" s="101"/>
      <c r="GLR39" s="101"/>
      <c r="GLS39" s="101"/>
      <c r="GLT39" s="101"/>
      <c r="GLU39" s="101"/>
      <c r="GLV39" s="101"/>
      <c r="GLW39" s="101"/>
      <c r="GLX39" s="101"/>
      <c r="GLY39" s="101"/>
      <c r="GLZ39" s="101"/>
      <c r="GMA39" s="101"/>
      <c r="GMB39" s="101"/>
      <c r="GMC39" s="101"/>
      <c r="GMD39" s="101"/>
      <c r="GME39" s="101"/>
      <c r="GMF39" s="101"/>
      <c r="GMG39" s="101"/>
      <c r="GMH39" s="101"/>
      <c r="GMI39" s="101"/>
      <c r="GMJ39" s="101"/>
      <c r="GMK39" s="101"/>
      <c r="GML39" s="101"/>
      <c r="GMM39" s="101"/>
      <c r="GMN39" s="101"/>
      <c r="GMO39" s="101"/>
      <c r="GMP39" s="101"/>
      <c r="GMQ39" s="101"/>
      <c r="GMR39" s="101"/>
      <c r="GMS39" s="101"/>
      <c r="GMT39" s="101"/>
      <c r="GMU39" s="101"/>
      <c r="GMV39" s="101"/>
      <c r="GMW39" s="101"/>
      <c r="GMX39" s="101"/>
      <c r="GMY39" s="101"/>
      <c r="GMZ39" s="101"/>
      <c r="GNA39" s="101"/>
      <c r="GNB39" s="101"/>
      <c r="GNC39" s="101"/>
      <c r="GND39" s="101"/>
      <c r="GNE39" s="101"/>
      <c r="GNF39" s="101"/>
      <c r="GNG39" s="101"/>
      <c r="GNH39" s="101"/>
      <c r="GNI39" s="101"/>
      <c r="GNJ39" s="101"/>
      <c r="GNK39" s="101"/>
      <c r="GNL39" s="101"/>
      <c r="GNM39" s="101"/>
      <c r="GNN39" s="101"/>
      <c r="GNO39" s="101"/>
      <c r="GNP39" s="101"/>
      <c r="GNQ39" s="101"/>
      <c r="GNR39" s="101"/>
      <c r="GNS39" s="101"/>
      <c r="GNT39" s="101"/>
      <c r="GNU39" s="101"/>
      <c r="GNV39" s="101"/>
      <c r="GNW39" s="101"/>
      <c r="GNX39" s="101"/>
      <c r="GNY39" s="101"/>
      <c r="GNZ39" s="101"/>
      <c r="GOA39" s="101"/>
      <c r="GOB39" s="101"/>
      <c r="GOC39" s="101"/>
      <c r="GOD39" s="101"/>
      <c r="GOE39" s="101"/>
      <c r="GOF39" s="101"/>
      <c r="GOG39" s="101"/>
      <c r="GOH39" s="101"/>
      <c r="GOI39" s="101"/>
      <c r="GOJ39" s="101"/>
      <c r="GOK39" s="101"/>
      <c r="GOL39" s="101"/>
      <c r="GOM39" s="101"/>
      <c r="GON39" s="101"/>
      <c r="GOO39" s="101"/>
      <c r="GOP39" s="101"/>
      <c r="GOQ39" s="101"/>
      <c r="GOR39" s="101"/>
      <c r="GOS39" s="101"/>
      <c r="GOT39" s="101"/>
      <c r="GOU39" s="101"/>
      <c r="GOV39" s="101"/>
      <c r="GOW39" s="101"/>
      <c r="GOX39" s="101"/>
      <c r="GOY39" s="101"/>
      <c r="GOZ39" s="101"/>
      <c r="GPA39" s="101"/>
      <c r="GPB39" s="101"/>
      <c r="GPC39" s="101"/>
      <c r="GPD39" s="101"/>
      <c r="GPE39" s="101"/>
      <c r="GPF39" s="101"/>
      <c r="GPG39" s="101"/>
      <c r="GPH39" s="101"/>
      <c r="GPI39" s="101"/>
      <c r="GPJ39" s="101"/>
      <c r="GPK39" s="101"/>
      <c r="GPL39" s="101"/>
      <c r="GPM39" s="101"/>
      <c r="GPN39" s="101"/>
      <c r="GPO39" s="101"/>
      <c r="GPP39" s="101"/>
      <c r="GPQ39" s="101"/>
      <c r="GPR39" s="101"/>
      <c r="GPS39" s="101"/>
      <c r="GPT39" s="101"/>
      <c r="GPU39" s="101"/>
      <c r="GPV39" s="101"/>
      <c r="GPW39" s="101"/>
      <c r="GPX39" s="101"/>
      <c r="GPY39" s="101"/>
      <c r="GPZ39" s="101"/>
      <c r="GQA39" s="101"/>
      <c r="GQB39" s="101"/>
      <c r="GQC39" s="101"/>
      <c r="GQD39" s="101"/>
      <c r="GQE39" s="101"/>
      <c r="GQF39" s="101"/>
      <c r="GQG39" s="101"/>
      <c r="GQH39" s="101"/>
      <c r="GQI39" s="101"/>
      <c r="GQJ39" s="101"/>
      <c r="GQK39" s="101"/>
      <c r="GQL39" s="101"/>
      <c r="GQM39" s="101"/>
      <c r="GQN39" s="101"/>
      <c r="GQO39" s="101"/>
      <c r="GQP39" s="101"/>
      <c r="GQQ39" s="101"/>
      <c r="GQR39" s="101"/>
      <c r="GQS39" s="101"/>
      <c r="GQT39" s="101"/>
      <c r="GQU39" s="101"/>
      <c r="GQV39" s="101"/>
      <c r="GQW39" s="101"/>
      <c r="GQX39" s="101"/>
      <c r="GQY39" s="101"/>
      <c r="GQZ39" s="101"/>
      <c r="GRA39" s="101"/>
      <c r="GRB39" s="101"/>
      <c r="GRC39" s="101"/>
      <c r="GRD39" s="101"/>
      <c r="GRE39" s="101"/>
      <c r="GRF39" s="101"/>
      <c r="GRG39" s="101"/>
      <c r="GRH39" s="101"/>
      <c r="GRI39" s="101"/>
      <c r="GRJ39" s="101"/>
      <c r="GRK39" s="101"/>
      <c r="GRL39" s="101"/>
      <c r="GRM39" s="101"/>
      <c r="GRN39" s="101"/>
      <c r="GRO39" s="101"/>
      <c r="GRP39" s="101"/>
      <c r="GRQ39" s="101"/>
      <c r="GRR39" s="101"/>
      <c r="GRS39" s="101"/>
      <c r="GRT39" s="101"/>
      <c r="GRU39" s="101"/>
      <c r="GRV39" s="101"/>
      <c r="GRW39" s="101"/>
      <c r="GRX39" s="101"/>
      <c r="GRY39" s="101"/>
      <c r="GRZ39" s="101"/>
      <c r="GSA39" s="101"/>
      <c r="GSB39" s="101"/>
      <c r="GSC39" s="101"/>
      <c r="GSD39" s="101"/>
      <c r="GSE39" s="101"/>
      <c r="GSF39" s="101"/>
      <c r="GSG39" s="101"/>
      <c r="GSH39" s="101"/>
      <c r="GSI39" s="101"/>
      <c r="GSJ39" s="101"/>
      <c r="GSK39" s="101"/>
      <c r="GSL39" s="101"/>
      <c r="GSM39" s="101"/>
      <c r="GSN39" s="101"/>
      <c r="GSO39" s="101"/>
      <c r="GSP39" s="101"/>
      <c r="GSQ39" s="101"/>
      <c r="GSR39" s="101"/>
      <c r="GSS39" s="101"/>
      <c r="GST39" s="101"/>
      <c r="GSU39" s="101"/>
      <c r="GSV39" s="101"/>
      <c r="GSW39" s="101"/>
      <c r="GSX39" s="101"/>
      <c r="GSY39" s="101"/>
      <c r="GSZ39" s="101"/>
      <c r="GTA39" s="101"/>
      <c r="GTB39" s="101"/>
      <c r="GTC39" s="101"/>
      <c r="GTD39" s="101"/>
      <c r="GTE39" s="101"/>
      <c r="GTF39" s="101"/>
      <c r="GTG39" s="101"/>
      <c r="GTH39" s="101"/>
      <c r="GTI39" s="101"/>
      <c r="GTJ39" s="101"/>
      <c r="GTK39" s="101"/>
      <c r="GTL39" s="101"/>
      <c r="GTM39" s="101"/>
      <c r="GTN39" s="101"/>
      <c r="GTO39" s="101"/>
      <c r="GTP39" s="101"/>
      <c r="GTQ39" s="101"/>
      <c r="GTR39" s="101"/>
      <c r="GTS39" s="101"/>
      <c r="GTT39" s="101"/>
      <c r="GTU39" s="101"/>
      <c r="GTV39" s="101"/>
      <c r="GTW39" s="101"/>
      <c r="GTX39" s="101"/>
      <c r="GTY39" s="101"/>
      <c r="GTZ39" s="101"/>
      <c r="GUA39" s="101"/>
      <c r="GUB39" s="101"/>
      <c r="GUC39" s="101"/>
      <c r="GUD39" s="101"/>
      <c r="GUE39" s="101"/>
      <c r="GUF39" s="101"/>
      <c r="GUG39" s="101"/>
      <c r="GUH39" s="101"/>
      <c r="GUI39" s="101"/>
      <c r="GUJ39" s="101"/>
      <c r="GUK39" s="101"/>
      <c r="GUL39" s="101"/>
      <c r="GUM39" s="101"/>
      <c r="GUN39" s="101"/>
      <c r="GUO39" s="101"/>
      <c r="GUP39" s="101"/>
      <c r="GUQ39" s="101"/>
      <c r="GUR39" s="101"/>
      <c r="GUS39" s="101"/>
      <c r="GUT39" s="101"/>
      <c r="GUU39" s="101"/>
      <c r="GUV39" s="101"/>
      <c r="GUW39" s="101"/>
      <c r="GUX39" s="101"/>
      <c r="GUY39" s="101"/>
      <c r="GUZ39" s="101"/>
      <c r="GVA39" s="101"/>
      <c r="GVB39" s="101"/>
      <c r="GVC39" s="101"/>
      <c r="GVD39" s="101"/>
      <c r="GVE39" s="101"/>
      <c r="GVF39" s="101"/>
      <c r="GVG39" s="101"/>
      <c r="GVH39" s="101"/>
      <c r="GVI39" s="101"/>
      <c r="GVJ39" s="101"/>
      <c r="GVK39" s="101"/>
      <c r="GVL39" s="101"/>
      <c r="GVM39" s="101"/>
      <c r="GVN39" s="101"/>
      <c r="GVO39" s="101"/>
      <c r="GVP39" s="101"/>
      <c r="GVQ39" s="101"/>
      <c r="GVR39" s="101"/>
      <c r="GVS39" s="101"/>
      <c r="GVT39" s="101"/>
      <c r="GVU39" s="101"/>
      <c r="GVV39" s="101"/>
      <c r="GVW39" s="101"/>
      <c r="GVX39" s="101"/>
      <c r="GVY39" s="101"/>
      <c r="GVZ39" s="101"/>
      <c r="GWA39" s="101"/>
      <c r="GWB39" s="101"/>
      <c r="GWC39" s="101"/>
      <c r="GWD39" s="101"/>
      <c r="GWE39" s="101"/>
      <c r="GWF39" s="101"/>
      <c r="GWG39" s="101"/>
      <c r="GWH39" s="101"/>
      <c r="GWI39" s="101"/>
      <c r="GWJ39" s="101"/>
      <c r="GWK39" s="101"/>
      <c r="GWL39" s="101"/>
      <c r="GWM39" s="101"/>
      <c r="GWN39" s="101"/>
      <c r="GWO39" s="101"/>
      <c r="GWP39" s="101"/>
      <c r="GWQ39" s="101"/>
      <c r="GWR39" s="101"/>
      <c r="GWS39" s="101"/>
      <c r="GWT39" s="101"/>
      <c r="GWU39" s="101"/>
      <c r="GWV39" s="101"/>
      <c r="GWW39" s="101"/>
      <c r="GWX39" s="101"/>
      <c r="GWY39" s="101"/>
      <c r="GWZ39" s="101"/>
      <c r="GXA39" s="101"/>
      <c r="GXB39" s="101"/>
      <c r="GXC39" s="101"/>
      <c r="GXD39" s="101"/>
      <c r="GXE39" s="101"/>
      <c r="GXF39" s="101"/>
      <c r="GXG39" s="101"/>
      <c r="GXH39" s="101"/>
      <c r="GXI39" s="101"/>
      <c r="GXJ39" s="101"/>
      <c r="GXK39" s="101"/>
      <c r="GXL39" s="101"/>
      <c r="GXM39" s="101"/>
      <c r="GXN39" s="101"/>
      <c r="GXO39" s="101"/>
      <c r="GXP39" s="101"/>
      <c r="GXQ39" s="101"/>
      <c r="GXR39" s="101"/>
      <c r="GXS39" s="101"/>
      <c r="GXT39" s="101"/>
      <c r="GXU39" s="101"/>
      <c r="GXV39" s="101"/>
      <c r="GXW39" s="101"/>
      <c r="GXX39" s="101"/>
      <c r="GXY39" s="101"/>
      <c r="GXZ39" s="101"/>
      <c r="GYA39" s="101"/>
      <c r="GYB39" s="101"/>
      <c r="GYC39" s="101"/>
      <c r="GYD39" s="101"/>
      <c r="GYE39" s="101"/>
      <c r="GYF39" s="101"/>
      <c r="GYG39" s="101"/>
      <c r="GYH39" s="101"/>
      <c r="GYI39" s="101"/>
      <c r="GYJ39" s="101"/>
      <c r="GYK39" s="101"/>
      <c r="GYL39" s="101"/>
      <c r="GYM39" s="101"/>
      <c r="GYN39" s="101"/>
      <c r="GYO39" s="101"/>
      <c r="GYP39" s="101"/>
      <c r="GYQ39" s="101"/>
      <c r="GYR39" s="101"/>
      <c r="GYS39" s="101"/>
      <c r="GYT39" s="101"/>
      <c r="GYU39" s="101"/>
      <c r="GYV39" s="101"/>
      <c r="GYW39" s="101"/>
      <c r="GYX39" s="101"/>
      <c r="GYY39" s="101"/>
      <c r="GYZ39" s="101"/>
      <c r="GZA39" s="101"/>
      <c r="GZB39" s="101"/>
      <c r="GZC39" s="101"/>
      <c r="GZD39" s="101"/>
      <c r="GZE39" s="101"/>
      <c r="GZF39" s="101"/>
      <c r="GZG39" s="101"/>
      <c r="GZH39" s="101"/>
      <c r="GZI39" s="101"/>
      <c r="GZJ39" s="101"/>
      <c r="GZK39" s="101"/>
      <c r="GZL39" s="101"/>
      <c r="GZM39" s="101"/>
      <c r="GZN39" s="101"/>
      <c r="GZO39" s="101"/>
      <c r="GZP39" s="101"/>
      <c r="GZQ39" s="101"/>
      <c r="GZR39" s="101"/>
      <c r="GZS39" s="101"/>
      <c r="GZT39" s="101"/>
      <c r="GZU39" s="101"/>
      <c r="GZV39" s="101"/>
      <c r="GZW39" s="101"/>
      <c r="GZX39" s="101"/>
      <c r="GZY39" s="101"/>
      <c r="GZZ39" s="101"/>
      <c r="HAA39" s="101"/>
      <c r="HAB39" s="101"/>
      <c r="HAC39" s="101"/>
      <c r="HAD39" s="101"/>
      <c r="HAE39" s="101"/>
      <c r="HAF39" s="101"/>
      <c r="HAG39" s="101"/>
      <c r="HAH39" s="101"/>
      <c r="HAI39" s="101"/>
      <c r="HAJ39" s="101"/>
      <c r="HAK39" s="101"/>
      <c r="HAL39" s="101"/>
      <c r="HAM39" s="101"/>
      <c r="HAN39" s="101"/>
      <c r="HAO39" s="101"/>
      <c r="HAP39" s="101"/>
      <c r="HAQ39" s="101"/>
      <c r="HAR39" s="101"/>
      <c r="HAS39" s="101"/>
      <c r="HAT39" s="101"/>
      <c r="HAU39" s="101"/>
      <c r="HAV39" s="101"/>
      <c r="HAW39" s="101"/>
      <c r="HAX39" s="101"/>
      <c r="HAY39" s="101"/>
      <c r="HAZ39" s="101"/>
      <c r="HBA39" s="101"/>
      <c r="HBB39" s="101"/>
      <c r="HBC39" s="101"/>
      <c r="HBD39" s="101"/>
      <c r="HBE39" s="101"/>
      <c r="HBF39" s="101"/>
      <c r="HBG39" s="101"/>
      <c r="HBH39" s="101"/>
      <c r="HBI39" s="101"/>
      <c r="HBJ39" s="101"/>
      <c r="HBK39" s="101"/>
      <c r="HBL39" s="101"/>
      <c r="HBM39" s="101"/>
      <c r="HBN39" s="101"/>
      <c r="HBO39" s="101"/>
      <c r="HBP39" s="101"/>
      <c r="HBQ39" s="101"/>
      <c r="HBR39" s="101"/>
      <c r="HBS39" s="101"/>
      <c r="HBT39" s="101"/>
      <c r="HBU39" s="101"/>
      <c r="HBV39" s="101"/>
      <c r="HBW39" s="101"/>
      <c r="HBX39" s="101"/>
      <c r="HBY39" s="101"/>
      <c r="HBZ39" s="101"/>
      <c r="HCA39" s="101"/>
      <c r="HCB39" s="101"/>
      <c r="HCC39" s="101"/>
      <c r="HCD39" s="101"/>
      <c r="HCE39" s="101"/>
      <c r="HCF39" s="101"/>
      <c r="HCG39" s="101"/>
      <c r="HCH39" s="101"/>
      <c r="HCI39" s="101"/>
      <c r="HCJ39" s="101"/>
      <c r="HCK39" s="101"/>
      <c r="HCL39" s="101"/>
      <c r="HCM39" s="101"/>
      <c r="HCN39" s="101"/>
      <c r="HCO39" s="101"/>
      <c r="HCP39" s="101"/>
      <c r="HCQ39" s="101"/>
      <c r="HCR39" s="101"/>
      <c r="HCS39" s="101"/>
      <c r="HCT39" s="101"/>
      <c r="HCU39" s="101"/>
      <c r="HCV39" s="101"/>
      <c r="HCW39" s="101"/>
      <c r="HCX39" s="101"/>
      <c r="HCY39" s="101"/>
      <c r="HCZ39" s="101"/>
      <c r="HDA39" s="101"/>
      <c r="HDB39" s="101"/>
      <c r="HDC39" s="101"/>
      <c r="HDD39" s="101"/>
      <c r="HDE39" s="101"/>
      <c r="HDF39" s="101"/>
      <c r="HDG39" s="101"/>
      <c r="HDH39" s="101"/>
      <c r="HDI39" s="101"/>
      <c r="HDJ39" s="101"/>
      <c r="HDK39" s="101"/>
      <c r="HDL39" s="101"/>
      <c r="HDM39" s="101"/>
      <c r="HDN39" s="101"/>
      <c r="HDO39" s="101"/>
      <c r="HDP39" s="101"/>
      <c r="HDQ39" s="101"/>
      <c r="HDR39" s="101"/>
      <c r="HDS39" s="101"/>
      <c r="HDT39" s="101"/>
      <c r="HDU39" s="101"/>
      <c r="HDV39" s="101"/>
      <c r="HDW39" s="101"/>
      <c r="HDX39" s="101"/>
      <c r="HDY39" s="101"/>
      <c r="HDZ39" s="101"/>
      <c r="HEA39" s="101"/>
      <c r="HEB39" s="101"/>
      <c r="HEC39" s="101"/>
      <c r="HED39" s="101"/>
      <c r="HEE39" s="101"/>
      <c r="HEF39" s="101"/>
      <c r="HEG39" s="101"/>
      <c r="HEH39" s="101"/>
      <c r="HEI39" s="101"/>
      <c r="HEJ39" s="101"/>
      <c r="HEK39" s="101"/>
      <c r="HEL39" s="101"/>
      <c r="HEM39" s="101"/>
      <c r="HEN39" s="101"/>
      <c r="HEO39" s="101"/>
      <c r="HEP39" s="101"/>
      <c r="HEQ39" s="101"/>
      <c r="HER39" s="101"/>
      <c r="HES39" s="101"/>
      <c r="HET39" s="101"/>
      <c r="HEU39" s="101"/>
      <c r="HEV39" s="101"/>
      <c r="HEW39" s="101"/>
      <c r="HEX39" s="101"/>
      <c r="HEY39" s="101"/>
      <c r="HEZ39" s="101"/>
      <c r="HFA39" s="101"/>
      <c r="HFB39" s="101"/>
      <c r="HFC39" s="101"/>
      <c r="HFD39" s="101"/>
      <c r="HFE39" s="101"/>
      <c r="HFF39" s="101"/>
      <c r="HFG39" s="101"/>
      <c r="HFH39" s="101"/>
      <c r="HFI39" s="101"/>
      <c r="HFJ39" s="101"/>
      <c r="HFK39" s="101"/>
      <c r="HFL39" s="101"/>
      <c r="HFM39" s="101"/>
      <c r="HFN39" s="101"/>
      <c r="HFO39" s="101"/>
      <c r="HFP39" s="101"/>
      <c r="HFQ39" s="101"/>
      <c r="HFR39" s="101"/>
      <c r="HFS39" s="101"/>
      <c r="HFT39" s="101"/>
      <c r="HFU39" s="101"/>
      <c r="HFV39" s="101"/>
      <c r="HFW39" s="101"/>
      <c r="HFX39" s="101"/>
      <c r="HFY39" s="101"/>
      <c r="HFZ39" s="101"/>
      <c r="HGA39" s="101"/>
      <c r="HGB39" s="101"/>
      <c r="HGC39" s="101"/>
      <c r="HGD39" s="101"/>
      <c r="HGE39" s="101"/>
      <c r="HGF39" s="101"/>
      <c r="HGG39" s="101"/>
      <c r="HGH39" s="101"/>
      <c r="HGI39" s="101"/>
      <c r="HGJ39" s="101"/>
      <c r="HGK39" s="101"/>
      <c r="HGL39" s="101"/>
      <c r="HGM39" s="101"/>
      <c r="HGN39" s="101"/>
      <c r="HGO39" s="101"/>
      <c r="HGP39" s="101"/>
      <c r="HGQ39" s="101"/>
      <c r="HGR39" s="101"/>
      <c r="HGS39" s="101"/>
      <c r="HGT39" s="101"/>
      <c r="HGU39" s="101"/>
      <c r="HGV39" s="101"/>
      <c r="HGW39" s="101"/>
      <c r="HGX39" s="101"/>
      <c r="HGY39" s="101"/>
      <c r="HGZ39" s="101"/>
      <c r="HHA39" s="101"/>
      <c r="HHB39" s="101"/>
      <c r="HHC39" s="101"/>
      <c r="HHD39" s="101"/>
      <c r="HHE39" s="101"/>
      <c r="HHF39" s="101"/>
      <c r="HHG39" s="101"/>
      <c r="HHH39" s="101"/>
      <c r="HHI39" s="101"/>
      <c r="HHJ39" s="101"/>
      <c r="HHK39" s="101"/>
      <c r="HHL39" s="101"/>
      <c r="HHM39" s="101"/>
      <c r="HHN39" s="101"/>
      <c r="HHO39" s="101"/>
      <c r="HHP39" s="101"/>
      <c r="HHQ39" s="101"/>
      <c r="HHR39" s="101"/>
      <c r="HHS39" s="101"/>
      <c r="HHT39" s="101"/>
      <c r="HHU39" s="101"/>
      <c r="HHV39" s="101"/>
      <c r="HHW39" s="101"/>
      <c r="HHX39" s="101"/>
      <c r="HHY39" s="101"/>
      <c r="HHZ39" s="101"/>
      <c r="HIA39" s="101"/>
      <c r="HIB39" s="101"/>
      <c r="HIC39" s="101"/>
      <c r="HID39" s="101"/>
      <c r="HIE39" s="101"/>
      <c r="HIF39" s="101"/>
      <c r="HIG39" s="101"/>
      <c r="HIH39" s="101"/>
      <c r="HII39" s="101"/>
      <c r="HIJ39" s="101"/>
      <c r="HIK39" s="101"/>
      <c r="HIL39" s="101"/>
      <c r="HIM39" s="101"/>
      <c r="HIN39" s="101"/>
      <c r="HIO39" s="101"/>
      <c r="HIP39" s="101"/>
      <c r="HIQ39" s="101"/>
      <c r="HIR39" s="101"/>
      <c r="HIS39" s="101"/>
      <c r="HIT39" s="101"/>
      <c r="HIU39" s="101"/>
      <c r="HIV39" s="101"/>
      <c r="HIW39" s="101"/>
      <c r="HIX39" s="101"/>
      <c r="HIY39" s="101"/>
      <c r="HIZ39" s="101"/>
      <c r="HJA39" s="101"/>
      <c r="HJB39" s="101"/>
      <c r="HJC39" s="101"/>
      <c r="HJD39" s="101"/>
      <c r="HJE39" s="101"/>
      <c r="HJF39" s="101"/>
      <c r="HJG39" s="101"/>
      <c r="HJH39" s="101"/>
      <c r="HJI39" s="101"/>
      <c r="HJJ39" s="101"/>
      <c r="HJK39" s="101"/>
      <c r="HJL39" s="101"/>
      <c r="HJM39" s="101"/>
      <c r="HJN39" s="101"/>
      <c r="HJO39" s="101"/>
      <c r="HJP39" s="101"/>
      <c r="HJQ39" s="101"/>
      <c r="HJR39" s="101"/>
      <c r="HJS39" s="101"/>
      <c r="HJT39" s="101"/>
      <c r="HJU39" s="101"/>
      <c r="HJV39" s="101"/>
      <c r="HJW39" s="101"/>
      <c r="HJX39" s="101"/>
      <c r="HJY39" s="101"/>
      <c r="HJZ39" s="101"/>
      <c r="HKA39" s="101"/>
      <c r="HKB39" s="101"/>
      <c r="HKC39" s="101"/>
      <c r="HKD39" s="101"/>
      <c r="HKE39" s="101"/>
      <c r="HKF39" s="101"/>
      <c r="HKG39" s="101"/>
      <c r="HKH39" s="101"/>
      <c r="HKI39" s="101"/>
      <c r="HKJ39" s="101"/>
      <c r="HKK39" s="101"/>
      <c r="HKL39" s="101"/>
      <c r="HKM39" s="101"/>
      <c r="HKN39" s="101"/>
      <c r="HKO39" s="101"/>
      <c r="HKP39" s="101"/>
      <c r="HKQ39" s="101"/>
      <c r="HKR39" s="101"/>
      <c r="HKS39" s="101"/>
      <c r="HKT39" s="101"/>
      <c r="HKU39" s="101"/>
      <c r="HKV39" s="101"/>
      <c r="HKW39" s="101"/>
      <c r="HKX39" s="101"/>
      <c r="HKY39" s="101"/>
      <c r="HKZ39" s="101"/>
      <c r="HLA39" s="101"/>
      <c r="HLB39" s="101"/>
      <c r="HLC39" s="101"/>
      <c r="HLD39" s="101"/>
      <c r="HLE39" s="101"/>
      <c r="HLF39" s="101"/>
      <c r="HLG39" s="101"/>
      <c r="HLH39" s="101"/>
      <c r="HLI39" s="101"/>
      <c r="HLJ39" s="101"/>
      <c r="HLK39" s="101"/>
      <c r="HLL39" s="101"/>
      <c r="HLM39" s="101"/>
      <c r="HLN39" s="101"/>
      <c r="HLO39" s="101"/>
      <c r="HLP39" s="101"/>
      <c r="HLQ39" s="101"/>
      <c r="HLR39" s="101"/>
      <c r="HLS39" s="101"/>
      <c r="HLT39" s="101"/>
      <c r="HLU39" s="101"/>
      <c r="HLV39" s="101"/>
      <c r="HLW39" s="101"/>
      <c r="HLX39" s="101"/>
      <c r="HLY39" s="101"/>
      <c r="HLZ39" s="101"/>
      <c r="HMA39" s="101"/>
      <c r="HMB39" s="101"/>
      <c r="HMC39" s="101"/>
      <c r="HMD39" s="101"/>
      <c r="HME39" s="101"/>
      <c r="HMF39" s="101"/>
      <c r="HMG39" s="101"/>
      <c r="HMH39" s="101"/>
      <c r="HMI39" s="101"/>
      <c r="HMJ39" s="101"/>
      <c r="HMK39" s="101"/>
      <c r="HML39" s="101"/>
      <c r="HMM39" s="101"/>
      <c r="HMN39" s="101"/>
      <c r="HMO39" s="101"/>
      <c r="HMP39" s="101"/>
      <c r="HMQ39" s="101"/>
      <c r="HMR39" s="101"/>
      <c r="HMS39" s="101"/>
      <c r="HMT39" s="101"/>
      <c r="HMU39" s="101"/>
      <c r="HMV39" s="101"/>
      <c r="HMW39" s="101"/>
      <c r="HMX39" s="101"/>
      <c r="HMY39" s="101"/>
      <c r="HMZ39" s="101"/>
      <c r="HNA39" s="101"/>
      <c r="HNB39" s="101"/>
      <c r="HNC39" s="101"/>
      <c r="HND39" s="101"/>
      <c r="HNE39" s="101"/>
      <c r="HNF39" s="101"/>
      <c r="HNG39" s="101"/>
      <c r="HNH39" s="101"/>
      <c r="HNI39" s="101"/>
      <c r="HNJ39" s="101"/>
      <c r="HNK39" s="101"/>
      <c r="HNL39" s="101"/>
      <c r="HNM39" s="101"/>
      <c r="HNN39" s="101"/>
      <c r="HNO39" s="101"/>
      <c r="HNP39" s="101"/>
      <c r="HNQ39" s="101"/>
      <c r="HNR39" s="101"/>
      <c r="HNS39" s="101"/>
      <c r="HNT39" s="101"/>
      <c r="HNU39" s="101"/>
      <c r="HNV39" s="101"/>
      <c r="HNW39" s="101"/>
      <c r="HNX39" s="101"/>
      <c r="HNY39" s="101"/>
      <c r="HNZ39" s="101"/>
      <c r="HOA39" s="101"/>
      <c r="HOB39" s="101"/>
      <c r="HOC39" s="101"/>
      <c r="HOD39" s="101"/>
      <c r="HOE39" s="101"/>
      <c r="HOF39" s="101"/>
      <c r="HOG39" s="101"/>
      <c r="HOH39" s="101"/>
      <c r="HOI39" s="101"/>
      <c r="HOJ39" s="101"/>
      <c r="HOK39" s="101"/>
      <c r="HOL39" s="101"/>
      <c r="HOM39" s="101"/>
      <c r="HON39" s="101"/>
      <c r="HOO39" s="101"/>
      <c r="HOP39" s="101"/>
      <c r="HOQ39" s="101"/>
      <c r="HOR39" s="101"/>
      <c r="HOS39" s="101"/>
      <c r="HOT39" s="101"/>
      <c r="HOU39" s="101"/>
      <c r="HOV39" s="101"/>
      <c r="HOW39" s="101"/>
      <c r="HOX39" s="101"/>
      <c r="HOY39" s="101"/>
      <c r="HOZ39" s="101"/>
      <c r="HPA39" s="101"/>
      <c r="HPB39" s="101"/>
      <c r="HPC39" s="101"/>
      <c r="HPD39" s="101"/>
      <c r="HPE39" s="101"/>
      <c r="HPF39" s="101"/>
      <c r="HPG39" s="101"/>
      <c r="HPH39" s="101"/>
      <c r="HPI39" s="101"/>
      <c r="HPJ39" s="101"/>
      <c r="HPK39" s="101"/>
      <c r="HPL39" s="101"/>
      <c r="HPM39" s="101"/>
      <c r="HPN39" s="101"/>
      <c r="HPO39" s="101"/>
      <c r="HPP39" s="101"/>
      <c r="HPQ39" s="101"/>
      <c r="HPR39" s="101"/>
      <c r="HPS39" s="101"/>
      <c r="HPT39" s="101"/>
      <c r="HPU39" s="101"/>
      <c r="HPV39" s="101"/>
      <c r="HPW39" s="101"/>
      <c r="HPX39" s="101"/>
      <c r="HPY39" s="101"/>
      <c r="HPZ39" s="101"/>
      <c r="HQA39" s="101"/>
      <c r="HQB39" s="101"/>
      <c r="HQC39" s="101"/>
      <c r="HQD39" s="101"/>
      <c r="HQE39" s="101"/>
      <c r="HQF39" s="101"/>
      <c r="HQG39" s="101"/>
      <c r="HQH39" s="101"/>
      <c r="HQI39" s="101"/>
      <c r="HQJ39" s="101"/>
      <c r="HQK39" s="101"/>
      <c r="HQL39" s="101"/>
      <c r="HQM39" s="101"/>
      <c r="HQN39" s="101"/>
      <c r="HQO39" s="101"/>
      <c r="HQP39" s="101"/>
      <c r="HQQ39" s="101"/>
      <c r="HQR39" s="101"/>
      <c r="HQS39" s="101"/>
      <c r="HQT39" s="101"/>
      <c r="HQU39" s="101"/>
      <c r="HQV39" s="101"/>
      <c r="HQW39" s="101"/>
      <c r="HQX39" s="101"/>
      <c r="HQY39" s="101"/>
      <c r="HQZ39" s="101"/>
      <c r="HRA39" s="101"/>
      <c r="HRB39" s="101"/>
      <c r="HRC39" s="101"/>
      <c r="HRD39" s="101"/>
      <c r="HRE39" s="101"/>
      <c r="HRF39" s="101"/>
      <c r="HRG39" s="101"/>
      <c r="HRH39" s="101"/>
      <c r="HRI39" s="101"/>
      <c r="HRJ39" s="101"/>
      <c r="HRK39" s="101"/>
      <c r="HRL39" s="101"/>
      <c r="HRM39" s="101"/>
      <c r="HRN39" s="101"/>
      <c r="HRO39" s="101"/>
      <c r="HRP39" s="101"/>
      <c r="HRQ39" s="101"/>
      <c r="HRR39" s="101"/>
      <c r="HRS39" s="101"/>
      <c r="HRT39" s="101"/>
      <c r="HRU39" s="101"/>
      <c r="HRV39" s="101"/>
      <c r="HRW39" s="101"/>
      <c r="HRX39" s="101"/>
      <c r="HRY39" s="101"/>
      <c r="HRZ39" s="101"/>
      <c r="HSA39" s="101"/>
      <c r="HSB39" s="101"/>
      <c r="HSC39" s="101"/>
      <c r="HSD39" s="101"/>
      <c r="HSE39" s="101"/>
      <c r="HSF39" s="101"/>
      <c r="HSG39" s="101"/>
      <c r="HSH39" s="101"/>
      <c r="HSI39" s="101"/>
      <c r="HSJ39" s="101"/>
      <c r="HSK39" s="101"/>
      <c r="HSL39" s="101"/>
      <c r="HSM39" s="101"/>
      <c r="HSN39" s="101"/>
      <c r="HSO39" s="101"/>
      <c r="HSP39" s="101"/>
      <c r="HSQ39" s="101"/>
      <c r="HSR39" s="101"/>
      <c r="HSS39" s="101"/>
      <c r="HST39" s="101"/>
      <c r="HSU39" s="101"/>
      <c r="HSV39" s="101"/>
      <c r="HSW39" s="101"/>
      <c r="HSX39" s="101"/>
      <c r="HSY39" s="101"/>
      <c r="HSZ39" s="101"/>
      <c r="HTA39" s="101"/>
      <c r="HTB39" s="101"/>
      <c r="HTC39" s="101"/>
      <c r="HTD39" s="101"/>
      <c r="HTE39" s="101"/>
      <c r="HTF39" s="101"/>
      <c r="HTG39" s="101"/>
      <c r="HTH39" s="101"/>
      <c r="HTI39" s="101"/>
      <c r="HTJ39" s="101"/>
      <c r="HTK39" s="101"/>
      <c r="HTL39" s="101"/>
      <c r="HTM39" s="101"/>
      <c r="HTN39" s="101"/>
      <c r="HTO39" s="101"/>
      <c r="HTP39" s="101"/>
      <c r="HTQ39" s="101"/>
      <c r="HTR39" s="101"/>
      <c r="HTS39" s="101"/>
      <c r="HTT39" s="101"/>
      <c r="HTU39" s="101"/>
      <c r="HTV39" s="101"/>
      <c r="HTW39" s="101"/>
      <c r="HTX39" s="101"/>
      <c r="HTY39" s="101"/>
      <c r="HTZ39" s="101"/>
      <c r="HUA39" s="101"/>
      <c r="HUB39" s="101"/>
      <c r="HUC39" s="101"/>
      <c r="HUD39" s="101"/>
      <c r="HUE39" s="101"/>
      <c r="HUF39" s="101"/>
      <c r="HUG39" s="101"/>
      <c r="HUH39" s="101"/>
      <c r="HUI39" s="101"/>
      <c r="HUJ39" s="101"/>
      <c r="HUK39" s="101"/>
      <c r="HUL39" s="101"/>
      <c r="HUM39" s="101"/>
      <c r="HUN39" s="101"/>
      <c r="HUO39" s="101"/>
      <c r="HUP39" s="101"/>
      <c r="HUQ39" s="101"/>
      <c r="HUR39" s="101"/>
      <c r="HUS39" s="101"/>
      <c r="HUT39" s="101"/>
      <c r="HUU39" s="101"/>
      <c r="HUV39" s="101"/>
      <c r="HUW39" s="101"/>
      <c r="HUX39" s="101"/>
      <c r="HUY39" s="101"/>
      <c r="HUZ39" s="101"/>
      <c r="HVA39" s="101"/>
      <c r="HVB39" s="101"/>
      <c r="HVC39" s="101"/>
      <c r="HVD39" s="101"/>
      <c r="HVE39" s="101"/>
      <c r="HVF39" s="101"/>
      <c r="HVG39" s="101"/>
      <c r="HVH39" s="101"/>
      <c r="HVI39" s="101"/>
      <c r="HVJ39" s="101"/>
      <c r="HVK39" s="101"/>
      <c r="HVL39" s="101"/>
      <c r="HVM39" s="101"/>
      <c r="HVN39" s="101"/>
      <c r="HVO39" s="101"/>
      <c r="HVP39" s="101"/>
      <c r="HVQ39" s="101"/>
      <c r="HVR39" s="101"/>
      <c r="HVS39" s="101"/>
      <c r="HVT39" s="101"/>
      <c r="HVU39" s="101"/>
      <c r="HVV39" s="101"/>
      <c r="HVW39" s="101"/>
      <c r="HVX39" s="101"/>
      <c r="HVY39" s="101"/>
      <c r="HVZ39" s="101"/>
      <c r="HWA39" s="101"/>
      <c r="HWB39" s="101"/>
      <c r="HWC39" s="101"/>
      <c r="HWD39" s="101"/>
      <c r="HWE39" s="101"/>
      <c r="HWF39" s="101"/>
      <c r="HWG39" s="101"/>
      <c r="HWH39" s="101"/>
      <c r="HWI39" s="101"/>
      <c r="HWJ39" s="101"/>
      <c r="HWK39" s="101"/>
      <c r="HWL39" s="101"/>
      <c r="HWM39" s="101"/>
      <c r="HWN39" s="101"/>
      <c r="HWO39" s="101"/>
      <c r="HWP39" s="101"/>
      <c r="HWQ39" s="101"/>
      <c r="HWR39" s="101"/>
      <c r="HWS39" s="101"/>
      <c r="HWT39" s="101"/>
      <c r="HWU39" s="101"/>
      <c r="HWV39" s="101"/>
      <c r="HWW39" s="101"/>
      <c r="HWX39" s="101"/>
      <c r="HWY39" s="101"/>
      <c r="HWZ39" s="101"/>
      <c r="HXA39" s="101"/>
      <c r="HXB39" s="101"/>
      <c r="HXC39" s="101"/>
      <c r="HXD39" s="101"/>
      <c r="HXE39" s="101"/>
      <c r="HXF39" s="101"/>
      <c r="HXG39" s="101"/>
      <c r="HXH39" s="101"/>
      <c r="HXI39" s="101"/>
      <c r="HXJ39" s="101"/>
      <c r="HXK39" s="101"/>
      <c r="HXL39" s="101"/>
      <c r="HXM39" s="101"/>
      <c r="HXN39" s="101"/>
      <c r="HXO39" s="101"/>
      <c r="HXP39" s="101"/>
      <c r="HXQ39" s="101"/>
      <c r="HXR39" s="101"/>
      <c r="HXS39" s="101"/>
      <c r="HXT39" s="101"/>
      <c r="HXU39" s="101"/>
      <c r="HXV39" s="101"/>
      <c r="HXW39" s="101"/>
      <c r="HXX39" s="101"/>
      <c r="HXY39" s="101"/>
      <c r="HXZ39" s="101"/>
      <c r="HYA39" s="101"/>
      <c r="HYB39" s="101"/>
      <c r="HYC39" s="101"/>
      <c r="HYD39" s="101"/>
      <c r="HYE39" s="101"/>
      <c r="HYF39" s="101"/>
      <c r="HYG39" s="101"/>
      <c r="HYH39" s="101"/>
      <c r="HYI39" s="101"/>
      <c r="HYJ39" s="101"/>
      <c r="HYK39" s="101"/>
      <c r="HYL39" s="101"/>
      <c r="HYM39" s="101"/>
      <c r="HYN39" s="101"/>
      <c r="HYO39" s="101"/>
      <c r="HYP39" s="101"/>
      <c r="HYQ39" s="101"/>
      <c r="HYR39" s="101"/>
      <c r="HYS39" s="101"/>
      <c r="HYT39" s="101"/>
      <c r="HYU39" s="101"/>
      <c r="HYV39" s="101"/>
      <c r="HYW39" s="101"/>
      <c r="HYX39" s="101"/>
      <c r="HYY39" s="101"/>
      <c r="HYZ39" s="101"/>
      <c r="HZA39" s="101"/>
      <c r="HZB39" s="101"/>
      <c r="HZC39" s="101"/>
      <c r="HZD39" s="101"/>
      <c r="HZE39" s="101"/>
      <c r="HZF39" s="101"/>
      <c r="HZG39" s="101"/>
      <c r="HZH39" s="101"/>
      <c r="HZI39" s="101"/>
      <c r="HZJ39" s="101"/>
      <c r="HZK39" s="101"/>
      <c r="HZL39" s="101"/>
      <c r="HZM39" s="101"/>
      <c r="HZN39" s="101"/>
      <c r="HZO39" s="101"/>
      <c r="HZP39" s="101"/>
      <c r="HZQ39" s="101"/>
      <c r="HZR39" s="101"/>
      <c r="HZS39" s="101"/>
      <c r="HZT39" s="101"/>
      <c r="HZU39" s="101"/>
      <c r="HZV39" s="101"/>
      <c r="HZW39" s="101"/>
      <c r="HZX39" s="101"/>
      <c r="HZY39" s="101"/>
      <c r="HZZ39" s="101"/>
      <c r="IAA39" s="101"/>
      <c r="IAB39" s="101"/>
      <c r="IAC39" s="101"/>
      <c r="IAD39" s="101"/>
      <c r="IAE39" s="101"/>
      <c r="IAF39" s="101"/>
      <c r="IAG39" s="101"/>
      <c r="IAH39" s="101"/>
      <c r="IAI39" s="101"/>
      <c r="IAJ39" s="101"/>
      <c r="IAK39" s="101"/>
      <c r="IAL39" s="101"/>
      <c r="IAM39" s="101"/>
      <c r="IAN39" s="101"/>
      <c r="IAO39" s="101"/>
      <c r="IAP39" s="101"/>
      <c r="IAQ39" s="101"/>
      <c r="IAR39" s="101"/>
      <c r="IAS39" s="101"/>
      <c r="IAT39" s="101"/>
      <c r="IAU39" s="101"/>
      <c r="IAV39" s="101"/>
      <c r="IAW39" s="101"/>
      <c r="IAX39" s="101"/>
      <c r="IAY39" s="101"/>
      <c r="IAZ39" s="101"/>
      <c r="IBA39" s="101"/>
      <c r="IBB39" s="101"/>
      <c r="IBC39" s="101"/>
      <c r="IBD39" s="101"/>
      <c r="IBE39" s="101"/>
      <c r="IBF39" s="101"/>
      <c r="IBG39" s="101"/>
      <c r="IBH39" s="101"/>
      <c r="IBI39" s="101"/>
      <c r="IBJ39" s="101"/>
      <c r="IBK39" s="101"/>
      <c r="IBL39" s="101"/>
      <c r="IBM39" s="101"/>
      <c r="IBN39" s="101"/>
      <c r="IBO39" s="101"/>
      <c r="IBP39" s="101"/>
      <c r="IBQ39" s="101"/>
      <c r="IBR39" s="101"/>
      <c r="IBS39" s="101"/>
      <c r="IBT39" s="101"/>
      <c r="IBU39" s="101"/>
      <c r="IBV39" s="101"/>
      <c r="IBW39" s="101"/>
      <c r="IBX39" s="101"/>
      <c r="IBY39" s="101"/>
      <c r="IBZ39" s="101"/>
      <c r="ICA39" s="101"/>
      <c r="ICB39" s="101"/>
      <c r="ICC39" s="101"/>
      <c r="ICD39" s="101"/>
      <c r="ICE39" s="101"/>
      <c r="ICF39" s="101"/>
      <c r="ICG39" s="101"/>
      <c r="ICH39" s="101"/>
      <c r="ICI39" s="101"/>
      <c r="ICJ39" s="101"/>
      <c r="ICK39" s="101"/>
      <c r="ICL39" s="101"/>
      <c r="ICM39" s="101"/>
      <c r="ICN39" s="101"/>
      <c r="ICO39" s="101"/>
      <c r="ICP39" s="101"/>
      <c r="ICQ39" s="101"/>
      <c r="ICR39" s="101"/>
      <c r="ICS39" s="101"/>
      <c r="ICT39" s="101"/>
      <c r="ICU39" s="101"/>
      <c r="ICV39" s="101"/>
      <c r="ICW39" s="101"/>
      <c r="ICX39" s="101"/>
      <c r="ICY39" s="101"/>
      <c r="ICZ39" s="101"/>
      <c r="IDA39" s="101"/>
      <c r="IDB39" s="101"/>
      <c r="IDC39" s="101"/>
      <c r="IDD39" s="101"/>
      <c r="IDE39" s="101"/>
      <c r="IDF39" s="101"/>
      <c r="IDG39" s="101"/>
      <c r="IDH39" s="101"/>
      <c r="IDI39" s="101"/>
      <c r="IDJ39" s="101"/>
      <c r="IDK39" s="101"/>
      <c r="IDL39" s="101"/>
      <c r="IDM39" s="101"/>
      <c r="IDN39" s="101"/>
      <c r="IDO39" s="101"/>
      <c r="IDP39" s="101"/>
      <c r="IDQ39" s="101"/>
      <c r="IDR39" s="101"/>
      <c r="IDS39" s="101"/>
      <c r="IDT39" s="101"/>
      <c r="IDU39" s="101"/>
      <c r="IDV39" s="101"/>
      <c r="IDW39" s="101"/>
      <c r="IDX39" s="101"/>
      <c r="IDY39" s="101"/>
      <c r="IDZ39" s="101"/>
      <c r="IEA39" s="101"/>
      <c r="IEB39" s="101"/>
      <c r="IEC39" s="101"/>
      <c r="IED39" s="101"/>
      <c r="IEE39" s="101"/>
      <c r="IEF39" s="101"/>
      <c r="IEG39" s="101"/>
      <c r="IEH39" s="101"/>
      <c r="IEI39" s="101"/>
      <c r="IEJ39" s="101"/>
      <c r="IEK39" s="101"/>
      <c r="IEL39" s="101"/>
      <c r="IEM39" s="101"/>
      <c r="IEN39" s="101"/>
      <c r="IEO39" s="101"/>
      <c r="IEP39" s="101"/>
      <c r="IEQ39" s="101"/>
      <c r="IER39" s="101"/>
      <c r="IES39" s="101"/>
      <c r="IET39" s="101"/>
      <c r="IEU39" s="101"/>
      <c r="IEV39" s="101"/>
      <c r="IEW39" s="101"/>
      <c r="IEX39" s="101"/>
      <c r="IEY39" s="101"/>
      <c r="IEZ39" s="101"/>
      <c r="IFA39" s="101"/>
      <c r="IFB39" s="101"/>
      <c r="IFC39" s="101"/>
      <c r="IFD39" s="101"/>
      <c r="IFE39" s="101"/>
      <c r="IFF39" s="101"/>
      <c r="IFG39" s="101"/>
      <c r="IFH39" s="101"/>
      <c r="IFI39" s="101"/>
      <c r="IFJ39" s="101"/>
      <c r="IFK39" s="101"/>
      <c r="IFL39" s="101"/>
      <c r="IFM39" s="101"/>
      <c r="IFN39" s="101"/>
      <c r="IFO39" s="101"/>
      <c r="IFP39" s="101"/>
      <c r="IFQ39" s="101"/>
      <c r="IFR39" s="101"/>
      <c r="IFS39" s="101"/>
      <c r="IFT39" s="101"/>
      <c r="IFU39" s="101"/>
      <c r="IFV39" s="101"/>
      <c r="IFW39" s="101"/>
      <c r="IFX39" s="101"/>
      <c r="IFY39" s="101"/>
      <c r="IFZ39" s="101"/>
      <c r="IGA39" s="101"/>
      <c r="IGB39" s="101"/>
      <c r="IGC39" s="101"/>
      <c r="IGD39" s="101"/>
      <c r="IGE39" s="101"/>
      <c r="IGF39" s="101"/>
      <c r="IGG39" s="101"/>
      <c r="IGH39" s="101"/>
      <c r="IGI39" s="101"/>
      <c r="IGJ39" s="101"/>
      <c r="IGK39" s="101"/>
      <c r="IGL39" s="101"/>
      <c r="IGM39" s="101"/>
      <c r="IGN39" s="101"/>
      <c r="IGO39" s="101"/>
      <c r="IGP39" s="101"/>
      <c r="IGQ39" s="101"/>
      <c r="IGR39" s="101"/>
      <c r="IGS39" s="101"/>
      <c r="IGT39" s="101"/>
      <c r="IGU39" s="101"/>
      <c r="IGV39" s="101"/>
      <c r="IGW39" s="101"/>
      <c r="IGX39" s="101"/>
      <c r="IGY39" s="101"/>
      <c r="IGZ39" s="101"/>
      <c r="IHA39" s="101"/>
      <c r="IHB39" s="101"/>
      <c r="IHC39" s="101"/>
      <c r="IHD39" s="101"/>
      <c r="IHE39" s="101"/>
      <c r="IHF39" s="101"/>
      <c r="IHG39" s="101"/>
      <c r="IHH39" s="101"/>
      <c r="IHI39" s="101"/>
      <c r="IHJ39" s="101"/>
      <c r="IHK39" s="101"/>
      <c r="IHL39" s="101"/>
      <c r="IHM39" s="101"/>
      <c r="IHN39" s="101"/>
      <c r="IHO39" s="101"/>
      <c r="IHP39" s="101"/>
      <c r="IHQ39" s="101"/>
      <c r="IHR39" s="101"/>
      <c r="IHS39" s="101"/>
      <c r="IHT39" s="101"/>
      <c r="IHU39" s="101"/>
      <c r="IHV39" s="101"/>
      <c r="IHW39" s="101"/>
      <c r="IHX39" s="101"/>
      <c r="IHY39" s="101"/>
      <c r="IHZ39" s="101"/>
      <c r="IIA39" s="101"/>
      <c r="IIB39" s="101"/>
      <c r="IIC39" s="101"/>
      <c r="IID39" s="101"/>
      <c r="IIE39" s="101"/>
      <c r="IIF39" s="101"/>
      <c r="IIG39" s="101"/>
      <c r="IIH39" s="101"/>
      <c r="III39" s="101"/>
      <c r="IIJ39" s="101"/>
      <c r="IIK39" s="101"/>
      <c r="IIL39" s="101"/>
      <c r="IIM39" s="101"/>
      <c r="IIN39" s="101"/>
      <c r="IIO39" s="101"/>
      <c r="IIP39" s="101"/>
      <c r="IIQ39" s="101"/>
      <c r="IIR39" s="101"/>
      <c r="IIS39" s="101"/>
      <c r="IIT39" s="101"/>
      <c r="IIU39" s="101"/>
      <c r="IIV39" s="101"/>
      <c r="IIW39" s="101"/>
      <c r="IIX39" s="101"/>
      <c r="IIY39" s="101"/>
      <c r="IIZ39" s="101"/>
      <c r="IJA39" s="101"/>
      <c r="IJB39" s="101"/>
      <c r="IJC39" s="101"/>
      <c r="IJD39" s="101"/>
      <c r="IJE39" s="101"/>
      <c r="IJF39" s="101"/>
      <c r="IJG39" s="101"/>
      <c r="IJH39" s="101"/>
      <c r="IJI39" s="101"/>
      <c r="IJJ39" s="101"/>
      <c r="IJK39" s="101"/>
      <c r="IJL39" s="101"/>
      <c r="IJM39" s="101"/>
      <c r="IJN39" s="101"/>
      <c r="IJO39" s="101"/>
      <c r="IJP39" s="101"/>
      <c r="IJQ39" s="101"/>
      <c r="IJR39" s="101"/>
      <c r="IJS39" s="101"/>
      <c r="IJT39" s="101"/>
      <c r="IJU39" s="101"/>
      <c r="IJV39" s="101"/>
      <c r="IJW39" s="101"/>
      <c r="IJX39" s="101"/>
      <c r="IJY39" s="101"/>
      <c r="IJZ39" s="101"/>
      <c r="IKA39" s="101"/>
      <c r="IKB39" s="101"/>
      <c r="IKC39" s="101"/>
      <c r="IKD39" s="101"/>
      <c r="IKE39" s="101"/>
      <c r="IKF39" s="101"/>
      <c r="IKG39" s="101"/>
      <c r="IKH39" s="101"/>
      <c r="IKI39" s="101"/>
      <c r="IKJ39" s="101"/>
      <c r="IKK39" s="101"/>
      <c r="IKL39" s="101"/>
      <c r="IKM39" s="101"/>
      <c r="IKN39" s="101"/>
      <c r="IKO39" s="101"/>
      <c r="IKP39" s="101"/>
      <c r="IKQ39" s="101"/>
      <c r="IKR39" s="101"/>
      <c r="IKS39" s="101"/>
      <c r="IKT39" s="101"/>
      <c r="IKU39" s="101"/>
      <c r="IKV39" s="101"/>
      <c r="IKW39" s="101"/>
      <c r="IKX39" s="101"/>
      <c r="IKY39" s="101"/>
      <c r="IKZ39" s="101"/>
      <c r="ILA39" s="101"/>
      <c r="ILB39" s="101"/>
      <c r="ILC39" s="101"/>
      <c r="ILD39" s="101"/>
      <c r="ILE39" s="101"/>
      <c r="ILF39" s="101"/>
      <c r="ILG39" s="101"/>
      <c r="ILH39" s="101"/>
      <c r="ILI39" s="101"/>
      <c r="ILJ39" s="101"/>
      <c r="ILK39" s="101"/>
      <c r="ILL39" s="101"/>
      <c r="ILM39" s="101"/>
      <c r="ILN39" s="101"/>
      <c r="ILO39" s="101"/>
      <c r="ILP39" s="101"/>
      <c r="ILQ39" s="101"/>
      <c r="ILR39" s="101"/>
      <c r="ILS39" s="101"/>
      <c r="ILT39" s="101"/>
      <c r="ILU39" s="101"/>
      <c r="ILV39" s="101"/>
      <c r="ILW39" s="101"/>
      <c r="ILX39" s="101"/>
      <c r="ILY39" s="101"/>
      <c r="ILZ39" s="101"/>
      <c r="IMA39" s="101"/>
      <c r="IMB39" s="101"/>
      <c r="IMC39" s="101"/>
      <c r="IMD39" s="101"/>
      <c r="IME39" s="101"/>
      <c r="IMF39" s="101"/>
      <c r="IMG39" s="101"/>
      <c r="IMH39" s="101"/>
      <c r="IMI39" s="101"/>
      <c r="IMJ39" s="101"/>
      <c r="IMK39" s="101"/>
      <c r="IML39" s="101"/>
      <c r="IMM39" s="101"/>
      <c r="IMN39" s="101"/>
      <c r="IMO39" s="101"/>
      <c r="IMP39" s="101"/>
      <c r="IMQ39" s="101"/>
      <c r="IMR39" s="101"/>
      <c r="IMS39" s="101"/>
      <c r="IMT39" s="101"/>
      <c r="IMU39" s="101"/>
      <c r="IMV39" s="101"/>
      <c r="IMW39" s="101"/>
      <c r="IMX39" s="101"/>
      <c r="IMY39" s="101"/>
      <c r="IMZ39" s="101"/>
      <c r="INA39" s="101"/>
      <c r="INB39" s="101"/>
      <c r="INC39" s="101"/>
      <c r="IND39" s="101"/>
      <c r="INE39" s="101"/>
      <c r="INF39" s="101"/>
      <c r="ING39" s="101"/>
      <c r="INH39" s="101"/>
      <c r="INI39" s="101"/>
      <c r="INJ39" s="101"/>
      <c r="INK39" s="101"/>
      <c r="INL39" s="101"/>
      <c r="INM39" s="101"/>
      <c r="INN39" s="101"/>
      <c r="INO39" s="101"/>
      <c r="INP39" s="101"/>
      <c r="INQ39" s="101"/>
      <c r="INR39" s="101"/>
      <c r="INS39" s="101"/>
      <c r="INT39" s="101"/>
      <c r="INU39" s="101"/>
      <c r="INV39" s="101"/>
      <c r="INW39" s="101"/>
      <c r="INX39" s="101"/>
      <c r="INY39" s="101"/>
      <c r="INZ39" s="101"/>
      <c r="IOA39" s="101"/>
      <c r="IOB39" s="101"/>
      <c r="IOC39" s="101"/>
      <c r="IOD39" s="101"/>
      <c r="IOE39" s="101"/>
      <c r="IOF39" s="101"/>
      <c r="IOG39" s="101"/>
      <c r="IOH39" s="101"/>
      <c r="IOI39" s="101"/>
      <c r="IOJ39" s="101"/>
      <c r="IOK39" s="101"/>
      <c r="IOL39" s="101"/>
      <c r="IOM39" s="101"/>
      <c r="ION39" s="101"/>
      <c r="IOO39" s="101"/>
      <c r="IOP39" s="101"/>
      <c r="IOQ39" s="101"/>
      <c r="IOR39" s="101"/>
      <c r="IOS39" s="101"/>
      <c r="IOT39" s="101"/>
      <c r="IOU39" s="101"/>
      <c r="IOV39" s="101"/>
      <c r="IOW39" s="101"/>
      <c r="IOX39" s="101"/>
      <c r="IOY39" s="101"/>
      <c r="IOZ39" s="101"/>
      <c r="IPA39" s="101"/>
      <c r="IPB39" s="101"/>
      <c r="IPC39" s="101"/>
      <c r="IPD39" s="101"/>
      <c r="IPE39" s="101"/>
      <c r="IPF39" s="101"/>
      <c r="IPG39" s="101"/>
      <c r="IPH39" s="101"/>
      <c r="IPI39" s="101"/>
      <c r="IPJ39" s="101"/>
      <c r="IPK39" s="101"/>
      <c r="IPL39" s="101"/>
      <c r="IPM39" s="101"/>
      <c r="IPN39" s="101"/>
      <c r="IPO39" s="101"/>
      <c r="IPP39" s="101"/>
      <c r="IPQ39" s="101"/>
      <c r="IPR39" s="101"/>
      <c r="IPS39" s="101"/>
      <c r="IPT39" s="101"/>
      <c r="IPU39" s="101"/>
      <c r="IPV39" s="101"/>
      <c r="IPW39" s="101"/>
      <c r="IPX39" s="101"/>
      <c r="IPY39" s="101"/>
      <c r="IPZ39" s="101"/>
      <c r="IQA39" s="101"/>
      <c r="IQB39" s="101"/>
      <c r="IQC39" s="101"/>
      <c r="IQD39" s="101"/>
      <c r="IQE39" s="101"/>
      <c r="IQF39" s="101"/>
      <c r="IQG39" s="101"/>
      <c r="IQH39" s="101"/>
      <c r="IQI39" s="101"/>
      <c r="IQJ39" s="101"/>
      <c r="IQK39" s="101"/>
      <c r="IQL39" s="101"/>
      <c r="IQM39" s="101"/>
      <c r="IQN39" s="101"/>
      <c r="IQO39" s="101"/>
      <c r="IQP39" s="101"/>
      <c r="IQQ39" s="101"/>
      <c r="IQR39" s="101"/>
      <c r="IQS39" s="101"/>
      <c r="IQT39" s="101"/>
      <c r="IQU39" s="101"/>
      <c r="IQV39" s="101"/>
      <c r="IQW39" s="101"/>
      <c r="IQX39" s="101"/>
      <c r="IQY39" s="101"/>
      <c r="IQZ39" s="101"/>
      <c r="IRA39" s="101"/>
      <c r="IRB39" s="101"/>
      <c r="IRC39" s="101"/>
      <c r="IRD39" s="101"/>
      <c r="IRE39" s="101"/>
      <c r="IRF39" s="101"/>
      <c r="IRG39" s="101"/>
      <c r="IRH39" s="101"/>
      <c r="IRI39" s="101"/>
      <c r="IRJ39" s="101"/>
      <c r="IRK39" s="101"/>
      <c r="IRL39" s="101"/>
      <c r="IRM39" s="101"/>
      <c r="IRN39" s="101"/>
      <c r="IRO39" s="101"/>
      <c r="IRP39" s="101"/>
      <c r="IRQ39" s="101"/>
      <c r="IRR39" s="101"/>
      <c r="IRS39" s="101"/>
      <c r="IRT39" s="101"/>
      <c r="IRU39" s="101"/>
      <c r="IRV39" s="101"/>
      <c r="IRW39" s="101"/>
      <c r="IRX39" s="101"/>
      <c r="IRY39" s="101"/>
      <c r="IRZ39" s="101"/>
      <c r="ISA39" s="101"/>
      <c r="ISB39" s="101"/>
      <c r="ISC39" s="101"/>
      <c r="ISD39" s="101"/>
      <c r="ISE39" s="101"/>
      <c r="ISF39" s="101"/>
      <c r="ISG39" s="101"/>
      <c r="ISH39" s="101"/>
      <c r="ISI39" s="101"/>
      <c r="ISJ39" s="101"/>
      <c r="ISK39" s="101"/>
      <c r="ISL39" s="101"/>
      <c r="ISM39" s="101"/>
      <c r="ISN39" s="101"/>
      <c r="ISO39" s="101"/>
      <c r="ISP39" s="101"/>
      <c r="ISQ39" s="101"/>
      <c r="ISR39" s="101"/>
      <c r="ISS39" s="101"/>
      <c r="IST39" s="101"/>
      <c r="ISU39" s="101"/>
      <c r="ISV39" s="101"/>
      <c r="ISW39" s="101"/>
      <c r="ISX39" s="101"/>
      <c r="ISY39" s="101"/>
      <c r="ISZ39" s="101"/>
      <c r="ITA39" s="101"/>
      <c r="ITB39" s="101"/>
      <c r="ITC39" s="101"/>
      <c r="ITD39" s="101"/>
      <c r="ITE39" s="101"/>
      <c r="ITF39" s="101"/>
      <c r="ITG39" s="101"/>
      <c r="ITH39" s="101"/>
      <c r="ITI39" s="101"/>
      <c r="ITJ39" s="101"/>
      <c r="ITK39" s="101"/>
      <c r="ITL39" s="101"/>
      <c r="ITM39" s="101"/>
      <c r="ITN39" s="101"/>
      <c r="ITO39" s="101"/>
      <c r="ITP39" s="101"/>
      <c r="ITQ39" s="101"/>
      <c r="ITR39" s="101"/>
      <c r="ITS39" s="101"/>
      <c r="ITT39" s="101"/>
      <c r="ITU39" s="101"/>
      <c r="ITV39" s="101"/>
      <c r="ITW39" s="101"/>
      <c r="ITX39" s="101"/>
      <c r="ITY39" s="101"/>
      <c r="ITZ39" s="101"/>
      <c r="IUA39" s="101"/>
      <c r="IUB39" s="101"/>
      <c r="IUC39" s="101"/>
      <c r="IUD39" s="101"/>
      <c r="IUE39" s="101"/>
      <c r="IUF39" s="101"/>
      <c r="IUG39" s="101"/>
      <c r="IUH39" s="101"/>
      <c r="IUI39" s="101"/>
      <c r="IUJ39" s="101"/>
      <c r="IUK39" s="101"/>
      <c r="IUL39" s="101"/>
      <c r="IUM39" s="101"/>
      <c r="IUN39" s="101"/>
      <c r="IUO39" s="101"/>
      <c r="IUP39" s="101"/>
      <c r="IUQ39" s="101"/>
      <c r="IUR39" s="101"/>
      <c r="IUS39" s="101"/>
      <c r="IUT39" s="101"/>
      <c r="IUU39" s="101"/>
      <c r="IUV39" s="101"/>
      <c r="IUW39" s="101"/>
      <c r="IUX39" s="101"/>
      <c r="IUY39" s="101"/>
      <c r="IUZ39" s="101"/>
      <c r="IVA39" s="101"/>
      <c r="IVB39" s="101"/>
      <c r="IVC39" s="101"/>
      <c r="IVD39" s="101"/>
      <c r="IVE39" s="101"/>
      <c r="IVF39" s="101"/>
      <c r="IVG39" s="101"/>
      <c r="IVH39" s="101"/>
      <c r="IVI39" s="101"/>
      <c r="IVJ39" s="101"/>
      <c r="IVK39" s="101"/>
      <c r="IVL39" s="101"/>
      <c r="IVM39" s="101"/>
      <c r="IVN39" s="101"/>
      <c r="IVO39" s="101"/>
      <c r="IVP39" s="101"/>
      <c r="IVQ39" s="101"/>
      <c r="IVR39" s="101"/>
      <c r="IVS39" s="101"/>
      <c r="IVT39" s="101"/>
      <c r="IVU39" s="101"/>
      <c r="IVV39" s="101"/>
      <c r="IVW39" s="101"/>
      <c r="IVX39" s="101"/>
      <c r="IVY39" s="101"/>
      <c r="IVZ39" s="101"/>
      <c r="IWA39" s="101"/>
      <c r="IWB39" s="101"/>
      <c r="IWC39" s="101"/>
      <c r="IWD39" s="101"/>
      <c r="IWE39" s="101"/>
      <c r="IWF39" s="101"/>
      <c r="IWG39" s="101"/>
      <c r="IWH39" s="101"/>
      <c r="IWI39" s="101"/>
      <c r="IWJ39" s="101"/>
      <c r="IWK39" s="101"/>
      <c r="IWL39" s="101"/>
      <c r="IWM39" s="101"/>
      <c r="IWN39" s="101"/>
      <c r="IWO39" s="101"/>
      <c r="IWP39" s="101"/>
      <c r="IWQ39" s="101"/>
      <c r="IWR39" s="101"/>
      <c r="IWS39" s="101"/>
      <c r="IWT39" s="101"/>
      <c r="IWU39" s="101"/>
      <c r="IWV39" s="101"/>
      <c r="IWW39" s="101"/>
      <c r="IWX39" s="101"/>
      <c r="IWY39" s="101"/>
      <c r="IWZ39" s="101"/>
      <c r="IXA39" s="101"/>
      <c r="IXB39" s="101"/>
      <c r="IXC39" s="101"/>
      <c r="IXD39" s="101"/>
      <c r="IXE39" s="101"/>
      <c r="IXF39" s="101"/>
      <c r="IXG39" s="101"/>
      <c r="IXH39" s="101"/>
      <c r="IXI39" s="101"/>
      <c r="IXJ39" s="101"/>
      <c r="IXK39" s="101"/>
      <c r="IXL39" s="101"/>
      <c r="IXM39" s="101"/>
      <c r="IXN39" s="101"/>
      <c r="IXO39" s="101"/>
      <c r="IXP39" s="101"/>
      <c r="IXQ39" s="101"/>
      <c r="IXR39" s="101"/>
      <c r="IXS39" s="101"/>
      <c r="IXT39" s="101"/>
      <c r="IXU39" s="101"/>
      <c r="IXV39" s="101"/>
      <c r="IXW39" s="101"/>
      <c r="IXX39" s="101"/>
      <c r="IXY39" s="101"/>
      <c r="IXZ39" s="101"/>
      <c r="IYA39" s="101"/>
      <c r="IYB39" s="101"/>
      <c r="IYC39" s="101"/>
      <c r="IYD39" s="101"/>
      <c r="IYE39" s="101"/>
      <c r="IYF39" s="101"/>
      <c r="IYG39" s="101"/>
      <c r="IYH39" s="101"/>
      <c r="IYI39" s="101"/>
      <c r="IYJ39" s="101"/>
      <c r="IYK39" s="101"/>
      <c r="IYL39" s="101"/>
      <c r="IYM39" s="101"/>
      <c r="IYN39" s="101"/>
      <c r="IYO39" s="101"/>
      <c r="IYP39" s="101"/>
      <c r="IYQ39" s="101"/>
      <c r="IYR39" s="101"/>
      <c r="IYS39" s="101"/>
      <c r="IYT39" s="101"/>
      <c r="IYU39" s="101"/>
      <c r="IYV39" s="101"/>
      <c r="IYW39" s="101"/>
      <c r="IYX39" s="101"/>
      <c r="IYY39" s="101"/>
      <c r="IYZ39" s="101"/>
      <c r="IZA39" s="101"/>
      <c r="IZB39" s="101"/>
      <c r="IZC39" s="101"/>
      <c r="IZD39" s="101"/>
      <c r="IZE39" s="101"/>
      <c r="IZF39" s="101"/>
      <c r="IZG39" s="101"/>
      <c r="IZH39" s="101"/>
      <c r="IZI39" s="101"/>
      <c r="IZJ39" s="101"/>
      <c r="IZK39" s="101"/>
      <c r="IZL39" s="101"/>
      <c r="IZM39" s="101"/>
      <c r="IZN39" s="101"/>
      <c r="IZO39" s="101"/>
      <c r="IZP39" s="101"/>
      <c r="IZQ39" s="101"/>
      <c r="IZR39" s="101"/>
      <c r="IZS39" s="101"/>
      <c r="IZT39" s="101"/>
      <c r="IZU39" s="101"/>
      <c r="IZV39" s="101"/>
      <c r="IZW39" s="101"/>
      <c r="IZX39" s="101"/>
      <c r="IZY39" s="101"/>
      <c r="IZZ39" s="101"/>
      <c r="JAA39" s="101"/>
      <c r="JAB39" s="101"/>
      <c r="JAC39" s="101"/>
      <c r="JAD39" s="101"/>
      <c r="JAE39" s="101"/>
      <c r="JAF39" s="101"/>
      <c r="JAG39" s="101"/>
      <c r="JAH39" s="101"/>
      <c r="JAI39" s="101"/>
      <c r="JAJ39" s="101"/>
      <c r="JAK39" s="101"/>
      <c r="JAL39" s="101"/>
      <c r="JAM39" s="101"/>
      <c r="JAN39" s="101"/>
      <c r="JAO39" s="101"/>
      <c r="JAP39" s="101"/>
      <c r="JAQ39" s="101"/>
      <c r="JAR39" s="101"/>
      <c r="JAS39" s="101"/>
      <c r="JAT39" s="101"/>
      <c r="JAU39" s="101"/>
      <c r="JAV39" s="101"/>
      <c r="JAW39" s="101"/>
      <c r="JAX39" s="101"/>
      <c r="JAY39" s="101"/>
      <c r="JAZ39" s="101"/>
      <c r="JBA39" s="101"/>
      <c r="JBB39" s="101"/>
      <c r="JBC39" s="101"/>
      <c r="JBD39" s="101"/>
      <c r="JBE39" s="101"/>
      <c r="JBF39" s="101"/>
      <c r="JBG39" s="101"/>
      <c r="JBH39" s="101"/>
      <c r="JBI39" s="101"/>
      <c r="JBJ39" s="101"/>
      <c r="JBK39" s="101"/>
      <c r="JBL39" s="101"/>
      <c r="JBM39" s="101"/>
      <c r="JBN39" s="101"/>
      <c r="JBO39" s="101"/>
      <c r="JBP39" s="101"/>
      <c r="JBQ39" s="101"/>
      <c r="JBR39" s="101"/>
      <c r="JBS39" s="101"/>
      <c r="JBT39" s="101"/>
      <c r="JBU39" s="101"/>
      <c r="JBV39" s="101"/>
      <c r="JBW39" s="101"/>
      <c r="JBX39" s="101"/>
      <c r="JBY39" s="101"/>
      <c r="JBZ39" s="101"/>
      <c r="JCA39" s="101"/>
      <c r="JCB39" s="101"/>
      <c r="JCC39" s="101"/>
      <c r="JCD39" s="101"/>
      <c r="JCE39" s="101"/>
      <c r="JCF39" s="101"/>
      <c r="JCG39" s="101"/>
      <c r="JCH39" s="101"/>
      <c r="JCI39" s="101"/>
      <c r="JCJ39" s="101"/>
      <c r="JCK39" s="101"/>
      <c r="JCL39" s="101"/>
      <c r="JCM39" s="101"/>
      <c r="JCN39" s="101"/>
      <c r="JCO39" s="101"/>
      <c r="JCP39" s="101"/>
      <c r="JCQ39" s="101"/>
      <c r="JCR39" s="101"/>
      <c r="JCS39" s="101"/>
      <c r="JCT39" s="101"/>
      <c r="JCU39" s="101"/>
      <c r="JCV39" s="101"/>
      <c r="JCW39" s="101"/>
      <c r="JCX39" s="101"/>
      <c r="JCY39" s="101"/>
      <c r="JCZ39" s="101"/>
      <c r="JDA39" s="101"/>
      <c r="JDB39" s="101"/>
      <c r="JDC39" s="101"/>
      <c r="JDD39" s="101"/>
      <c r="JDE39" s="101"/>
      <c r="JDF39" s="101"/>
      <c r="JDG39" s="101"/>
      <c r="JDH39" s="101"/>
      <c r="JDI39" s="101"/>
      <c r="JDJ39" s="101"/>
      <c r="JDK39" s="101"/>
      <c r="JDL39" s="101"/>
      <c r="JDM39" s="101"/>
      <c r="JDN39" s="101"/>
      <c r="JDO39" s="101"/>
      <c r="JDP39" s="101"/>
      <c r="JDQ39" s="101"/>
      <c r="JDR39" s="101"/>
      <c r="JDS39" s="101"/>
      <c r="JDT39" s="101"/>
      <c r="JDU39" s="101"/>
      <c r="JDV39" s="101"/>
      <c r="JDW39" s="101"/>
      <c r="JDX39" s="101"/>
      <c r="JDY39" s="101"/>
      <c r="JDZ39" s="101"/>
      <c r="JEA39" s="101"/>
      <c r="JEB39" s="101"/>
      <c r="JEC39" s="101"/>
      <c r="JED39" s="101"/>
      <c r="JEE39" s="101"/>
      <c r="JEF39" s="101"/>
      <c r="JEG39" s="101"/>
      <c r="JEH39" s="101"/>
      <c r="JEI39" s="101"/>
      <c r="JEJ39" s="101"/>
      <c r="JEK39" s="101"/>
      <c r="JEL39" s="101"/>
      <c r="JEM39" s="101"/>
      <c r="JEN39" s="101"/>
      <c r="JEO39" s="101"/>
      <c r="JEP39" s="101"/>
      <c r="JEQ39" s="101"/>
      <c r="JER39" s="101"/>
      <c r="JES39" s="101"/>
      <c r="JET39" s="101"/>
      <c r="JEU39" s="101"/>
      <c r="JEV39" s="101"/>
      <c r="JEW39" s="101"/>
      <c r="JEX39" s="101"/>
      <c r="JEY39" s="101"/>
      <c r="JEZ39" s="101"/>
      <c r="JFA39" s="101"/>
      <c r="JFB39" s="101"/>
      <c r="JFC39" s="101"/>
      <c r="JFD39" s="101"/>
      <c r="JFE39" s="101"/>
      <c r="JFF39" s="101"/>
      <c r="JFG39" s="101"/>
      <c r="JFH39" s="101"/>
      <c r="JFI39" s="101"/>
      <c r="JFJ39" s="101"/>
      <c r="JFK39" s="101"/>
      <c r="JFL39" s="101"/>
      <c r="JFM39" s="101"/>
      <c r="JFN39" s="101"/>
      <c r="JFO39" s="101"/>
      <c r="JFP39" s="101"/>
      <c r="JFQ39" s="101"/>
      <c r="JFR39" s="101"/>
      <c r="JFS39" s="101"/>
      <c r="JFT39" s="101"/>
      <c r="JFU39" s="101"/>
      <c r="JFV39" s="101"/>
      <c r="JFW39" s="101"/>
      <c r="JFX39" s="101"/>
      <c r="JFY39" s="101"/>
      <c r="JFZ39" s="101"/>
      <c r="JGA39" s="101"/>
      <c r="JGB39" s="101"/>
      <c r="JGC39" s="101"/>
      <c r="JGD39" s="101"/>
      <c r="JGE39" s="101"/>
      <c r="JGF39" s="101"/>
      <c r="JGG39" s="101"/>
      <c r="JGH39" s="101"/>
      <c r="JGI39" s="101"/>
      <c r="JGJ39" s="101"/>
      <c r="JGK39" s="101"/>
      <c r="JGL39" s="101"/>
      <c r="JGM39" s="101"/>
      <c r="JGN39" s="101"/>
      <c r="JGO39" s="101"/>
      <c r="JGP39" s="101"/>
      <c r="JGQ39" s="101"/>
      <c r="JGR39" s="101"/>
      <c r="JGS39" s="101"/>
      <c r="JGT39" s="101"/>
      <c r="JGU39" s="101"/>
      <c r="JGV39" s="101"/>
      <c r="JGW39" s="101"/>
      <c r="JGX39" s="101"/>
      <c r="JGY39" s="101"/>
      <c r="JGZ39" s="101"/>
      <c r="JHA39" s="101"/>
      <c r="JHB39" s="101"/>
      <c r="JHC39" s="101"/>
      <c r="JHD39" s="101"/>
      <c r="JHE39" s="101"/>
      <c r="JHF39" s="101"/>
      <c r="JHG39" s="101"/>
      <c r="JHH39" s="101"/>
      <c r="JHI39" s="101"/>
      <c r="JHJ39" s="101"/>
      <c r="JHK39" s="101"/>
      <c r="JHL39" s="101"/>
      <c r="JHM39" s="101"/>
      <c r="JHN39" s="101"/>
      <c r="JHO39" s="101"/>
      <c r="JHP39" s="101"/>
      <c r="JHQ39" s="101"/>
      <c r="JHR39" s="101"/>
      <c r="JHS39" s="101"/>
      <c r="JHT39" s="101"/>
      <c r="JHU39" s="101"/>
      <c r="JHV39" s="101"/>
      <c r="JHW39" s="101"/>
      <c r="JHX39" s="101"/>
      <c r="JHY39" s="101"/>
      <c r="JHZ39" s="101"/>
      <c r="JIA39" s="101"/>
      <c r="JIB39" s="101"/>
      <c r="JIC39" s="101"/>
      <c r="JID39" s="101"/>
      <c r="JIE39" s="101"/>
      <c r="JIF39" s="101"/>
      <c r="JIG39" s="101"/>
      <c r="JIH39" s="101"/>
      <c r="JII39" s="101"/>
      <c r="JIJ39" s="101"/>
      <c r="JIK39" s="101"/>
      <c r="JIL39" s="101"/>
      <c r="JIM39" s="101"/>
      <c r="JIN39" s="101"/>
      <c r="JIO39" s="101"/>
      <c r="JIP39" s="101"/>
      <c r="JIQ39" s="101"/>
      <c r="JIR39" s="101"/>
      <c r="JIS39" s="101"/>
      <c r="JIT39" s="101"/>
      <c r="JIU39" s="101"/>
      <c r="JIV39" s="101"/>
      <c r="JIW39" s="101"/>
      <c r="JIX39" s="101"/>
      <c r="JIY39" s="101"/>
      <c r="JIZ39" s="101"/>
      <c r="JJA39" s="101"/>
      <c r="JJB39" s="101"/>
      <c r="JJC39" s="101"/>
      <c r="JJD39" s="101"/>
      <c r="JJE39" s="101"/>
      <c r="JJF39" s="101"/>
      <c r="JJG39" s="101"/>
      <c r="JJH39" s="101"/>
      <c r="JJI39" s="101"/>
      <c r="JJJ39" s="101"/>
      <c r="JJK39" s="101"/>
      <c r="JJL39" s="101"/>
      <c r="JJM39" s="101"/>
      <c r="JJN39" s="101"/>
      <c r="JJO39" s="101"/>
      <c r="JJP39" s="101"/>
      <c r="JJQ39" s="101"/>
      <c r="JJR39" s="101"/>
      <c r="JJS39" s="101"/>
      <c r="JJT39" s="101"/>
      <c r="JJU39" s="101"/>
      <c r="JJV39" s="101"/>
      <c r="JJW39" s="101"/>
      <c r="JJX39" s="101"/>
      <c r="JJY39" s="101"/>
      <c r="JJZ39" s="101"/>
      <c r="JKA39" s="101"/>
      <c r="JKB39" s="101"/>
      <c r="JKC39" s="101"/>
      <c r="JKD39" s="101"/>
      <c r="JKE39" s="101"/>
      <c r="JKF39" s="101"/>
      <c r="JKG39" s="101"/>
      <c r="JKH39" s="101"/>
      <c r="JKI39" s="101"/>
      <c r="JKJ39" s="101"/>
      <c r="JKK39" s="101"/>
      <c r="JKL39" s="101"/>
      <c r="JKM39" s="101"/>
      <c r="JKN39" s="101"/>
      <c r="JKO39" s="101"/>
      <c r="JKP39" s="101"/>
      <c r="JKQ39" s="101"/>
      <c r="JKR39" s="101"/>
      <c r="JKS39" s="101"/>
      <c r="JKT39" s="101"/>
      <c r="JKU39" s="101"/>
      <c r="JKV39" s="101"/>
      <c r="JKW39" s="101"/>
      <c r="JKX39" s="101"/>
      <c r="JKY39" s="101"/>
      <c r="JKZ39" s="101"/>
      <c r="JLA39" s="101"/>
      <c r="JLB39" s="101"/>
      <c r="JLC39" s="101"/>
      <c r="JLD39" s="101"/>
      <c r="JLE39" s="101"/>
      <c r="JLF39" s="101"/>
      <c r="JLG39" s="101"/>
      <c r="JLH39" s="101"/>
      <c r="JLI39" s="101"/>
      <c r="JLJ39" s="101"/>
      <c r="JLK39" s="101"/>
      <c r="JLL39" s="101"/>
      <c r="JLM39" s="101"/>
      <c r="JLN39" s="101"/>
      <c r="JLO39" s="101"/>
      <c r="JLP39" s="101"/>
      <c r="JLQ39" s="101"/>
      <c r="JLR39" s="101"/>
      <c r="JLS39" s="101"/>
      <c r="JLT39" s="101"/>
      <c r="JLU39" s="101"/>
      <c r="JLV39" s="101"/>
      <c r="JLW39" s="101"/>
      <c r="JLX39" s="101"/>
      <c r="JLY39" s="101"/>
      <c r="JLZ39" s="101"/>
      <c r="JMA39" s="101"/>
      <c r="JMB39" s="101"/>
      <c r="JMC39" s="101"/>
      <c r="JMD39" s="101"/>
      <c r="JME39" s="101"/>
      <c r="JMF39" s="101"/>
      <c r="JMG39" s="101"/>
      <c r="JMH39" s="101"/>
      <c r="JMI39" s="101"/>
      <c r="JMJ39" s="101"/>
      <c r="JMK39" s="101"/>
      <c r="JML39" s="101"/>
      <c r="JMM39" s="101"/>
      <c r="JMN39" s="101"/>
      <c r="JMO39" s="101"/>
      <c r="JMP39" s="101"/>
      <c r="JMQ39" s="101"/>
      <c r="JMR39" s="101"/>
      <c r="JMS39" s="101"/>
      <c r="JMT39" s="101"/>
      <c r="JMU39" s="101"/>
      <c r="JMV39" s="101"/>
      <c r="JMW39" s="101"/>
      <c r="JMX39" s="101"/>
      <c r="JMY39" s="101"/>
      <c r="JMZ39" s="101"/>
      <c r="JNA39" s="101"/>
      <c r="JNB39" s="101"/>
      <c r="JNC39" s="101"/>
      <c r="JND39" s="101"/>
      <c r="JNE39" s="101"/>
      <c r="JNF39" s="101"/>
      <c r="JNG39" s="101"/>
      <c r="JNH39" s="101"/>
      <c r="JNI39" s="101"/>
      <c r="JNJ39" s="101"/>
      <c r="JNK39" s="101"/>
      <c r="JNL39" s="101"/>
      <c r="JNM39" s="101"/>
      <c r="JNN39" s="101"/>
      <c r="JNO39" s="101"/>
      <c r="JNP39" s="101"/>
      <c r="JNQ39" s="101"/>
      <c r="JNR39" s="101"/>
      <c r="JNS39" s="101"/>
      <c r="JNT39" s="101"/>
      <c r="JNU39" s="101"/>
      <c r="JNV39" s="101"/>
      <c r="JNW39" s="101"/>
      <c r="JNX39" s="101"/>
      <c r="JNY39" s="101"/>
      <c r="JNZ39" s="101"/>
      <c r="JOA39" s="101"/>
      <c r="JOB39" s="101"/>
      <c r="JOC39" s="101"/>
      <c r="JOD39" s="101"/>
      <c r="JOE39" s="101"/>
      <c r="JOF39" s="101"/>
      <c r="JOG39" s="101"/>
      <c r="JOH39" s="101"/>
      <c r="JOI39" s="101"/>
      <c r="JOJ39" s="101"/>
      <c r="JOK39" s="101"/>
      <c r="JOL39" s="101"/>
      <c r="JOM39" s="101"/>
      <c r="JON39" s="101"/>
      <c r="JOO39" s="101"/>
      <c r="JOP39" s="101"/>
      <c r="JOQ39" s="101"/>
      <c r="JOR39" s="101"/>
      <c r="JOS39" s="101"/>
      <c r="JOT39" s="101"/>
      <c r="JOU39" s="101"/>
      <c r="JOV39" s="101"/>
      <c r="JOW39" s="101"/>
      <c r="JOX39" s="101"/>
      <c r="JOY39" s="101"/>
      <c r="JOZ39" s="101"/>
      <c r="JPA39" s="101"/>
      <c r="JPB39" s="101"/>
      <c r="JPC39" s="101"/>
      <c r="JPD39" s="101"/>
      <c r="JPE39" s="101"/>
      <c r="JPF39" s="101"/>
      <c r="JPG39" s="101"/>
      <c r="JPH39" s="101"/>
      <c r="JPI39" s="101"/>
      <c r="JPJ39" s="101"/>
      <c r="JPK39" s="101"/>
      <c r="JPL39" s="101"/>
      <c r="JPM39" s="101"/>
      <c r="JPN39" s="101"/>
      <c r="JPO39" s="101"/>
      <c r="JPP39" s="101"/>
      <c r="JPQ39" s="101"/>
      <c r="JPR39" s="101"/>
      <c r="JPS39" s="101"/>
      <c r="JPT39" s="101"/>
      <c r="JPU39" s="101"/>
      <c r="JPV39" s="101"/>
      <c r="JPW39" s="101"/>
      <c r="JPX39" s="101"/>
      <c r="JPY39" s="101"/>
      <c r="JPZ39" s="101"/>
      <c r="JQA39" s="101"/>
      <c r="JQB39" s="101"/>
      <c r="JQC39" s="101"/>
      <c r="JQD39" s="101"/>
      <c r="JQE39" s="101"/>
      <c r="JQF39" s="101"/>
      <c r="JQG39" s="101"/>
      <c r="JQH39" s="101"/>
      <c r="JQI39" s="101"/>
      <c r="JQJ39" s="101"/>
      <c r="JQK39" s="101"/>
      <c r="JQL39" s="101"/>
      <c r="JQM39" s="101"/>
      <c r="JQN39" s="101"/>
      <c r="JQO39" s="101"/>
      <c r="JQP39" s="101"/>
      <c r="JQQ39" s="101"/>
      <c r="JQR39" s="101"/>
      <c r="JQS39" s="101"/>
      <c r="JQT39" s="101"/>
      <c r="JQU39" s="101"/>
      <c r="JQV39" s="101"/>
      <c r="JQW39" s="101"/>
      <c r="JQX39" s="101"/>
      <c r="JQY39" s="101"/>
      <c r="JQZ39" s="101"/>
      <c r="JRA39" s="101"/>
      <c r="JRB39" s="101"/>
      <c r="JRC39" s="101"/>
      <c r="JRD39" s="101"/>
      <c r="JRE39" s="101"/>
      <c r="JRF39" s="101"/>
      <c r="JRG39" s="101"/>
      <c r="JRH39" s="101"/>
      <c r="JRI39" s="101"/>
      <c r="JRJ39" s="101"/>
      <c r="JRK39" s="101"/>
      <c r="JRL39" s="101"/>
      <c r="JRM39" s="101"/>
      <c r="JRN39" s="101"/>
      <c r="JRO39" s="101"/>
      <c r="JRP39" s="101"/>
      <c r="JRQ39" s="101"/>
      <c r="JRR39" s="101"/>
      <c r="JRS39" s="101"/>
      <c r="JRT39" s="101"/>
      <c r="JRU39" s="101"/>
      <c r="JRV39" s="101"/>
      <c r="JRW39" s="101"/>
      <c r="JRX39" s="101"/>
      <c r="JRY39" s="101"/>
      <c r="JRZ39" s="101"/>
      <c r="JSA39" s="101"/>
      <c r="JSB39" s="101"/>
      <c r="JSC39" s="101"/>
      <c r="JSD39" s="101"/>
      <c r="JSE39" s="101"/>
      <c r="JSF39" s="101"/>
      <c r="JSG39" s="101"/>
      <c r="JSH39" s="101"/>
      <c r="JSI39" s="101"/>
      <c r="JSJ39" s="101"/>
      <c r="JSK39" s="101"/>
      <c r="JSL39" s="101"/>
      <c r="JSM39" s="101"/>
      <c r="JSN39" s="101"/>
      <c r="JSO39" s="101"/>
      <c r="JSP39" s="101"/>
      <c r="JSQ39" s="101"/>
      <c r="JSR39" s="101"/>
      <c r="JSS39" s="101"/>
      <c r="JST39" s="101"/>
      <c r="JSU39" s="101"/>
      <c r="JSV39" s="101"/>
      <c r="JSW39" s="101"/>
      <c r="JSX39" s="101"/>
      <c r="JSY39" s="101"/>
      <c r="JSZ39" s="101"/>
      <c r="JTA39" s="101"/>
      <c r="JTB39" s="101"/>
      <c r="JTC39" s="101"/>
      <c r="JTD39" s="101"/>
      <c r="JTE39" s="101"/>
      <c r="JTF39" s="101"/>
      <c r="JTG39" s="101"/>
      <c r="JTH39" s="101"/>
      <c r="JTI39" s="101"/>
      <c r="JTJ39" s="101"/>
      <c r="JTK39" s="101"/>
      <c r="JTL39" s="101"/>
      <c r="JTM39" s="101"/>
      <c r="JTN39" s="101"/>
      <c r="JTO39" s="101"/>
      <c r="JTP39" s="101"/>
      <c r="JTQ39" s="101"/>
      <c r="JTR39" s="101"/>
      <c r="JTS39" s="101"/>
      <c r="JTT39" s="101"/>
      <c r="JTU39" s="101"/>
      <c r="JTV39" s="101"/>
      <c r="JTW39" s="101"/>
      <c r="JTX39" s="101"/>
      <c r="JTY39" s="101"/>
      <c r="JTZ39" s="101"/>
      <c r="JUA39" s="101"/>
      <c r="JUB39" s="101"/>
      <c r="JUC39" s="101"/>
      <c r="JUD39" s="101"/>
      <c r="JUE39" s="101"/>
      <c r="JUF39" s="101"/>
      <c r="JUG39" s="101"/>
      <c r="JUH39" s="101"/>
      <c r="JUI39" s="101"/>
      <c r="JUJ39" s="101"/>
      <c r="JUK39" s="101"/>
      <c r="JUL39" s="101"/>
      <c r="JUM39" s="101"/>
      <c r="JUN39" s="101"/>
      <c r="JUO39" s="101"/>
      <c r="JUP39" s="101"/>
      <c r="JUQ39" s="101"/>
      <c r="JUR39" s="101"/>
      <c r="JUS39" s="101"/>
      <c r="JUT39" s="101"/>
      <c r="JUU39" s="101"/>
      <c r="JUV39" s="101"/>
      <c r="JUW39" s="101"/>
      <c r="JUX39" s="101"/>
      <c r="JUY39" s="101"/>
      <c r="JUZ39" s="101"/>
      <c r="JVA39" s="101"/>
      <c r="JVB39" s="101"/>
      <c r="JVC39" s="101"/>
      <c r="JVD39" s="101"/>
      <c r="JVE39" s="101"/>
      <c r="JVF39" s="101"/>
      <c r="JVG39" s="101"/>
      <c r="JVH39" s="101"/>
      <c r="JVI39" s="101"/>
      <c r="JVJ39" s="101"/>
      <c r="JVK39" s="101"/>
      <c r="JVL39" s="101"/>
      <c r="JVM39" s="101"/>
      <c r="JVN39" s="101"/>
      <c r="JVO39" s="101"/>
      <c r="JVP39" s="101"/>
      <c r="JVQ39" s="101"/>
      <c r="JVR39" s="101"/>
      <c r="JVS39" s="101"/>
      <c r="JVT39" s="101"/>
      <c r="JVU39" s="101"/>
      <c r="JVV39" s="101"/>
      <c r="JVW39" s="101"/>
      <c r="JVX39" s="101"/>
      <c r="JVY39" s="101"/>
      <c r="JVZ39" s="101"/>
      <c r="JWA39" s="101"/>
      <c r="JWB39" s="101"/>
      <c r="JWC39" s="101"/>
      <c r="JWD39" s="101"/>
      <c r="JWE39" s="101"/>
      <c r="JWF39" s="101"/>
      <c r="JWG39" s="101"/>
      <c r="JWH39" s="101"/>
      <c r="JWI39" s="101"/>
      <c r="JWJ39" s="101"/>
      <c r="JWK39" s="101"/>
      <c r="JWL39" s="101"/>
      <c r="JWM39" s="101"/>
      <c r="JWN39" s="101"/>
      <c r="JWO39" s="101"/>
      <c r="JWP39" s="101"/>
      <c r="JWQ39" s="101"/>
      <c r="JWR39" s="101"/>
      <c r="JWS39" s="101"/>
      <c r="JWT39" s="101"/>
      <c r="JWU39" s="101"/>
      <c r="JWV39" s="101"/>
      <c r="JWW39" s="101"/>
      <c r="JWX39" s="101"/>
      <c r="JWY39" s="101"/>
      <c r="JWZ39" s="101"/>
      <c r="JXA39" s="101"/>
      <c r="JXB39" s="101"/>
      <c r="JXC39" s="101"/>
      <c r="JXD39" s="101"/>
      <c r="JXE39" s="101"/>
      <c r="JXF39" s="101"/>
      <c r="JXG39" s="101"/>
      <c r="JXH39" s="101"/>
      <c r="JXI39" s="101"/>
      <c r="JXJ39" s="101"/>
      <c r="JXK39" s="101"/>
      <c r="JXL39" s="101"/>
      <c r="JXM39" s="101"/>
      <c r="JXN39" s="101"/>
      <c r="JXO39" s="101"/>
      <c r="JXP39" s="101"/>
      <c r="JXQ39" s="101"/>
      <c r="JXR39" s="101"/>
      <c r="JXS39" s="101"/>
      <c r="JXT39" s="101"/>
      <c r="JXU39" s="101"/>
      <c r="JXV39" s="101"/>
      <c r="JXW39" s="101"/>
      <c r="JXX39" s="101"/>
      <c r="JXY39" s="101"/>
      <c r="JXZ39" s="101"/>
      <c r="JYA39" s="101"/>
      <c r="JYB39" s="101"/>
      <c r="JYC39" s="101"/>
      <c r="JYD39" s="101"/>
      <c r="JYE39" s="101"/>
      <c r="JYF39" s="101"/>
      <c r="JYG39" s="101"/>
      <c r="JYH39" s="101"/>
      <c r="JYI39" s="101"/>
      <c r="JYJ39" s="101"/>
      <c r="JYK39" s="101"/>
      <c r="JYL39" s="101"/>
      <c r="JYM39" s="101"/>
      <c r="JYN39" s="101"/>
      <c r="JYO39" s="101"/>
      <c r="JYP39" s="101"/>
      <c r="JYQ39" s="101"/>
      <c r="JYR39" s="101"/>
      <c r="JYS39" s="101"/>
      <c r="JYT39" s="101"/>
      <c r="JYU39" s="101"/>
      <c r="JYV39" s="101"/>
      <c r="JYW39" s="101"/>
      <c r="JYX39" s="101"/>
      <c r="JYY39" s="101"/>
      <c r="JYZ39" s="101"/>
      <c r="JZA39" s="101"/>
      <c r="JZB39" s="101"/>
      <c r="JZC39" s="101"/>
      <c r="JZD39" s="101"/>
      <c r="JZE39" s="101"/>
      <c r="JZF39" s="101"/>
      <c r="JZG39" s="101"/>
      <c r="JZH39" s="101"/>
      <c r="JZI39" s="101"/>
      <c r="JZJ39" s="101"/>
      <c r="JZK39" s="101"/>
      <c r="JZL39" s="101"/>
      <c r="JZM39" s="101"/>
      <c r="JZN39" s="101"/>
      <c r="JZO39" s="101"/>
      <c r="JZP39" s="101"/>
      <c r="JZQ39" s="101"/>
      <c r="JZR39" s="101"/>
      <c r="JZS39" s="101"/>
      <c r="JZT39" s="101"/>
      <c r="JZU39" s="101"/>
      <c r="JZV39" s="101"/>
      <c r="JZW39" s="101"/>
      <c r="JZX39" s="101"/>
      <c r="JZY39" s="101"/>
      <c r="JZZ39" s="101"/>
      <c r="KAA39" s="101"/>
      <c r="KAB39" s="101"/>
      <c r="KAC39" s="101"/>
      <c r="KAD39" s="101"/>
      <c r="KAE39" s="101"/>
      <c r="KAF39" s="101"/>
      <c r="KAG39" s="101"/>
      <c r="KAH39" s="101"/>
      <c r="KAI39" s="101"/>
      <c r="KAJ39" s="101"/>
      <c r="KAK39" s="101"/>
      <c r="KAL39" s="101"/>
      <c r="KAM39" s="101"/>
      <c r="KAN39" s="101"/>
      <c r="KAO39" s="101"/>
      <c r="KAP39" s="101"/>
      <c r="KAQ39" s="101"/>
      <c r="KAR39" s="101"/>
      <c r="KAS39" s="101"/>
      <c r="KAT39" s="101"/>
      <c r="KAU39" s="101"/>
      <c r="KAV39" s="101"/>
      <c r="KAW39" s="101"/>
      <c r="KAX39" s="101"/>
      <c r="KAY39" s="101"/>
      <c r="KAZ39" s="101"/>
      <c r="KBA39" s="101"/>
      <c r="KBB39" s="101"/>
      <c r="KBC39" s="101"/>
      <c r="KBD39" s="101"/>
      <c r="KBE39" s="101"/>
      <c r="KBF39" s="101"/>
      <c r="KBG39" s="101"/>
      <c r="KBH39" s="101"/>
      <c r="KBI39" s="101"/>
      <c r="KBJ39" s="101"/>
      <c r="KBK39" s="101"/>
      <c r="KBL39" s="101"/>
      <c r="KBM39" s="101"/>
      <c r="KBN39" s="101"/>
      <c r="KBO39" s="101"/>
      <c r="KBP39" s="101"/>
      <c r="KBQ39" s="101"/>
      <c r="KBR39" s="101"/>
      <c r="KBS39" s="101"/>
      <c r="KBT39" s="101"/>
      <c r="KBU39" s="101"/>
      <c r="KBV39" s="101"/>
      <c r="KBW39" s="101"/>
      <c r="KBX39" s="101"/>
      <c r="KBY39" s="101"/>
      <c r="KBZ39" s="101"/>
      <c r="KCA39" s="101"/>
      <c r="KCB39" s="101"/>
      <c r="KCC39" s="101"/>
      <c r="KCD39" s="101"/>
      <c r="KCE39" s="101"/>
      <c r="KCF39" s="101"/>
      <c r="KCG39" s="101"/>
      <c r="KCH39" s="101"/>
      <c r="KCI39" s="101"/>
      <c r="KCJ39" s="101"/>
      <c r="KCK39" s="101"/>
      <c r="KCL39" s="101"/>
      <c r="KCM39" s="101"/>
      <c r="KCN39" s="101"/>
      <c r="KCO39" s="101"/>
      <c r="KCP39" s="101"/>
      <c r="KCQ39" s="101"/>
      <c r="KCR39" s="101"/>
      <c r="KCS39" s="101"/>
      <c r="KCT39" s="101"/>
      <c r="KCU39" s="101"/>
      <c r="KCV39" s="101"/>
      <c r="KCW39" s="101"/>
      <c r="KCX39" s="101"/>
      <c r="KCY39" s="101"/>
      <c r="KCZ39" s="101"/>
      <c r="KDA39" s="101"/>
      <c r="KDB39" s="101"/>
      <c r="KDC39" s="101"/>
      <c r="KDD39" s="101"/>
      <c r="KDE39" s="101"/>
      <c r="KDF39" s="101"/>
      <c r="KDG39" s="101"/>
      <c r="KDH39" s="101"/>
      <c r="KDI39" s="101"/>
      <c r="KDJ39" s="101"/>
      <c r="KDK39" s="101"/>
      <c r="KDL39" s="101"/>
      <c r="KDM39" s="101"/>
      <c r="KDN39" s="101"/>
      <c r="KDO39" s="101"/>
      <c r="KDP39" s="101"/>
      <c r="KDQ39" s="101"/>
      <c r="KDR39" s="101"/>
      <c r="KDS39" s="101"/>
      <c r="KDT39" s="101"/>
      <c r="KDU39" s="101"/>
      <c r="KDV39" s="101"/>
      <c r="KDW39" s="101"/>
      <c r="KDX39" s="101"/>
      <c r="KDY39" s="101"/>
      <c r="KDZ39" s="101"/>
      <c r="KEA39" s="101"/>
      <c r="KEB39" s="101"/>
      <c r="KEC39" s="101"/>
      <c r="KED39" s="101"/>
      <c r="KEE39" s="101"/>
      <c r="KEF39" s="101"/>
      <c r="KEG39" s="101"/>
      <c r="KEH39" s="101"/>
      <c r="KEI39" s="101"/>
      <c r="KEJ39" s="101"/>
      <c r="KEK39" s="101"/>
      <c r="KEL39" s="101"/>
      <c r="KEM39" s="101"/>
      <c r="KEN39" s="101"/>
      <c r="KEO39" s="101"/>
      <c r="KEP39" s="101"/>
      <c r="KEQ39" s="101"/>
      <c r="KER39" s="101"/>
      <c r="KES39" s="101"/>
      <c r="KET39" s="101"/>
      <c r="KEU39" s="101"/>
      <c r="KEV39" s="101"/>
      <c r="KEW39" s="101"/>
      <c r="KEX39" s="101"/>
      <c r="KEY39" s="101"/>
      <c r="KEZ39" s="101"/>
      <c r="KFA39" s="101"/>
      <c r="KFB39" s="101"/>
      <c r="KFC39" s="101"/>
      <c r="KFD39" s="101"/>
      <c r="KFE39" s="101"/>
      <c r="KFF39" s="101"/>
      <c r="KFG39" s="101"/>
      <c r="KFH39" s="101"/>
      <c r="KFI39" s="101"/>
      <c r="KFJ39" s="101"/>
      <c r="KFK39" s="101"/>
      <c r="KFL39" s="101"/>
      <c r="KFM39" s="101"/>
      <c r="KFN39" s="101"/>
      <c r="KFO39" s="101"/>
      <c r="KFP39" s="101"/>
      <c r="KFQ39" s="101"/>
      <c r="KFR39" s="101"/>
      <c r="KFS39" s="101"/>
      <c r="KFT39" s="101"/>
      <c r="KFU39" s="101"/>
      <c r="KFV39" s="101"/>
      <c r="KFW39" s="101"/>
      <c r="KFX39" s="101"/>
      <c r="KFY39" s="101"/>
      <c r="KFZ39" s="101"/>
      <c r="KGA39" s="101"/>
      <c r="KGB39" s="101"/>
      <c r="KGC39" s="101"/>
      <c r="KGD39" s="101"/>
      <c r="KGE39" s="101"/>
      <c r="KGF39" s="101"/>
      <c r="KGG39" s="101"/>
      <c r="KGH39" s="101"/>
      <c r="KGI39" s="101"/>
      <c r="KGJ39" s="101"/>
      <c r="KGK39" s="101"/>
      <c r="KGL39" s="101"/>
      <c r="KGM39" s="101"/>
      <c r="KGN39" s="101"/>
      <c r="KGO39" s="101"/>
      <c r="KGP39" s="101"/>
      <c r="KGQ39" s="101"/>
      <c r="KGR39" s="101"/>
      <c r="KGS39" s="101"/>
      <c r="KGT39" s="101"/>
      <c r="KGU39" s="101"/>
      <c r="KGV39" s="101"/>
      <c r="KGW39" s="101"/>
      <c r="KGX39" s="101"/>
      <c r="KGY39" s="101"/>
      <c r="KGZ39" s="101"/>
      <c r="KHA39" s="101"/>
      <c r="KHB39" s="101"/>
      <c r="KHC39" s="101"/>
      <c r="KHD39" s="101"/>
      <c r="KHE39" s="101"/>
      <c r="KHF39" s="101"/>
      <c r="KHG39" s="101"/>
      <c r="KHH39" s="101"/>
      <c r="KHI39" s="101"/>
      <c r="KHJ39" s="101"/>
      <c r="KHK39" s="101"/>
      <c r="KHL39" s="101"/>
      <c r="KHM39" s="101"/>
      <c r="KHN39" s="101"/>
      <c r="KHO39" s="101"/>
      <c r="KHP39" s="101"/>
      <c r="KHQ39" s="101"/>
      <c r="KHR39" s="101"/>
      <c r="KHS39" s="101"/>
      <c r="KHT39" s="101"/>
      <c r="KHU39" s="101"/>
      <c r="KHV39" s="101"/>
      <c r="KHW39" s="101"/>
      <c r="KHX39" s="101"/>
      <c r="KHY39" s="101"/>
      <c r="KHZ39" s="101"/>
      <c r="KIA39" s="101"/>
      <c r="KIB39" s="101"/>
      <c r="KIC39" s="101"/>
      <c r="KID39" s="101"/>
      <c r="KIE39" s="101"/>
      <c r="KIF39" s="101"/>
      <c r="KIG39" s="101"/>
      <c r="KIH39" s="101"/>
      <c r="KII39" s="101"/>
      <c r="KIJ39" s="101"/>
      <c r="KIK39" s="101"/>
      <c r="KIL39" s="101"/>
      <c r="KIM39" s="101"/>
      <c r="KIN39" s="101"/>
      <c r="KIO39" s="101"/>
      <c r="KIP39" s="101"/>
      <c r="KIQ39" s="101"/>
      <c r="KIR39" s="101"/>
      <c r="KIS39" s="101"/>
      <c r="KIT39" s="101"/>
      <c r="KIU39" s="101"/>
      <c r="KIV39" s="101"/>
      <c r="KIW39" s="101"/>
      <c r="KIX39" s="101"/>
      <c r="KIY39" s="101"/>
      <c r="KIZ39" s="101"/>
      <c r="KJA39" s="101"/>
      <c r="KJB39" s="101"/>
      <c r="KJC39" s="101"/>
      <c r="KJD39" s="101"/>
      <c r="KJE39" s="101"/>
      <c r="KJF39" s="101"/>
      <c r="KJG39" s="101"/>
      <c r="KJH39" s="101"/>
      <c r="KJI39" s="101"/>
      <c r="KJJ39" s="101"/>
      <c r="KJK39" s="101"/>
      <c r="KJL39" s="101"/>
      <c r="KJM39" s="101"/>
      <c r="KJN39" s="101"/>
      <c r="KJO39" s="101"/>
      <c r="KJP39" s="101"/>
      <c r="KJQ39" s="101"/>
      <c r="KJR39" s="101"/>
      <c r="KJS39" s="101"/>
      <c r="KJT39" s="101"/>
      <c r="KJU39" s="101"/>
      <c r="KJV39" s="101"/>
      <c r="KJW39" s="101"/>
      <c r="KJX39" s="101"/>
      <c r="KJY39" s="101"/>
      <c r="KJZ39" s="101"/>
      <c r="KKA39" s="101"/>
      <c r="KKB39" s="101"/>
      <c r="KKC39" s="101"/>
      <c r="KKD39" s="101"/>
      <c r="KKE39" s="101"/>
      <c r="KKF39" s="101"/>
      <c r="KKG39" s="101"/>
      <c r="KKH39" s="101"/>
      <c r="KKI39" s="101"/>
      <c r="KKJ39" s="101"/>
      <c r="KKK39" s="101"/>
      <c r="KKL39" s="101"/>
      <c r="KKM39" s="101"/>
      <c r="KKN39" s="101"/>
      <c r="KKO39" s="101"/>
      <c r="KKP39" s="101"/>
      <c r="KKQ39" s="101"/>
      <c r="KKR39" s="101"/>
      <c r="KKS39" s="101"/>
      <c r="KKT39" s="101"/>
      <c r="KKU39" s="101"/>
      <c r="KKV39" s="101"/>
      <c r="KKW39" s="101"/>
      <c r="KKX39" s="101"/>
      <c r="KKY39" s="101"/>
      <c r="KKZ39" s="101"/>
      <c r="KLA39" s="101"/>
      <c r="KLB39" s="101"/>
      <c r="KLC39" s="101"/>
      <c r="KLD39" s="101"/>
      <c r="KLE39" s="101"/>
      <c r="KLF39" s="101"/>
      <c r="KLG39" s="101"/>
      <c r="KLH39" s="101"/>
      <c r="KLI39" s="101"/>
      <c r="KLJ39" s="101"/>
      <c r="KLK39" s="101"/>
      <c r="KLL39" s="101"/>
      <c r="KLM39" s="101"/>
      <c r="KLN39" s="101"/>
      <c r="KLO39" s="101"/>
      <c r="KLP39" s="101"/>
      <c r="KLQ39" s="101"/>
      <c r="KLR39" s="101"/>
      <c r="KLS39" s="101"/>
      <c r="KLT39" s="101"/>
      <c r="KLU39" s="101"/>
      <c r="KLV39" s="101"/>
      <c r="KLW39" s="101"/>
      <c r="KLX39" s="101"/>
      <c r="KLY39" s="101"/>
      <c r="KLZ39" s="101"/>
      <c r="KMA39" s="101"/>
      <c r="KMB39" s="101"/>
      <c r="KMC39" s="101"/>
      <c r="KMD39" s="101"/>
      <c r="KME39" s="101"/>
      <c r="KMF39" s="101"/>
      <c r="KMG39" s="101"/>
      <c r="KMH39" s="101"/>
      <c r="KMI39" s="101"/>
      <c r="KMJ39" s="101"/>
      <c r="KMK39" s="101"/>
      <c r="KML39" s="101"/>
      <c r="KMM39" s="101"/>
      <c r="KMN39" s="101"/>
      <c r="KMO39" s="101"/>
      <c r="KMP39" s="101"/>
      <c r="KMQ39" s="101"/>
      <c r="KMR39" s="101"/>
      <c r="KMS39" s="101"/>
      <c r="KMT39" s="101"/>
      <c r="KMU39" s="101"/>
      <c r="KMV39" s="101"/>
      <c r="KMW39" s="101"/>
      <c r="KMX39" s="101"/>
      <c r="KMY39" s="101"/>
      <c r="KMZ39" s="101"/>
      <c r="KNA39" s="101"/>
      <c r="KNB39" s="101"/>
      <c r="KNC39" s="101"/>
      <c r="KND39" s="101"/>
      <c r="KNE39" s="101"/>
      <c r="KNF39" s="101"/>
      <c r="KNG39" s="101"/>
      <c r="KNH39" s="101"/>
      <c r="KNI39" s="101"/>
      <c r="KNJ39" s="101"/>
      <c r="KNK39" s="101"/>
      <c r="KNL39" s="101"/>
      <c r="KNM39" s="101"/>
      <c r="KNN39" s="101"/>
      <c r="KNO39" s="101"/>
      <c r="KNP39" s="101"/>
      <c r="KNQ39" s="101"/>
      <c r="KNR39" s="101"/>
      <c r="KNS39" s="101"/>
      <c r="KNT39" s="101"/>
      <c r="KNU39" s="101"/>
      <c r="KNV39" s="101"/>
      <c r="KNW39" s="101"/>
      <c r="KNX39" s="101"/>
      <c r="KNY39" s="101"/>
      <c r="KNZ39" s="101"/>
      <c r="KOA39" s="101"/>
      <c r="KOB39" s="101"/>
      <c r="KOC39" s="101"/>
      <c r="KOD39" s="101"/>
      <c r="KOE39" s="101"/>
      <c r="KOF39" s="101"/>
      <c r="KOG39" s="101"/>
      <c r="KOH39" s="101"/>
      <c r="KOI39" s="101"/>
      <c r="KOJ39" s="101"/>
      <c r="KOK39" s="101"/>
      <c r="KOL39" s="101"/>
      <c r="KOM39" s="101"/>
      <c r="KON39" s="101"/>
      <c r="KOO39" s="101"/>
      <c r="KOP39" s="101"/>
      <c r="KOQ39" s="101"/>
      <c r="KOR39" s="101"/>
      <c r="KOS39" s="101"/>
      <c r="KOT39" s="101"/>
      <c r="KOU39" s="101"/>
      <c r="KOV39" s="101"/>
      <c r="KOW39" s="101"/>
      <c r="KOX39" s="101"/>
      <c r="KOY39" s="101"/>
      <c r="KOZ39" s="101"/>
      <c r="KPA39" s="101"/>
      <c r="KPB39" s="101"/>
      <c r="KPC39" s="101"/>
      <c r="KPD39" s="101"/>
      <c r="KPE39" s="101"/>
      <c r="KPF39" s="101"/>
      <c r="KPG39" s="101"/>
      <c r="KPH39" s="101"/>
      <c r="KPI39" s="101"/>
      <c r="KPJ39" s="101"/>
      <c r="KPK39" s="101"/>
      <c r="KPL39" s="101"/>
      <c r="KPM39" s="101"/>
      <c r="KPN39" s="101"/>
      <c r="KPO39" s="101"/>
      <c r="KPP39" s="101"/>
      <c r="KPQ39" s="101"/>
      <c r="KPR39" s="101"/>
      <c r="KPS39" s="101"/>
      <c r="KPT39" s="101"/>
      <c r="KPU39" s="101"/>
      <c r="KPV39" s="101"/>
      <c r="KPW39" s="101"/>
      <c r="KPX39" s="101"/>
      <c r="KPY39" s="101"/>
      <c r="KPZ39" s="101"/>
      <c r="KQA39" s="101"/>
      <c r="KQB39" s="101"/>
      <c r="KQC39" s="101"/>
      <c r="KQD39" s="101"/>
      <c r="KQE39" s="101"/>
      <c r="KQF39" s="101"/>
      <c r="KQG39" s="101"/>
      <c r="KQH39" s="101"/>
      <c r="KQI39" s="101"/>
      <c r="KQJ39" s="101"/>
      <c r="KQK39" s="101"/>
      <c r="KQL39" s="101"/>
      <c r="KQM39" s="101"/>
      <c r="KQN39" s="101"/>
      <c r="KQO39" s="101"/>
      <c r="KQP39" s="101"/>
      <c r="KQQ39" s="101"/>
      <c r="KQR39" s="101"/>
      <c r="KQS39" s="101"/>
      <c r="KQT39" s="101"/>
      <c r="KQU39" s="101"/>
      <c r="KQV39" s="101"/>
      <c r="KQW39" s="101"/>
      <c r="KQX39" s="101"/>
      <c r="KQY39" s="101"/>
      <c r="KQZ39" s="101"/>
      <c r="KRA39" s="101"/>
      <c r="KRB39" s="101"/>
      <c r="KRC39" s="101"/>
      <c r="KRD39" s="101"/>
      <c r="KRE39" s="101"/>
      <c r="KRF39" s="101"/>
      <c r="KRG39" s="101"/>
      <c r="KRH39" s="101"/>
      <c r="KRI39" s="101"/>
      <c r="KRJ39" s="101"/>
      <c r="KRK39" s="101"/>
      <c r="KRL39" s="101"/>
      <c r="KRM39" s="101"/>
      <c r="KRN39" s="101"/>
      <c r="KRO39" s="101"/>
      <c r="KRP39" s="101"/>
      <c r="KRQ39" s="101"/>
      <c r="KRR39" s="101"/>
      <c r="KRS39" s="101"/>
      <c r="KRT39" s="101"/>
      <c r="KRU39" s="101"/>
      <c r="KRV39" s="101"/>
      <c r="KRW39" s="101"/>
      <c r="KRX39" s="101"/>
      <c r="KRY39" s="101"/>
      <c r="KRZ39" s="101"/>
      <c r="KSA39" s="101"/>
      <c r="KSB39" s="101"/>
      <c r="KSC39" s="101"/>
      <c r="KSD39" s="101"/>
      <c r="KSE39" s="101"/>
      <c r="KSF39" s="101"/>
      <c r="KSG39" s="101"/>
      <c r="KSH39" s="101"/>
      <c r="KSI39" s="101"/>
      <c r="KSJ39" s="101"/>
      <c r="KSK39" s="101"/>
      <c r="KSL39" s="101"/>
      <c r="KSM39" s="101"/>
      <c r="KSN39" s="101"/>
      <c r="KSO39" s="101"/>
      <c r="KSP39" s="101"/>
      <c r="KSQ39" s="101"/>
      <c r="KSR39" s="101"/>
      <c r="KSS39" s="101"/>
      <c r="KST39" s="101"/>
      <c r="KSU39" s="101"/>
      <c r="KSV39" s="101"/>
      <c r="KSW39" s="101"/>
      <c r="KSX39" s="101"/>
      <c r="KSY39" s="101"/>
      <c r="KSZ39" s="101"/>
      <c r="KTA39" s="101"/>
      <c r="KTB39" s="101"/>
      <c r="KTC39" s="101"/>
      <c r="KTD39" s="101"/>
      <c r="KTE39" s="101"/>
      <c r="KTF39" s="101"/>
      <c r="KTG39" s="101"/>
      <c r="KTH39" s="101"/>
      <c r="KTI39" s="101"/>
      <c r="KTJ39" s="101"/>
      <c r="KTK39" s="101"/>
      <c r="KTL39" s="101"/>
      <c r="KTM39" s="101"/>
      <c r="KTN39" s="101"/>
      <c r="KTO39" s="101"/>
      <c r="KTP39" s="101"/>
      <c r="KTQ39" s="101"/>
      <c r="KTR39" s="101"/>
      <c r="KTS39" s="101"/>
      <c r="KTT39" s="101"/>
      <c r="KTU39" s="101"/>
      <c r="KTV39" s="101"/>
      <c r="KTW39" s="101"/>
      <c r="KTX39" s="101"/>
      <c r="KTY39" s="101"/>
      <c r="KTZ39" s="101"/>
      <c r="KUA39" s="101"/>
      <c r="KUB39" s="101"/>
      <c r="KUC39" s="101"/>
      <c r="KUD39" s="101"/>
      <c r="KUE39" s="101"/>
      <c r="KUF39" s="101"/>
      <c r="KUG39" s="101"/>
      <c r="KUH39" s="101"/>
      <c r="KUI39" s="101"/>
      <c r="KUJ39" s="101"/>
      <c r="KUK39" s="101"/>
      <c r="KUL39" s="101"/>
      <c r="KUM39" s="101"/>
      <c r="KUN39" s="101"/>
      <c r="KUO39" s="101"/>
      <c r="KUP39" s="101"/>
      <c r="KUQ39" s="101"/>
      <c r="KUR39" s="101"/>
      <c r="KUS39" s="101"/>
      <c r="KUT39" s="101"/>
      <c r="KUU39" s="101"/>
      <c r="KUV39" s="101"/>
      <c r="KUW39" s="101"/>
      <c r="KUX39" s="101"/>
      <c r="KUY39" s="101"/>
      <c r="KUZ39" s="101"/>
      <c r="KVA39" s="101"/>
      <c r="KVB39" s="101"/>
      <c r="KVC39" s="101"/>
      <c r="KVD39" s="101"/>
      <c r="KVE39" s="101"/>
      <c r="KVF39" s="101"/>
      <c r="KVG39" s="101"/>
      <c r="KVH39" s="101"/>
      <c r="KVI39" s="101"/>
      <c r="KVJ39" s="101"/>
      <c r="KVK39" s="101"/>
      <c r="KVL39" s="101"/>
      <c r="KVM39" s="101"/>
      <c r="KVN39" s="101"/>
      <c r="KVO39" s="101"/>
      <c r="KVP39" s="101"/>
      <c r="KVQ39" s="101"/>
      <c r="KVR39" s="101"/>
      <c r="KVS39" s="101"/>
      <c r="KVT39" s="101"/>
      <c r="KVU39" s="101"/>
      <c r="KVV39" s="101"/>
      <c r="KVW39" s="101"/>
      <c r="KVX39" s="101"/>
      <c r="KVY39" s="101"/>
      <c r="KVZ39" s="101"/>
      <c r="KWA39" s="101"/>
      <c r="KWB39" s="101"/>
      <c r="KWC39" s="101"/>
      <c r="KWD39" s="101"/>
      <c r="KWE39" s="101"/>
      <c r="KWF39" s="101"/>
      <c r="KWG39" s="101"/>
      <c r="KWH39" s="101"/>
      <c r="KWI39" s="101"/>
      <c r="KWJ39" s="101"/>
      <c r="KWK39" s="101"/>
      <c r="KWL39" s="101"/>
      <c r="KWM39" s="101"/>
      <c r="KWN39" s="101"/>
      <c r="KWO39" s="101"/>
      <c r="KWP39" s="101"/>
      <c r="KWQ39" s="101"/>
      <c r="KWR39" s="101"/>
      <c r="KWS39" s="101"/>
      <c r="KWT39" s="101"/>
      <c r="KWU39" s="101"/>
      <c r="KWV39" s="101"/>
      <c r="KWW39" s="101"/>
      <c r="KWX39" s="101"/>
      <c r="KWY39" s="101"/>
      <c r="KWZ39" s="101"/>
      <c r="KXA39" s="101"/>
      <c r="KXB39" s="101"/>
      <c r="KXC39" s="101"/>
      <c r="KXD39" s="101"/>
      <c r="KXE39" s="101"/>
      <c r="KXF39" s="101"/>
      <c r="KXG39" s="101"/>
      <c r="KXH39" s="101"/>
      <c r="KXI39" s="101"/>
      <c r="KXJ39" s="101"/>
      <c r="KXK39" s="101"/>
      <c r="KXL39" s="101"/>
      <c r="KXM39" s="101"/>
      <c r="KXN39" s="101"/>
      <c r="KXO39" s="101"/>
      <c r="KXP39" s="101"/>
      <c r="KXQ39" s="101"/>
      <c r="KXR39" s="101"/>
      <c r="KXS39" s="101"/>
      <c r="KXT39" s="101"/>
      <c r="KXU39" s="101"/>
      <c r="KXV39" s="101"/>
      <c r="KXW39" s="101"/>
      <c r="KXX39" s="101"/>
      <c r="KXY39" s="101"/>
      <c r="KXZ39" s="101"/>
      <c r="KYA39" s="101"/>
      <c r="KYB39" s="101"/>
      <c r="KYC39" s="101"/>
      <c r="KYD39" s="101"/>
      <c r="KYE39" s="101"/>
      <c r="KYF39" s="101"/>
      <c r="KYG39" s="101"/>
      <c r="KYH39" s="101"/>
      <c r="KYI39" s="101"/>
      <c r="KYJ39" s="101"/>
      <c r="KYK39" s="101"/>
      <c r="KYL39" s="101"/>
      <c r="KYM39" s="101"/>
      <c r="KYN39" s="101"/>
      <c r="KYO39" s="101"/>
      <c r="KYP39" s="101"/>
      <c r="KYQ39" s="101"/>
      <c r="KYR39" s="101"/>
      <c r="KYS39" s="101"/>
      <c r="KYT39" s="101"/>
      <c r="KYU39" s="101"/>
      <c r="KYV39" s="101"/>
      <c r="KYW39" s="101"/>
      <c r="KYX39" s="101"/>
      <c r="KYY39" s="101"/>
      <c r="KYZ39" s="101"/>
      <c r="KZA39" s="101"/>
      <c r="KZB39" s="101"/>
      <c r="KZC39" s="101"/>
      <c r="KZD39" s="101"/>
      <c r="KZE39" s="101"/>
      <c r="KZF39" s="101"/>
      <c r="KZG39" s="101"/>
      <c r="KZH39" s="101"/>
      <c r="KZI39" s="101"/>
      <c r="KZJ39" s="101"/>
      <c r="KZK39" s="101"/>
      <c r="KZL39" s="101"/>
      <c r="KZM39" s="101"/>
      <c r="KZN39" s="101"/>
      <c r="KZO39" s="101"/>
      <c r="KZP39" s="101"/>
      <c r="KZQ39" s="101"/>
      <c r="KZR39" s="101"/>
      <c r="KZS39" s="101"/>
      <c r="KZT39" s="101"/>
      <c r="KZU39" s="101"/>
      <c r="KZV39" s="101"/>
      <c r="KZW39" s="101"/>
      <c r="KZX39" s="101"/>
      <c r="KZY39" s="101"/>
      <c r="KZZ39" s="101"/>
      <c r="LAA39" s="101"/>
      <c r="LAB39" s="101"/>
      <c r="LAC39" s="101"/>
      <c r="LAD39" s="101"/>
      <c r="LAE39" s="101"/>
      <c r="LAF39" s="101"/>
      <c r="LAG39" s="101"/>
      <c r="LAH39" s="101"/>
      <c r="LAI39" s="101"/>
      <c r="LAJ39" s="101"/>
      <c r="LAK39" s="101"/>
      <c r="LAL39" s="101"/>
      <c r="LAM39" s="101"/>
      <c r="LAN39" s="101"/>
      <c r="LAO39" s="101"/>
      <c r="LAP39" s="101"/>
      <c r="LAQ39" s="101"/>
      <c r="LAR39" s="101"/>
      <c r="LAS39" s="101"/>
      <c r="LAT39" s="101"/>
      <c r="LAU39" s="101"/>
      <c r="LAV39" s="101"/>
      <c r="LAW39" s="101"/>
      <c r="LAX39" s="101"/>
      <c r="LAY39" s="101"/>
      <c r="LAZ39" s="101"/>
      <c r="LBA39" s="101"/>
      <c r="LBB39" s="101"/>
      <c r="LBC39" s="101"/>
      <c r="LBD39" s="101"/>
      <c r="LBE39" s="101"/>
      <c r="LBF39" s="101"/>
      <c r="LBG39" s="101"/>
      <c r="LBH39" s="101"/>
      <c r="LBI39" s="101"/>
      <c r="LBJ39" s="101"/>
      <c r="LBK39" s="101"/>
      <c r="LBL39" s="101"/>
      <c r="LBM39" s="101"/>
      <c r="LBN39" s="101"/>
      <c r="LBO39" s="101"/>
      <c r="LBP39" s="101"/>
      <c r="LBQ39" s="101"/>
      <c r="LBR39" s="101"/>
      <c r="LBS39" s="101"/>
      <c r="LBT39" s="101"/>
      <c r="LBU39" s="101"/>
      <c r="LBV39" s="101"/>
      <c r="LBW39" s="101"/>
      <c r="LBX39" s="101"/>
      <c r="LBY39" s="101"/>
      <c r="LBZ39" s="101"/>
      <c r="LCA39" s="101"/>
      <c r="LCB39" s="101"/>
      <c r="LCC39" s="101"/>
      <c r="LCD39" s="101"/>
      <c r="LCE39" s="101"/>
      <c r="LCF39" s="101"/>
      <c r="LCG39" s="101"/>
      <c r="LCH39" s="101"/>
      <c r="LCI39" s="101"/>
      <c r="LCJ39" s="101"/>
      <c r="LCK39" s="101"/>
      <c r="LCL39" s="101"/>
      <c r="LCM39" s="101"/>
      <c r="LCN39" s="101"/>
      <c r="LCO39" s="101"/>
      <c r="LCP39" s="101"/>
      <c r="LCQ39" s="101"/>
      <c r="LCR39" s="101"/>
      <c r="LCS39" s="101"/>
      <c r="LCT39" s="101"/>
      <c r="LCU39" s="101"/>
      <c r="LCV39" s="101"/>
      <c r="LCW39" s="101"/>
      <c r="LCX39" s="101"/>
      <c r="LCY39" s="101"/>
      <c r="LCZ39" s="101"/>
      <c r="LDA39" s="101"/>
      <c r="LDB39" s="101"/>
      <c r="LDC39" s="101"/>
      <c r="LDD39" s="101"/>
      <c r="LDE39" s="101"/>
      <c r="LDF39" s="101"/>
      <c r="LDG39" s="101"/>
      <c r="LDH39" s="101"/>
      <c r="LDI39" s="101"/>
      <c r="LDJ39" s="101"/>
      <c r="LDK39" s="101"/>
      <c r="LDL39" s="101"/>
      <c r="LDM39" s="101"/>
      <c r="LDN39" s="101"/>
      <c r="LDO39" s="101"/>
      <c r="LDP39" s="101"/>
      <c r="LDQ39" s="101"/>
      <c r="LDR39" s="101"/>
      <c r="LDS39" s="101"/>
      <c r="LDT39" s="101"/>
      <c r="LDU39" s="101"/>
      <c r="LDV39" s="101"/>
      <c r="LDW39" s="101"/>
      <c r="LDX39" s="101"/>
      <c r="LDY39" s="101"/>
      <c r="LDZ39" s="101"/>
      <c r="LEA39" s="101"/>
      <c r="LEB39" s="101"/>
      <c r="LEC39" s="101"/>
      <c r="LED39" s="101"/>
      <c r="LEE39" s="101"/>
      <c r="LEF39" s="101"/>
      <c r="LEG39" s="101"/>
      <c r="LEH39" s="101"/>
      <c r="LEI39" s="101"/>
      <c r="LEJ39" s="101"/>
      <c r="LEK39" s="101"/>
      <c r="LEL39" s="101"/>
      <c r="LEM39" s="101"/>
      <c r="LEN39" s="101"/>
      <c r="LEO39" s="101"/>
      <c r="LEP39" s="101"/>
      <c r="LEQ39" s="101"/>
      <c r="LER39" s="101"/>
      <c r="LES39" s="101"/>
      <c r="LET39" s="101"/>
      <c r="LEU39" s="101"/>
      <c r="LEV39" s="101"/>
      <c r="LEW39" s="101"/>
      <c r="LEX39" s="101"/>
      <c r="LEY39" s="101"/>
      <c r="LEZ39" s="101"/>
      <c r="LFA39" s="101"/>
      <c r="LFB39" s="101"/>
      <c r="LFC39" s="101"/>
      <c r="LFD39" s="101"/>
      <c r="LFE39" s="101"/>
      <c r="LFF39" s="101"/>
      <c r="LFG39" s="101"/>
      <c r="LFH39" s="101"/>
      <c r="LFI39" s="101"/>
      <c r="LFJ39" s="101"/>
      <c r="LFK39" s="101"/>
      <c r="LFL39" s="101"/>
      <c r="LFM39" s="101"/>
      <c r="LFN39" s="101"/>
      <c r="LFO39" s="101"/>
      <c r="LFP39" s="101"/>
      <c r="LFQ39" s="101"/>
      <c r="LFR39" s="101"/>
      <c r="LFS39" s="101"/>
      <c r="LFT39" s="101"/>
      <c r="LFU39" s="101"/>
      <c r="LFV39" s="101"/>
      <c r="LFW39" s="101"/>
      <c r="LFX39" s="101"/>
      <c r="LFY39" s="101"/>
      <c r="LFZ39" s="101"/>
      <c r="LGA39" s="101"/>
      <c r="LGB39" s="101"/>
      <c r="LGC39" s="101"/>
      <c r="LGD39" s="101"/>
      <c r="LGE39" s="101"/>
      <c r="LGF39" s="101"/>
      <c r="LGG39" s="101"/>
      <c r="LGH39" s="101"/>
      <c r="LGI39" s="101"/>
      <c r="LGJ39" s="101"/>
      <c r="LGK39" s="101"/>
      <c r="LGL39" s="101"/>
      <c r="LGM39" s="101"/>
      <c r="LGN39" s="101"/>
      <c r="LGO39" s="101"/>
      <c r="LGP39" s="101"/>
      <c r="LGQ39" s="101"/>
      <c r="LGR39" s="101"/>
      <c r="LGS39" s="101"/>
      <c r="LGT39" s="101"/>
      <c r="LGU39" s="101"/>
      <c r="LGV39" s="101"/>
      <c r="LGW39" s="101"/>
      <c r="LGX39" s="101"/>
      <c r="LGY39" s="101"/>
      <c r="LGZ39" s="101"/>
      <c r="LHA39" s="101"/>
      <c r="LHB39" s="101"/>
      <c r="LHC39" s="101"/>
      <c r="LHD39" s="101"/>
      <c r="LHE39" s="101"/>
      <c r="LHF39" s="101"/>
      <c r="LHG39" s="101"/>
      <c r="LHH39" s="101"/>
      <c r="LHI39" s="101"/>
      <c r="LHJ39" s="101"/>
      <c r="LHK39" s="101"/>
      <c r="LHL39" s="101"/>
      <c r="LHM39" s="101"/>
      <c r="LHN39" s="101"/>
      <c r="LHO39" s="101"/>
      <c r="LHP39" s="101"/>
      <c r="LHQ39" s="101"/>
      <c r="LHR39" s="101"/>
      <c r="LHS39" s="101"/>
      <c r="LHT39" s="101"/>
      <c r="LHU39" s="101"/>
      <c r="LHV39" s="101"/>
      <c r="LHW39" s="101"/>
      <c r="LHX39" s="101"/>
      <c r="LHY39" s="101"/>
      <c r="LHZ39" s="101"/>
      <c r="LIA39" s="101"/>
      <c r="LIB39" s="101"/>
      <c r="LIC39" s="101"/>
      <c r="LID39" s="101"/>
      <c r="LIE39" s="101"/>
      <c r="LIF39" s="101"/>
      <c r="LIG39" s="101"/>
      <c r="LIH39" s="101"/>
      <c r="LII39" s="101"/>
      <c r="LIJ39" s="101"/>
      <c r="LIK39" s="101"/>
      <c r="LIL39" s="101"/>
      <c r="LIM39" s="101"/>
      <c r="LIN39" s="101"/>
      <c r="LIO39" s="101"/>
      <c r="LIP39" s="101"/>
      <c r="LIQ39" s="101"/>
      <c r="LIR39" s="101"/>
      <c r="LIS39" s="101"/>
      <c r="LIT39" s="101"/>
      <c r="LIU39" s="101"/>
      <c r="LIV39" s="101"/>
      <c r="LIW39" s="101"/>
      <c r="LIX39" s="101"/>
      <c r="LIY39" s="101"/>
      <c r="LIZ39" s="101"/>
      <c r="LJA39" s="101"/>
      <c r="LJB39" s="101"/>
      <c r="LJC39" s="101"/>
      <c r="LJD39" s="101"/>
      <c r="LJE39" s="101"/>
      <c r="LJF39" s="101"/>
      <c r="LJG39" s="101"/>
      <c r="LJH39" s="101"/>
      <c r="LJI39" s="101"/>
      <c r="LJJ39" s="101"/>
      <c r="LJK39" s="101"/>
      <c r="LJL39" s="101"/>
      <c r="LJM39" s="101"/>
      <c r="LJN39" s="101"/>
      <c r="LJO39" s="101"/>
      <c r="LJP39" s="101"/>
      <c r="LJQ39" s="101"/>
      <c r="LJR39" s="101"/>
      <c r="LJS39" s="101"/>
      <c r="LJT39" s="101"/>
      <c r="LJU39" s="101"/>
      <c r="LJV39" s="101"/>
      <c r="LJW39" s="101"/>
      <c r="LJX39" s="101"/>
      <c r="LJY39" s="101"/>
      <c r="LJZ39" s="101"/>
      <c r="LKA39" s="101"/>
      <c r="LKB39" s="101"/>
      <c r="LKC39" s="101"/>
      <c r="LKD39" s="101"/>
      <c r="LKE39" s="101"/>
      <c r="LKF39" s="101"/>
      <c r="LKG39" s="101"/>
      <c r="LKH39" s="101"/>
      <c r="LKI39" s="101"/>
      <c r="LKJ39" s="101"/>
      <c r="LKK39" s="101"/>
      <c r="LKL39" s="101"/>
      <c r="LKM39" s="101"/>
      <c r="LKN39" s="101"/>
      <c r="LKO39" s="101"/>
      <c r="LKP39" s="101"/>
      <c r="LKQ39" s="101"/>
      <c r="LKR39" s="101"/>
      <c r="LKS39" s="101"/>
      <c r="LKT39" s="101"/>
      <c r="LKU39" s="101"/>
      <c r="LKV39" s="101"/>
      <c r="LKW39" s="101"/>
      <c r="LKX39" s="101"/>
      <c r="LKY39" s="101"/>
      <c r="LKZ39" s="101"/>
      <c r="LLA39" s="101"/>
      <c r="LLB39" s="101"/>
      <c r="LLC39" s="101"/>
      <c r="LLD39" s="101"/>
      <c r="LLE39" s="101"/>
      <c r="LLF39" s="101"/>
      <c r="LLG39" s="101"/>
      <c r="LLH39" s="101"/>
      <c r="LLI39" s="101"/>
      <c r="LLJ39" s="101"/>
      <c r="LLK39" s="101"/>
      <c r="LLL39" s="101"/>
      <c r="LLM39" s="101"/>
      <c r="LLN39" s="101"/>
      <c r="LLO39" s="101"/>
      <c r="LLP39" s="101"/>
      <c r="LLQ39" s="101"/>
      <c r="LLR39" s="101"/>
      <c r="LLS39" s="101"/>
      <c r="LLT39" s="101"/>
      <c r="LLU39" s="101"/>
      <c r="LLV39" s="101"/>
      <c r="LLW39" s="101"/>
      <c r="LLX39" s="101"/>
      <c r="LLY39" s="101"/>
      <c r="LLZ39" s="101"/>
      <c r="LMA39" s="101"/>
      <c r="LMB39" s="101"/>
      <c r="LMC39" s="101"/>
      <c r="LMD39" s="101"/>
      <c r="LME39" s="101"/>
      <c r="LMF39" s="101"/>
      <c r="LMG39" s="101"/>
      <c r="LMH39" s="101"/>
      <c r="LMI39" s="101"/>
      <c r="LMJ39" s="101"/>
      <c r="LMK39" s="101"/>
      <c r="LML39" s="101"/>
      <c r="LMM39" s="101"/>
      <c r="LMN39" s="101"/>
      <c r="LMO39" s="101"/>
      <c r="LMP39" s="101"/>
      <c r="LMQ39" s="101"/>
      <c r="LMR39" s="101"/>
      <c r="LMS39" s="101"/>
      <c r="LMT39" s="101"/>
      <c r="LMU39" s="101"/>
      <c r="LMV39" s="101"/>
      <c r="LMW39" s="101"/>
      <c r="LMX39" s="101"/>
      <c r="LMY39" s="101"/>
      <c r="LMZ39" s="101"/>
      <c r="LNA39" s="101"/>
      <c r="LNB39" s="101"/>
      <c r="LNC39" s="101"/>
      <c r="LND39" s="101"/>
      <c r="LNE39" s="101"/>
      <c r="LNF39" s="101"/>
      <c r="LNG39" s="101"/>
      <c r="LNH39" s="101"/>
      <c r="LNI39" s="101"/>
      <c r="LNJ39" s="101"/>
      <c r="LNK39" s="101"/>
      <c r="LNL39" s="101"/>
      <c r="LNM39" s="101"/>
      <c r="LNN39" s="101"/>
      <c r="LNO39" s="101"/>
      <c r="LNP39" s="101"/>
      <c r="LNQ39" s="101"/>
      <c r="LNR39" s="101"/>
      <c r="LNS39" s="101"/>
      <c r="LNT39" s="101"/>
      <c r="LNU39" s="101"/>
      <c r="LNV39" s="101"/>
      <c r="LNW39" s="101"/>
      <c r="LNX39" s="101"/>
      <c r="LNY39" s="101"/>
      <c r="LNZ39" s="101"/>
      <c r="LOA39" s="101"/>
      <c r="LOB39" s="101"/>
      <c r="LOC39" s="101"/>
      <c r="LOD39" s="101"/>
      <c r="LOE39" s="101"/>
      <c r="LOF39" s="101"/>
      <c r="LOG39" s="101"/>
      <c r="LOH39" s="101"/>
      <c r="LOI39" s="101"/>
      <c r="LOJ39" s="101"/>
      <c r="LOK39" s="101"/>
      <c r="LOL39" s="101"/>
      <c r="LOM39" s="101"/>
      <c r="LON39" s="101"/>
      <c r="LOO39" s="101"/>
      <c r="LOP39" s="101"/>
      <c r="LOQ39" s="101"/>
      <c r="LOR39" s="101"/>
      <c r="LOS39" s="101"/>
      <c r="LOT39" s="101"/>
      <c r="LOU39" s="101"/>
      <c r="LOV39" s="101"/>
      <c r="LOW39" s="101"/>
      <c r="LOX39" s="101"/>
      <c r="LOY39" s="101"/>
      <c r="LOZ39" s="101"/>
      <c r="LPA39" s="101"/>
      <c r="LPB39" s="101"/>
      <c r="LPC39" s="101"/>
      <c r="LPD39" s="101"/>
      <c r="LPE39" s="101"/>
      <c r="LPF39" s="101"/>
      <c r="LPG39" s="101"/>
      <c r="LPH39" s="101"/>
      <c r="LPI39" s="101"/>
      <c r="LPJ39" s="101"/>
      <c r="LPK39" s="101"/>
      <c r="LPL39" s="101"/>
      <c r="LPM39" s="101"/>
      <c r="LPN39" s="101"/>
      <c r="LPO39" s="101"/>
      <c r="LPP39" s="101"/>
      <c r="LPQ39" s="101"/>
      <c r="LPR39" s="101"/>
      <c r="LPS39" s="101"/>
      <c r="LPT39" s="101"/>
      <c r="LPU39" s="101"/>
      <c r="LPV39" s="101"/>
      <c r="LPW39" s="101"/>
      <c r="LPX39" s="101"/>
      <c r="LPY39" s="101"/>
      <c r="LPZ39" s="101"/>
      <c r="LQA39" s="101"/>
      <c r="LQB39" s="101"/>
      <c r="LQC39" s="101"/>
      <c r="LQD39" s="101"/>
      <c r="LQE39" s="101"/>
      <c r="LQF39" s="101"/>
      <c r="LQG39" s="101"/>
      <c r="LQH39" s="101"/>
      <c r="LQI39" s="101"/>
      <c r="LQJ39" s="101"/>
      <c r="LQK39" s="101"/>
      <c r="LQL39" s="101"/>
      <c r="LQM39" s="101"/>
      <c r="LQN39" s="101"/>
      <c r="LQO39" s="101"/>
      <c r="LQP39" s="101"/>
      <c r="LQQ39" s="101"/>
      <c r="LQR39" s="101"/>
      <c r="LQS39" s="101"/>
      <c r="LQT39" s="101"/>
      <c r="LQU39" s="101"/>
      <c r="LQV39" s="101"/>
      <c r="LQW39" s="101"/>
      <c r="LQX39" s="101"/>
      <c r="LQY39" s="101"/>
      <c r="LQZ39" s="101"/>
      <c r="LRA39" s="101"/>
      <c r="LRB39" s="101"/>
      <c r="LRC39" s="101"/>
      <c r="LRD39" s="101"/>
      <c r="LRE39" s="101"/>
      <c r="LRF39" s="101"/>
      <c r="LRG39" s="101"/>
      <c r="LRH39" s="101"/>
      <c r="LRI39" s="101"/>
      <c r="LRJ39" s="101"/>
      <c r="LRK39" s="101"/>
      <c r="LRL39" s="101"/>
      <c r="LRM39" s="101"/>
      <c r="LRN39" s="101"/>
      <c r="LRO39" s="101"/>
      <c r="LRP39" s="101"/>
      <c r="LRQ39" s="101"/>
      <c r="LRR39" s="101"/>
      <c r="LRS39" s="101"/>
      <c r="LRT39" s="101"/>
      <c r="LRU39" s="101"/>
      <c r="LRV39" s="101"/>
      <c r="LRW39" s="101"/>
      <c r="LRX39" s="101"/>
      <c r="LRY39" s="101"/>
      <c r="LRZ39" s="101"/>
      <c r="LSA39" s="101"/>
      <c r="LSB39" s="101"/>
      <c r="LSC39" s="101"/>
      <c r="LSD39" s="101"/>
      <c r="LSE39" s="101"/>
      <c r="LSF39" s="101"/>
      <c r="LSG39" s="101"/>
      <c r="LSH39" s="101"/>
      <c r="LSI39" s="101"/>
      <c r="LSJ39" s="101"/>
      <c r="LSK39" s="101"/>
      <c r="LSL39" s="101"/>
      <c r="LSM39" s="101"/>
      <c r="LSN39" s="101"/>
      <c r="LSO39" s="101"/>
      <c r="LSP39" s="101"/>
      <c r="LSQ39" s="101"/>
      <c r="LSR39" s="101"/>
      <c r="LSS39" s="101"/>
      <c r="LST39" s="101"/>
      <c r="LSU39" s="101"/>
      <c r="LSV39" s="101"/>
      <c r="LSW39" s="101"/>
      <c r="LSX39" s="101"/>
      <c r="LSY39" s="101"/>
      <c r="LSZ39" s="101"/>
      <c r="LTA39" s="101"/>
      <c r="LTB39" s="101"/>
      <c r="LTC39" s="101"/>
      <c r="LTD39" s="101"/>
      <c r="LTE39" s="101"/>
      <c r="LTF39" s="101"/>
      <c r="LTG39" s="101"/>
      <c r="LTH39" s="101"/>
      <c r="LTI39" s="101"/>
      <c r="LTJ39" s="101"/>
      <c r="LTK39" s="101"/>
      <c r="LTL39" s="101"/>
      <c r="LTM39" s="101"/>
      <c r="LTN39" s="101"/>
      <c r="LTO39" s="101"/>
      <c r="LTP39" s="101"/>
      <c r="LTQ39" s="101"/>
      <c r="LTR39" s="101"/>
      <c r="LTS39" s="101"/>
      <c r="LTT39" s="101"/>
      <c r="LTU39" s="101"/>
      <c r="LTV39" s="101"/>
      <c r="LTW39" s="101"/>
      <c r="LTX39" s="101"/>
      <c r="LTY39" s="101"/>
      <c r="LTZ39" s="101"/>
      <c r="LUA39" s="101"/>
      <c r="LUB39" s="101"/>
      <c r="LUC39" s="101"/>
      <c r="LUD39" s="101"/>
      <c r="LUE39" s="101"/>
      <c r="LUF39" s="101"/>
      <c r="LUG39" s="101"/>
      <c r="LUH39" s="101"/>
      <c r="LUI39" s="101"/>
      <c r="LUJ39" s="101"/>
      <c r="LUK39" s="101"/>
      <c r="LUL39" s="101"/>
      <c r="LUM39" s="101"/>
      <c r="LUN39" s="101"/>
      <c r="LUO39" s="101"/>
      <c r="LUP39" s="101"/>
      <c r="LUQ39" s="101"/>
      <c r="LUR39" s="101"/>
      <c r="LUS39" s="101"/>
      <c r="LUT39" s="101"/>
      <c r="LUU39" s="101"/>
      <c r="LUV39" s="101"/>
      <c r="LUW39" s="101"/>
      <c r="LUX39" s="101"/>
      <c r="LUY39" s="101"/>
      <c r="LUZ39" s="101"/>
      <c r="LVA39" s="101"/>
      <c r="LVB39" s="101"/>
      <c r="LVC39" s="101"/>
      <c r="LVD39" s="101"/>
      <c r="LVE39" s="101"/>
      <c r="LVF39" s="101"/>
      <c r="LVG39" s="101"/>
      <c r="LVH39" s="101"/>
      <c r="LVI39" s="101"/>
      <c r="LVJ39" s="101"/>
      <c r="LVK39" s="101"/>
      <c r="LVL39" s="101"/>
      <c r="LVM39" s="101"/>
      <c r="LVN39" s="101"/>
      <c r="LVO39" s="101"/>
      <c r="LVP39" s="101"/>
      <c r="LVQ39" s="101"/>
      <c r="LVR39" s="101"/>
      <c r="LVS39" s="101"/>
      <c r="LVT39" s="101"/>
      <c r="LVU39" s="101"/>
      <c r="LVV39" s="101"/>
      <c r="LVW39" s="101"/>
      <c r="LVX39" s="101"/>
      <c r="LVY39" s="101"/>
      <c r="LVZ39" s="101"/>
      <c r="LWA39" s="101"/>
      <c r="LWB39" s="101"/>
      <c r="LWC39" s="101"/>
      <c r="LWD39" s="101"/>
      <c r="LWE39" s="101"/>
      <c r="LWF39" s="101"/>
      <c r="LWG39" s="101"/>
      <c r="LWH39" s="101"/>
      <c r="LWI39" s="101"/>
      <c r="LWJ39" s="101"/>
      <c r="LWK39" s="101"/>
      <c r="LWL39" s="101"/>
      <c r="LWM39" s="101"/>
      <c r="LWN39" s="101"/>
      <c r="LWO39" s="101"/>
      <c r="LWP39" s="101"/>
      <c r="LWQ39" s="101"/>
      <c r="LWR39" s="101"/>
      <c r="LWS39" s="101"/>
      <c r="LWT39" s="101"/>
      <c r="LWU39" s="101"/>
      <c r="LWV39" s="101"/>
      <c r="LWW39" s="101"/>
      <c r="LWX39" s="101"/>
      <c r="LWY39" s="101"/>
      <c r="LWZ39" s="101"/>
      <c r="LXA39" s="101"/>
      <c r="LXB39" s="101"/>
      <c r="LXC39" s="101"/>
      <c r="LXD39" s="101"/>
      <c r="LXE39" s="101"/>
      <c r="LXF39" s="101"/>
      <c r="LXG39" s="101"/>
      <c r="LXH39" s="101"/>
      <c r="LXI39" s="101"/>
      <c r="LXJ39" s="101"/>
      <c r="LXK39" s="101"/>
      <c r="LXL39" s="101"/>
      <c r="LXM39" s="101"/>
      <c r="LXN39" s="101"/>
      <c r="LXO39" s="101"/>
      <c r="LXP39" s="101"/>
      <c r="LXQ39" s="101"/>
      <c r="LXR39" s="101"/>
      <c r="LXS39" s="101"/>
      <c r="LXT39" s="101"/>
      <c r="LXU39" s="101"/>
      <c r="LXV39" s="101"/>
      <c r="LXW39" s="101"/>
      <c r="LXX39" s="101"/>
      <c r="LXY39" s="101"/>
      <c r="LXZ39" s="101"/>
      <c r="LYA39" s="101"/>
      <c r="LYB39" s="101"/>
      <c r="LYC39" s="101"/>
      <c r="LYD39" s="101"/>
      <c r="LYE39" s="101"/>
      <c r="LYF39" s="101"/>
      <c r="LYG39" s="101"/>
      <c r="LYH39" s="101"/>
      <c r="LYI39" s="101"/>
      <c r="LYJ39" s="101"/>
      <c r="LYK39" s="101"/>
      <c r="LYL39" s="101"/>
      <c r="LYM39" s="101"/>
      <c r="LYN39" s="101"/>
      <c r="LYO39" s="101"/>
      <c r="LYP39" s="101"/>
      <c r="LYQ39" s="101"/>
      <c r="LYR39" s="101"/>
      <c r="LYS39" s="101"/>
      <c r="LYT39" s="101"/>
      <c r="LYU39" s="101"/>
      <c r="LYV39" s="101"/>
      <c r="LYW39" s="101"/>
      <c r="LYX39" s="101"/>
      <c r="LYY39" s="101"/>
      <c r="LYZ39" s="101"/>
      <c r="LZA39" s="101"/>
      <c r="LZB39" s="101"/>
      <c r="LZC39" s="101"/>
      <c r="LZD39" s="101"/>
      <c r="LZE39" s="101"/>
      <c r="LZF39" s="101"/>
      <c r="LZG39" s="101"/>
      <c r="LZH39" s="101"/>
      <c r="LZI39" s="101"/>
      <c r="LZJ39" s="101"/>
      <c r="LZK39" s="101"/>
      <c r="LZL39" s="101"/>
      <c r="LZM39" s="101"/>
      <c r="LZN39" s="101"/>
      <c r="LZO39" s="101"/>
      <c r="LZP39" s="101"/>
      <c r="LZQ39" s="101"/>
      <c r="LZR39" s="101"/>
      <c r="LZS39" s="101"/>
      <c r="LZT39" s="101"/>
      <c r="LZU39" s="101"/>
      <c r="LZV39" s="101"/>
      <c r="LZW39" s="101"/>
      <c r="LZX39" s="101"/>
      <c r="LZY39" s="101"/>
      <c r="LZZ39" s="101"/>
      <c r="MAA39" s="101"/>
      <c r="MAB39" s="101"/>
      <c r="MAC39" s="101"/>
      <c r="MAD39" s="101"/>
      <c r="MAE39" s="101"/>
      <c r="MAF39" s="101"/>
      <c r="MAG39" s="101"/>
      <c r="MAH39" s="101"/>
      <c r="MAI39" s="101"/>
      <c r="MAJ39" s="101"/>
      <c r="MAK39" s="101"/>
      <c r="MAL39" s="101"/>
      <c r="MAM39" s="101"/>
      <c r="MAN39" s="101"/>
      <c r="MAO39" s="101"/>
      <c r="MAP39" s="101"/>
      <c r="MAQ39" s="101"/>
      <c r="MAR39" s="101"/>
      <c r="MAS39" s="101"/>
      <c r="MAT39" s="101"/>
      <c r="MAU39" s="101"/>
      <c r="MAV39" s="101"/>
      <c r="MAW39" s="101"/>
      <c r="MAX39" s="101"/>
      <c r="MAY39" s="101"/>
      <c r="MAZ39" s="101"/>
      <c r="MBA39" s="101"/>
      <c r="MBB39" s="101"/>
      <c r="MBC39" s="101"/>
      <c r="MBD39" s="101"/>
      <c r="MBE39" s="101"/>
      <c r="MBF39" s="101"/>
      <c r="MBG39" s="101"/>
      <c r="MBH39" s="101"/>
      <c r="MBI39" s="101"/>
      <c r="MBJ39" s="101"/>
      <c r="MBK39" s="101"/>
      <c r="MBL39" s="101"/>
      <c r="MBM39" s="101"/>
      <c r="MBN39" s="101"/>
      <c r="MBO39" s="101"/>
      <c r="MBP39" s="101"/>
      <c r="MBQ39" s="101"/>
      <c r="MBR39" s="101"/>
      <c r="MBS39" s="101"/>
      <c r="MBT39" s="101"/>
      <c r="MBU39" s="101"/>
      <c r="MBV39" s="101"/>
      <c r="MBW39" s="101"/>
      <c r="MBX39" s="101"/>
      <c r="MBY39" s="101"/>
      <c r="MBZ39" s="101"/>
      <c r="MCA39" s="101"/>
      <c r="MCB39" s="101"/>
      <c r="MCC39" s="101"/>
      <c r="MCD39" s="101"/>
      <c r="MCE39" s="101"/>
      <c r="MCF39" s="101"/>
      <c r="MCG39" s="101"/>
      <c r="MCH39" s="101"/>
      <c r="MCI39" s="101"/>
      <c r="MCJ39" s="101"/>
      <c r="MCK39" s="101"/>
      <c r="MCL39" s="101"/>
      <c r="MCM39" s="101"/>
      <c r="MCN39" s="101"/>
      <c r="MCO39" s="101"/>
      <c r="MCP39" s="101"/>
      <c r="MCQ39" s="101"/>
      <c r="MCR39" s="101"/>
      <c r="MCS39" s="101"/>
      <c r="MCT39" s="101"/>
      <c r="MCU39" s="101"/>
      <c r="MCV39" s="101"/>
      <c r="MCW39" s="101"/>
      <c r="MCX39" s="101"/>
      <c r="MCY39" s="101"/>
      <c r="MCZ39" s="101"/>
      <c r="MDA39" s="101"/>
      <c r="MDB39" s="101"/>
      <c r="MDC39" s="101"/>
      <c r="MDD39" s="101"/>
      <c r="MDE39" s="101"/>
      <c r="MDF39" s="101"/>
      <c r="MDG39" s="101"/>
      <c r="MDH39" s="101"/>
      <c r="MDI39" s="101"/>
      <c r="MDJ39" s="101"/>
      <c r="MDK39" s="101"/>
      <c r="MDL39" s="101"/>
      <c r="MDM39" s="101"/>
      <c r="MDN39" s="101"/>
      <c r="MDO39" s="101"/>
      <c r="MDP39" s="101"/>
      <c r="MDQ39" s="101"/>
      <c r="MDR39" s="101"/>
      <c r="MDS39" s="101"/>
      <c r="MDT39" s="101"/>
      <c r="MDU39" s="101"/>
      <c r="MDV39" s="101"/>
      <c r="MDW39" s="101"/>
      <c r="MDX39" s="101"/>
      <c r="MDY39" s="101"/>
      <c r="MDZ39" s="101"/>
      <c r="MEA39" s="101"/>
      <c r="MEB39" s="101"/>
      <c r="MEC39" s="101"/>
      <c r="MED39" s="101"/>
      <c r="MEE39" s="101"/>
      <c r="MEF39" s="101"/>
      <c r="MEG39" s="101"/>
      <c r="MEH39" s="101"/>
      <c r="MEI39" s="101"/>
      <c r="MEJ39" s="101"/>
      <c r="MEK39" s="101"/>
      <c r="MEL39" s="101"/>
      <c r="MEM39" s="101"/>
      <c r="MEN39" s="101"/>
      <c r="MEO39" s="101"/>
      <c r="MEP39" s="101"/>
      <c r="MEQ39" s="101"/>
      <c r="MER39" s="101"/>
      <c r="MES39" s="101"/>
      <c r="MET39" s="101"/>
      <c r="MEU39" s="101"/>
      <c r="MEV39" s="101"/>
      <c r="MEW39" s="101"/>
      <c r="MEX39" s="101"/>
      <c r="MEY39" s="101"/>
      <c r="MEZ39" s="101"/>
      <c r="MFA39" s="101"/>
      <c r="MFB39" s="101"/>
      <c r="MFC39" s="101"/>
      <c r="MFD39" s="101"/>
      <c r="MFE39" s="101"/>
      <c r="MFF39" s="101"/>
      <c r="MFG39" s="101"/>
      <c r="MFH39" s="101"/>
      <c r="MFI39" s="101"/>
      <c r="MFJ39" s="101"/>
      <c r="MFK39" s="101"/>
      <c r="MFL39" s="101"/>
      <c r="MFM39" s="101"/>
      <c r="MFN39" s="101"/>
      <c r="MFO39" s="101"/>
      <c r="MFP39" s="101"/>
      <c r="MFQ39" s="101"/>
      <c r="MFR39" s="101"/>
      <c r="MFS39" s="101"/>
      <c r="MFT39" s="101"/>
      <c r="MFU39" s="101"/>
      <c r="MFV39" s="101"/>
      <c r="MFW39" s="101"/>
      <c r="MFX39" s="101"/>
      <c r="MFY39" s="101"/>
      <c r="MFZ39" s="101"/>
      <c r="MGA39" s="101"/>
      <c r="MGB39" s="101"/>
      <c r="MGC39" s="101"/>
      <c r="MGD39" s="101"/>
      <c r="MGE39" s="101"/>
      <c r="MGF39" s="101"/>
      <c r="MGG39" s="101"/>
      <c r="MGH39" s="101"/>
      <c r="MGI39" s="101"/>
      <c r="MGJ39" s="101"/>
      <c r="MGK39" s="101"/>
      <c r="MGL39" s="101"/>
      <c r="MGM39" s="101"/>
      <c r="MGN39" s="101"/>
      <c r="MGO39" s="101"/>
      <c r="MGP39" s="101"/>
      <c r="MGQ39" s="101"/>
      <c r="MGR39" s="101"/>
      <c r="MGS39" s="101"/>
      <c r="MGT39" s="101"/>
      <c r="MGU39" s="101"/>
      <c r="MGV39" s="101"/>
      <c r="MGW39" s="101"/>
      <c r="MGX39" s="101"/>
      <c r="MGY39" s="101"/>
      <c r="MGZ39" s="101"/>
      <c r="MHA39" s="101"/>
      <c r="MHB39" s="101"/>
      <c r="MHC39" s="101"/>
      <c r="MHD39" s="101"/>
      <c r="MHE39" s="101"/>
      <c r="MHF39" s="101"/>
      <c r="MHG39" s="101"/>
      <c r="MHH39" s="101"/>
      <c r="MHI39" s="101"/>
      <c r="MHJ39" s="101"/>
      <c r="MHK39" s="101"/>
      <c r="MHL39" s="101"/>
      <c r="MHM39" s="101"/>
      <c r="MHN39" s="101"/>
      <c r="MHO39" s="101"/>
      <c r="MHP39" s="101"/>
      <c r="MHQ39" s="101"/>
      <c r="MHR39" s="101"/>
      <c r="MHS39" s="101"/>
      <c r="MHT39" s="101"/>
      <c r="MHU39" s="101"/>
      <c r="MHV39" s="101"/>
      <c r="MHW39" s="101"/>
      <c r="MHX39" s="101"/>
      <c r="MHY39" s="101"/>
      <c r="MHZ39" s="101"/>
      <c r="MIA39" s="101"/>
      <c r="MIB39" s="101"/>
      <c r="MIC39" s="101"/>
      <c r="MID39" s="101"/>
      <c r="MIE39" s="101"/>
      <c r="MIF39" s="101"/>
      <c r="MIG39" s="101"/>
      <c r="MIH39" s="101"/>
      <c r="MII39" s="101"/>
      <c r="MIJ39" s="101"/>
      <c r="MIK39" s="101"/>
      <c r="MIL39" s="101"/>
      <c r="MIM39" s="101"/>
      <c r="MIN39" s="101"/>
      <c r="MIO39" s="101"/>
      <c r="MIP39" s="101"/>
      <c r="MIQ39" s="101"/>
      <c r="MIR39" s="101"/>
      <c r="MIS39" s="101"/>
      <c r="MIT39" s="101"/>
      <c r="MIU39" s="101"/>
      <c r="MIV39" s="101"/>
      <c r="MIW39" s="101"/>
      <c r="MIX39" s="101"/>
      <c r="MIY39" s="101"/>
      <c r="MIZ39" s="101"/>
      <c r="MJA39" s="101"/>
      <c r="MJB39" s="101"/>
      <c r="MJC39" s="101"/>
      <c r="MJD39" s="101"/>
      <c r="MJE39" s="101"/>
      <c r="MJF39" s="101"/>
      <c r="MJG39" s="101"/>
      <c r="MJH39" s="101"/>
      <c r="MJI39" s="101"/>
      <c r="MJJ39" s="101"/>
      <c r="MJK39" s="101"/>
      <c r="MJL39" s="101"/>
      <c r="MJM39" s="101"/>
      <c r="MJN39" s="101"/>
      <c r="MJO39" s="101"/>
      <c r="MJP39" s="101"/>
      <c r="MJQ39" s="101"/>
      <c r="MJR39" s="101"/>
      <c r="MJS39" s="101"/>
      <c r="MJT39" s="101"/>
      <c r="MJU39" s="101"/>
      <c r="MJV39" s="101"/>
      <c r="MJW39" s="101"/>
      <c r="MJX39" s="101"/>
      <c r="MJY39" s="101"/>
      <c r="MJZ39" s="101"/>
      <c r="MKA39" s="101"/>
      <c r="MKB39" s="101"/>
      <c r="MKC39" s="101"/>
      <c r="MKD39" s="101"/>
      <c r="MKE39" s="101"/>
      <c r="MKF39" s="101"/>
      <c r="MKG39" s="101"/>
      <c r="MKH39" s="101"/>
      <c r="MKI39" s="101"/>
      <c r="MKJ39" s="101"/>
      <c r="MKK39" s="101"/>
      <c r="MKL39" s="101"/>
      <c r="MKM39" s="101"/>
      <c r="MKN39" s="101"/>
      <c r="MKO39" s="101"/>
      <c r="MKP39" s="101"/>
      <c r="MKQ39" s="101"/>
      <c r="MKR39" s="101"/>
      <c r="MKS39" s="101"/>
      <c r="MKT39" s="101"/>
      <c r="MKU39" s="101"/>
      <c r="MKV39" s="101"/>
      <c r="MKW39" s="101"/>
      <c r="MKX39" s="101"/>
      <c r="MKY39" s="101"/>
      <c r="MKZ39" s="101"/>
      <c r="MLA39" s="101"/>
      <c r="MLB39" s="101"/>
      <c r="MLC39" s="101"/>
      <c r="MLD39" s="101"/>
      <c r="MLE39" s="101"/>
      <c r="MLF39" s="101"/>
      <c r="MLG39" s="101"/>
      <c r="MLH39" s="101"/>
      <c r="MLI39" s="101"/>
      <c r="MLJ39" s="101"/>
      <c r="MLK39" s="101"/>
      <c r="MLL39" s="101"/>
      <c r="MLM39" s="101"/>
      <c r="MLN39" s="101"/>
      <c r="MLO39" s="101"/>
      <c r="MLP39" s="101"/>
      <c r="MLQ39" s="101"/>
      <c r="MLR39" s="101"/>
      <c r="MLS39" s="101"/>
      <c r="MLT39" s="101"/>
      <c r="MLU39" s="101"/>
      <c r="MLV39" s="101"/>
      <c r="MLW39" s="101"/>
      <c r="MLX39" s="101"/>
      <c r="MLY39" s="101"/>
      <c r="MLZ39" s="101"/>
      <c r="MMA39" s="101"/>
      <c r="MMB39" s="101"/>
      <c r="MMC39" s="101"/>
      <c r="MMD39" s="101"/>
      <c r="MME39" s="101"/>
      <c r="MMF39" s="101"/>
      <c r="MMG39" s="101"/>
      <c r="MMH39" s="101"/>
      <c r="MMI39" s="101"/>
      <c r="MMJ39" s="101"/>
      <c r="MMK39" s="101"/>
      <c r="MML39" s="101"/>
      <c r="MMM39" s="101"/>
      <c r="MMN39" s="101"/>
      <c r="MMO39" s="101"/>
      <c r="MMP39" s="101"/>
      <c r="MMQ39" s="101"/>
      <c r="MMR39" s="101"/>
      <c r="MMS39" s="101"/>
      <c r="MMT39" s="101"/>
      <c r="MMU39" s="101"/>
      <c r="MMV39" s="101"/>
      <c r="MMW39" s="101"/>
      <c r="MMX39" s="101"/>
      <c r="MMY39" s="101"/>
      <c r="MMZ39" s="101"/>
      <c r="MNA39" s="101"/>
      <c r="MNB39" s="101"/>
      <c r="MNC39" s="101"/>
      <c r="MND39" s="101"/>
      <c r="MNE39" s="101"/>
      <c r="MNF39" s="101"/>
      <c r="MNG39" s="101"/>
      <c r="MNH39" s="101"/>
      <c r="MNI39" s="101"/>
      <c r="MNJ39" s="101"/>
      <c r="MNK39" s="101"/>
      <c r="MNL39" s="101"/>
      <c r="MNM39" s="101"/>
      <c r="MNN39" s="101"/>
      <c r="MNO39" s="101"/>
      <c r="MNP39" s="101"/>
      <c r="MNQ39" s="101"/>
      <c r="MNR39" s="101"/>
      <c r="MNS39" s="101"/>
      <c r="MNT39" s="101"/>
      <c r="MNU39" s="101"/>
      <c r="MNV39" s="101"/>
      <c r="MNW39" s="101"/>
      <c r="MNX39" s="101"/>
      <c r="MNY39" s="101"/>
      <c r="MNZ39" s="101"/>
      <c r="MOA39" s="101"/>
      <c r="MOB39" s="101"/>
      <c r="MOC39" s="101"/>
      <c r="MOD39" s="101"/>
      <c r="MOE39" s="101"/>
      <c r="MOF39" s="101"/>
      <c r="MOG39" s="101"/>
      <c r="MOH39" s="101"/>
      <c r="MOI39" s="101"/>
      <c r="MOJ39" s="101"/>
      <c r="MOK39" s="101"/>
      <c r="MOL39" s="101"/>
      <c r="MOM39" s="101"/>
      <c r="MON39" s="101"/>
      <c r="MOO39" s="101"/>
      <c r="MOP39" s="101"/>
      <c r="MOQ39" s="101"/>
      <c r="MOR39" s="101"/>
      <c r="MOS39" s="101"/>
      <c r="MOT39" s="101"/>
      <c r="MOU39" s="101"/>
      <c r="MOV39" s="101"/>
      <c r="MOW39" s="101"/>
      <c r="MOX39" s="101"/>
      <c r="MOY39" s="101"/>
      <c r="MOZ39" s="101"/>
      <c r="MPA39" s="101"/>
      <c r="MPB39" s="101"/>
      <c r="MPC39" s="101"/>
      <c r="MPD39" s="101"/>
      <c r="MPE39" s="101"/>
      <c r="MPF39" s="101"/>
      <c r="MPG39" s="101"/>
      <c r="MPH39" s="101"/>
      <c r="MPI39" s="101"/>
      <c r="MPJ39" s="101"/>
      <c r="MPK39" s="101"/>
      <c r="MPL39" s="101"/>
      <c r="MPM39" s="101"/>
      <c r="MPN39" s="101"/>
      <c r="MPO39" s="101"/>
      <c r="MPP39" s="101"/>
      <c r="MPQ39" s="101"/>
      <c r="MPR39" s="101"/>
      <c r="MPS39" s="101"/>
      <c r="MPT39" s="101"/>
      <c r="MPU39" s="101"/>
      <c r="MPV39" s="101"/>
      <c r="MPW39" s="101"/>
      <c r="MPX39" s="101"/>
      <c r="MPY39" s="101"/>
      <c r="MPZ39" s="101"/>
      <c r="MQA39" s="101"/>
      <c r="MQB39" s="101"/>
      <c r="MQC39" s="101"/>
      <c r="MQD39" s="101"/>
      <c r="MQE39" s="101"/>
      <c r="MQF39" s="101"/>
      <c r="MQG39" s="101"/>
      <c r="MQH39" s="101"/>
      <c r="MQI39" s="101"/>
      <c r="MQJ39" s="101"/>
      <c r="MQK39" s="101"/>
      <c r="MQL39" s="101"/>
      <c r="MQM39" s="101"/>
      <c r="MQN39" s="101"/>
      <c r="MQO39" s="101"/>
      <c r="MQP39" s="101"/>
      <c r="MQQ39" s="101"/>
      <c r="MQR39" s="101"/>
      <c r="MQS39" s="101"/>
      <c r="MQT39" s="101"/>
      <c r="MQU39" s="101"/>
      <c r="MQV39" s="101"/>
      <c r="MQW39" s="101"/>
      <c r="MQX39" s="101"/>
      <c r="MQY39" s="101"/>
      <c r="MQZ39" s="101"/>
      <c r="MRA39" s="101"/>
      <c r="MRB39" s="101"/>
      <c r="MRC39" s="101"/>
      <c r="MRD39" s="101"/>
      <c r="MRE39" s="101"/>
      <c r="MRF39" s="101"/>
      <c r="MRG39" s="101"/>
      <c r="MRH39" s="101"/>
      <c r="MRI39" s="101"/>
      <c r="MRJ39" s="101"/>
      <c r="MRK39" s="101"/>
      <c r="MRL39" s="101"/>
      <c r="MRM39" s="101"/>
      <c r="MRN39" s="101"/>
      <c r="MRO39" s="101"/>
      <c r="MRP39" s="101"/>
      <c r="MRQ39" s="101"/>
      <c r="MRR39" s="101"/>
      <c r="MRS39" s="101"/>
      <c r="MRT39" s="101"/>
      <c r="MRU39" s="101"/>
      <c r="MRV39" s="101"/>
      <c r="MRW39" s="101"/>
      <c r="MRX39" s="101"/>
      <c r="MRY39" s="101"/>
      <c r="MRZ39" s="101"/>
      <c r="MSA39" s="101"/>
      <c r="MSB39" s="101"/>
      <c r="MSC39" s="101"/>
      <c r="MSD39" s="101"/>
      <c r="MSE39" s="101"/>
      <c r="MSF39" s="101"/>
      <c r="MSG39" s="101"/>
      <c r="MSH39" s="101"/>
      <c r="MSI39" s="101"/>
      <c r="MSJ39" s="101"/>
      <c r="MSK39" s="101"/>
      <c r="MSL39" s="101"/>
      <c r="MSM39" s="101"/>
      <c r="MSN39" s="101"/>
      <c r="MSO39" s="101"/>
      <c r="MSP39" s="101"/>
      <c r="MSQ39" s="101"/>
      <c r="MSR39" s="101"/>
      <c r="MSS39" s="101"/>
      <c r="MST39" s="101"/>
      <c r="MSU39" s="101"/>
      <c r="MSV39" s="101"/>
      <c r="MSW39" s="101"/>
      <c r="MSX39" s="101"/>
      <c r="MSY39" s="101"/>
      <c r="MSZ39" s="101"/>
      <c r="MTA39" s="101"/>
      <c r="MTB39" s="101"/>
      <c r="MTC39" s="101"/>
      <c r="MTD39" s="101"/>
      <c r="MTE39" s="101"/>
      <c r="MTF39" s="101"/>
      <c r="MTG39" s="101"/>
      <c r="MTH39" s="101"/>
      <c r="MTI39" s="101"/>
      <c r="MTJ39" s="101"/>
      <c r="MTK39" s="101"/>
      <c r="MTL39" s="101"/>
      <c r="MTM39" s="101"/>
      <c r="MTN39" s="101"/>
      <c r="MTO39" s="101"/>
      <c r="MTP39" s="101"/>
      <c r="MTQ39" s="101"/>
      <c r="MTR39" s="101"/>
      <c r="MTS39" s="101"/>
      <c r="MTT39" s="101"/>
      <c r="MTU39" s="101"/>
      <c r="MTV39" s="101"/>
      <c r="MTW39" s="101"/>
      <c r="MTX39" s="101"/>
      <c r="MTY39" s="101"/>
      <c r="MTZ39" s="101"/>
      <c r="MUA39" s="101"/>
      <c r="MUB39" s="101"/>
      <c r="MUC39" s="101"/>
      <c r="MUD39" s="101"/>
      <c r="MUE39" s="101"/>
      <c r="MUF39" s="101"/>
      <c r="MUG39" s="101"/>
      <c r="MUH39" s="101"/>
      <c r="MUI39" s="101"/>
      <c r="MUJ39" s="101"/>
      <c r="MUK39" s="101"/>
      <c r="MUL39" s="101"/>
      <c r="MUM39" s="101"/>
      <c r="MUN39" s="101"/>
      <c r="MUO39" s="101"/>
      <c r="MUP39" s="101"/>
      <c r="MUQ39" s="101"/>
      <c r="MUR39" s="101"/>
      <c r="MUS39" s="101"/>
      <c r="MUT39" s="101"/>
      <c r="MUU39" s="101"/>
      <c r="MUV39" s="101"/>
      <c r="MUW39" s="101"/>
      <c r="MUX39" s="101"/>
      <c r="MUY39" s="101"/>
      <c r="MUZ39" s="101"/>
      <c r="MVA39" s="101"/>
      <c r="MVB39" s="101"/>
      <c r="MVC39" s="101"/>
      <c r="MVD39" s="101"/>
      <c r="MVE39" s="101"/>
      <c r="MVF39" s="101"/>
      <c r="MVG39" s="101"/>
      <c r="MVH39" s="101"/>
      <c r="MVI39" s="101"/>
      <c r="MVJ39" s="101"/>
      <c r="MVK39" s="101"/>
      <c r="MVL39" s="101"/>
      <c r="MVM39" s="101"/>
      <c r="MVN39" s="101"/>
      <c r="MVO39" s="101"/>
      <c r="MVP39" s="101"/>
      <c r="MVQ39" s="101"/>
      <c r="MVR39" s="101"/>
      <c r="MVS39" s="101"/>
      <c r="MVT39" s="101"/>
      <c r="MVU39" s="101"/>
      <c r="MVV39" s="101"/>
      <c r="MVW39" s="101"/>
      <c r="MVX39" s="101"/>
      <c r="MVY39" s="101"/>
      <c r="MVZ39" s="101"/>
      <c r="MWA39" s="101"/>
      <c r="MWB39" s="101"/>
      <c r="MWC39" s="101"/>
      <c r="MWD39" s="101"/>
      <c r="MWE39" s="101"/>
      <c r="MWF39" s="101"/>
      <c r="MWG39" s="101"/>
      <c r="MWH39" s="101"/>
      <c r="MWI39" s="101"/>
      <c r="MWJ39" s="101"/>
      <c r="MWK39" s="101"/>
      <c r="MWL39" s="101"/>
      <c r="MWM39" s="101"/>
      <c r="MWN39" s="101"/>
      <c r="MWO39" s="101"/>
      <c r="MWP39" s="101"/>
      <c r="MWQ39" s="101"/>
      <c r="MWR39" s="101"/>
      <c r="MWS39" s="101"/>
      <c r="MWT39" s="101"/>
      <c r="MWU39" s="101"/>
      <c r="MWV39" s="101"/>
      <c r="MWW39" s="101"/>
      <c r="MWX39" s="101"/>
      <c r="MWY39" s="101"/>
      <c r="MWZ39" s="101"/>
      <c r="MXA39" s="101"/>
      <c r="MXB39" s="101"/>
      <c r="MXC39" s="101"/>
      <c r="MXD39" s="101"/>
      <c r="MXE39" s="101"/>
      <c r="MXF39" s="101"/>
      <c r="MXG39" s="101"/>
      <c r="MXH39" s="101"/>
      <c r="MXI39" s="101"/>
      <c r="MXJ39" s="101"/>
      <c r="MXK39" s="101"/>
      <c r="MXL39" s="101"/>
      <c r="MXM39" s="101"/>
      <c r="MXN39" s="101"/>
      <c r="MXO39" s="101"/>
      <c r="MXP39" s="101"/>
      <c r="MXQ39" s="101"/>
      <c r="MXR39" s="101"/>
      <c r="MXS39" s="101"/>
      <c r="MXT39" s="101"/>
      <c r="MXU39" s="101"/>
      <c r="MXV39" s="101"/>
      <c r="MXW39" s="101"/>
      <c r="MXX39" s="101"/>
      <c r="MXY39" s="101"/>
      <c r="MXZ39" s="101"/>
      <c r="MYA39" s="101"/>
      <c r="MYB39" s="101"/>
      <c r="MYC39" s="101"/>
      <c r="MYD39" s="101"/>
      <c r="MYE39" s="101"/>
      <c r="MYF39" s="101"/>
      <c r="MYG39" s="101"/>
      <c r="MYH39" s="101"/>
      <c r="MYI39" s="101"/>
      <c r="MYJ39" s="101"/>
      <c r="MYK39" s="101"/>
      <c r="MYL39" s="101"/>
      <c r="MYM39" s="101"/>
      <c r="MYN39" s="101"/>
      <c r="MYO39" s="101"/>
      <c r="MYP39" s="101"/>
      <c r="MYQ39" s="101"/>
      <c r="MYR39" s="101"/>
      <c r="MYS39" s="101"/>
      <c r="MYT39" s="101"/>
      <c r="MYU39" s="101"/>
      <c r="MYV39" s="101"/>
      <c r="MYW39" s="101"/>
      <c r="MYX39" s="101"/>
      <c r="MYY39" s="101"/>
      <c r="MYZ39" s="101"/>
      <c r="MZA39" s="101"/>
      <c r="MZB39" s="101"/>
      <c r="MZC39" s="101"/>
      <c r="MZD39" s="101"/>
      <c r="MZE39" s="101"/>
      <c r="MZF39" s="101"/>
      <c r="MZG39" s="101"/>
      <c r="MZH39" s="101"/>
      <c r="MZI39" s="101"/>
      <c r="MZJ39" s="101"/>
      <c r="MZK39" s="101"/>
      <c r="MZL39" s="101"/>
      <c r="MZM39" s="101"/>
      <c r="MZN39" s="101"/>
      <c r="MZO39" s="101"/>
      <c r="MZP39" s="101"/>
      <c r="MZQ39" s="101"/>
      <c r="MZR39" s="101"/>
      <c r="MZS39" s="101"/>
      <c r="MZT39" s="101"/>
      <c r="MZU39" s="101"/>
      <c r="MZV39" s="101"/>
      <c r="MZW39" s="101"/>
      <c r="MZX39" s="101"/>
      <c r="MZY39" s="101"/>
      <c r="MZZ39" s="101"/>
      <c r="NAA39" s="101"/>
      <c r="NAB39" s="101"/>
      <c r="NAC39" s="101"/>
      <c r="NAD39" s="101"/>
      <c r="NAE39" s="101"/>
      <c r="NAF39" s="101"/>
      <c r="NAG39" s="101"/>
      <c r="NAH39" s="101"/>
      <c r="NAI39" s="101"/>
      <c r="NAJ39" s="101"/>
      <c r="NAK39" s="101"/>
      <c r="NAL39" s="101"/>
      <c r="NAM39" s="101"/>
      <c r="NAN39" s="101"/>
      <c r="NAO39" s="101"/>
      <c r="NAP39" s="101"/>
      <c r="NAQ39" s="101"/>
      <c r="NAR39" s="101"/>
      <c r="NAS39" s="101"/>
      <c r="NAT39" s="101"/>
      <c r="NAU39" s="101"/>
      <c r="NAV39" s="101"/>
      <c r="NAW39" s="101"/>
      <c r="NAX39" s="101"/>
      <c r="NAY39" s="101"/>
      <c r="NAZ39" s="101"/>
      <c r="NBA39" s="101"/>
      <c r="NBB39" s="101"/>
      <c r="NBC39" s="101"/>
      <c r="NBD39" s="101"/>
      <c r="NBE39" s="101"/>
      <c r="NBF39" s="101"/>
      <c r="NBG39" s="101"/>
      <c r="NBH39" s="101"/>
      <c r="NBI39" s="101"/>
      <c r="NBJ39" s="101"/>
      <c r="NBK39" s="101"/>
      <c r="NBL39" s="101"/>
      <c r="NBM39" s="101"/>
      <c r="NBN39" s="101"/>
      <c r="NBO39" s="101"/>
      <c r="NBP39" s="101"/>
      <c r="NBQ39" s="101"/>
      <c r="NBR39" s="101"/>
      <c r="NBS39" s="101"/>
      <c r="NBT39" s="101"/>
      <c r="NBU39" s="101"/>
      <c r="NBV39" s="101"/>
      <c r="NBW39" s="101"/>
      <c r="NBX39" s="101"/>
      <c r="NBY39" s="101"/>
      <c r="NBZ39" s="101"/>
      <c r="NCA39" s="101"/>
      <c r="NCB39" s="101"/>
      <c r="NCC39" s="101"/>
      <c r="NCD39" s="101"/>
      <c r="NCE39" s="101"/>
      <c r="NCF39" s="101"/>
      <c r="NCG39" s="101"/>
      <c r="NCH39" s="101"/>
      <c r="NCI39" s="101"/>
      <c r="NCJ39" s="101"/>
      <c r="NCK39" s="101"/>
      <c r="NCL39" s="101"/>
      <c r="NCM39" s="101"/>
      <c r="NCN39" s="101"/>
      <c r="NCO39" s="101"/>
      <c r="NCP39" s="101"/>
      <c r="NCQ39" s="101"/>
      <c r="NCR39" s="101"/>
      <c r="NCS39" s="101"/>
      <c r="NCT39" s="101"/>
      <c r="NCU39" s="101"/>
      <c r="NCV39" s="101"/>
      <c r="NCW39" s="101"/>
      <c r="NCX39" s="101"/>
      <c r="NCY39" s="101"/>
      <c r="NCZ39" s="101"/>
      <c r="NDA39" s="101"/>
      <c r="NDB39" s="101"/>
      <c r="NDC39" s="101"/>
      <c r="NDD39" s="101"/>
      <c r="NDE39" s="101"/>
      <c r="NDF39" s="101"/>
      <c r="NDG39" s="101"/>
      <c r="NDH39" s="101"/>
      <c r="NDI39" s="101"/>
      <c r="NDJ39" s="101"/>
      <c r="NDK39" s="101"/>
      <c r="NDL39" s="101"/>
      <c r="NDM39" s="101"/>
      <c r="NDN39" s="101"/>
      <c r="NDO39" s="101"/>
      <c r="NDP39" s="101"/>
      <c r="NDQ39" s="101"/>
      <c r="NDR39" s="101"/>
      <c r="NDS39" s="101"/>
      <c r="NDT39" s="101"/>
      <c r="NDU39" s="101"/>
      <c r="NDV39" s="101"/>
      <c r="NDW39" s="101"/>
      <c r="NDX39" s="101"/>
      <c r="NDY39" s="101"/>
      <c r="NDZ39" s="101"/>
      <c r="NEA39" s="101"/>
      <c r="NEB39" s="101"/>
      <c r="NEC39" s="101"/>
      <c r="NED39" s="101"/>
      <c r="NEE39" s="101"/>
      <c r="NEF39" s="101"/>
      <c r="NEG39" s="101"/>
      <c r="NEH39" s="101"/>
      <c r="NEI39" s="101"/>
      <c r="NEJ39" s="101"/>
      <c r="NEK39" s="101"/>
      <c r="NEL39" s="101"/>
      <c r="NEM39" s="101"/>
      <c r="NEN39" s="101"/>
      <c r="NEO39" s="101"/>
      <c r="NEP39" s="101"/>
      <c r="NEQ39" s="101"/>
      <c r="NER39" s="101"/>
      <c r="NES39" s="101"/>
      <c r="NET39" s="101"/>
      <c r="NEU39" s="101"/>
      <c r="NEV39" s="101"/>
      <c r="NEW39" s="101"/>
      <c r="NEX39" s="101"/>
      <c r="NEY39" s="101"/>
      <c r="NEZ39" s="101"/>
      <c r="NFA39" s="101"/>
      <c r="NFB39" s="101"/>
      <c r="NFC39" s="101"/>
      <c r="NFD39" s="101"/>
      <c r="NFE39" s="101"/>
      <c r="NFF39" s="101"/>
      <c r="NFG39" s="101"/>
      <c r="NFH39" s="101"/>
      <c r="NFI39" s="101"/>
      <c r="NFJ39" s="101"/>
      <c r="NFK39" s="101"/>
      <c r="NFL39" s="101"/>
      <c r="NFM39" s="101"/>
      <c r="NFN39" s="101"/>
      <c r="NFO39" s="101"/>
      <c r="NFP39" s="101"/>
      <c r="NFQ39" s="101"/>
      <c r="NFR39" s="101"/>
      <c r="NFS39" s="101"/>
      <c r="NFT39" s="101"/>
      <c r="NFU39" s="101"/>
      <c r="NFV39" s="101"/>
      <c r="NFW39" s="101"/>
      <c r="NFX39" s="101"/>
      <c r="NFY39" s="101"/>
      <c r="NFZ39" s="101"/>
      <c r="NGA39" s="101"/>
      <c r="NGB39" s="101"/>
      <c r="NGC39" s="101"/>
      <c r="NGD39" s="101"/>
      <c r="NGE39" s="101"/>
      <c r="NGF39" s="101"/>
      <c r="NGG39" s="101"/>
      <c r="NGH39" s="101"/>
      <c r="NGI39" s="101"/>
      <c r="NGJ39" s="101"/>
      <c r="NGK39" s="101"/>
      <c r="NGL39" s="101"/>
      <c r="NGM39" s="101"/>
      <c r="NGN39" s="101"/>
      <c r="NGO39" s="101"/>
      <c r="NGP39" s="101"/>
      <c r="NGQ39" s="101"/>
      <c r="NGR39" s="101"/>
      <c r="NGS39" s="101"/>
      <c r="NGT39" s="101"/>
      <c r="NGU39" s="101"/>
      <c r="NGV39" s="101"/>
      <c r="NGW39" s="101"/>
      <c r="NGX39" s="101"/>
      <c r="NGY39" s="101"/>
      <c r="NGZ39" s="101"/>
      <c r="NHA39" s="101"/>
      <c r="NHB39" s="101"/>
      <c r="NHC39" s="101"/>
      <c r="NHD39" s="101"/>
      <c r="NHE39" s="101"/>
      <c r="NHF39" s="101"/>
      <c r="NHG39" s="101"/>
      <c r="NHH39" s="101"/>
      <c r="NHI39" s="101"/>
      <c r="NHJ39" s="101"/>
      <c r="NHK39" s="101"/>
      <c r="NHL39" s="101"/>
      <c r="NHM39" s="101"/>
      <c r="NHN39" s="101"/>
      <c r="NHO39" s="101"/>
      <c r="NHP39" s="101"/>
      <c r="NHQ39" s="101"/>
      <c r="NHR39" s="101"/>
      <c r="NHS39" s="101"/>
      <c r="NHT39" s="101"/>
      <c r="NHU39" s="101"/>
      <c r="NHV39" s="101"/>
      <c r="NHW39" s="101"/>
      <c r="NHX39" s="101"/>
      <c r="NHY39" s="101"/>
      <c r="NHZ39" s="101"/>
      <c r="NIA39" s="101"/>
      <c r="NIB39" s="101"/>
      <c r="NIC39" s="101"/>
      <c r="NID39" s="101"/>
      <c r="NIE39" s="101"/>
      <c r="NIF39" s="101"/>
      <c r="NIG39" s="101"/>
      <c r="NIH39" s="101"/>
      <c r="NII39" s="101"/>
      <c r="NIJ39" s="101"/>
      <c r="NIK39" s="101"/>
      <c r="NIL39" s="101"/>
      <c r="NIM39" s="101"/>
      <c r="NIN39" s="101"/>
      <c r="NIO39" s="101"/>
      <c r="NIP39" s="101"/>
      <c r="NIQ39" s="101"/>
      <c r="NIR39" s="101"/>
      <c r="NIS39" s="101"/>
      <c r="NIT39" s="101"/>
      <c r="NIU39" s="101"/>
      <c r="NIV39" s="101"/>
      <c r="NIW39" s="101"/>
      <c r="NIX39" s="101"/>
      <c r="NIY39" s="101"/>
      <c r="NIZ39" s="101"/>
      <c r="NJA39" s="101"/>
      <c r="NJB39" s="101"/>
      <c r="NJC39" s="101"/>
      <c r="NJD39" s="101"/>
      <c r="NJE39" s="101"/>
      <c r="NJF39" s="101"/>
      <c r="NJG39" s="101"/>
      <c r="NJH39" s="101"/>
      <c r="NJI39" s="101"/>
      <c r="NJJ39" s="101"/>
      <c r="NJK39" s="101"/>
      <c r="NJL39" s="101"/>
      <c r="NJM39" s="101"/>
      <c r="NJN39" s="101"/>
      <c r="NJO39" s="101"/>
      <c r="NJP39" s="101"/>
      <c r="NJQ39" s="101"/>
      <c r="NJR39" s="101"/>
      <c r="NJS39" s="101"/>
      <c r="NJT39" s="101"/>
      <c r="NJU39" s="101"/>
      <c r="NJV39" s="101"/>
      <c r="NJW39" s="101"/>
      <c r="NJX39" s="101"/>
      <c r="NJY39" s="101"/>
      <c r="NJZ39" s="101"/>
      <c r="NKA39" s="101"/>
      <c r="NKB39" s="101"/>
      <c r="NKC39" s="101"/>
      <c r="NKD39" s="101"/>
      <c r="NKE39" s="101"/>
      <c r="NKF39" s="101"/>
      <c r="NKG39" s="101"/>
      <c r="NKH39" s="101"/>
      <c r="NKI39" s="101"/>
      <c r="NKJ39" s="101"/>
      <c r="NKK39" s="101"/>
      <c r="NKL39" s="101"/>
      <c r="NKM39" s="101"/>
      <c r="NKN39" s="101"/>
      <c r="NKO39" s="101"/>
      <c r="NKP39" s="101"/>
      <c r="NKQ39" s="101"/>
      <c r="NKR39" s="101"/>
      <c r="NKS39" s="101"/>
      <c r="NKT39" s="101"/>
      <c r="NKU39" s="101"/>
      <c r="NKV39" s="101"/>
      <c r="NKW39" s="101"/>
      <c r="NKX39" s="101"/>
      <c r="NKY39" s="101"/>
      <c r="NKZ39" s="101"/>
      <c r="NLA39" s="101"/>
      <c r="NLB39" s="101"/>
      <c r="NLC39" s="101"/>
      <c r="NLD39" s="101"/>
      <c r="NLE39" s="101"/>
      <c r="NLF39" s="101"/>
      <c r="NLG39" s="101"/>
      <c r="NLH39" s="101"/>
      <c r="NLI39" s="101"/>
      <c r="NLJ39" s="101"/>
      <c r="NLK39" s="101"/>
      <c r="NLL39" s="101"/>
      <c r="NLM39" s="101"/>
      <c r="NLN39" s="101"/>
      <c r="NLO39" s="101"/>
      <c r="NLP39" s="101"/>
      <c r="NLQ39" s="101"/>
      <c r="NLR39" s="101"/>
      <c r="NLS39" s="101"/>
      <c r="NLT39" s="101"/>
      <c r="NLU39" s="101"/>
      <c r="NLV39" s="101"/>
      <c r="NLW39" s="101"/>
      <c r="NLX39" s="101"/>
      <c r="NLY39" s="101"/>
      <c r="NLZ39" s="101"/>
      <c r="NMA39" s="101"/>
      <c r="NMB39" s="101"/>
      <c r="NMC39" s="101"/>
      <c r="NMD39" s="101"/>
      <c r="NME39" s="101"/>
      <c r="NMF39" s="101"/>
      <c r="NMG39" s="101"/>
      <c r="NMH39" s="101"/>
      <c r="NMI39" s="101"/>
      <c r="NMJ39" s="101"/>
      <c r="NMK39" s="101"/>
      <c r="NML39" s="101"/>
      <c r="NMM39" s="101"/>
      <c r="NMN39" s="101"/>
      <c r="NMO39" s="101"/>
      <c r="NMP39" s="101"/>
      <c r="NMQ39" s="101"/>
      <c r="NMR39" s="101"/>
      <c r="NMS39" s="101"/>
      <c r="NMT39" s="101"/>
      <c r="NMU39" s="101"/>
      <c r="NMV39" s="101"/>
      <c r="NMW39" s="101"/>
      <c r="NMX39" s="101"/>
      <c r="NMY39" s="101"/>
      <c r="NMZ39" s="101"/>
      <c r="NNA39" s="101"/>
      <c r="NNB39" s="101"/>
      <c r="NNC39" s="101"/>
      <c r="NND39" s="101"/>
      <c r="NNE39" s="101"/>
      <c r="NNF39" s="101"/>
      <c r="NNG39" s="101"/>
      <c r="NNH39" s="101"/>
      <c r="NNI39" s="101"/>
      <c r="NNJ39" s="101"/>
      <c r="NNK39" s="101"/>
      <c r="NNL39" s="101"/>
      <c r="NNM39" s="101"/>
      <c r="NNN39" s="101"/>
      <c r="NNO39" s="101"/>
      <c r="NNP39" s="101"/>
      <c r="NNQ39" s="101"/>
      <c r="NNR39" s="101"/>
      <c r="NNS39" s="101"/>
      <c r="NNT39" s="101"/>
      <c r="NNU39" s="101"/>
      <c r="NNV39" s="101"/>
      <c r="NNW39" s="101"/>
      <c r="NNX39" s="101"/>
      <c r="NNY39" s="101"/>
      <c r="NNZ39" s="101"/>
      <c r="NOA39" s="101"/>
      <c r="NOB39" s="101"/>
      <c r="NOC39" s="101"/>
      <c r="NOD39" s="101"/>
      <c r="NOE39" s="101"/>
      <c r="NOF39" s="101"/>
      <c r="NOG39" s="101"/>
      <c r="NOH39" s="101"/>
      <c r="NOI39" s="101"/>
      <c r="NOJ39" s="101"/>
      <c r="NOK39" s="101"/>
      <c r="NOL39" s="101"/>
      <c r="NOM39" s="101"/>
      <c r="NON39" s="101"/>
      <c r="NOO39" s="101"/>
      <c r="NOP39" s="101"/>
      <c r="NOQ39" s="101"/>
      <c r="NOR39" s="101"/>
      <c r="NOS39" s="101"/>
      <c r="NOT39" s="101"/>
      <c r="NOU39" s="101"/>
      <c r="NOV39" s="101"/>
      <c r="NOW39" s="101"/>
      <c r="NOX39" s="101"/>
      <c r="NOY39" s="101"/>
      <c r="NOZ39" s="101"/>
      <c r="NPA39" s="101"/>
      <c r="NPB39" s="101"/>
      <c r="NPC39" s="101"/>
      <c r="NPD39" s="101"/>
      <c r="NPE39" s="101"/>
      <c r="NPF39" s="101"/>
      <c r="NPG39" s="101"/>
      <c r="NPH39" s="101"/>
      <c r="NPI39" s="101"/>
      <c r="NPJ39" s="101"/>
      <c r="NPK39" s="101"/>
      <c r="NPL39" s="101"/>
      <c r="NPM39" s="101"/>
      <c r="NPN39" s="101"/>
      <c r="NPO39" s="101"/>
      <c r="NPP39" s="101"/>
      <c r="NPQ39" s="101"/>
      <c r="NPR39" s="101"/>
      <c r="NPS39" s="101"/>
      <c r="NPT39" s="101"/>
      <c r="NPU39" s="101"/>
      <c r="NPV39" s="101"/>
      <c r="NPW39" s="101"/>
      <c r="NPX39" s="101"/>
      <c r="NPY39" s="101"/>
      <c r="NPZ39" s="101"/>
      <c r="NQA39" s="101"/>
      <c r="NQB39" s="101"/>
      <c r="NQC39" s="101"/>
      <c r="NQD39" s="101"/>
      <c r="NQE39" s="101"/>
      <c r="NQF39" s="101"/>
      <c r="NQG39" s="101"/>
      <c r="NQH39" s="101"/>
      <c r="NQI39" s="101"/>
      <c r="NQJ39" s="101"/>
      <c r="NQK39" s="101"/>
      <c r="NQL39" s="101"/>
      <c r="NQM39" s="101"/>
      <c r="NQN39" s="101"/>
      <c r="NQO39" s="101"/>
      <c r="NQP39" s="101"/>
      <c r="NQQ39" s="101"/>
      <c r="NQR39" s="101"/>
      <c r="NQS39" s="101"/>
      <c r="NQT39" s="101"/>
      <c r="NQU39" s="101"/>
      <c r="NQV39" s="101"/>
      <c r="NQW39" s="101"/>
      <c r="NQX39" s="101"/>
      <c r="NQY39" s="101"/>
      <c r="NQZ39" s="101"/>
      <c r="NRA39" s="101"/>
      <c r="NRB39" s="101"/>
      <c r="NRC39" s="101"/>
      <c r="NRD39" s="101"/>
      <c r="NRE39" s="101"/>
      <c r="NRF39" s="101"/>
      <c r="NRG39" s="101"/>
      <c r="NRH39" s="101"/>
      <c r="NRI39" s="101"/>
      <c r="NRJ39" s="101"/>
      <c r="NRK39" s="101"/>
      <c r="NRL39" s="101"/>
      <c r="NRM39" s="101"/>
      <c r="NRN39" s="101"/>
      <c r="NRO39" s="101"/>
      <c r="NRP39" s="101"/>
      <c r="NRQ39" s="101"/>
      <c r="NRR39" s="101"/>
      <c r="NRS39" s="101"/>
      <c r="NRT39" s="101"/>
      <c r="NRU39" s="101"/>
      <c r="NRV39" s="101"/>
      <c r="NRW39" s="101"/>
      <c r="NRX39" s="101"/>
      <c r="NRY39" s="101"/>
      <c r="NRZ39" s="101"/>
      <c r="NSA39" s="101"/>
      <c r="NSB39" s="101"/>
      <c r="NSC39" s="101"/>
      <c r="NSD39" s="101"/>
      <c r="NSE39" s="101"/>
      <c r="NSF39" s="101"/>
      <c r="NSG39" s="101"/>
      <c r="NSH39" s="101"/>
      <c r="NSI39" s="101"/>
      <c r="NSJ39" s="101"/>
      <c r="NSK39" s="101"/>
      <c r="NSL39" s="101"/>
      <c r="NSM39" s="101"/>
      <c r="NSN39" s="101"/>
      <c r="NSO39" s="101"/>
      <c r="NSP39" s="101"/>
      <c r="NSQ39" s="101"/>
      <c r="NSR39" s="101"/>
      <c r="NSS39" s="101"/>
      <c r="NST39" s="101"/>
      <c r="NSU39" s="101"/>
      <c r="NSV39" s="101"/>
      <c r="NSW39" s="101"/>
      <c r="NSX39" s="101"/>
      <c r="NSY39" s="101"/>
      <c r="NSZ39" s="101"/>
      <c r="NTA39" s="101"/>
      <c r="NTB39" s="101"/>
      <c r="NTC39" s="101"/>
      <c r="NTD39" s="101"/>
      <c r="NTE39" s="101"/>
      <c r="NTF39" s="101"/>
      <c r="NTG39" s="101"/>
      <c r="NTH39" s="101"/>
      <c r="NTI39" s="101"/>
      <c r="NTJ39" s="101"/>
      <c r="NTK39" s="101"/>
      <c r="NTL39" s="101"/>
      <c r="NTM39" s="101"/>
      <c r="NTN39" s="101"/>
      <c r="NTO39" s="101"/>
      <c r="NTP39" s="101"/>
      <c r="NTQ39" s="101"/>
      <c r="NTR39" s="101"/>
      <c r="NTS39" s="101"/>
      <c r="NTT39" s="101"/>
      <c r="NTU39" s="101"/>
      <c r="NTV39" s="101"/>
      <c r="NTW39" s="101"/>
      <c r="NTX39" s="101"/>
      <c r="NTY39" s="101"/>
      <c r="NTZ39" s="101"/>
      <c r="NUA39" s="101"/>
      <c r="NUB39" s="101"/>
      <c r="NUC39" s="101"/>
      <c r="NUD39" s="101"/>
      <c r="NUE39" s="101"/>
      <c r="NUF39" s="101"/>
      <c r="NUG39" s="101"/>
      <c r="NUH39" s="101"/>
      <c r="NUI39" s="101"/>
      <c r="NUJ39" s="101"/>
      <c r="NUK39" s="101"/>
      <c r="NUL39" s="101"/>
      <c r="NUM39" s="101"/>
      <c r="NUN39" s="101"/>
      <c r="NUO39" s="101"/>
      <c r="NUP39" s="101"/>
      <c r="NUQ39" s="101"/>
      <c r="NUR39" s="101"/>
      <c r="NUS39" s="101"/>
      <c r="NUT39" s="101"/>
      <c r="NUU39" s="101"/>
      <c r="NUV39" s="101"/>
      <c r="NUW39" s="101"/>
      <c r="NUX39" s="101"/>
      <c r="NUY39" s="101"/>
      <c r="NUZ39" s="101"/>
      <c r="NVA39" s="101"/>
      <c r="NVB39" s="101"/>
      <c r="NVC39" s="101"/>
      <c r="NVD39" s="101"/>
      <c r="NVE39" s="101"/>
      <c r="NVF39" s="101"/>
      <c r="NVG39" s="101"/>
      <c r="NVH39" s="101"/>
      <c r="NVI39" s="101"/>
      <c r="NVJ39" s="101"/>
      <c r="NVK39" s="101"/>
      <c r="NVL39" s="101"/>
      <c r="NVM39" s="101"/>
      <c r="NVN39" s="101"/>
      <c r="NVO39" s="101"/>
      <c r="NVP39" s="101"/>
      <c r="NVQ39" s="101"/>
      <c r="NVR39" s="101"/>
      <c r="NVS39" s="101"/>
      <c r="NVT39" s="101"/>
      <c r="NVU39" s="101"/>
      <c r="NVV39" s="101"/>
      <c r="NVW39" s="101"/>
      <c r="NVX39" s="101"/>
      <c r="NVY39" s="101"/>
      <c r="NVZ39" s="101"/>
      <c r="NWA39" s="101"/>
      <c r="NWB39" s="101"/>
      <c r="NWC39" s="101"/>
      <c r="NWD39" s="101"/>
      <c r="NWE39" s="101"/>
      <c r="NWF39" s="101"/>
      <c r="NWG39" s="101"/>
      <c r="NWH39" s="101"/>
      <c r="NWI39" s="101"/>
      <c r="NWJ39" s="101"/>
      <c r="NWK39" s="101"/>
      <c r="NWL39" s="101"/>
      <c r="NWM39" s="101"/>
      <c r="NWN39" s="101"/>
      <c r="NWO39" s="101"/>
      <c r="NWP39" s="101"/>
      <c r="NWQ39" s="101"/>
      <c r="NWR39" s="101"/>
      <c r="NWS39" s="101"/>
      <c r="NWT39" s="101"/>
      <c r="NWU39" s="101"/>
      <c r="NWV39" s="101"/>
      <c r="NWW39" s="101"/>
      <c r="NWX39" s="101"/>
      <c r="NWY39" s="101"/>
      <c r="NWZ39" s="101"/>
      <c r="NXA39" s="101"/>
      <c r="NXB39" s="101"/>
      <c r="NXC39" s="101"/>
      <c r="NXD39" s="101"/>
      <c r="NXE39" s="101"/>
      <c r="NXF39" s="101"/>
      <c r="NXG39" s="101"/>
      <c r="NXH39" s="101"/>
      <c r="NXI39" s="101"/>
      <c r="NXJ39" s="101"/>
      <c r="NXK39" s="101"/>
      <c r="NXL39" s="101"/>
      <c r="NXM39" s="101"/>
      <c r="NXN39" s="101"/>
      <c r="NXO39" s="101"/>
      <c r="NXP39" s="101"/>
      <c r="NXQ39" s="101"/>
      <c r="NXR39" s="101"/>
      <c r="NXS39" s="101"/>
      <c r="NXT39" s="101"/>
      <c r="NXU39" s="101"/>
      <c r="NXV39" s="101"/>
      <c r="NXW39" s="101"/>
      <c r="NXX39" s="101"/>
      <c r="NXY39" s="101"/>
      <c r="NXZ39" s="101"/>
      <c r="NYA39" s="101"/>
      <c r="NYB39" s="101"/>
      <c r="NYC39" s="101"/>
      <c r="NYD39" s="101"/>
      <c r="NYE39" s="101"/>
      <c r="NYF39" s="101"/>
      <c r="NYG39" s="101"/>
      <c r="NYH39" s="101"/>
      <c r="NYI39" s="101"/>
      <c r="NYJ39" s="101"/>
      <c r="NYK39" s="101"/>
      <c r="NYL39" s="101"/>
      <c r="NYM39" s="101"/>
      <c r="NYN39" s="101"/>
      <c r="NYO39" s="101"/>
      <c r="NYP39" s="101"/>
      <c r="NYQ39" s="101"/>
      <c r="NYR39" s="101"/>
      <c r="NYS39" s="101"/>
      <c r="NYT39" s="101"/>
      <c r="NYU39" s="101"/>
      <c r="NYV39" s="101"/>
      <c r="NYW39" s="101"/>
      <c r="NYX39" s="101"/>
      <c r="NYY39" s="101"/>
      <c r="NYZ39" s="101"/>
      <c r="NZA39" s="101"/>
      <c r="NZB39" s="101"/>
      <c r="NZC39" s="101"/>
      <c r="NZD39" s="101"/>
      <c r="NZE39" s="101"/>
      <c r="NZF39" s="101"/>
      <c r="NZG39" s="101"/>
      <c r="NZH39" s="101"/>
      <c r="NZI39" s="101"/>
      <c r="NZJ39" s="101"/>
      <c r="NZK39" s="101"/>
      <c r="NZL39" s="101"/>
      <c r="NZM39" s="101"/>
      <c r="NZN39" s="101"/>
      <c r="NZO39" s="101"/>
      <c r="NZP39" s="101"/>
      <c r="NZQ39" s="101"/>
      <c r="NZR39" s="101"/>
      <c r="NZS39" s="101"/>
      <c r="NZT39" s="101"/>
      <c r="NZU39" s="101"/>
      <c r="NZV39" s="101"/>
      <c r="NZW39" s="101"/>
      <c r="NZX39" s="101"/>
      <c r="NZY39" s="101"/>
      <c r="NZZ39" s="101"/>
      <c r="OAA39" s="101"/>
      <c r="OAB39" s="101"/>
      <c r="OAC39" s="101"/>
      <c r="OAD39" s="101"/>
      <c r="OAE39" s="101"/>
      <c r="OAF39" s="101"/>
      <c r="OAG39" s="101"/>
      <c r="OAH39" s="101"/>
      <c r="OAI39" s="101"/>
      <c r="OAJ39" s="101"/>
      <c r="OAK39" s="101"/>
      <c r="OAL39" s="101"/>
      <c r="OAM39" s="101"/>
      <c r="OAN39" s="101"/>
      <c r="OAO39" s="101"/>
      <c r="OAP39" s="101"/>
      <c r="OAQ39" s="101"/>
      <c r="OAR39" s="101"/>
      <c r="OAS39" s="101"/>
      <c r="OAT39" s="101"/>
      <c r="OAU39" s="101"/>
      <c r="OAV39" s="101"/>
      <c r="OAW39" s="101"/>
      <c r="OAX39" s="101"/>
      <c r="OAY39" s="101"/>
      <c r="OAZ39" s="101"/>
      <c r="OBA39" s="101"/>
      <c r="OBB39" s="101"/>
      <c r="OBC39" s="101"/>
      <c r="OBD39" s="101"/>
      <c r="OBE39" s="101"/>
      <c r="OBF39" s="101"/>
      <c r="OBG39" s="101"/>
      <c r="OBH39" s="101"/>
      <c r="OBI39" s="101"/>
      <c r="OBJ39" s="101"/>
      <c r="OBK39" s="101"/>
      <c r="OBL39" s="101"/>
      <c r="OBM39" s="101"/>
      <c r="OBN39" s="101"/>
      <c r="OBO39" s="101"/>
      <c r="OBP39" s="101"/>
      <c r="OBQ39" s="101"/>
      <c r="OBR39" s="101"/>
      <c r="OBS39" s="101"/>
      <c r="OBT39" s="101"/>
      <c r="OBU39" s="101"/>
      <c r="OBV39" s="101"/>
      <c r="OBW39" s="101"/>
      <c r="OBX39" s="101"/>
      <c r="OBY39" s="101"/>
      <c r="OBZ39" s="101"/>
      <c r="OCA39" s="101"/>
      <c r="OCB39" s="101"/>
      <c r="OCC39" s="101"/>
      <c r="OCD39" s="101"/>
      <c r="OCE39" s="101"/>
      <c r="OCF39" s="101"/>
      <c r="OCG39" s="101"/>
      <c r="OCH39" s="101"/>
      <c r="OCI39" s="101"/>
      <c r="OCJ39" s="101"/>
      <c r="OCK39" s="101"/>
      <c r="OCL39" s="101"/>
      <c r="OCM39" s="101"/>
      <c r="OCN39" s="101"/>
      <c r="OCO39" s="101"/>
      <c r="OCP39" s="101"/>
      <c r="OCQ39" s="101"/>
      <c r="OCR39" s="101"/>
      <c r="OCS39" s="101"/>
      <c r="OCT39" s="101"/>
      <c r="OCU39" s="101"/>
      <c r="OCV39" s="101"/>
      <c r="OCW39" s="101"/>
      <c r="OCX39" s="101"/>
      <c r="OCY39" s="101"/>
      <c r="OCZ39" s="101"/>
      <c r="ODA39" s="101"/>
      <c r="ODB39" s="101"/>
      <c r="ODC39" s="101"/>
      <c r="ODD39" s="101"/>
      <c r="ODE39" s="101"/>
      <c r="ODF39" s="101"/>
      <c r="ODG39" s="101"/>
      <c r="ODH39" s="101"/>
      <c r="ODI39" s="101"/>
      <c r="ODJ39" s="101"/>
      <c r="ODK39" s="101"/>
      <c r="ODL39" s="101"/>
      <c r="ODM39" s="101"/>
      <c r="ODN39" s="101"/>
      <c r="ODO39" s="101"/>
      <c r="ODP39" s="101"/>
      <c r="ODQ39" s="101"/>
      <c r="ODR39" s="101"/>
      <c r="ODS39" s="101"/>
      <c r="ODT39" s="101"/>
      <c r="ODU39" s="101"/>
      <c r="ODV39" s="101"/>
      <c r="ODW39" s="101"/>
      <c r="ODX39" s="101"/>
      <c r="ODY39" s="101"/>
      <c r="ODZ39" s="101"/>
      <c r="OEA39" s="101"/>
      <c r="OEB39" s="101"/>
      <c r="OEC39" s="101"/>
      <c r="OED39" s="101"/>
      <c r="OEE39" s="101"/>
      <c r="OEF39" s="101"/>
      <c r="OEG39" s="101"/>
      <c r="OEH39" s="101"/>
      <c r="OEI39" s="101"/>
      <c r="OEJ39" s="101"/>
      <c r="OEK39" s="101"/>
      <c r="OEL39" s="101"/>
      <c r="OEM39" s="101"/>
      <c r="OEN39" s="101"/>
      <c r="OEO39" s="101"/>
      <c r="OEP39" s="101"/>
      <c r="OEQ39" s="101"/>
      <c r="OER39" s="101"/>
      <c r="OES39" s="101"/>
      <c r="OET39" s="101"/>
      <c r="OEU39" s="101"/>
      <c r="OEV39" s="101"/>
      <c r="OEW39" s="101"/>
      <c r="OEX39" s="101"/>
      <c r="OEY39" s="101"/>
      <c r="OEZ39" s="101"/>
      <c r="OFA39" s="101"/>
      <c r="OFB39" s="101"/>
      <c r="OFC39" s="101"/>
      <c r="OFD39" s="101"/>
      <c r="OFE39" s="101"/>
      <c r="OFF39" s="101"/>
      <c r="OFG39" s="101"/>
      <c r="OFH39" s="101"/>
      <c r="OFI39" s="101"/>
      <c r="OFJ39" s="101"/>
      <c r="OFK39" s="101"/>
      <c r="OFL39" s="101"/>
      <c r="OFM39" s="101"/>
      <c r="OFN39" s="101"/>
      <c r="OFO39" s="101"/>
      <c r="OFP39" s="101"/>
      <c r="OFQ39" s="101"/>
      <c r="OFR39" s="101"/>
      <c r="OFS39" s="101"/>
      <c r="OFT39" s="101"/>
      <c r="OFU39" s="101"/>
      <c r="OFV39" s="101"/>
      <c r="OFW39" s="101"/>
      <c r="OFX39" s="101"/>
      <c r="OFY39" s="101"/>
      <c r="OFZ39" s="101"/>
      <c r="OGA39" s="101"/>
      <c r="OGB39" s="101"/>
      <c r="OGC39" s="101"/>
      <c r="OGD39" s="101"/>
      <c r="OGE39" s="101"/>
      <c r="OGF39" s="101"/>
      <c r="OGG39" s="101"/>
      <c r="OGH39" s="101"/>
      <c r="OGI39" s="101"/>
      <c r="OGJ39" s="101"/>
      <c r="OGK39" s="101"/>
      <c r="OGL39" s="101"/>
      <c r="OGM39" s="101"/>
      <c r="OGN39" s="101"/>
      <c r="OGO39" s="101"/>
      <c r="OGP39" s="101"/>
      <c r="OGQ39" s="101"/>
      <c r="OGR39" s="101"/>
      <c r="OGS39" s="101"/>
      <c r="OGT39" s="101"/>
      <c r="OGU39" s="101"/>
      <c r="OGV39" s="101"/>
      <c r="OGW39" s="101"/>
      <c r="OGX39" s="101"/>
      <c r="OGY39" s="101"/>
      <c r="OGZ39" s="101"/>
      <c r="OHA39" s="101"/>
      <c r="OHB39" s="101"/>
      <c r="OHC39" s="101"/>
      <c r="OHD39" s="101"/>
      <c r="OHE39" s="101"/>
      <c r="OHF39" s="101"/>
      <c r="OHG39" s="101"/>
      <c r="OHH39" s="101"/>
      <c r="OHI39" s="101"/>
      <c r="OHJ39" s="101"/>
      <c r="OHK39" s="101"/>
      <c r="OHL39" s="101"/>
      <c r="OHM39" s="101"/>
      <c r="OHN39" s="101"/>
      <c r="OHO39" s="101"/>
      <c r="OHP39" s="101"/>
      <c r="OHQ39" s="101"/>
      <c r="OHR39" s="101"/>
      <c r="OHS39" s="101"/>
      <c r="OHT39" s="101"/>
      <c r="OHU39" s="101"/>
      <c r="OHV39" s="101"/>
      <c r="OHW39" s="101"/>
      <c r="OHX39" s="101"/>
      <c r="OHY39" s="101"/>
      <c r="OHZ39" s="101"/>
      <c r="OIA39" s="101"/>
      <c r="OIB39" s="101"/>
      <c r="OIC39" s="101"/>
      <c r="OID39" s="101"/>
      <c r="OIE39" s="101"/>
      <c r="OIF39" s="101"/>
      <c r="OIG39" s="101"/>
      <c r="OIH39" s="101"/>
      <c r="OII39" s="101"/>
      <c r="OIJ39" s="101"/>
      <c r="OIK39" s="101"/>
      <c r="OIL39" s="101"/>
      <c r="OIM39" s="101"/>
      <c r="OIN39" s="101"/>
      <c r="OIO39" s="101"/>
      <c r="OIP39" s="101"/>
      <c r="OIQ39" s="101"/>
      <c r="OIR39" s="101"/>
      <c r="OIS39" s="101"/>
      <c r="OIT39" s="101"/>
      <c r="OIU39" s="101"/>
      <c r="OIV39" s="101"/>
      <c r="OIW39" s="101"/>
      <c r="OIX39" s="101"/>
      <c r="OIY39" s="101"/>
      <c r="OIZ39" s="101"/>
      <c r="OJA39" s="101"/>
      <c r="OJB39" s="101"/>
      <c r="OJC39" s="101"/>
      <c r="OJD39" s="101"/>
      <c r="OJE39" s="101"/>
      <c r="OJF39" s="101"/>
      <c r="OJG39" s="101"/>
      <c r="OJH39" s="101"/>
      <c r="OJI39" s="101"/>
      <c r="OJJ39" s="101"/>
      <c r="OJK39" s="101"/>
      <c r="OJL39" s="101"/>
      <c r="OJM39" s="101"/>
      <c r="OJN39" s="101"/>
      <c r="OJO39" s="101"/>
      <c r="OJP39" s="101"/>
      <c r="OJQ39" s="101"/>
      <c r="OJR39" s="101"/>
      <c r="OJS39" s="101"/>
      <c r="OJT39" s="101"/>
      <c r="OJU39" s="101"/>
      <c r="OJV39" s="101"/>
      <c r="OJW39" s="101"/>
      <c r="OJX39" s="101"/>
      <c r="OJY39" s="101"/>
      <c r="OJZ39" s="101"/>
      <c r="OKA39" s="101"/>
      <c r="OKB39" s="101"/>
      <c r="OKC39" s="101"/>
      <c r="OKD39" s="101"/>
      <c r="OKE39" s="101"/>
      <c r="OKF39" s="101"/>
      <c r="OKG39" s="101"/>
      <c r="OKH39" s="101"/>
      <c r="OKI39" s="101"/>
      <c r="OKJ39" s="101"/>
      <c r="OKK39" s="101"/>
      <c r="OKL39" s="101"/>
      <c r="OKM39" s="101"/>
      <c r="OKN39" s="101"/>
      <c r="OKO39" s="101"/>
      <c r="OKP39" s="101"/>
      <c r="OKQ39" s="101"/>
      <c r="OKR39" s="101"/>
      <c r="OKS39" s="101"/>
      <c r="OKT39" s="101"/>
      <c r="OKU39" s="101"/>
      <c r="OKV39" s="101"/>
      <c r="OKW39" s="101"/>
      <c r="OKX39" s="101"/>
      <c r="OKY39" s="101"/>
      <c r="OKZ39" s="101"/>
      <c r="OLA39" s="101"/>
      <c r="OLB39" s="101"/>
      <c r="OLC39" s="101"/>
      <c r="OLD39" s="101"/>
      <c r="OLE39" s="101"/>
      <c r="OLF39" s="101"/>
      <c r="OLG39" s="101"/>
      <c r="OLH39" s="101"/>
      <c r="OLI39" s="101"/>
      <c r="OLJ39" s="101"/>
      <c r="OLK39" s="101"/>
      <c r="OLL39" s="101"/>
      <c r="OLM39" s="101"/>
      <c r="OLN39" s="101"/>
      <c r="OLO39" s="101"/>
      <c r="OLP39" s="101"/>
      <c r="OLQ39" s="101"/>
      <c r="OLR39" s="101"/>
      <c r="OLS39" s="101"/>
      <c r="OLT39" s="101"/>
      <c r="OLU39" s="101"/>
      <c r="OLV39" s="101"/>
      <c r="OLW39" s="101"/>
      <c r="OLX39" s="101"/>
      <c r="OLY39" s="101"/>
      <c r="OLZ39" s="101"/>
      <c r="OMA39" s="101"/>
      <c r="OMB39" s="101"/>
      <c r="OMC39" s="101"/>
      <c r="OMD39" s="101"/>
      <c r="OME39" s="101"/>
      <c r="OMF39" s="101"/>
      <c r="OMG39" s="101"/>
      <c r="OMH39" s="101"/>
      <c r="OMI39" s="101"/>
      <c r="OMJ39" s="101"/>
      <c r="OMK39" s="101"/>
      <c r="OML39" s="101"/>
      <c r="OMM39" s="101"/>
      <c r="OMN39" s="101"/>
      <c r="OMO39" s="101"/>
      <c r="OMP39" s="101"/>
      <c r="OMQ39" s="101"/>
      <c r="OMR39" s="101"/>
      <c r="OMS39" s="101"/>
      <c r="OMT39" s="101"/>
      <c r="OMU39" s="101"/>
      <c r="OMV39" s="101"/>
      <c r="OMW39" s="101"/>
      <c r="OMX39" s="101"/>
      <c r="OMY39" s="101"/>
      <c r="OMZ39" s="101"/>
      <c r="ONA39" s="101"/>
      <c r="ONB39" s="101"/>
      <c r="ONC39" s="101"/>
      <c r="OND39" s="101"/>
      <c r="ONE39" s="101"/>
      <c r="ONF39" s="101"/>
      <c r="ONG39" s="101"/>
      <c r="ONH39" s="101"/>
      <c r="ONI39" s="101"/>
      <c r="ONJ39" s="101"/>
      <c r="ONK39" s="101"/>
      <c r="ONL39" s="101"/>
      <c r="ONM39" s="101"/>
      <c r="ONN39" s="101"/>
      <c r="ONO39" s="101"/>
      <c r="ONP39" s="101"/>
      <c r="ONQ39" s="101"/>
      <c r="ONR39" s="101"/>
      <c r="ONS39" s="101"/>
      <c r="ONT39" s="101"/>
      <c r="ONU39" s="101"/>
      <c r="ONV39" s="101"/>
      <c r="ONW39" s="101"/>
      <c r="ONX39" s="101"/>
      <c r="ONY39" s="101"/>
      <c r="ONZ39" s="101"/>
      <c r="OOA39" s="101"/>
      <c r="OOB39" s="101"/>
      <c r="OOC39" s="101"/>
      <c r="OOD39" s="101"/>
      <c r="OOE39" s="101"/>
      <c r="OOF39" s="101"/>
      <c r="OOG39" s="101"/>
      <c r="OOH39" s="101"/>
      <c r="OOI39" s="101"/>
      <c r="OOJ39" s="101"/>
      <c r="OOK39" s="101"/>
      <c r="OOL39" s="101"/>
      <c r="OOM39" s="101"/>
      <c r="OON39" s="101"/>
      <c r="OOO39" s="101"/>
      <c r="OOP39" s="101"/>
      <c r="OOQ39" s="101"/>
      <c r="OOR39" s="101"/>
      <c r="OOS39" s="101"/>
      <c r="OOT39" s="101"/>
      <c r="OOU39" s="101"/>
      <c r="OOV39" s="101"/>
      <c r="OOW39" s="101"/>
      <c r="OOX39" s="101"/>
      <c r="OOY39" s="101"/>
      <c r="OOZ39" s="101"/>
      <c r="OPA39" s="101"/>
      <c r="OPB39" s="101"/>
      <c r="OPC39" s="101"/>
      <c r="OPD39" s="101"/>
      <c r="OPE39" s="101"/>
      <c r="OPF39" s="101"/>
      <c r="OPG39" s="101"/>
      <c r="OPH39" s="101"/>
      <c r="OPI39" s="101"/>
      <c r="OPJ39" s="101"/>
      <c r="OPK39" s="101"/>
      <c r="OPL39" s="101"/>
      <c r="OPM39" s="101"/>
      <c r="OPN39" s="101"/>
      <c r="OPO39" s="101"/>
      <c r="OPP39" s="101"/>
      <c r="OPQ39" s="101"/>
      <c r="OPR39" s="101"/>
      <c r="OPS39" s="101"/>
      <c r="OPT39" s="101"/>
      <c r="OPU39" s="101"/>
      <c r="OPV39" s="101"/>
      <c r="OPW39" s="101"/>
      <c r="OPX39" s="101"/>
      <c r="OPY39" s="101"/>
      <c r="OPZ39" s="101"/>
      <c r="OQA39" s="101"/>
      <c r="OQB39" s="101"/>
      <c r="OQC39" s="101"/>
      <c r="OQD39" s="101"/>
      <c r="OQE39" s="101"/>
      <c r="OQF39" s="101"/>
      <c r="OQG39" s="101"/>
      <c r="OQH39" s="101"/>
      <c r="OQI39" s="101"/>
      <c r="OQJ39" s="101"/>
      <c r="OQK39" s="101"/>
      <c r="OQL39" s="101"/>
      <c r="OQM39" s="101"/>
      <c r="OQN39" s="101"/>
      <c r="OQO39" s="101"/>
      <c r="OQP39" s="101"/>
      <c r="OQQ39" s="101"/>
      <c r="OQR39" s="101"/>
      <c r="OQS39" s="101"/>
      <c r="OQT39" s="101"/>
      <c r="OQU39" s="101"/>
      <c r="OQV39" s="101"/>
      <c r="OQW39" s="101"/>
      <c r="OQX39" s="101"/>
      <c r="OQY39" s="101"/>
      <c r="OQZ39" s="101"/>
      <c r="ORA39" s="101"/>
      <c r="ORB39" s="101"/>
      <c r="ORC39" s="101"/>
      <c r="ORD39" s="101"/>
      <c r="ORE39" s="101"/>
      <c r="ORF39" s="101"/>
      <c r="ORG39" s="101"/>
      <c r="ORH39" s="101"/>
      <c r="ORI39" s="101"/>
      <c r="ORJ39" s="101"/>
      <c r="ORK39" s="101"/>
      <c r="ORL39" s="101"/>
      <c r="ORM39" s="101"/>
      <c r="ORN39" s="101"/>
      <c r="ORO39" s="101"/>
      <c r="ORP39" s="101"/>
      <c r="ORQ39" s="101"/>
      <c r="ORR39" s="101"/>
      <c r="ORS39" s="101"/>
      <c r="ORT39" s="101"/>
      <c r="ORU39" s="101"/>
      <c r="ORV39" s="101"/>
      <c r="ORW39" s="101"/>
      <c r="ORX39" s="101"/>
      <c r="ORY39" s="101"/>
      <c r="ORZ39" s="101"/>
      <c r="OSA39" s="101"/>
      <c r="OSB39" s="101"/>
      <c r="OSC39" s="101"/>
      <c r="OSD39" s="101"/>
      <c r="OSE39" s="101"/>
      <c r="OSF39" s="101"/>
      <c r="OSG39" s="101"/>
      <c r="OSH39" s="101"/>
      <c r="OSI39" s="101"/>
      <c r="OSJ39" s="101"/>
      <c r="OSK39" s="101"/>
      <c r="OSL39" s="101"/>
      <c r="OSM39" s="101"/>
      <c r="OSN39" s="101"/>
      <c r="OSO39" s="101"/>
      <c r="OSP39" s="101"/>
      <c r="OSQ39" s="101"/>
      <c r="OSR39" s="101"/>
      <c r="OSS39" s="101"/>
      <c r="OST39" s="101"/>
      <c r="OSU39" s="101"/>
      <c r="OSV39" s="101"/>
      <c r="OSW39" s="101"/>
      <c r="OSX39" s="101"/>
      <c r="OSY39" s="101"/>
      <c r="OSZ39" s="101"/>
      <c r="OTA39" s="101"/>
      <c r="OTB39" s="101"/>
      <c r="OTC39" s="101"/>
      <c r="OTD39" s="101"/>
      <c r="OTE39" s="101"/>
      <c r="OTF39" s="101"/>
      <c r="OTG39" s="101"/>
      <c r="OTH39" s="101"/>
      <c r="OTI39" s="101"/>
      <c r="OTJ39" s="101"/>
      <c r="OTK39" s="101"/>
      <c r="OTL39" s="101"/>
      <c r="OTM39" s="101"/>
      <c r="OTN39" s="101"/>
      <c r="OTO39" s="101"/>
      <c r="OTP39" s="101"/>
      <c r="OTQ39" s="101"/>
      <c r="OTR39" s="101"/>
      <c r="OTS39" s="101"/>
      <c r="OTT39" s="101"/>
      <c r="OTU39" s="101"/>
      <c r="OTV39" s="101"/>
      <c r="OTW39" s="101"/>
      <c r="OTX39" s="101"/>
      <c r="OTY39" s="101"/>
      <c r="OTZ39" s="101"/>
      <c r="OUA39" s="101"/>
      <c r="OUB39" s="101"/>
      <c r="OUC39" s="101"/>
      <c r="OUD39" s="101"/>
      <c r="OUE39" s="101"/>
      <c r="OUF39" s="101"/>
      <c r="OUG39" s="101"/>
      <c r="OUH39" s="101"/>
      <c r="OUI39" s="101"/>
      <c r="OUJ39" s="101"/>
      <c r="OUK39" s="101"/>
      <c r="OUL39" s="101"/>
      <c r="OUM39" s="101"/>
      <c r="OUN39" s="101"/>
      <c r="OUO39" s="101"/>
      <c r="OUP39" s="101"/>
      <c r="OUQ39" s="101"/>
      <c r="OUR39" s="101"/>
      <c r="OUS39" s="101"/>
      <c r="OUT39" s="101"/>
      <c r="OUU39" s="101"/>
      <c r="OUV39" s="101"/>
      <c r="OUW39" s="101"/>
      <c r="OUX39" s="101"/>
      <c r="OUY39" s="101"/>
      <c r="OUZ39" s="101"/>
      <c r="OVA39" s="101"/>
      <c r="OVB39" s="101"/>
      <c r="OVC39" s="101"/>
      <c r="OVD39" s="101"/>
      <c r="OVE39" s="101"/>
      <c r="OVF39" s="101"/>
      <c r="OVG39" s="101"/>
      <c r="OVH39" s="101"/>
      <c r="OVI39" s="101"/>
      <c r="OVJ39" s="101"/>
      <c r="OVK39" s="101"/>
      <c r="OVL39" s="101"/>
      <c r="OVM39" s="101"/>
      <c r="OVN39" s="101"/>
      <c r="OVO39" s="101"/>
      <c r="OVP39" s="101"/>
      <c r="OVQ39" s="101"/>
      <c r="OVR39" s="101"/>
      <c r="OVS39" s="101"/>
      <c r="OVT39" s="101"/>
      <c r="OVU39" s="101"/>
      <c r="OVV39" s="101"/>
      <c r="OVW39" s="101"/>
      <c r="OVX39" s="101"/>
      <c r="OVY39" s="101"/>
      <c r="OVZ39" s="101"/>
      <c r="OWA39" s="101"/>
      <c r="OWB39" s="101"/>
      <c r="OWC39" s="101"/>
      <c r="OWD39" s="101"/>
      <c r="OWE39" s="101"/>
      <c r="OWF39" s="101"/>
      <c r="OWG39" s="101"/>
      <c r="OWH39" s="101"/>
      <c r="OWI39" s="101"/>
      <c r="OWJ39" s="101"/>
      <c r="OWK39" s="101"/>
      <c r="OWL39" s="101"/>
      <c r="OWM39" s="101"/>
      <c r="OWN39" s="101"/>
      <c r="OWO39" s="101"/>
      <c r="OWP39" s="101"/>
      <c r="OWQ39" s="101"/>
      <c r="OWR39" s="101"/>
      <c r="OWS39" s="101"/>
      <c r="OWT39" s="101"/>
      <c r="OWU39" s="101"/>
      <c r="OWV39" s="101"/>
      <c r="OWW39" s="101"/>
      <c r="OWX39" s="101"/>
      <c r="OWY39" s="101"/>
      <c r="OWZ39" s="101"/>
      <c r="OXA39" s="101"/>
      <c r="OXB39" s="101"/>
      <c r="OXC39" s="101"/>
      <c r="OXD39" s="101"/>
      <c r="OXE39" s="101"/>
      <c r="OXF39" s="101"/>
      <c r="OXG39" s="101"/>
      <c r="OXH39" s="101"/>
      <c r="OXI39" s="101"/>
      <c r="OXJ39" s="101"/>
      <c r="OXK39" s="101"/>
      <c r="OXL39" s="101"/>
      <c r="OXM39" s="101"/>
      <c r="OXN39" s="101"/>
      <c r="OXO39" s="101"/>
      <c r="OXP39" s="101"/>
      <c r="OXQ39" s="101"/>
      <c r="OXR39" s="101"/>
      <c r="OXS39" s="101"/>
      <c r="OXT39" s="101"/>
      <c r="OXU39" s="101"/>
      <c r="OXV39" s="101"/>
      <c r="OXW39" s="101"/>
      <c r="OXX39" s="101"/>
      <c r="OXY39" s="101"/>
      <c r="OXZ39" s="101"/>
      <c r="OYA39" s="101"/>
      <c r="OYB39" s="101"/>
      <c r="OYC39" s="101"/>
      <c r="OYD39" s="101"/>
      <c r="OYE39" s="101"/>
      <c r="OYF39" s="101"/>
      <c r="OYG39" s="101"/>
      <c r="OYH39" s="101"/>
      <c r="OYI39" s="101"/>
      <c r="OYJ39" s="101"/>
      <c r="OYK39" s="101"/>
      <c r="OYL39" s="101"/>
      <c r="OYM39" s="101"/>
      <c r="OYN39" s="101"/>
      <c r="OYO39" s="101"/>
      <c r="OYP39" s="101"/>
      <c r="OYQ39" s="101"/>
      <c r="OYR39" s="101"/>
      <c r="OYS39" s="101"/>
      <c r="OYT39" s="101"/>
      <c r="OYU39" s="101"/>
      <c r="OYV39" s="101"/>
      <c r="OYW39" s="101"/>
      <c r="OYX39" s="101"/>
      <c r="OYY39" s="101"/>
      <c r="OYZ39" s="101"/>
      <c r="OZA39" s="101"/>
      <c r="OZB39" s="101"/>
      <c r="OZC39" s="101"/>
      <c r="OZD39" s="101"/>
      <c r="OZE39" s="101"/>
      <c r="OZF39" s="101"/>
      <c r="OZG39" s="101"/>
      <c r="OZH39" s="101"/>
      <c r="OZI39" s="101"/>
      <c r="OZJ39" s="101"/>
      <c r="OZK39" s="101"/>
      <c r="OZL39" s="101"/>
      <c r="OZM39" s="101"/>
      <c r="OZN39" s="101"/>
      <c r="OZO39" s="101"/>
      <c r="OZP39" s="101"/>
      <c r="OZQ39" s="101"/>
      <c r="OZR39" s="101"/>
      <c r="OZS39" s="101"/>
      <c r="OZT39" s="101"/>
      <c r="OZU39" s="101"/>
      <c r="OZV39" s="101"/>
      <c r="OZW39" s="101"/>
      <c r="OZX39" s="101"/>
      <c r="OZY39" s="101"/>
      <c r="OZZ39" s="101"/>
      <c r="PAA39" s="101"/>
      <c r="PAB39" s="101"/>
      <c r="PAC39" s="101"/>
      <c r="PAD39" s="101"/>
      <c r="PAE39" s="101"/>
      <c r="PAF39" s="101"/>
      <c r="PAG39" s="101"/>
      <c r="PAH39" s="101"/>
      <c r="PAI39" s="101"/>
      <c r="PAJ39" s="101"/>
      <c r="PAK39" s="101"/>
      <c r="PAL39" s="101"/>
      <c r="PAM39" s="101"/>
      <c r="PAN39" s="101"/>
      <c r="PAO39" s="101"/>
      <c r="PAP39" s="101"/>
      <c r="PAQ39" s="101"/>
      <c r="PAR39" s="101"/>
      <c r="PAS39" s="101"/>
      <c r="PAT39" s="101"/>
      <c r="PAU39" s="101"/>
      <c r="PAV39" s="101"/>
      <c r="PAW39" s="101"/>
      <c r="PAX39" s="101"/>
      <c r="PAY39" s="101"/>
      <c r="PAZ39" s="101"/>
      <c r="PBA39" s="101"/>
      <c r="PBB39" s="101"/>
      <c r="PBC39" s="101"/>
      <c r="PBD39" s="101"/>
      <c r="PBE39" s="101"/>
      <c r="PBF39" s="101"/>
      <c r="PBG39" s="101"/>
      <c r="PBH39" s="101"/>
      <c r="PBI39" s="101"/>
      <c r="PBJ39" s="101"/>
      <c r="PBK39" s="101"/>
      <c r="PBL39" s="101"/>
      <c r="PBM39" s="101"/>
      <c r="PBN39" s="101"/>
      <c r="PBO39" s="101"/>
      <c r="PBP39" s="101"/>
      <c r="PBQ39" s="101"/>
      <c r="PBR39" s="101"/>
      <c r="PBS39" s="101"/>
      <c r="PBT39" s="101"/>
      <c r="PBU39" s="101"/>
      <c r="PBV39" s="101"/>
      <c r="PBW39" s="101"/>
      <c r="PBX39" s="101"/>
      <c r="PBY39" s="101"/>
      <c r="PBZ39" s="101"/>
      <c r="PCA39" s="101"/>
      <c r="PCB39" s="101"/>
      <c r="PCC39" s="101"/>
      <c r="PCD39" s="101"/>
      <c r="PCE39" s="101"/>
      <c r="PCF39" s="101"/>
      <c r="PCG39" s="101"/>
      <c r="PCH39" s="101"/>
      <c r="PCI39" s="101"/>
      <c r="PCJ39" s="101"/>
      <c r="PCK39" s="101"/>
      <c r="PCL39" s="101"/>
      <c r="PCM39" s="101"/>
      <c r="PCN39" s="101"/>
      <c r="PCO39" s="101"/>
      <c r="PCP39" s="101"/>
      <c r="PCQ39" s="101"/>
      <c r="PCR39" s="101"/>
      <c r="PCS39" s="101"/>
      <c r="PCT39" s="101"/>
      <c r="PCU39" s="101"/>
      <c r="PCV39" s="101"/>
      <c r="PCW39" s="101"/>
      <c r="PCX39" s="101"/>
      <c r="PCY39" s="101"/>
      <c r="PCZ39" s="101"/>
      <c r="PDA39" s="101"/>
      <c r="PDB39" s="101"/>
      <c r="PDC39" s="101"/>
      <c r="PDD39" s="101"/>
      <c r="PDE39" s="101"/>
      <c r="PDF39" s="101"/>
      <c r="PDG39" s="101"/>
      <c r="PDH39" s="101"/>
      <c r="PDI39" s="101"/>
      <c r="PDJ39" s="101"/>
      <c r="PDK39" s="101"/>
      <c r="PDL39" s="101"/>
      <c r="PDM39" s="101"/>
      <c r="PDN39" s="101"/>
      <c r="PDO39" s="101"/>
      <c r="PDP39" s="101"/>
      <c r="PDQ39" s="101"/>
      <c r="PDR39" s="101"/>
      <c r="PDS39" s="101"/>
      <c r="PDT39" s="101"/>
      <c r="PDU39" s="101"/>
      <c r="PDV39" s="101"/>
      <c r="PDW39" s="101"/>
      <c r="PDX39" s="101"/>
      <c r="PDY39" s="101"/>
      <c r="PDZ39" s="101"/>
      <c r="PEA39" s="101"/>
      <c r="PEB39" s="101"/>
      <c r="PEC39" s="101"/>
      <c r="PED39" s="101"/>
      <c r="PEE39" s="101"/>
      <c r="PEF39" s="101"/>
      <c r="PEG39" s="101"/>
      <c r="PEH39" s="101"/>
      <c r="PEI39" s="101"/>
      <c r="PEJ39" s="101"/>
      <c r="PEK39" s="101"/>
      <c r="PEL39" s="101"/>
      <c r="PEM39" s="101"/>
      <c r="PEN39" s="101"/>
      <c r="PEO39" s="101"/>
      <c r="PEP39" s="101"/>
      <c r="PEQ39" s="101"/>
      <c r="PER39" s="101"/>
      <c r="PES39" s="101"/>
      <c r="PET39" s="101"/>
      <c r="PEU39" s="101"/>
      <c r="PEV39" s="101"/>
      <c r="PEW39" s="101"/>
      <c r="PEX39" s="101"/>
      <c r="PEY39" s="101"/>
      <c r="PEZ39" s="101"/>
      <c r="PFA39" s="101"/>
      <c r="PFB39" s="101"/>
      <c r="PFC39" s="101"/>
      <c r="PFD39" s="101"/>
      <c r="PFE39" s="101"/>
      <c r="PFF39" s="101"/>
      <c r="PFG39" s="101"/>
      <c r="PFH39" s="101"/>
      <c r="PFI39" s="101"/>
      <c r="PFJ39" s="101"/>
      <c r="PFK39" s="101"/>
      <c r="PFL39" s="101"/>
      <c r="PFM39" s="101"/>
      <c r="PFN39" s="101"/>
      <c r="PFO39" s="101"/>
      <c r="PFP39" s="101"/>
      <c r="PFQ39" s="101"/>
      <c r="PFR39" s="101"/>
      <c r="PFS39" s="101"/>
      <c r="PFT39" s="101"/>
      <c r="PFU39" s="101"/>
      <c r="PFV39" s="101"/>
      <c r="PFW39" s="101"/>
      <c r="PFX39" s="101"/>
      <c r="PFY39" s="101"/>
      <c r="PFZ39" s="101"/>
      <c r="PGA39" s="101"/>
      <c r="PGB39" s="101"/>
      <c r="PGC39" s="101"/>
      <c r="PGD39" s="101"/>
      <c r="PGE39" s="101"/>
      <c r="PGF39" s="101"/>
      <c r="PGG39" s="101"/>
      <c r="PGH39" s="101"/>
      <c r="PGI39" s="101"/>
      <c r="PGJ39" s="101"/>
      <c r="PGK39" s="101"/>
      <c r="PGL39" s="101"/>
      <c r="PGM39" s="101"/>
      <c r="PGN39" s="101"/>
      <c r="PGO39" s="101"/>
      <c r="PGP39" s="101"/>
      <c r="PGQ39" s="101"/>
      <c r="PGR39" s="101"/>
      <c r="PGS39" s="101"/>
      <c r="PGT39" s="101"/>
      <c r="PGU39" s="101"/>
      <c r="PGV39" s="101"/>
      <c r="PGW39" s="101"/>
      <c r="PGX39" s="101"/>
      <c r="PGY39" s="101"/>
      <c r="PGZ39" s="101"/>
      <c r="PHA39" s="101"/>
      <c r="PHB39" s="101"/>
      <c r="PHC39" s="101"/>
      <c r="PHD39" s="101"/>
      <c r="PHE39" s="101"/>
      <c r="PHF39" s="101"/>
      <c r="PHG39" s="101"/>
      <c r="PHH39" s="101"/>
      <c r="PHI39" s="101"/>
      <c r="PHJ39" s="101"/>
      <c r="PHK39" s="101"/>
      <c r="PHL39" s="101"/>
      <c r="PHM39" s="101"/>
      <c r="PHN39" s="101"/>
      <c r="PHO39" s="101"/>
      <c r="PHP39" s="101"/>
      <c r="PHQ39" s="101"/>
      <c r="PHR39" s="101"/>
      <c r="PHS39" s="101"/>
      <c r="PHT39" s="101"/>
      <c r="PHU39" s="101"/>
      <c r="PHV39" s="101"/>
      <c r="PHW39" s="101"/>
      <c r="PHX39" s="101"/>
      <c r="PHY39" s="101"/>
      <c r="PHZ39" s="101"/>
      <c r="PIA39" s="101"/>
      <c r="PIB39" s="101"/>
      <c r="PIC39" s="101"/>
      <c r="PID39" s="101"/>
      <c r="PIE39" s="101"/>
      <c r="PIF39" s="101"/>
      <c r="PIG39" s="101"/>
      <c r="PIH39" s="101"/>
      <c r="PII39" s="101"/>
      <c r="PIJ39" s="101"/>
      <c r="PIK39" s="101"/>
      <c r="PIL39" s="101"/>
      <c r="PIM39" s="101"/>
      <c r="PIN39" s="101"/>
      <c r="PIO39" s="101"/>
      <c r="PIP39" s="101"/>
      <c r="PIQ39" s="101"/>
      <c r="PIR39" s="101"/>
      <c r="PIS39" s="101"/>
      <c r="PIT39" s="101"/>
      <c r="PIU39" s="101"/>
      <c r="PIV39" s="101"/>
      <c r="PIW39" s="101"/>
      <c r="PIX39" s="101"/>
      <c r="PIY39" s="101"/>
      <c r="PIZ39" s="101"/>
      <c r="PJA39" s="101"/>
      <c r="PJB39" s="101"/>
      <c r="PJC39" s="101"/>
      <c r="PJD39" s="101"/>
      <c r="PJE39" s="101"/>
      <c r="PJF39" s="101"/>
      <c r="PJG39" s="101"/>
      <c r="PJH39" s="101"/>
      <c r="PJI39" s="101"/>
      <c r="PJJ39" s="101"/>
      <c r="PJK39" s="101"/>
      <c r="PJL39" s="101"/>
      <c r="PJM39" s="101"/>
      <c r="PJN39" s="101"/>
      <c r="PJO39" s="101"/>
      <c r="PJP39" s="101"/>
      <c r="PJQ39" s="101"/>
      <c r="PJR39" s="101"/>
      <c r="PJS39" s="101"/>
      <c r="PJT39" s="101"/>
      <c r="PJU39" s="101"/>
      <c r="PJV39" s="101"/>
      <c r="PJW39" s="101"/>
      <c r="PJX39" s="101"/>
      <c r="PJY39" s="101"/>
      <c r="PJZ39" s="101"/>
      <c r="PKA39" s="101"/>
      <c r="PKB39" s="101"/>
      <c r="PKC39" s="101"/>
      <c r="PKD39" s="101"/>
      <c r="PKE39" s="101"/>
      <c r="PKF39" s="101"/>
      <c r="PKG39" s="101"/>
      <c r="PKH39" s="101"/>
      <c r="PKI39" s="101"/>
      <c r="PKJ39" s="101"/>
      <c r="PKK39" s="101"/>
      <c r="PKL39" s="101"/>
      <c r="PKM39" s="101"/>
      <c r="PKN39" s="101"/>
      <c r="PKO39" s="101"/>
      <c r="PKP39" s="101"/>
      <c r="PKQ39" s="101"/>
      <c r="PKR39" s="101"/>
      <c r="PKS39" s="101"/>
      <c r="PKT39" s="101"/>
      <c r="PKU39" s="101"/>
      <c r="PKV39" s="101"/>
      <c r="PKW39" s="101"/>
      <c r="PKX39" s="101"/>
      <c r="PKY39" s="101"/>
      <c r="PKZ39" s="101"/>
      <c r="PLA39" s="101"/>
      <c r="PLB39" s="101"/>
      <c r="PLC39" s="101"/>
      <c r="PLD39" s="101"/>
      <c r="PLE39" s="101"/>
      <c r="PLF39" s="101"/>
      <c r="PLG39" s="101"/>
      <c r="PLH39" s="101"/>
      <c r="PLI39" s="101"/>
      <c r="PLJ39" s="101"/>
      <c r="PLK39" s="101"/>
      <c r="PLL39" s="101"/>
      <c r="PLM39" s="101"/>
      <c r="PLN39" s="101"/>
      <c r="PLO39" s="101"/>
      <c r="PLP39" s="101"/>
      <c r="PLQ39" s="101"/>
      <c r="PLR39" s="101"/>
      <c r="PLS39" s="101"/>
      <c r="PLT39" s="101"/>
      <c r="PLU39" s="101"/>
      <c r="PLV39" s="101"/>
      <c r="PLW39" s="101"/>
      <c r="PLX39" s="101"/>
      <c r="PLY39" s="101"/>
      <c r="PLZ39" s="101"/>
      <c r="PMA39" s="101"/>
      <c r="PMB39" s="101"/>
      <c r="PMC39" s="101"/>
      <c r="PMD39" s="101"/>
      <c r="PME39" s="101"/>
      <c r="PMF39" s="101"/>
      <c r="PMG39" s="101"/>
      <c r="PMH39" s="101"/>
      <c r="PMI39" s="101"/>
      <c r="PMJ39" s="101"/>
      <c r="PMK39" s="101"/>
      <c r="PML39" s="101"/>
      <c r="PMM39" s="101"/>
      <c r="PMN39" s="101"/>
      <c r="PMO39" s="101"/>
      <c r="PMP39" s="101"/>
      <c r="PMQ39" s="101"/>
      <c r="PMR39" s="101"/>
      <c r="PMS39" s="101"/>
      <c r="PMT39" s="101"/>
      <c r="PMU39" s="101"/>
      <c r="PMV39" s="101"/>
      <c r="PMW39" s="101"/>
      <c r="PMX39" s="101"/>
      <c r="PMY39" s="101"/>
      <c r="PMZ39" s="101"/>
      <c r="PNA39" s="101"/>
      <c r="PNB39" s="101"/>
      <c r="PNC39" s="101"/>
      <c r="PND39" s="101"/>
      <c r="PNE39" s="101"/>
      <c r="PNF39" s="101"/>
      <c r="PNG39" s="101"/>
      <c r="PNH39" s="101"/>
      <c r="PNI39" s="101"/>
      <c r="PNJ39" s="101"/>
      <c r="PNK39" s="101"/>
      <c r="PNL39" s="101"/>
      <c r="PNM39" s="101"/>
      <c r="PNN39" s="101"/>
      <c r="PNO39" s="101"/>
      <c r="PNP39" s="101"/>
      <c r="PNQ39" s="101"/>
      <c r="PNR39" s="101"/>
      <c r="PNS39" s="101"/>
      <c r="PNT39" s="101"/>
      <c r="PNU39" s="101"/>
      <c r="PNV39" s="101"/>
      <c r="PNW39" s="101"/>
      <c r="PNX39" s="101"/>
      <c r="PNY39" s="101"/>
      <c r="PNZ39" s="101"/>
      <c r="POA39" s="101"/>
      <c r="POB39" s="101"/>
      <c r="POC39" s="101"/>
      <c r="POD39" s="101"/>
      <c r="POE39" s="101"/>
      <c r="POF39" s="101"/>
      <c r="POG39" s="101"/>
      <c r="POH39" s="101"/>
      <c r="POI39" s="101"/>
      <c r="POJ39" s="101"/>
      <c r="POK39" s="101"/>
      <c r="POL39" s="101"/>
      <c r="POM39" s="101"/>
      <c r="PON39" s="101"/>
      <c r="POO39" s="101"/>
      <c r="POP39" s="101"/>
      <c r="POQ39" s="101"/>
      <c r="POR39" s="101"/>
      <c r="POS39" s="101"/>
      <c r="POT39" s="101"/>
      <c r="POU39" s="101"/>
      <c r="POV39" s="101"/>
      <c r="POW39" s="101"/>
      <c r="POX39" s="101"/>
      <c r="POY39" s="101"/>
      <c r="POZ39" s="101"/>
      <c r="PPA39" s="101"/>
      <c r="PPB39" s="101"/>
      <c r="PPC39" s="101"/>
      <c r="PPD39" s="101"/>
      <c r="PPE39" s="101"/>
      <c r="PPF39" s="101"/>
      <c r="PPG39" s="101"/>
      <c r="PPH39" s="101"/>
      <c r="PPI39" s="101"/>
      <c r="PPJ39" s="101"/>
      <c r="PPK39" s="101"/>
      <c r="PPL39" s="101"/>
      <c r="PPM39" s="101"/>
      <c r="PPN39" s="101"/>
      <c r="PPO39" s="101"/>
      <c r="PPP39" s="101"/>
      <c r="PPQ39" s="101"/>
      <c r="PPR39" s="101"/>
      <c r="PPS39" s="101"/>
      <c r="PPT39" s="101"/>
      <c r="PPU39" s="101"/>
      <c r="PPV39" s="101"/>
      <c r="PPW39" s="101"/>
      <c r="PPX39" s="101"/>
      <c r="PPY39" s="101"/>
      <c r="PPZ39" s="101"/>
      <c r="PQA39" s="101"/>
      <c r="PQB39" s="101"/>
      <c r="PQC39" s="101"/>
      <c r="PQD39" s="101"/>
      <c r="PQE39" s="101"/>
      <c r="PQF39" s="101"/>
      <c r="PQG39" s="101"/>
      <c r="PQH39" s="101"/>
      <c r="PQI39" s="101"/>
      <c r="PQJ39" s="101"/>
      <c r="PQK39" s="101"/>
      <c r="PQL39" s="101"/>
      <c r="PQM39" s="101"/>
      <c r="PQN39" s="101"/>
      <c r="PQO39" s="101"/>
      <c r="PQP39" s="101"/>
      <c r="PQQ39" s="101"/>
      <c r="PQR39" s="101"/>
      <c r="PQS39" s="101"/>
      <c r="PQT39" s="101"/>
      <c r="PQU39" s="101"/>
      <c r="PQV39" s="101"/>
      <c r="PQW39" s="101"/>
      <c r="PQX39" s="101"/>
      <c r="PQY39" s="101"/>
      <c r="PQZ39" s="101"/>
      <c r="PRA39" s="101"/>
      <c r="PRB39" s="101"/>
      <c r="PRC39" s="101"/>
      <c r="PRD39" s="101"/>
      <c r="PRE39" s="101"/>
      <c r="PRF39" s="101"/>
      <c r="PRG39" s="101"/>
      <c r="PRH39" s="101"/>
      <c r="PRI39" s="101"/>
      <c r="PRJ39" s="101"/>
      <c r="PRK39" s="101"/>
      <c r="PRL39" s="101"/>
      <c r="PRM39" s="101"/>
      <c r="PRN39" s="101"/>
      <c r="PRO39" s="101"/>
      <c r="PRP39" s="101"/>
      <c r="PRQ39" s="101"/>
      <c r="PRR39" s="101"/>
      <c r="PRS39" s="101"/>
      <c r="PRT39" s="101"/>
      <c r="PRU39" s="101"/>
      <c r="PRV39" s="101"/>
      <c r="PRW39" s="101"/>
      <c r="PRX39" s="101"/>
      <c r="PRY39" s="101"/>
      <c r="PRZ39" s="101"/>
      <c r="PSA39" s="101"/>
      <c r="PSB39" s="101"/>
      <c r="PSC39" s="101"/>
      <c r="PSD39" s="101"/>
      <c r="PSE39" s="101"/>
      <c r="PSF39" s="101"/>
      <c r="PSG39" s="101"/>
      <c r="PSH39" s="101"/>
      <c r="PSI39" s="101"/>
      <c r="PSJ39" s="101"/>
      <c r="PSK39" s="101"/>
      <c r="PSL39" s="101"/>
      <c r="PSM39" s="101"/>
      <c r="PSN39" s="101"/>
      <c r="PSO39" s="101"/>
      <c r="PSP39" s="101"/>
      <c r="PSQ39" s="101"/>
      <c r="PSR39" s="101"/>
      <c r="PSS39" s="101"/>
      <c r="PST39" s="101"/>
      <c r="PSU39" s="101"/>
      <c r="PSV39" s="101"/>
      <c r="PSW39" s="101"/>
      <c r="PSX39" s="101"/>
      <c r="PSY39" s="101"/>
      <c r="PSZ39" s="101"/>
      <c r="PTA39" s="101"/>
      <c r="PTB39" s="101"/>
      <c r="PTC39" s="101"/>
      <c r="PTD39" s="101"/>
      <c r="PTE39" s="101"/>
      <c r="PTF39" s="101"/>
      <c r="PTG39" s="101"/>
      <c r="PTH39" s="101"/>
      <c r="PTI39" s="101"/>
      <c r="PTJ39" s="101"/>
      <c r="PTK39" s="101"/>
      <c r="PTL39" s="101"/>
      <c r="PTM39" s="101"/>
      <c r="PTN39" s="101"/>
      <c r="PTO39" s="101"/>
      <c r="PTP39" s="101"/>
      <c r="PTQ39" s="101"/>
      <c r="PTR39" s="101"/>
      <c r="PTS39" s="101"/>
      <c r="PTT39" s="101"/>
      <c r="PTU39" s="101"/>
      <c r="PTV39" s="101"/>
      <c r="PTW39" s="101"/>
      <c r="PTX39" s="101"/>
      <c r="PTY39" s="101"/>
      <c r="PTZ39" s="101"/>
      <c r="PUA39" s="101"/>
      <c r="PUB39" s="101"/>
      <c r="PUC39" s="101"/>
      <c r="PUD39" s="101"/>
      <c r="PUE39" s="101"/>
      <c r="PUF39" s="101"/>
      <c r="PUG39" s="101"/>
      <c r="PUH39" s="101"/>
      <c r="PUI39" s="101"/>
      <c r="PUJ39" s="101"/>
      <c r="PUK39" s="101"/>
      <c r="PUL39" s="101"/>
      <c r="PUM39" s="101"/>
      <c r="PUN39" s="101"/>
      <c r="PUO39" s="101"/>
      <c r="PUP39" s="101"/>
      <c r="PUQ39" s="101"/>
      <c r="PUR39" s="101"/>
      <c r="PUS39" s="101"/>
      <c r="PUT39" s="101"/>
      <c r="PUU39" s="101"/>
      <c r="PUV39" s="101"/>
      <c r="PUW39" s="101"/>
      <c r="PUX39" s="101"/>
      <c r="PUY39" s="101"/>
      <c r="PUZ39" s="101"/>
      <c r="PVA39" s="101"/>
      <c r="PVB39" s="101"/>
      <c r="PVC39" s="101"/>
      <c r="PVD39" s="101"/>
      <c r="PVE39" s="101"/>
      <c r="PVF39" s="101"/>
      <c r="PVG39" s="101"/>
      <c r="PVH39" s="101"/>
      <c r="PVI39" s="101"/>
      <c r="PVJ39" s="101"/>
      <c r="PVK39" s="101"/>
      <c r="PVL39" s="101"/>
      <c r="PVM39" s="101"/>
      <c r="PVN39" s="101"/>
      <c r="PVO39" s="101"/>
      <c r="PVP39" s="101"/>
      <c r="PVQ39" s="101"/>
      <c r="PVR39" s="101"/>
      <c r="PVS39" s="101"/>
      <c r="PVT39" s="101"/>
      <c r="PVU39" s="101"/>
      <c r="PVV39" s="101"/>
      <c r="PVW39" s="101"/>
      <c r="PVX39" s="101"/>
      <c r="PVY39" s="101"/>
      <c r="PVZ39" s="101"/>
      <c r="PWA39" s="101"/>
      <c r="PWB39" s="101"/>
      <c r="PWC39" s="101"/>
      <c r="PWD39" s="101"/>
      <c r="PWE39" s="101"/>
      <c r="PWF39" s="101"/>
      <c r="PWG39" s="101"/>
      <c r="PWH39" s="101"/>
      <c r="PWI39" s="101"/>
      <c r="PWJ39" s="101"/>
      <c r="PWK39" s="101"/>
      <c r="PWL39" s="101"/>
      <c r="PWM39" s="101"/>
      <c r="PWN39" s="101"/>
      <c r="PWO39" s="101"/>
      <c r="PWP39" s="101"/>
      <c r="PWQ39" s="101"/>
      <c r="PWR39" s="101"/>
      <c r="PWS39" s="101"/>
      <c r="PWT39" s="101"/>
      <c r="PWU39" s="101"/>
      <c r="PWV39" s="101"/>
      <c r="PWW39" s="101"/>
      <c r="PWX39" s="101"/>
      <c r="PWY39" s="101"/>
      <c r="PWZ39" s="101"/>
      <c r="PXA39" s="101"/>
      <c r="PXB39" s="101"/>
      <c r="PXC39" s="101"/>
      <c r="PXD39" s="101"/>
      <c r="PXE39" s="101"/>
      <c r="PXF39" s="101"/>
      <c r="PXG39" s="101"/>
      <c r="PXH39" s="101"/>
      <c r="PXI39" s="101"/>
      <c r="PXJ39" s="101"/>
      <c r="PXK39" s="101"/>
      <c r="PXL39" s="101"/>
      <c r="PXM39" s="101"/>
      <c r="PXN39" s="101"/>
      <c r="PXO39" s="101"/>
      <c r="PXP39" s="101"/>
      <c r="PXQ39" s="101"/>
      <c r="PXR39" s="101"/>
      <c r="PXS39" s="101"/>
      <c r="PXT39" s="101"/>
      <c r="PXU39" s="101"/>
      <c r="PXV39" s="101"/>
      <c r="PXW39" s="101"/>
      <c r="PXX39" s="101"/>
      <c r="PXY39" s="101"/>
      <c r="PXZ39" s="101"/>
      <c r="PYA39" s="101"/>
      <c r="PYB39" s="101"/>
      <c r="PYC39" s="101"/>
      <c r="PYD39" s="101"/>
      <c r="PYE39" s="101"/>
      <c r="PYF39" s="101"/>
      <c r="PYG39" s="101"/>
      <c r="PYH39" s="101"/>
      <c r="PYI39" s="101"/>
      <c r="PYJ39" s="101"/>
      <c r="PYK39" s="101"/>
      <c r="PYL39" s="101"/>
      <c r="PYM39" s="101"/>
      <c r="PYN39" s="101"/>
      <c r="PYO39" s="101"/>
      <c r="PYP39" s="101"/>
      <c r="PYQ39" s="101"/>
      <c r="PYR39" s="101"/>
      <c r="PYS39" s="101"/>
      <c r="PYT39" s="101"/>
      <c r="PYU39" s="101"/>
      <c r="PYV39" s="101"/>
      <c r="PYW39" s="101"/>
      <c r="PYX39" s="101"/>
      <c r="PYY39" s="101"/>
      <c r="PYZ39" s="101"/>
      <c r="PZA39" s="101"/>
      <c r="PZB39" s="101"/>
      <c r="PZC39" s="101"/>
      <c r="PZD39" s="101"/>
      <c r="PZE39" s="101"/>
      <c r="PZF39" s="101"/>
      <c r="PZG39" s="101"/>
      <c r="PZH39" s="101"/>
      <c r="PZI39" s="101"/>
      <c r="PZJ39" s="101"/>
      <c r="PZK39" s="101"/>
      <c r="PZL39" s="101"/>
      <c r="PZM39" s="101"/>
      <c r="PZN39" s="101"/>
      <c r="PZO39" s="101"/>
      <c r="PZP39" s="101"/>
      <c r="PZQ39" s="101"/>
      <c r="PZR39" s="101"/>
      <c r="PZS39" s="101"/>
      <c r="PZT39" s="101"/>
      <c r="PZU39" s="101"/>
      <c r="PZV39" s="101"/>
      <c r="PZW39" s="101"/>
      <c r="PZX39" s="101"/>
      <c r="PZY39" s="101"/>
      <c r="PZZ39" s="101"/>
      <c r="QAA39" s="101"/>
      <c r="QAB39" s="101"/>
      <c r="QAC39" s="101"/>
      <c r="QAD39" s="101"/>
      <c r="QAE39" s="101"/>
      <c r="QAF39" s="101"/>
      <c r="QAG39" s="101"/>
      <c r="QAH39" s="101"/>
      <c r="QAI39" s="101"/>
      <c r="QAJ39" s="101"/>
      <c r="QAK39" s="101"/>
      <c r="QAL39" s="101"/>
      <c r="QAM39" s="101"/>
      <c r="QAN39" s="101"/>
      <c r="QAO39" s="101"/>
      <c r="QAP39" s="101"/>
      <c r="QAQ39" s="101"/>
      <c r="QAR39" s="101"/>
      <c r="QAS39" s="101"/>
      <c r="QAT39" s="101"/>
      <c r="QAU39" s="101"/>
      <c r="QAV39" s="101"/>
      <c r="QAW39" s="101"/>
      <c r="QAX39" s="101"/>
      <c r="QAY39" s="101"/>
      <c r="QAZ39" s="101"/>
      <c r="QBA39" s="101"/>
      <c r="QBB39" s="101"/>
      <c r="QBC39" s="101"/>
      <c r="QBD39" s="101"/>
      <c r="QBE39" s="101"/>
      <c r="QBF39" s="101"/>
      <c r="QBG39" s="101"/>
      <c r="QBH39" s="101"/>
      <c r="QBI39" s="101"/>
      <c r="QBJ39" s="101"/>
      <c r="QBK39" s="101"/>
      <c r="QBL39" s="101"/>
      <c r="QBM39" s="101"/>
      <c r="QBN39" s="101"/>
      <c r="QBO39" s="101"/>
      <c r="QBP39" s="101"/>
      <c r="QBQ39" s="101"/>
      <c r="QBR39" s="101"/>
      <c r="QBS39" s="101"/>
      <c r="QBT39" s="101"/>
      <c r="QBU39" s="101"/>
      <c r="QBV39" s="101"/>
      <c r="QBW39" s="101"/>
      <c r="QBX39" s="101"/>
      <c r="QBY39" s="101"/>
      <c r="QBZ39" s="101"/>
      <c r="QCA39" s="101"/>
      <c r="QCB39" s="101"/>
      <c r="QCC39" s="101"/>
      <c r="QCD39" s="101"/>
      <c r="QCE39" s="101"/>
      <c r="QCF39" s="101"/>
      <c r="QCG39" s="101"/>
      <c r="QCH39" s="101"/>
      <c r="QCI39" s="101"/>
      <c r="QCJ39" s="101"/>
      <c r="QCK39" s="101"/>
      <c r="QCL39" s="101"/>
      <c r="QCM39" s="101"/>
      <c r="QCN39" s="101"/>
      <c r="QCO39" s="101"/>
      <c r="QCP39" s="101"/>
      <c r="QCQ39" s="101"/>
      <c r="QCR39" s="101"/>
      <c r="QCS39" s="101"/>
      <c r="QCT39" s="101"/>
      <c r="QCU39" s="101"/>
      <c r="QCV39" s="101"/>
      <c r="QCW39" s="101"/>
      <c r="QCX39" s="101"/>
      <c r="QCY39" s="101"/>
      <c r="QCZ39" s="101"/>
      <c r="QDA39" s="101"/>
      <c r="QDB39" s="101"/>
      <c r="QDC39" s="101"/>
      <c r="QDD39" s="101"/>
      <c r="QDE39" s="101"/>
      <c r="QDF39" s="101"/>
      <c r="QDG39" s="101"/>
      <c r="QDH39" s="101"/>
      <c r="QDI39" s="101"/>
      <c r="QDJ39" s="101"/>
      <c r="QDK39" s="101"/>
      <c r="QDL39" s="101"/>
      <c r="QDM39" s="101"/>
      <c r="QDN39" s="101"/>
      <c r="QDO39" s="101"/>
      <c r="QDP39" s="101"/>
      <c r="QDQ39" s="101"/>
      <c r="QDR39" s="101"/>
      <c r="QDS39" s="101"/>
      <c r="QDT39" s="101"/>
      <c r="QDU39" s="101"/>
      <c r="QDV39" s="101"/>
      <c r="QDW39" s="101"/>
      <c r="QDX39" s="101"/>
      <c r="QDY39" s="101"/>
      <c r="QDZ39" s="101"/>
      <c r="QEA39" s="101"/>
      <c r="QEB39" s="101"/>
      <c r="QEC39" s="101"/>
      <c r="QED39" s="101"/>
      <c r="QEE39" s="101"/>
      <c r="QEF39" s="101"/>
      <c r="QEG39" s="101"/>
      <c r="QEH39" s="101"/>
      <c r="QEI39" s="101"/>
      <c r="QEJ39" s="101"/>
      <c r="QEK39" s="101"/>
      <c r="QEL39" s="101"/>
      <c r="QEM39" s="101"/>
      <c r="QEN39" s="101"/>
      <c r="QEO39" s="101"/>
      <c r="QEP39" s="101"/>
      <c r="QEQ39" s="101"/>
      <c r="QER39" s="101"/>
      <c r="QES39" s="101"/>
      <c r="QET39" s="101"/>
      <c r="QEU39" s="101"/>
      <c r="QEV39" s="101"/>
      <c r="QEW39" s="101"/>
      <c r="QEX39" s="101"/>
      <c r="QEY39" s="101"/>
      <c r="QEZ39" s="101"/>
      <c r="QFA39" s="101"/>
      <c r="QFB39" s="101"/>
      <c r="QFC39" s="101"/>
      <c r="QFD39" s="101"/>
      <c r="QFE39" s="101"/>
      <c r="QFF39" s="101"/>
      <c r="QFG39" s="101"/>
      <c r="QFH39" s="101"/>
      <c r="QFI39" s="101"/>
      <c r="QFJ39" s="101"/>
      <c r="QFK39" s="101"/>
      <c r="QFL39" s="101"/>
      <c r="QFM39" s="101"/>
      <c r="QFN39" s="101"/>
      <c r="QFO39" s="101"/>
      <c r="QFP39" s="101"/>
      <c r="QFQ39" s="101"/>
      <c r="QFR39" s="101"/>
      <c r="QFS39" s="101"/>
      <c r="QFT39" s="101"/>
      <c r="QFU39" s="101"/>
      <c r="QFV39" s="101"/>
      <c r="QFW39" s="101"/>
      <c r="QFX39" s="101"/>
      <c r="QFY39" s="101"/>
      <c r="QFZ39" s="101"/>
      <c r="QGA39" s="101"/>
      <c r="QGB39" s="101"/>
      <c r="QGC39" s="101"/>
      <c r="QGD39" s="101"/>
      <c r="QGE39" s="101"/>
      <c r="QGF39" s="101"/>
      <c r="QGG39" s="101"/>
      <c r="QGH39" s="101"/>
      <c r="QGI39" s="101"/>
      <c r="QGJ39" s="101"/>
      <c r="QGK39" s="101"/>
      <c r="QGL39" s="101"/>
      <c r="QGM39" s="101"/>
      <c r="QGN39" s="101"/>
      <c r="QGO39" s="101"/>
      <c r="QGP39" s="101"/>
      <c r="QGQ39" s="101"/>
      <c r="QGR39" s="101"/>
      <c r="QGS39" s="101"/>
      <c r="QGT39" s="101"/>
      <c r="QGU39" s="101"/>
      <c r="QGV39" s="101"/>
      <c r="QGW39" s="101"/>
      <c r="QGX39" s="101"/>
      <c r="QGY39" s="101"/>
      <c r="QGZ39" s="101"/>
      <c r="QHA39" s="101"/>
      <c r="QHB39" s="101"/>
      <c r="QHC39" s="101"/>
      <c r="QHD39" s="101"/>
      <c r="QHE39" s="101"/>
      <c r="QHF39" s="101"/>
      <c r="QHG39" s="101"/>
      <c r="QHH39" s="101"/>
      <c r="QHI39" s="101"/>
      <c r="QHJ39" s="101"/>
      <c r="QHK39" s="101"/>
      <c r="QHL39" s="101"/>
      <c r="QHM39" s="101"/>
      <c r="QHN39" s="101"/>
      <c r="QHO39" s="101"/>
      <c r="QHP39" s="101"/>
      <c r="QHQ39" s="101"/>
      <c r="QHR39" s="101"/>
      <c r="QHS39" s="101"/>
      <c r="QHT39" s="101"/>
      <c r="QHU39" s="101"/>
      <c r="QHV39" s="101"/>
      <c r="QHW39" s="101"/>
      <c r="QHX39" s="101"/>
      <c r="QHY39" s="101"/>
      <c r="QHZ39" s="101"/>
      <c r="QIA39" s="101"/>
      <c r="QIB39" s="101"/>
      <c r="QIC39" s="101"/>
      <c r="QID39" s="101"/>
      <c r="QIE39" s="101"/>
      <c r="QIF39" s="101"/>
      <c r="QIG39" s="101"/>
      <c r="QIH39" s="101"/>
      <c r="QII39" s="101"/>
      <c r="QIJ39" s="101"/>
      <c r="QIK39" s="101"/>
      <c r="QIL39" s="101"/>
      <c r="QIM39" s="101"/>
      <c r="QIN39" s="101"/>
      <c r="QIO39" s="101"/>
      <c r="QIP39" s="101"/>
      <c r="QIQ39" s="101"/>
      <c r="QIR39" s="101"/>
      <c r="QIS39" s="101"/>
      <c r="QIT39" s="101"/>
      <c r="QIU39" s="101"/>
      <c r="QIV39" s="101"/>
      <c r="QIW39" s="101"/>
      <c r="QIX39" s="101"/>
      <c r="QIY39" s="101"/>
      <c r="QIZ39" s="101"/>
      <c r="QJA39" s="101"/>
      <c r="QJB39" s="101"/>
      <c r="QJC39" s="101"/>
      <c r="QJD39" s="101"/>
      <c r="QJE39" s="101"/>
      <c r="QJF39" s="101"/>
      <c r="QJG39" s="101"/>
      <c r="QJH39" s="101"/>
      <c r="QJI39" s="101"/>
      <c r="QJJ39" s="101"/>
      <c r="QJK39" s="101"/>
      <c r="QJL39" s="101"/>
      <c r="QJM39" s="101"/>
      <c r="QJN39" s="101"/>
      <c r="QJO39" s="101"/>
      <c r="QJP39" s="101"/>
      <c r="QJQ39" s="101"/>
      <c r="QJR39" s="101"/>
      <c r="QJS39" s="101"/>
      <c r="QJT39" s="101"/>
      <c r="QJU39" s="101"/>
      <c r="QJV39" s="101"/>
      <c r="QJW39" s="101"/>
      <c r="QJX39" s="101"/>
      <c r="QJY39" s="101"/>
      <c r="QJZ39" s="101"/>
      <c r="QKA39" s="101"/>
      <c r="QKB39" s="101"/>
      <c r="QKC39" s="101"/>
      <c r="QKD39" s="101"/>
      <c r="QKE39" s="101"/>
      <c r="QKF39" s="101"/>
      <c r="QKG39" s="101"/>
      <c r="QKH39" s="101"/>
      <c r="QKI39" s="101"/>
      <c r="QKJ39" s="101"/>
      <c r="QKK39" s="101"/>
      <c r="QKL39" s="101"/>
      <c r="QKM39" s="101"/>
      <c r="QKN39" s="101"/>
      <c r="QKO39" s="101"/>
      <c r="QKP39" s="101"/>
      <c r="QKQ39" s="101"/>
      <c r="QKR39" s="101"/>
      <c r="QKS39" s="101"/>
      <c r="QKT39" s="101"/>
      <c r="QKU39" s="101"/>
      <c r="QKV39" s="101"/>
      <c r="QKW39" s="101"/>
      <c r="QKX39" s="101"/>
      <c r="QKY39" s="101"/>
      <c r="QKZ39" s="101"/>
      <c r="QLA39" s="101"/>
      <c r="QLB39" s="101"/>
      <c r="QLC39" s="101"/>
      <c r="QLD39" s="101"/>
      <c r="QLE39" s="101"/>
      <c r="QLF39" s="101"/>
      <c r="QLG39" s="101"/>
      <c r="QLH39" s="101"/>
      <c r="QLI39" s="101"/>
      <c r="QLJ39" s="101"/>
      <c r="QLK39" s="101"/>
      <c r="QLL39" s="101"/>
      <c r="QLM39" s="101"/>
      <c r="QLN39" s="101"/>
      <c r="QLO39" s="101"/>
      <c r="QLP39" s="101"/>
      <c r="QLQ39" s="101"/>
      <c r="QLR39" s="101"/>
      <c r="QLS39" s="101"/>
      <c r="QLT39" s="101"/>
      <c r="QLU39" s="101"/>
      <c r="QLV39" s="101"/>
      <c r="QLW39" s="101"/>
      <c r="QLX39" s="101"/>
      <c r="QLY39" s="101"/>
      <c r="QLZ39" s="101"/>
      <c r="QMA39" s="101"/>
      <c r="QMB39" s="101"/>
      <c r="QMC39" s="101"/>
      <c r="QMD39" s="101"/>
      <c r="QME39" s="101"/>
      <c r="QMF39" s="101"/>
      <c r="QMG39" s="101"/>
      <c r="QMH39" s="101"/>
      <c r="QMI39" s="101"/>
      <c r="QMJ39" s="101"/>
      <c r="QMK39" s="101"/>
      <c r="QML39" s="101"/>
      <c r="QMM39" s="101"/>
      <c r="QMN39" s="101"/>
      <c r="QMO39" s="101"/>
      <c r="QMP39" s="101"/>
      <c r="QMQ39" s="101"/>
      <c r="QMR39" s="101"/>
      <c r="QMS39" s="101"/>
      <c r="QMT39" s="101"/>
      <c r="QMU39" s="101"/>
      <c r="QMV39" s="101"/>
      <c r="QMW39" s="101"/>
      <c r="QMX39" s="101"/>
      <c r="QMY39" s="101"/>
      <c r="QMZ39" s="101"/>
      <c r="QNA39" s="101"/>
      <c r="QNB39" s="101"/>
      <c r="QNC39" s="101"/>
      <c r="QND39" s="101"/>
      <c r="QNE39" s="101"/>
      <c r="QNF39" s="101"/>
      <c r="QNG39" s="101"/>
      <c r="QNH39" s="101"/>
      <c r="QNI39" s="101"/>
      <c r="QNJ39" s="101"/>
      <c r="QNK39" s="101"/>
      <c r="QNL39" s="101"/>
      <c r="QNM39" s="101"/>
      <c r="QNN39" s="101"/>
      <c r="QNO39" s="101"/>
      <c r="QNP39" s="101"/>
      <c r="QNQ39" s="101"/>
      <c r="QNR39" s="101"/>
      <c r="QNS39" s="101"/>
      <c r="QNT39" s="101"/>
      <c r="QNU39" s="101"/>
      <c r="QNV39" s="101"/>
      <c r="QNW39" s="101"/>
      <c r="QNX39" s="101"/>
      <c r="QNY39" s="101"/>
      <c r="QNZ39" s="101"/>
      <c r="QOA39" s="101"/>
      <c r="QOB39" s="101"/>
      <c r="QOC39" s="101"/>
      <c r="QOD39" s="101"/>
      <c r="QOE39" s="101"/>
      <c r="QOF39" s="101"/>
      <c r="QOG39" s="101"/>
      <c r="QOH39" s="101"/>
      <c r="QOI39" s="101"/>
      <c r="QOJ39" s="101"/>
      <c r="QOK39" s="101"/>
      <c r="QOL39" s="101"/>
      <c r="QOM39" s="101"/>
      <c r="QON39" s="101"/>
      <c r="QOO39" s="101"/>
      <c r="QOP39" s="101"/>
      <c r="QOQ39" s="101"/>
      <c r="QOR39" s="101"/>
      <c r="QOS39" s="101"/>
      <c r="QOT39" s="101"/>
      <c r="QOU39" s="101"/>
      <c r="QOV39" s="101"/>
      <c r="QOW39" s="101"/>
      <c r="QOX39" s="101"/>
      <c r="QOY39" s="101"/>
      <c r="QOZ39" s="101"/>
      <c r="QPA39" s="101"/>
      <c r="QPB39" s="101"/>
      <c r="QPC39" s="101"/>
      <c r="QPD39" s="101"/>
      <c r="QPE39" s="101"/>
      <c r="QPF39" s="101"/>
      <c r="QPG39" s="101"/>
      <c r="QPH39" s="101"/>
      <c r="QPI39" s="101"/>
      <c r="QPJ39" s="101"/>
      <c r="QPK39" s="101"/>
      <c r="QPL39" s="101"/>
      <c r="QPM39" s="101"/>
      <c r="QPN39" s="101"/>
      <c r="QPO39" s="101"/>
      <c r="QPP39" s="101"/>
      <c r="QPQ39" s="101"/>
      <c r="QPR39" s="101"/>
      <c r="QPS39" s="101"/>
      <c r="QPT39" s="101"/>
      <c r="QPU39" s="101"/>
      <c r="QPV39" s="101"/>
      <c r="QPW39" s="101"/>
      <c r="QPX39" s="101"/>
      <c r="QPY39" s="101"/>
      <c r="QPZ39" s="101"/>
      <c r="QQA39" s="101"/>
      <c r="QQB39" s="101"/>
      <c r="QQC39" s="101"/>
      <c r="QQD39" s="101"/>
      <c r="QQE39" s="101"/>
      <c r="QQF39" s="101"/>
      <c r="QQG39" s="101"/>
      <c r="QQH39" s="101"/>
      <c r="QQI39" s="101"/>
      <c r="QQJ39" s="101"/>
      <c r="QQK39" s="101"/>
      <c r="QQL39" s="101"/>
      <c r="QQM39" s="101"/>
      <c r="QQN39" s="101"/>
      <c r="QQO39" s="101"/>
      <c r="QQP39" s="101"/>
      <c r="QQQ39" s="101"/>
      <c r="QQR39" s="101"/>
      <c r="QQS39" s="101"/>
      <c r="QQT39" s="101"/>
      <c r="QQU39" s="101"/>
      <c r="QQV39" s="101"/>
      <c r="QQW39" s="101"/>
      <c r="QQX39" s="101"/>
      <c r="QQY39" s="101"/>
      <c r="QQZ39" s="101"/>
      <c r="QRA39" s="101"/>
      <c r="QRB39" s="101"/>
      <c r="QRC39" s="101"/>
      <c r="QRD39" s="101"/>
      <c r="QRE39" s="101"/>
      <c r="QRF39" s="101"/>
      <c r="QRG39" s="101"/>
      <c r="QRH39" s="101"/>
      <c r="QRI39" s="101"/>
      <c r="QRJ39" s="101"/>
      <c r="QRK39" s="101"/>
      <c r="QRL39" s="101"/>
      <c r="QRM39" s="101"/>
      <c r="QRN39" s="101"/>
      <c r="QRO39" s="101"/>
      <c r="QRP39" s="101"/>
      <c r="QRQ39" s="101"/>
      <c r="QRR39" s="101"/>
      <c r="QRS39" s="101"/>
      <c r="QRT39" s="101"/>
      <c r="QRU39" s="101"/>
      <c r="QRV39" s="101"/>
      <c r="QRW39" s="101"/>
      <c r="QRX39" s="101"/>
      <c r="QRY39" s="101"/>
      <c r="QRZ39" s="101"/>
      <c r="QSA39" s="101"/>
      <c r="QSB39" s="101"/>
      <c r="QSC39" s="101"/>
      <c r="QSD39" s="101"/>
      <c r="QSE39" s="101"/>
      <c r="QSF39" s="101"/>
      <c r="QSG39" s="101"/>
      <c r="QSH39" s="101"/>
      <c r="QSI39" s="101"/>
      <c r="QSJ39" s="101"/>
      <c r="QSK39" s="101"/>
      <c r="QSL39" s="101"/>
      <c r="QSM39" s="101"/>
      <c r="QSN39" s="101"/>
      <c r="QSO39" s="101"/>
      <c r="QSP39" s="101"/>
      <c r="QSQ39" s="101"/>
      <c r="QSR39" s="101"/>
      <c r="QSS39" s="101"/>
      <c r="QST39" s="101"/>
      <c r="QSU39" s="101"/>
      <c r="QSV39" s="101"/>
      <c r="QSW39" s="101"/>
      <c r="QSX39" s="101"/>
      <c r="QSY39" s="101"/>
      <c r="QSZ39" s="101"/>
      <c r="QTA39" s="101"/>
      <c r="QTB39" s="101"/>
      <c r="QTC39" s="101"/>
      <c r="QTD39" s="101"/>
      <c r="QTE39" s="101"/>
      <c r="QTF39" s="101"/>
      <c r="QTG39" s="101"/>
      <c r="QTH39" s="101"/>
      <c r="QTI39" s="101"/>
      <c r="QTJ39" s="101"/>
      <c r="QTK39" s="101"/>
      <c r="QTL39" s="101"/>
      <c r="QTM39" s="101"/>
      <c r="QTN39" s="101"/>
      <c r="QTO39" s="101"/>
      <c r="QTP39" s="101"/>
      <c r="QTQ39" s="101"/>
      <c r="QTR39" s="101"/>
      <c r="QTS39" s="101"/>
      <c r="QTT39" s="101"/>
      <c r="QTU39" s="101"/>
      <c r="QTV39" s="101"/>
      <c r="QTW39" s="101"/>
      <c r="QTX39" s="101"/>
      <c r="QTY39" s="101"/>
      <c r="QTZ39" s="101"/>
      <c r="QUA39" s="101"/>
      <c r="QUB39" s="101"/>
      <c r="QUC39" s="101"/>
      <c r="QUD39" s="101"/>
      <c r="QUE39" s="101"/>
      <c r="QUF39" s="101"/>
      <c r="QUG39" s="101"/>
      <c r="QUH39" s="101"/>
      <c r="QUI39" s="101"/>
      <c r="QUJ39" s="101"/>
      <c r="QUK39" s="101"/>
      <c r="QUL39" s="101"/>
      <c r="QUM39" s="101"/>
      <c r="QUN39" s="101"/>
      <c r="QUO39" s="101"/>
      <c r="QUP39" s="101"/>
      <c r="QUQ39" s="101"/>
      <c r="QUR39" s="101"/>
      <c r="QUS39" s="101"/>
      <c r="QUT39" s="101"/>
      <c r="QUU39" s="101"/>
      <c r="QUV39" s="101"/>
      <c r="QUW39" s="101"/>
      <c r="QUX39" s="101"/>
      <c r="QUY39" s="101"/>
      <c r="QUZ39" s="101"/>
      <c r="QVA39" s="101"/>
      <c r="QVB39" s="101"/>
      <c r="QVC39" s="101"/>
      <c r="QVD39" s="101"/>
      <c r="QVE39" s="101"/>
      <c r="QVF39" s="101"/>
      <c r="QVG39" s="101"/>
      <c r="QVH39" s="101"/>
      <c r="QVI39" s="101"/>
      <c r="QVJ39" s="101"/>
      <c r="QVK39" s="101"/>
      <c r="QVL39" s="101"/>
      <c r="QVM39" s="101"/>
      <c r="QVN39" s="101"/>
      <c r="QVO39" s="101"/>
      <c r="QVP39" s="101"/>
      <c r="QVQ39" s="101"/>
      <c r="QVR39" s="101"/>
      <c r="QVS39" s="101"/>
      <c r="QVT39" s="101"/>
      <c r="QVU39" s="101"/>
      <c r="QVV39" s="101"/>
      <c r="QVW39" s="101"/>
      <c r="QVX39" s="101"/>
      <c r="QVY39" s="101"/>
      <c r="QVZ39" s="101"/>
      <c r="QWA39" s="101"/>
      <c r="QWB39" s="101"/>
      <c r="QWC39" s="101"/>
      <c r="QWD39" s="101"/>
      <c r="QWE39" s="101"/>
      <c r="QWF39" s="101"/>
      <c r="QWG39" s="101"/>
      <c r="QWH39" s="101"/>
      <c r="QWI39" s="101"/>
      <c r="QWJ39" s="101"/>
      <c r="QWK39" s="101"/>
      <c r="QWL39" s="101"/>
      <c r="QWM39" s="101"/>
      <c r="QWN39" s="101"/>
      <c r="QWO39" s="101"/>
      <c r="QWP39" s="101"/>
      <c r="QWQ39" s="101"/>
      <c r="QWR39" s="101"/>
      <c r="QWS39" s="101"/>
      <c r="QWT39" s="101"/>
      <c r="QWU39" s="101"/>
      <c r="QWV39" s="101"/>
      <c r="QWW39" s="101"/>
      <c r="QWX39" s="101"/>
      <c r="QWY39" s="101"/>
      <c r="QWZ39" s="101"/>
      <c r="QXA39" s="101"/>
      <c r="QXB39" s="101"/>
      <c r="QXC39" s="101"/>
      <c r="QXD39" s="101"/>
      <c r="QXE39" s="101"/>
      <c r="QXF39" s="101"/>
      <c r="QXG39" s="101"/>
      <c r="QXH39" s="101"/>
      <c r="QXI39" s="101"/>
      <c r="QXJ39" s="101"/>
      <c r="QXK39" s="101"/>
      <c r="QXL39" s="101"/>
      <c r="QXM39" s="101"/>
      <c r="QXN39" s="101"/>
      <c r="QXO39" s="101"/>
      <c r="QXP39" s="101"/>
      <c r="QXQ39" s="101"/>
      <c r="QXR39" s="101"/>
      <c r="QXS39" s="101"/>
      <c r="QXT39" s="101"/>
      <c r="QXU39" s="101"/>
      <c r="QXV39" s="101"/>
      <c r="QXW39" s="101"/>
      <c r="QXX39" s="101"/>
      <c r="QXY39" s="101"/>
      <c r="QXZ39" s="101"/>
      <c r="QYA39" s="101"/>
      <c r="QYB39" s="101"/>
      <c r="QYC39" s="101"/>
      <c r="QYD39" s="101"/>
      <c r="QYE39" s="101"/>
      <c r="QYF39" s="101"/>
      <c r="QYG39" s="101"/>
      <c r="QYH39" s="101"/>
      <c r="QYI39" s="101"/>
      <c r="QYJ39" s="101"/>
      <c r="QYK39" s="101"/>
      <c r="QYL39" s="101"/>
      <c r="QYM39" s="101"/>
      <c r="QYN39" s="101"/>
      <c r="QYO39" s="101"/>
      <c r="QYP39" s="101"/>
      <c r="QYQ39" s="101"/>
      <c r="QYR39" s="101"/>
      <c r="QYS39" s="101"/>
      <c r="QYT39" s="101"/>
      <c r="QYU39" s="101"/>
      <c r="QYV39" s="101"/>
      <c r="QYW39" s="101"/>
      <c r="QYX39" s="101"/>
      <c r="QYY39" s="101"/>
      <c r="QYZ39" s="101"/>
      <c r="QZA39" s="101"/>
      <c r="QZB39" s="101"/>
      <c r="QZC39" s="101"/>
      <c r="QZD39" s="101"/>
      <c r="QZE39" s="101"/>
      <c r="QZF39" s="101"/>
      <c r="QZG39" s="101"/>
      <c r="QZH39" s="101"/>
      <c r="QZI39" s="101"/>
      <c r="QZJ39" s="101"/>
      <c r="QZK39" s="101"/>
      <c r="QZL39" s="101"/>
      <c r="QZM39" s="101"/>
      <c r="QZN39" s="101"/>
      <c r="QZO39" s="101"/>
      <c r="QZP39" s="101"/>
      <c r="QZQ39" s="101"/>
      <c r="QZR39" s="101"/>
      <c r="QZS39" s="101"/>
      <c r="QZT39" s="101"/>
      <c r="QZU39" s="101"/>
      <c r="QZV39" s="101"/>
      <c r="QZW39" s="101"/>
      <c r="QZX39" s="101"/>
      <c r="QZY39" s="101"/>
      <c r="QZZ39" s="101"/>
      <c r="RAA39" s="101"/>
      <c r="RAB39" s="101"/>
      <c r="RAC39" s="101"/>
      <c r="RAD39" s="101"/>
      <c r="RAE39" s="101"/>
      <c r="RAF39" s="101"/>
      <c r="RAG39" s="101"/>
      <c r="RAH39" s="101"/>
      <c r="RAI39" s="101"/>
      <c r="RAJ39" s="101"/>
      <c r="RAK39" s="101"/>
      <c r="RAL39" s="101"/>
      <c r="RAM39" s="101"/>
      <c r="RAN39" s="101"/>
      <c r="RAO39" s="101"/>
      <c r="RAP39" s="101"/>
      <c r="RAQ39" s="101"/>
      <c r="RAR39" s="101"/>
      <c r="RAS39" s="101"/>
      <c r="RAT39" s="101"/>
      <c r="RAU39" s="101"/>
      <c r="RAV39" s="101"/>
      <c r="RAW39" s="101"/>
      <c r="RAX39" s="101"/>
      <c r="RAY39" s="101"/>
      <c r="RAZ39" s="101"/>
      <c r="RBA39" s="101"/>
      <c r="RBB39" s="101"/>
      <c r="RBC39" s="101"/>
      <c r="RBD39" s="101"/>
      <c r="RBE39" s="101"/>
      <c r="RBF39" s="101"/>
      <c r="RBG39" s="101"/>
      <c r="RBH39" s="101"/>
      <c r="RBI39" s="101"/>
      <c r="RBJ39" s="101"/>
      <c r="RBK39" s="101"/>
      <c r="RBL39" s="101"/>
      <c r="RBM39" s="101"/>
      <c r="RBN39" s="101"/>
      <c r="RBO39" s="101"/>
      <c r="RBP39" s="101"/>
      <c r="RBQ39" s="101"/>
      <c r="RBR39" s="101"/>
      <c r="RBS39" s="101"/>
      <c r="RBT39" s="101"/>
      <c r="RBU39" s="101"/>
      <c r="RBV39" s="101"/>
      <c r="RBW39" s="101"/>
      <c r="RBX39" s="101"/>
      <c r="RBY39" s="101"/>
      <c r="RBZ39" s="101"/>
      <c r="RCA39" s="101"/>
      <c r="RCB39" s="101"/>
      <c r="RCC39" s="101"/>
      <c r="RCD39" s="101"/>
      <c r="RCE39" s="101"/>
      <c r="RCF39" s="101"/>
      <c r="RCG39" s="101"/>
      <c r="RCH39" s="101"/>
      <c r="RCI39" s="101"/>
      <c r="RCJ39" s="101"/>
      <c r="RCK39" s="101"/>
      <c r="RCL39" s="101"/>
      <c r="RCM39" s="101"/>
      <c r="RCN39" s="101"/>
      <c r="RCO39" s="101"/>
      <c r="RCP39" s="101"/>
      <c r="RCQ39" s="101"/>
      <c r="RCR39" s="101"/>
      <c r="RCS39" s="101"/>
      <c r="RCT39" s="101"/>
      <c r="RCU39" s="101"/>
      <c r="RCV39" s="101"/>
      <c r="RCW39" s="101"/>
      <c r="RCX39" s="101"/>
      <c r="RCY39" s="101"/>
      <c r="RCZ39" s="101"/>
      <c r="RDA39" s="101"/>
      <c r="RDB39" s="101"/>
      <c r="RDC39" s="101"/>
      <c r="RDD39" s="101"/>
      <c r="RDE39" s="101"/>
      <c r="RDF39" s="101"/>
      <c r="RDG39" s="101"/>
      <c r="RDH39" s="101"/>
      <c r="RDI39" s="101"/>
      <c r="RDJ39" s="101"/>
      <c r="RDK39" s="101"/>
      <c r="RDL39" s="101"/>
      <c r="RDM39" s="101"/>
      <c r="RDN39" s="101"/>
      <c r="RDO39" s="101"/>
      <c r="RDP39" s="101"/>
      <c r="RDQ39" s="101"/>
      <c r="RDR39" s="101"/>
      <c r="RDS39" s="101"/>
      <c r="RDT39" s="101"/>
      <c r="RDU39" s="101"/>
      <c r="RDV39" s="101"/>
      <c r="RDW39" s="101"/>
      <c r="RDX39" s="101"/>
      <c r="RDY39" s="101"/>
      <c r="RDZ39" s="101"/>
      <c r="REA39" s="101"/>
      <c r="REB39" s="101"/>
      <c r="REC39" s="101"/>
      <c r="RED39" s="101"/>
      <c r="REE39" s="101"/>
      <c r="REF39" s="101"/>
      <c r="REG39" s="101"/>
      <c r="REH39" s="101"/>
      <c r="REI39" s="101"/>
      <c r="REJ39" s="101"/>
      <c r="REK39" s="101"/>
      <c r="REL39" s="101"/>
      <c r="REM39" s="101"/>
      <c r="REN39" s="101"/>
      <c r="REO39" s="101"/>
      <c r="REP39" s="101"/>
      <c r="REQ39" s="101"/>
      <c r="RER39" s="101"/>
      <c r="RES39" s="101"/>
      <c r="RET39" s="101"/>
      <c r="REU39" s="101"/>
      <c r="REV39" s="101"/>
      <c r="REW39" s="101"/>
      <c r="REX39" s="101"/>
      <c r="REY39" s="101"/>
      <c r="REZ39" s="101"/>
      <c r="RFA39" s="101"/>
      <c r="RFB39" s="101"/>
      <c r="RFC39" s="101"/>
      <c r="RFD39" s="101"/>
      <c r="RFE39" s="101"/>
      <c r="RFF39" s="101"/>
      <c r="RFG39" s="101"/>
      <c r="RFH39" s="101"/>
      <c r="RFI39" s="101"/>
      <c r="RFJ39" s="101"/>
      <c r="RFK39" s="101"/>
      <c r="RFL39" s="101"/>
      <c r="RFM39" s="101"/>
      <c r="RFN39" s="101"/>
      <c r="RFO39" s="101"/>
      <c r="RFP39" s="101"/>
      <c r="RFQ39" s="101"/>
      <c r="RFR39" s="101"/>
      <c r="RFS39" s="101"/>
      <c r="RFT39" s="101"/>
      <c r="RFU39" s="101"/>
      <c r="RFV39" s="101"/>
      <c r="RFW39" s="101"/>
      <c r="RFX39" s="101"/>
      <c r="RFY39" s="101"/>
      <c r="RFZ39" s="101"/>
      <c r="RGA39" s="101"/>
      <c r="RGB39" s="101"/>
      <c r="RGC39" s="101"/>
      <c r="RGD39" s="101"/>
      <c r="RGE39" s="101"/>
      <c r="RGF39" s="101"/>
      <c r="RGG39" s="101"/>
      <c r="RGH39" s="101"/>
      <c r="RGI39" s="101"/>
      <c r="RGJ39" s="101"/>
      <c r="RGK39" s="101"/>
      <c r="RGL39" s="101"/>
      <c r="RGM39" s="101"/>
      <c r="RGN39" s="101"/>
      <c r="RGO39" s="101"/>
      <c r="RGP39" s="101"/>
      <c r="RGQ39" s="101"/>
      <c r="RGR39" s="101"/>
      <c r="RGS39" s="101"/>
      <c r="RGT39" s="101"/>
      <c r="RGU39" s="101"/>
      <c r="RGV39" s="101"/>
      <c r="RGW39" s="101"/>
      <c r="RGX39" s="101"/>
      <c r="RGY39" s="101"/>
      <c r="RGZ39" s="101"/>
      <c r="RHA39" s="101"/>
      <c r="RHB39" s="101"/>
      <c r="RHC39" s="101"/>
      <c r="RHD39" s="101"/>
      <c r="RHE39" s="101"/>
      <c r="RHF39" s="101"/>
      <c r="RHG39" s="101"/>
      <c r="RHH39" s="101"/>
      <c r="RHI39" s="101"/>
      <c r="RHJ39" s="101"/>
      <c r="RHK39" s="101"/>
      <c r="RHL39" s="101"/>
      <c r="RHM39" s="101"/>
      <c r="RHN39" s="101"/>
      <c r="RHO39" s="101"/>
      <c r="RHP39" s="101"/>
      <c r="RHQ39" s="101"/>
      <c r="RHR39" s="101"/>
      <c r="RHS39" s="101"/>
      <c r="RHT39" s="101"/>
      <c r="RHU39" s="101"/>
      <c r="RHV39" s="101"/>
      <c r="RHW39" s="101"/>
      <c r="RHX39" s="101"/>
      <c r="RHY39" s="101"/>
      <c r="RHZ39" s="101"/>
      <c r="RIA39" s="101"/>
      <c r="RIB39" s="101"/>
      <c r="RIC39" s="101"/>
      <c r="RID39" s="101"/>
      <c r="RIE39" s="101"/>
      <c r="RIF39" s="101"/>
      <c r="RIG39" s="101"/>
      <c r="RIH39" s="101"/>
      <c r="RII39" s="101"/>
      <c r="RIJ39" s="101"/>
      <c r="RIK39" s="101"/>
      <c r="RIL39" s="101"/>
      <c r="RIM39" s="101"/>
      <c r="RIN39" s="101"/>
      <c r="RIO39" s="101"/>
      <c r="RIP39" s="101"/>
      <c r="RIQ39" s="101"/>
      <c r="RIR39" s="101"/>
      <c r="RIS39" s="101"/>
      <c r="RIT39" s="101"/>
      <c r="RIU39" s="101"/>
      <c r="RIV39" s="101"/>
      <c r="RIW39" s="101"/>
      <c r="RIX39" s="101"/>
      <c r="RIY39" s="101"/>
      <c r="RIZ39" s="101"/>
      <c r="RJA39" s="101"/>
      <c r="RJB39" s="101"/>
      <c r="RJC39" s="101"/>
      <c r="RJD39" s="101"/>
      <c r="RJE39" s="101"/>
      <c r="RJF39" s="101"/>
      <c r="RJG39" s="101"/>
      <c r="RJH39" s="101"/>
      <c r="RJI39" s="101"/>
      <c r="RJJ39" s="101"/>
      <c r="RJK39" s="101"/>
      <c r="RJL39" s="101"/>
      <c r="RJM39" s="101"/>
      <c r="RJN39" s="101"/>
      <c r="RJO39" s="101"/>
      <c r="RJP39" s="101"/>
      <c r="RJQ39" s="101"/>
      <c r="RJR39" s="101"/>
      <c r="RJS39" s="101"/>
      <c r="RJT39" s="101"/>
      <c r="RJU39" s="101"/>
      <c r="RJV39" s="101"/>
      <c r="RJW39" s="101"/>
      <c r="RJX39" s="101"/>
      <c r="RJY39" s="101"/>
      <c r="RJZ39" s="101"/>
      <c r="RKA39" s="101"/>
      <c r="RKB39" s="101"/>
      <c r="RKC39" s="101"/>
      <c r="RKD39" s="101"/>
      <c r="RKE39" s="101"/>
      <c r="RKF39" s="101"/>
      <c r="RKG39" s="101"/>
      <c r="RKH39" s="101"/>
      <c r="RKI39" s="101"/>
      <c r="RKJ39" s="101"/>
      <c r="RKK39" s="101"/>
      <c r="RKL39" s="101"/>
      <c r="RKM39" s="101"/>
      <c r="RKN39" s="101"/>
      <c r="RKO39" s="101"/>
      <c r="RKP39" s="101"/>
      <c r="RKQ39" s="101"/>
      <c r="RKR39" s="101"/>
      <c r="RKS39" s="101"/>
      <c r="RKT39" s="101"/>
      <c r="RKU39" s="101"/>
      <c r="RKV39" s="101"/>
      <c r="RKW39" s="101"/>
      <c r="RKX39" s="101"/>
      <c r="RKY39" s="101"/>
      <c r="RKZ39" s="101"/>
      <c r="RLA39" s="101"/>
      <c r="RLB39" s="101"/>
      <c r="RLC39" s="101"/>
      <c r="RLD39" s="101"/>
      <c r="RLE39" s="101"/>
      <c r="RLF39" s="101"/>
      <c r="RLG39" s="101"/>
      <c r="RLH39" s="101"/>
      <c r="RLI39" s="101"/>
      <c r="RLJ39" s="101"/>
      <c r="RLK39" s="101"/>
      <c r="RLL39" s="101"/>
      <c r="RLM39" s="101"/>
      <c r="RLN39" s="101"/>
      <c r="RLO39" s="101"/>
      <c r="RLP39" s="101"/>
      <c r="RLQ39" s="101"/>
      <c r="RLR39" s="101"/>
      <c r="RLS39" s="101"/>
      <c r="RLT39" s="101"/>
      <c r="RLU39" s="101"/>
      <c r="RLV39" s="101"/>
      <c r="RLW39" s="101"/>
      <c r="RLX39" s="101"/>
      <c r="RLY39" s="101"/>
      <c r="RLZ39" s="101"/>
      <c r="RMA39" s="101"/>
      <c r="RMB39" s="101"/>
      <c r="RMC39" s="101"/>
      <c r="RMD39" s="101"/>
      <c r="RME39" s="101"/>
      <c r="RMF39" s="101"/>
      <c r="RMG39" s="101"/>
      <c r="RMH39" s="101"/>
      <c r="RMI39" s="101"/>
      <c r="RMJ39" s="101"/>
      <c r="RMK39" s="101"/>
      <c r="RML39" s="101"/>
      <c r="RMM39" s="101"/>
      <c r="RMN39" s="101"/>
      <c r="RMO39" s="101"/>
      <c r="RMP39" s="101"/>
      <c r="RMQ39" s="101"/>
      <c r="RMR39" s="101"/>
      <c r="RMS39" s="101"/>
      <c r="RMT39" s="101"/>
      <c r="RMU39" s="101"/>
      <c r="RMV39" s="101"/>
      <c r="RMW39" s="101"/>
      <c r="RMX39" s="101"/>
      <c r="RMY39" s="101"/>
      <c r="RMZ39" s="101"/>
      <c r="RNA39" s="101"/>
      <c r="RNB39" s="101"/>
      <c r="RNC39" s="101"/>
      <c r="RND39" s="101"/>
      <c r="RNE39" s="101"/>
      <c r="RNF39" s="101"/>
      <c r="RNG39" s="101"/>
      <c r="RNH39" s="101"/>
      <c r="RNI39" s="101"/>
      <c r="RNJ39" s="101"/>
      <c r="RNK39" s="101"/>
      <c r="RNL39" s="101"/>
      <c r="RNM39" s="101"/>
      <c r="RNN39" s="101"/>
      <c r="RNO39" s="101"/>
      <c r="RNP39" s="101"/>
      <c r="RNQ39" s="101"/>
      <c r="RNR39" s="101"/>
      <c r="RNS39" s="101"/>
      <c r="RNT39" s="101"/>
      <c r="RNU39" s="101"/>
      <c r="RNV39" s="101"/>
      <c r="RNW39" s="101"/>
      <c r="RNX39" s="101"/>
      <c r="RNY39" s="101"/>
      <c r="RNZ39" s="101"/>
      <c r="ROA39" s="101"/>
      <c r="ROB39" s="101"/>
      <c r="ROC39" s="101"/>
      <c r="ROD39" s="101"/>
      <c r="ROE39" s="101"/>
      <c r="ROF39" s="101"/>
      <c r="ROG39" s="101"/>
      <c r="ROH39" s="101"/>
      <c r="ROI39" s="101"/>
      <c r="ROJ39" s="101"/>
      <c r="ROK39" s="101"/>
      <c r="ROL39" s="101"/>
      <c r="ROM39" s="101"/>
      <c r="RON39" s="101"/>
      <c r="ROO39" s="101"/>
      <c r="ROP39" s="101"/>
      <c r="ROQ39" s="101"/>
      <c r="ROR39" s="101"/>
      <c r="ROS39" s="101"/>
      <c r="ROT39" s="101"/>
      <c r="ROU39" s="101"/>
      <c r="ROV39" s="101"/>
      <c r="ROW39" s="101"/>
      <c r="ROX39" s="101"/>
      <c r="ROY39" s="101"/>
      <c r="ROZ39" s="101"/>
      <c r="RPA39" s="101"/>
      <c r="RPB39" s="101"/>
      <c r="RPC39" s="101"/>
      <c r="RPD39" s="101"/>
      <c r="RPE39" s="101"/>
      <c r="RPF39" s="101"/>
      <c r="RPG39" s="101"/>
      <c r="RPH39" s="101"/>
      <c r="RPI39" s="101"/>
      <c r="RPJ39" s="101"/>
      <c r="RPK39" s="101"/>
      <c r="RPL39" s="101"/>
      <c r="RPM39" s="101"/>
      <c r="RPN39" s="101"/>
      <c r="RPO39" s="101"/>
      <c r="RPP39" s="101"/>
      <c r="RPQ39" s="101"/>
      <c r="RPR39" s="101"/>
      <c r="RPS39" s="101"/>
      <c r="RPT39" s="101"/>
      <c r="RPU39" s="101"/>
      <c r="RPV39" s="101"/>
      <c r="RPW39" s="101"/>
      <c r="RPX39" s="101"/>
      <c r="RPY39" s="101"/>
      <c r="RPZ39" s="101"/>
      <c r="RQA39" s="101"/>
      <c r="RQB39" s="101"/>
      <c r="RQC39" s="101"/>
      <c r="RQD39" s="101"/>
      <c r="RQE39" s="101"/>
      <c r="RQF39" s="101"/>
      <c r="RQG39" s="101"/>
      <c r="RQH39" s="101"/>
      <c r="RQI39" s="101"/>
      <c r="RQJ39" s="101"/>
      <c r="RQK39" s="101"/>
      <c r="RQL39" s="101"/>
      <c r="RQM39" s="101"/>
      <c r="RQN39" s="101"/>
      <c r="RQO39" s="101"/>
      <c r="RQP39" s="101"/>
      <c r="RQQ39" s="101"/>
      <c r="RQR39" s="101"/>
      <c r="RQS39" s="101"/>
      <c r="RQT39" s="101"/>
      <c r="RQU39" s="101"/>
      <c r="RQV39" s="101"/>
      <c r="RQW39" s="101"/>
      <c r="RQX39" s="101"/>
      <c r="RQY39" s="101"/>
      <c r="RQZ39" s="101"/>
      <c r="RRA39" s="101"/>
      <c r="RRB39" s="101"/>
      <c r="RRC39" s="101"/>
      <c r="RRD39" s="101"/>
      <c r="RRE39" s="101"/>
      <c r="RRF39" s="101"/>
      <c r="RRG39" s="101"/>
      <c r="RRH39" s="101"/>
      <c r="RRI39" s="101"/>
      <c r="RRJ39" s="101"/>
      <c r="RRK39" s="101"/>
      <c r="RRL39" s="101"/>
      <c r="RRM39" s="101"/>
      <c r="RRN39" s="101"/>
      <c r="RRO39" s="101"/>
      <c r="RRP39" s="101"/>
      <c r="RRQ39" s="101"/>
      <c r="RRR39" s="101"/>
      <c r="RRS39" s="101"/>
      <c r="RRT39" s="101"/>
      <c r="RRU39" s="101"/>
      <c r="RRV39" s="101"/>
      <c r="RRW39" s="101"/>
      <c r="RRX39" s="101"/>
      <c r="RRY39" s="101"/>
      <c r="RRZ39" s="101"/>
      <c r="RSA39" s="101"/>
      <c r="RSB39" s="101"/>
      <c r="RSC39" s="101"/>
      <c r="RSD39" s="101"/>
      <c r="RSE39" s="101"/>
      <c r="RSF39" s="101"/>
      <c r="RSG39" s="101"/>
      <c r="RSH39" s="101"/>
      <c r="RSI39" s="101"/>
      <c r="RSJ39" s="101"/>
      <c r="RSK39" s="101"/>
      <c r="RSL39" s="101"/>
      <c r="RSM39" s="101"/>
      <c r="RSN39" s="101"/>
      <c r="RSO39" s="101"/>
      <c r="RSP39" s="101"/>
      <c r="RSQ39" s="101"/>
      <c r="RSR39" s="101"/>
      <c r="RSS39" s="101"/>
      <c r="RST39" s="101"/>
      <c r="RSU39" s="101"/>
      <c r="RSV39" s="101"/>
      <c r="RSW39" s="101"/>
      <c r="RSX39" s="101"/>
      <c r="RSY39" s="101"/>
      <c r="RSZ39" s="101"/>
      <c r="RTA39" s="101"/>
      <c r="RTB39" s="101"/>
      <c r="RTC39" s="101"/>
      <c r="RTD39" s="101"/>
      <c r="RTE39" s="101"/>
      <c r="RTF39" s="101"/>
      <c r="RTG39" s="101"/>
      <c r="RTH39" s="101"/>
      <c r="RTI39" s="101"/>
      <c r="RTJ39" s="101"/>
      <c r="RTK39" s="101"/>
      <c r="RTL39" s="101"/>
      <c r="RTM39" s="101"/>
      <c r="RTN39" s="101"/>
      <c r="RTO39" s="101"/>
      <c r="RTP39" s="101"/>
      <c r="RTQ39" s="101"/>
      <c r="RTR39" s="101"/>
      <c r="RTS39" s="101"/>
      <c r="RTT39" s="101"/>
      <c r="RTU39" s="101"/>
      <c r="RTV39" s="101"/>
      <c r="RTW39" s="101"/>
      <c r="RTX39" s="101"/>
      <c r="RTY39" s="101"/>
      <c r="RTZ39" s="101"/>
      <c r="RUA39" s="101"/>
      <c r="RUB39" s="101"/>
      <c r="RUC39" s="101"/>
      <c r="RUD39" s="101"/>
      <c r="RUE39" s="101"/>
      <c r="RUF39" s="101"/>
      <c r="RUG39" s="101"/>
      <c r="RUH39" s="101"/>
      <c r="RUI39" s="101"/>
      <c r="RUJ39" s="101"/>
      <c r="RUK39" s="101"/>
      <c r="RUL39" s="101"/>
      <c r="RUM39" s="101"/>
      <c r="RUN39" s="101"/>
      <c r="RUO39" s="101"/>
      <c r="RUP39" s="101"/>
      <c r="RUQ39" s="101"/>
      <c r="RUR39" s="101"/>
      <c r="RUS39" s="101"/>
      <c r="RUT39" s="101"/>
      <c r="RUU39" s="101"/>
      <c r="RUV39" s="101"/>
      <c r="RUW39" s="101"/>
      <c r="RUX39" s="101"/>
      <c r="RUY39" s="101"/>
      <c r="RUZ39" s="101"/>
      <c r="RVA39" s="101"/>
      <c r="RVB39" s="101"/>
      <c r="RVC39" s="101"/>
      <c r="RVD39" s="101"/>
      <c r="RVE39" s="101"/>
      <c r="RVF39" s="101"/>
      <c r="RVG39" s="101"/>
      <c r="RVH39" s="101"/>
      <c r="RVI39" s="101"/>
      <c r="RVJ39" s="101"/>
      <c r="RVK39" s="101"/>
      <c r="RVL39" s="101"/>
      <c r="RVM39" s="101"/>
      <c r="RVN39" s="101"/>
      <c r="RVO39" s="101"/>
      <c r="RVP39" s="101"/>
      <c r="RVQ39" s="101"/>
      <c r="RVR39" s="101"/>
      <c r="RVS39" s="101"/>
      <c r="RVT39" s="101"/>
      <c r="RVU39" s="101"/>
      <c r="RVV39" s="101"/>
      <c r="RVW39" s="101"/>
      <c r="RVX39" s="101"/>
      <c r="RVY39" s="101"/>
      <c r="RVZ39" s="101"/>
      <c r="RWA39" s="101"/>
      <c r="RWB39" s="101"/>
      <c r="RWC39" s="101"/>
      <c r="RWD39" s="101"/>
      <c r="RWE39" s="101"/>
      <c r="RWF39" s="101"/>
      <c r="RWG39" s="101"/>
      <c r="RWH39" s="101"/>
      <c r="RWI39" s="101"/>
      <c r="RWJ39" s="101"/>
      <c r="RWK39" s="101"/>
      <c r="RWL39" s="101"/>
      <c r="RWM39" s="101"/>
      <c r="RWN39" s="101"/>
      <c r="RWO39" s="101"/>
      <c r="RWP39" s="101"/>
      <c r="RWQ39" s="101"/>
      <c r="RWR39" s="101"/>
      <c r="RWS39" s="101"/>
      <c r="RWT39" s="101"/>
      <c r="RWU39" s="101"/>
      <c r="RWV39" s="101"/>
      <c r="RWW39" s="101"/>
      <c r="RWX39" s="101"/>
      <c r="RWY39" s="101"/>
      <c r="RWZ39" s="101"/>
      <c r="RXA39" s="101"/>
      <c r="RXB39" s="101"/>
      <c r="RXC39" s="101"/>
      <c r="RXD39" s="101"/>
      <c r="RXE39" s="101"/>
      <c r="RXF39" s="101"/>
      <c r="RXG39" s="101"/>
      <c r="RXH39" s="101"/>
      <c r="RXI39" s="101"/>
      <c r="RXJ39" s="101"/>
      <c r="RXK39" s="101"/>
      <c r="RXL39" s="101"/>
      <c r="RXM39" s="101"/>
      <c r="RXN39" s="101"/>
      <c r="RXO39" s="101"/>
      <c r="RXP39" s="101"/>
      <c r="RXQ39" s="101"/>
      <c r="RXR39" s="101"/>
      <c r="RXS39" s="101"/>
      <c r="RXT39" s="101"/>
      <c r="RXU39" s="101"/>
      <c r="RXV39" s="101"/>
      <c r="RXW39" s="101"/>
      <c r="RXX39" s="101"/>
      <c r="RXY39" s="101"/>
      <c r="RXZ39" s="101"/>
      <c r="RYA39" s="101"/>
      <c r="RYB39" s="101"/>
      <c r="RYC39" s="101"/>
      <c r="RYD39" s="101"/>
      <c r="RYE39" s="101"/>
      <c r="RYF39" s="101"/>
      <c r="RYG39" s="101"/>
      <c r="RYH39" s="101"/>
      <c r="RYI39" s="101"/>
      <c r="RYJ39" s="101"/>
      <c r="RYK39" s="101"/>
      <c r="RYL39" s="101"/>
      <c r="RYM39" s="101"/>
      <c r="RYN39" s="101"/>
      <c r="RYO39" s="101"/>
      <c r="RYP39" s="101"/>
      <c r="RYQ39" s="101"/>
      <c r="RYR39" s="101"/>
      <c r="RYS39" s="101"/>
      <c r="RYT39" s="101"/>
      <c r="RYU39" s="101"/>
      <c r="RYV39" s="101"/>
      <c r="RYW39" s="101"/>
      <c r="RYX39" s="101"/>
      <c r="RYY39" s="101"/>
      <c r="RYZ39" s="101"/>
      <c r="RZA39" s="101"/>
      <c r="RZB39" s="101"/>
      <c r="RZC39" s="101"/>
      <c r="RZD39" s="101"/>
      <c r="RZE39" s="101"/>
      <c r="RZF39" s="101"/>
      <c r="RZG39" s="101"/>
      <c r="RZH39" s="101"/>
      <c r="RZI39" s="101"/>
      <c r="RZJ39" s="101"/>
      <c r="RZK39" s="101"/>
      <c r="RZL39" s="101"/>
      <c r="RZM39" s="101"/>
      <c r="RZN39" s="101"/>
      <c r="RZO39" s="101"/>
      <c r="RZP39" s="101"/>
      <c r="RZQ39" s="101"/>
      <c r="RZR39" s="101"/>
      <c r="RZS39" s="101"/>
      <c r="RZT39" s="101"/>
      <c r="RZU39" s="101"/>
      <c r="RZV39" s="101"/>
      <c r="RZW39" s="101"/>
      <c r="RZX39" s="101"/>
      <c r="RZY39" s="101"/>
      <c r="RZZ39" s="101"/>
      <c r="SAA39" s="101"/>
      <c r="SAB39" s="101"/>
      <c r="SAC39" s="101"/>
      <c r="SAD39" s="101"/>
      <c r="SAE39" s="101"/>
      <c r="SAF39" s="101"/>
      <c r="SAG39" s="101"/>
      <c r="SAH39" s="101"/>
      <c r="SAI39" s="101"/>
      <c r="SAJ39" s="101"/>
      <c r="SAK39" s="101"/>
      <c r="SAL39" s="101"/>
      <c r="SAM39" s="101"/>
      <c r="SAN39" s="101"/>
      <c r="SAO39" s="101"/>
      <c r="SAP39" s="101"/>
      <c r="SAQ39" s="101"/>
      <c r="SAR39" s="101"/>
      <c r="SAS39" s="101"/>
      <c r="SAT39" s="101"/>
      <c r="SAU39" s="101"/>
      <c r="SAV39" s="101"/>
      <c r="SAW39" s="101"/>
      <c r="SAX39" s="101"/>
      <c r="SAY39" s="101"/>
      <c r="SAZ39" s="101"/>
      <c r="SBA39" s="101"/>
      <c r="SBB39" s="101"/>
      <c r="SBC39" s="101"/>
      <c r="SBD39" s="101"/>
      <c r="SBE39" s="101"/>
      <c r="SBF39" s="101"/>
      <c r="SBG39" s="101"/>
      <c r="SBH39" s="101"/>
      <c r="SBI39" s="101"/>
      <c r="SBJ39" s="101"/>
      <c r="SBK39" s="101"/>
      <c r="SBL39" s="101"/>
      <c r="SBM39" s="101"/>
      <c r="SBN39" s="101"/>
      <c r="SBO39" s="101"/>
      <c r="SBP39" s="101"/>
      <c r="SBQ39" s="101"/>
      <c r="SBR39" s="101"/>
      <c r="SBS39" s="101"/>
      <c r="SBT39" s="101"/>
      <c r="SBU39" s="101"/>
      <c r="SBV39" s="101"/>
      <c r="SBW39" s="101"/>
      <c r="SBX39" s="101"/>
      <c r="SBY39" s="101"/>
      <c r="SBZ39" s="101"/>
      <c r="SCA39" s="101"/>
      <c r="SCB39" s="101"/>
      <c r="SCC39" s="101"/>
      <c r="SCD39" s="101"/>
      <c r="SCE39" s="101"/>
      <c r="SCF39" s="101"/>
      <c r="SCG39" s="101"/>
      <c r="SCH39" s="101"/>
      <c r="SCI39" s="101"/>
      <c r="SCJ39" s="101"/>
      <c r="SCK39" s="101"/>
      <c r="SCL39" s="101"/>
      <c r="SCM39" s="101"/>
      <c r="SCN39" s="101"/>
      <c r="SCO39" s="101"/>
      <c r="SCP39" s="101"/>
      <c r="SCQ39" s="101"/>
      <c r="SCR39" s="101"/>
      <c r="SCS39" s="101"/>
      <c r="SCT39" s="101"/>
      <c r="SCU39" s="101"/>
      <c r="SCV39" s="101"/>
      <c r="SCW39" s="101"/>
      <c r="SCX39" s="101"/>
      <c r="SCY39" s="101"/>
      <c r="SCZ39" s="101"/>
      <c r="SDA39" s="101"/>
      <c r="SDB39" s="101"/>
      <c r="SDC39" s="101"/>
      <c r="SDD39" s="101"/>
      <c r="SDE39" s="101"/>
      <c r="SDF39" s="101"/>
      <c r="SDG39" s="101"/>
      <c r="SDH39" s="101"/>
      <c r="SDI39" s="101"/>
      <c r="SDJ39" s="101"/>
      <c r="SDK39" s="101"/>
      <c r="SDL39" s="101"/>
      <c r="SDM39" s="101"/>
      <c r="SDN39" s="101"/>
      <c r="SDO39" s="101"/>
      <c r="SDP39" s="101"/>
      <c r="SDQ39" s="101"/>
      <c r="SDR39" s="101"/>
      <c r="SDS39" s="101"/>
      <c r="SDT39" s="101"/>
      <c r="SDU39" s="101"/>
      <c r="SDV39" s="101"/>
      <c r="SDW39" s="101"/>
      <c r="SDX39" s="101"/>
      <c r="SDY39" s="101"/>
      <c r="SDZ39" s="101"/>
      <c r="SEA39" s="101"/>
      <c r="SEB39" s="101"/>
      <c r="SEC39" s="101"/>
      <c r="SED39" s="101"/>
      <c r="SEE39" s="101"/>
      <c r="SEF39" s="101"/>
      <c r="SEG39" s="101"/>
      <c r="SEH39" s="101"/>
      <c r="SEI39" s="101"/>
      <c r="SEJ39" s="101"/>
      <c r="SEK39" s="101"/>
      <c r="SEL39" s="101"/>
      <c r="SEM39" s="101"/>
      <c r="SEN39" s="101"/>
      <c r="SEO39" s="101"/>
      <c r="SEP39" s="101"/>
      <c r="SEQ39" s="101"/>
      <c r="SER39" s="101"/>
      <c r="SES39" s="101"/>
      <c r="SET39" s="101"/>
      <c r="SEU39" s="101"/>
      <c r="SEV39" s="101"/>
      <c r="SEW39" s="101"/>
      <c r="SEX39" s="101"/>
      <c r="SEY39" s="101"/>
      <c r="SEZ39" s="101"/>
      <c r="SFA39" s="101"/>
      <c r="SFB39" s="101"/>
      <c r="SFC39" s="101"/>
      <c r="SFD39" s="101"/>
      <c r="SFE39" s="101"/>
      <c r="SFF39" s="101"/>
      <c r="SFG39" s="101"/>
      <c r="SFH39" s="101"/>
      <c r="SFI39" s="101"/>
      <c r="SFJ39" s="101"/>
      <c r="SFK39" s="101"/>
      <c r="SFL39" s="101"/>
      <c r="SFM39" s="101"/>
      <c r="SFN39" s="101"/>
      <c r="SFO39" s="101"/>
      <c r="SFP39" s="101"/>
      <c r="SFQ39" s="101"/>
      <c r="SFR39" s="101"/>
      <c r="SFS39" s="101"/>
      <c r="SFT39" s="101"/>
      <c r="SFU39" s="101"/>
      <c r="SFV39" s="101"/>
      <c r="SFW39" s="101"/>
      <c r="SFX39" s="101"/>
      <c r="SFY39" s="101"/>
      <c r="SFZ39" s="101"/>
      <c r="SGA39" s="101"/>
      <c r="SGB39" s="101"/>
      <c r="SGC39" s="101"/>
      <c r="SGD39" s="101"/>
      <c r="SGE39" s="101"/>
      <c r="SGF39" s="101"/>
      <c r="SGG39" s="101"/>
      <c r="SGH39" s="101"/>
      <c r="SGI39" s="101"/>
      <c r="SGJ39" s="101"/>
      <c r="SGK39" s="101"/>
      <c r="SGL39" s="101"/>
      <c r="SGM39" s="101"/>
      <c r="SGN39" s="101"/>
      <c r="SGO39" s="101"/>
      <c r="SGP39" s="101"/>
      <c r="SGQ39" s="101"/>
      <c r="SGR39" s="101"/>
      <c r="SGS39" s="101"/>
      <c r="SGT39" s="101"/>
      <c r="SGU39" s="101"/>
      <c r="SGV39" s="101"/>
      <c r="SGW39" s="101"/>
      <c r="SGX39" s="101"/>
      <c r="SGY39" s="101"/>
      <c r="SGZ39" s="101"/>
      <c r="SHA39" s="101"/>
      <c r="SHB39" s="101"/>
      <c r="SHC39" s="101"/>
      <c r="SHD39" s="101"/>
      <c r="SHE39" s="101"/>
      <c r="SHF39" s="101"/>
      <c r="SHG39" s="101"/>
      <c r="SHH39" s="101"/>
      <c r="SHI39" s="101"/>
      <c r="SHJ39" s="101"/>
      <c r="SHK39" s="101"/>
      <c r="SHL39" s="101"/>
      <c r="SHM39" s="101"/>
      <c r="SHN39" s="101"/>
      <c r="SHO39" s="101"/>
      <c r="SHP39" s="101"/>
      <c r="SHQ39" s="101"/>
      <c r="SHR39" s="101"/>
      <c r="SHS39" s="101"/>
      <c r="SHT39" s="101"/>
      <c r="SHU39" s="101"/>
      <c r="SHV39" s="101"/>
      <c r="SHW39" s="101"/>
      <c r="SHX39" s="101"/>
      <c r="SHY39" s="101"/>
      <c r="SHZ39" s="101"/>
      <c r="SIA39" s="101"/>
      <c r="SIB39" s="101"/>
      <c r="SIC39" s="101"/>
      <c r="SID39" s="101"/>
      <c r="SIE39" s="101"/>
      <c r="SIF39" s="101"/>
      <c r="SIG39" s="101"/>
      <c r="SIH39" s="101"/>
      <c r="SII39" s="101"/>
      <c r="SIJ39" s="101"/>
      <c r="SIK39" s="101"/>
      <c r="SIL39" s="101"/>
      <c r="SIM39" s="101"/>
      <c r="SIN39" s="101"/>
      <c r="SIO39" s="101"/>
      <c r="SIP39" s="101"/>
      <c r="SIQ39" s="101"/>
      <c r="SIR39" s="101"/>
      <c r="SIS39" s="101"/>
      <c r="SIT39" s="101"/>
      <c r="SIU39" s="101"/>
      <c r="SIV39" s="101"/>
      <c r="SIW39" s="101"/>
      <c r="SIX39" s="101"/>
      <c r="SIY39" s="101"/>
      <c r="SIZ39" s="101"/>
      <c r="SJA39" s="101"/>
      <c r="SJB39" s="101"/>
      <c r="SJC39" s="101"/>
      <c r="SJD39" s="101"/>
      <c r="SJE39" s="101"/>
      <c r="SJF39" s="101"/>
      <c r="SJG39" s="101"/>
      <c r="SJH39" s="101"/>
      <c r="SJI39" s="101"/>
      <c r="SJJ39" s="101"/>
      <c r="SJK39" s="101"/>
      <c r="SJL39" s="101"/>
      <c r="SJM39" s="101"/>
      <c r="SJN39" s="101"/>
      <c r="SJO39" s="101"/>
      <c r="SJP39" s="101"/>
      <c r="SJQ39" s="101"/>
      <c r="SJR39" s="101"/>
      <c r="SJS39" s="101"/>
      <c r="SJT39" s="101"/>
      <c r="SJU39" s="101"/>
      <c r="SJV39" s="101"/>
      <c r="SJW39" s="101"/>
      <c r="SJX39" s="101"/>
      <c r="SJY39" s="101"/>
      <c r="SJZ39" s="101"/>
      <c r="SKA39" s="101"/>
      <c r="SKB39" s="101"/>
      <c r="SKC39" s="101"/>
      <c r="SKD39" s="101"/>
      <c r="SKE39" s="101"/>
      <c r="SKF39" s="101"/>
      <c r="SKG39" s="101"/>
      <c r="SKH39" s="101"/>
      <c r="SKI39" s="101"/>
      <c r="SKJ39" s="101"/>
      <c r="SKK39" s="101"/>
      <c r="SKL39" s="101"/>
      <c r="SKM39" s="101"/>
      <c r="SKN39" s="101"/>
      <c r="SKO39" s="101"/>
      <c r="SKP39" s="101"/>
      <c r="SKQ39" s="101"/>
      <c r="SKR39" s="101"/>
      <c r="SKS39" s="101"/>
      <c r="SKT39" s="101"/>
      <c r="SKU39" s="101"/>
      <c r="SKV39" s="101"/>
      <c r="SKW39" s="101"/>
      <c r="SKX39" s="101"/>
      <c r="SKY39" s="101"/>
      <c r="SKZ39" s="101"/>
      <c r="SLA39" s="101"/>
      <c r="SLB39" s="101"/>
      <c r="SLC39" s="101"/>
      <c r="SLD39" s="101"/>
      <c r="SLE39" s="101"/>
      <c r="SLF39" s="101"/>
      <c r="SLG39" s="101"/>
      <c r="SLH39" s="101"/>
      <c r="SLI39" s="101"/>
      <c r="SLJ39" s="101"/>
      <c r="SLK39" s="101"/>
      <c r="SLL39" s="101"/>
      <c r="SLM39" s="101"/>
      <c r="SLN39" s="101"/>
      <c r="SLO39" s="101"/>
      <c r="SLP39" s="101"/>
      <c r="SLQ39" s="101"/>
      <c r="SLR39" s="101"/>
      <c r="SLS39" s="101"/>
      <c r="SLT39" s="101"/>
      <c r="SLU39" s="101"/>
      <c r="SLV39" s="101"/>
      <c r="SLW39" s="101"/>
      <c r="SLX39" s="101"/>
      <c r="SLY39" s="101"/>
      <c r="SLZ39" s="101"/>
      <c r="SMA39" s="101"/>
      <c r="SMB39" s="101"/>
      <c r="SMC39" s="101"/>
      <c r="SMD39" s="101"/>
      <c r="SME39" s="101"/>
      <c r="SMF39" s="101"/>
      <c r="SMG39" s="101"/>
      <c r="SMH39" s="101"/>
      <c r="SMI39" s="101"/>
      <c r="SMJ39" s="101"/>
      <c r="SMK39" s="101"/>
      <c r="SML39" s="101"/>
      <c r="SMM39" s="101"/>
      <c r="SMN39" s="101"/>
      <c r="SMO39" s="101"/>
      <c r="SMP39" s="101"/>
      <c r="SMQ39" s="101"/>
      <c r="SMR39" s="101"/>
      <c r="SMS39" s="101"/>
      <c r="SMT39" s="101"/>
      <c r="SMU39" s="101"/>
      <c r="SMV39" s="101"/>
      <c r="SMW39" s="101"/>
      <c r="SMX39" s="101"/>
      <c r="SMY39" s="101"/>
      <c r="SMZ39" s="101"/>
      <c r="SNA39" s="101"/>
      <c r="SNB39" s="101"/>
      <c r="SNC39" s="101"/>
      <c r="SND39" s="101"/>
      <c r="SNE39" s="101"/>
      <c r="SNF39" s="101"/>
      <c r="SNG39" s="101"/>
      <c r="SNH39" s="101"/>
      <c r="SNI39" s="101"/>
      <c r="SNJ39" s="101"/>
      <c r="SNK39" s="101"/>
      <c r="SNL39" s="101"/>
      <c r="SNM39" s="101"/>
      <c r="SNN39" s="101"/>
      <c r="SNO39" s="101"/>
      <c r="SNP39" s="101"/>
      <c r="SNQ39" s="101"/>
      <c r="SNR39" s="101"/>
      <c r="SNS39" s="101"/>
      <c r="SNT39" s="101"/>
      <c r="SNU39" s="101"/>
      <c r="SNV39" s="101"/>
      <c r="SNW39" s="101"/>
      <c r="SNX39" s="101"/>
      <c r="SNY39" s="101"/>
      <c r="SNZ39" s="101"/>
      <c r="SOA39" s="101"/>
      <c r="SOB39" s="101"/>
      <c r="SOC39" s="101"/>
      <c r="SOD39" s="101"/>
      <c r="SOE39" s="101"/>
      <c r="SOF39" s="101"/>
      <c r="SOG39" s="101"/>
      <c r="SOH39" s="101"/>
      <c r="SOI39" s="101"/>
      <c r="SOJ39" s="101"/>
      <c r="SOK39" s="101"/>
      <c r="SOL39" s="101"/>
      <c r="SOM39" s="101"/>
      <c r="SON39" s="101"/>
      <c r="SOO39" s="101"/>
      <c r="SOP39" s="101"/>
      <c r="SOQ39" s="101"/>
      <c r="SOR39" s="101"/>
      <c r="SOS39" s="101"/>
      <c r="SOT39" s="101"/>
      <c r="SOU39" s="101"/>
      <c r="SOV39" s="101"/>
      <c r="SOW39" s="101"/>
      <c r="SOX39" s="101"/>
      <c r="SOY39" s="101"/>
      <c r="SOZ39" s="101"/>
      <c r="SPA39" s="101"/>
      <c r="SPB39" s="101"/>
      <c r="SPC39" s="101"/>
      <c r="SPD39" s="101"/>
      <c r="SPE39" s="101"/>
      <c r="SPF39" s="101"/>
      <c r="SPG39" s="101"/>
      <c r="SPH39" s="101"/>
      <c r="SPI39" s="101"/>
      <c r="SPJ39" s="101"/>
      <c r="SPK39" s="101"/>
      <c r="SPL39" s="101"/>
      <c r="SPM39" s="101"/>
      <c r="SPN39" s="101"/>
      <c r="SPO39" s="101"/>
      <c r="SPP39" s="101"/>
      <c r="SPQ39" s="101"/>
      <c r="SPR39" s="101"/>
      <c r="SPS39" s="101"/>
      <c r="SPT39" s="101"/>
      <c r="SPU39" s="101"/>
      <c r="SPV39" s="101"/>
      <c r="SPW39" s="101"/>
      <c r="SPX39" s="101"/>
      <c r="SPY39" s="101"/>
      <c r="SPZ39" s="101"/>
      <c r="SQA39" s="101"/>
      <c r="SQB39" s="101"/>
      <c r="SQC39" s="101"/>
      <c r="SQD39" s="101"/>
      <c r="SQE39" s="101"/>
      <c r="SQF39" s="101"/>
      <c r="SQG39" s="101"/>
      <c r="SQH39" s="101"/>
      <c r="SQI39" s="101"/>
      <c r="SQJ39" s="101"/>
      <c r="SQK39" s="101"/>
      <c r="SQL39" s="101"/>
      <c r="SQM39" s="101"/>
      <c r="SQN39" s="101"/>
      <c r="SQO39" s="101"/>
      <c r="SQP39" s="101"/>
      <c r="SQQ39" s="101"/>
      <c r="SQR39" s="101"/>
      <c r="SQS39" s="101"/>
      <c r="SQT39" s="101"/>
      <c r="SQU39" s="101"/>
      <c r="SQV39" s="101"/>
      <c r="SQW39" s="101"/>
      <c r="SQX39" s="101"/>
      <c r="SQY39" s="101"/>
      <c r="SQZ39" s="101"/>
      <c r="SRA39" s="101"/>
      <c r="SRB39" s="101"/>
      <c r="SRC39" s="101"/>
      <c r="SRD39" s="101"/>
      <c r="SRE39" s="101"/>
      <c r="SRF39" s="101"/>
      <c r="SRG39" s="101"/>
      <c r="SRH39" s="101"/>
      <c r="SRI39" s="101"/>
      <c r="SRJ39" s="101"/>
      <c r="SRK39" s="101"/>
      <c r="SRL39" s="101"/>
      <c r="SRM39" s="101"/>
      <c r="SRN39" s="101"/>
      <c r="SRO39" s="101"/>
      <c r="SRP39" s="101"/>
      <c r="SRQ39" s="101"/>
      <c r="SRR39" s="101"/>
      <c r="SRS39" s="101"/>
      <c r="SRT39" s="101"/>
      <c r="SRU39" s="101"/>
      <c r="SRV39" s="101"/>
      <c r="SRW39" s="101"/>
      <c r="SRX39" s="101"/>
      <c r="SRY39" s="101"/>
      <c r="SRZ39" s="101"/>
      <c r="SSA39" s="101"/>
      <c r="SSB39" s="101"/>
      <c r="SSC39" s="101"/>
      <c r="SSD39" s="101"/>
      <c r="SSE39" s="101"/>
      <c r="SSF39" s="101"/>
      <c r="SSG39" s="101"/>
      <c r="SSH39" s="101"/>
      <c r="SSI39" s="101"/>
      <c r="SSJ39" s="101"/>
      <c r="SSK39" s="101"/>
      <c r="SSL39" s="101"/>
      <c r="SSM39" s="101"/>
      <c r="SSN39" s="101"/>
      <c r="SSO39" s="101"/>
      <c r="SSP39" s="101"/>
      <c r="SSQ39" s="101"/>
      <c r="SSR39" s="101"/>
      <c r="SSS39" s="101"/>
      <c r="SST39" s="101"/>
      <c r="SSU39" s="101"/>
      <c r="SSV39" s="101"/>
      <c r="SSW39" s="101"/>
      <c r="SSX39" s="101"/>
      <c r="SSY39" s="101"/>
      <c r="SSZ39" s="101"/>
      <c r="STA39" s="101"/>
      <c r="STB39" s="101"/>
      <c r="STC39" s="101"/>
      <c r="STD39" s="101"/>
      <c r="STE39" s="101"/>
      <c r="STF39" s="101"/>
      <c r="STG39" s="101"/>
      <c r="STH39" s="101"/>
      <c r="STI39" s="101"/>
      <c r="STJ39" s="101"/>
      <c r="STK39" s="101"/>
      <c r="STL39" s="101"/>
      <c r="STM39" s="101"/>
      <c r="STN39" s="101"/>
      <c r="STO39" s="101"/>
      <c r="STP39" s="101"/>
      <c r="STQ39" s="101"/>
      <c r="STR39" s="101"/>
      <c r="STS39" s="101"/>
      <c r="STT39" s="101"/>
      <c r="STU39" s="101"/>
      <c r="STV39" s="101"/>
      <c r="STW39" s="101"/>
      <c r="STX39" s="101"/>
      <c r="STY39" s="101"/>
      <c r="STZ39" s="101"/>
      <c r="SUA39" s="101"/>
      <c r="SUB39" s="101"/>
      <c r="SUC39" s="101"/>
      <c r="SUD39" s="101"/>
      <c r="SUE39" s="101"/>
      <c r="SUF39" s="101"/>
      <c r="SUG39" s="101"/>
      <c r="SUH39" s="101"/>
      <c r="SUI39" s="101"/>
      <c r="SUJ39" s="101"/>
      <c r="SUK39" s="101"/>
      <c r="SUL39" s="101"/>
      <c r="SUM39" s="101"/>
      <c r="SUN39" s="101"/>
      <c r="SUO39" s="101"/>
      <c r="SUP39" s="101"/>
      <c r="SUQ39" s="101"/>
      <c r="SUR39" s="101"/>
      <c r="SUS39" s="101"/>
      <c r="SUT39" s="101"/>
      <c r="SUU39" s="101"/>
      <c r="SUV39" s="101"/>
      <c r="SUW39" s="101"/>
      <c r="SUX39" s="101"/>
      <c r="SUY39" s="101"/>
      <c r="SUZ39" s="101"/>
      <c r="SVA39" s="101"/>
      <c r="SVB39" s="101"/>
      <c r="SVC39" s="101"/>
      <c r="SVD39" s="101"/>
      <c r="SVE39" s="101"/>
      <c r="SVF39" s="101"/>
      <c r="SVG39" s="101"/>
      <c r="SVH39" s="101"/>
      <c r="SVI39" s="101"/>
      <c r="SVJ39" s="101"/>
      <c r="SVK39" s="101"/>
      <c r="SVL39" s="101"/>
      <c r="SVM39" s="101"/>
      <c r="SVN39" s="101"/>
      <c r="SVO39" s="101"/>
      <c r="SVP39" s="101"/>
      <c r="SVQ39" s="101"/>
      <c r="SVR39" s="101"/>
      <c r="SVS39" s="101"/>
      <c r="SVT39" s="101"/>
      <c r="SVU39" s="101"/>
      <c r="SVV39" s="101"/>
      <c r="SVW39" s="101"/>
      <c r="SVX39" s="101"/>
      <c r="SVY39" s="101"/>
      <c r="SVZ39" s="101"/>
      <c r="SWA39" s="101"/>
      <c r="SWB39" s="101"/>
      <c r="SWC39" s="101"/>
      <c r="SWD39" s="101"/>
      <c r="SWE39" s="101"/>
      <c r="SWF39" s="101"/>
      <c r="SWG39" s="101"/>
      <c r="SWH39" s="101"/>
      <c r="SWI39" s="101"/>
      <c r="SWJ39" s="101"/>
      <c r="SWK39" s="101"/>
      <c r="SWL39" s="101"/>
      <c r="SWM39" s="101"/>
      <c r="SWN39" s="101"/>
      <c r="SWO39" s="101"/>
      <c r="SWP39" s="101"/>
      <c r="SWQ39" s="101"/>
      <c r="SWR39" s="101"/>
      <c r="SWS39" s="101"/>
      <c r="SWT39" s="101"/>
      <c r="SWU39" s="101"/>
      <c r="SWV39" s="101"/>
      <c r="SWW39" s="101"/>
      <c r="SWX39" s="101"/>
      <c r="SWY39" s="101"/>
      <c r="SWZ39" s="101"/>
      <c r="SXA39" s="101"/>
      <c r="SXB39" s="101"/>
      <c r="SXC39" s="101"/>
      <c r="SXD39" s="101"/>
      <c r="SXE39" s="101"/>
      <c r="SXF39" s="101"/>
      <c r="SXG39" s="101"/>
      <c r="SXH39" s="101"/>
      <c r="SXI39" s="101"/>
      <c r="SXJ39" s="101"/>
      <c r="SXK39" s="101"/>
      <c r="SXL39" s="101"/>
      <c r="SXM39" s="101"/>
      <c r="SXN39" s="101"/>
      <c r="SXO39" s="101"/>
      <c r="SXP39" s="101"/>
      <c r="SXQ39" s="101"/>
      <c r="SXR39" s="101"/>
      <c r="SXS39" s="101"/>
      <c r="SXT39" s="101"/>
      <c r="SXU39" s="101"/>
      <c r="SXV39" s="101"/>
      <c r="SXW39" s="101"/>
      <c r="SXX39" s="101"/>
      <c r="SXY39" s="101"/>
      <c r="SXZ39" s="101"/>
      <c r="SYA39" s="101"/>
      <c r="SYB39" s="101"/>
      <c r="SYC39" s="101"/>
      <c r="SYD39" s="101"/>
      <c r="SYE39" s="101"/>
      <c r="SYF39" s="101"/>
      <c r="SYG39" s="101"/>
      <c r="SYH39" s="101"/>
      <c r="SYI39" s="101"/>
      <c r="SYJ39" s="101"/>
      <c r="SYK39" s="101"/>
      <c r="SYL39" s="101"/>
      <c r="SYM39" s="101"/>
      <c r="SYN39" s="101"/>
      <c r="SYO39" s="101"/>
      <c r="SYP39" s="101"/>
      <c r="SYQ39" s="101"/>
      <c r="SYR39" s="101"/>
      <c r="SYS39" s="101"/>
      <c r="SYT39" s="101"/>
      <c r="SYU39" s="101"/>
      <c r="SYV39" s="101"/>
      <c r="SYW39" s="101"/>
      <c r="SYX39" s="101"/>
      <c r="SYY39" s="101"/>
      <c r="SYZ39" s="101"/>
      <c r="SZA39" s="101"/>
      <c r="SZB39" s="101"/>
      <c r="SZC39" s="101"/>
      <c r="SZD39" s="101"/>
      <c r="SZE39" s="101"/>
      <c r="SZF39" s="101"/>
      <c r="SZG39" s="101"/>
      <c r="SZH39" s="101"/>
      <c r="SZI39" s="101"/>
      <c r="SZJ39" s="101"/>
      <c r="SZK39" s="101"/>
      <c r="SZL39" s="101"/>
      <c r="SZM39" s="101"/>
      <c r="SZN39" s="101"/>
      <c r="SZO39" s="101"/>
      <c r="SZP39" s="101"/>
      <c r="SZQ39" s="101"/>
      <c r="SZR39" s="101"/>
      <c r="SZS39" s="101"/>
      <c r="SZT39" s="101"/>
      <c r="SZU39" s="101"/>
      <c r="SZV39" s="101"/>
      <c r="SZW39" s="101"/>
      <c r="SZX39" s="101"/>
      <c r="SZY39" s="101"/>
      <c r="SZZ39" s="101"/>
      <c r="TAA39" s="101"/>
      <c r="TAB39" s="101"/>
      <c r="TAC39" s="101"/>
      <c r="TAD39" s="101"/>
      <c r="TAE39" s="101"/>
      <c r="TAF39" s="101"/>
      <c r="TAG39" s="101"/>
      <c r="TAH39" s="101"/>
      <c r="TAI39" s="101"/>
      <c r="TAJ39" s="101"/>
      <c r="TAK39" s="101"/>
      <c r="TAL39" s="101"/>
      <c r="TAM39" s="101"/>
      <c r="TAN39" s="101"/>
      <c r="TAO39" s="101"/>
      <c r="TAP39" s="101"/>
      <c r="TAQ39" s="101"/>
      <c r="TAR39" s="101"/>
      <c r="TAS39" s="101"/>
      <c r="TAT39" s="101"/>
      <c r="TAU39" s="101"/>
      <c r="TAV39" s="101"/>
      <c r="TAW39" s="101"/>
      <c r="TAX39" s="101"/>
      <c r="TAY39" s="101"/>
      <c r="TAZ39" s="101"/>
      <c r="TBA39" s="101"/>
      <c r="TBB39" s="101"/>
      <c r="TBC39" s="101"/>
      <c r="TBD39" s="101"/>
      <c r="TBE39" s="101"/>
      <c r="TBF39" s="101"/>
      <c r="TBG39" s="101"/>
      <c r="TBH39" s="101"/>
      <c r="TBI39" s="101"/>
      <c r="TBJ39" s="101"/>
      <c r="TBK39" s="101"/>
      <c r="TBL39" s="101"/>
      <c r="TBM39" s="101"/>
      <c r="TBN39" s="101"/>
      <c r="TBO39" s="101"/>
      <c r="TBP39" s="101"/>
      <c r="TBQ39" s="101"/>
      <c r="TBR39" s="101"/>
      <c r="TBS39" s="101"/>
      <c r="TBT39" s="101"/>
      <c r="TBU39" s="101"/>
      <c r="TBV39" s="101"/>
      <c r="TBW39" s="101"/>
      <c r="TBX39" s="101"/>
      <c r="TBY39" s="101"/>
      <c r="TBZ39" s="101"/>
      <c r="TCA39" s="101"/>
      <c r="TCB39" s="101"/>
      <c r="TCC39" s="101"/>
      <c r="TCD39" s="101"/>
      <c r="TCE39" s="101"/>
      <c r="TCF39" s="101"/>
      <c r="TCG39" s="101"/>
      <c r="TCH39" s="101"/>
      <c r="TCI39" s="101"/>
      <c r="TCJ39" s="101"/>
      <c r="TCK39" s="101"/>
      <c r="TCL39" s="101"/>
      <c r="TCM39" s="101"/>
      <c r="TCN39" s="101"/>
      <c r="TCO39" s="101"/>
      <c r="TCP39" s="101"/>
      <c r="TCQ39" s="101"/>
      <c r="TCR39" s="101"/>
      <c r="TCS39" s="101"/>
      <c r="TCT39" s="101"/>
      <c r="TCU39" s="101"/>
      <c r="TCV39" s="101"/>
      <c r="TCW39" s="101"/>
      <c r="TCX39" s="101"/>
      <c r="TCY39" s="101"/>
      <c r="TCZ39" s="101"/>
      <c r="TDA39" s="101"/>
      <c r="TDB39" s="101"/>
      <c r="TDC39" s="101"/>
      <c r="TDD39" s="101"/>
      <c r="TDE39" s="101"/>
      <c r="TDF39" s="101"/>
      <c r="TDG39" s="101"/>
      <c r="TDH39" s="101"/>
      <c r="TDI39" s="101"/>
      <c r="TDJ39" s="101"/>
      <c r="TDK39" s="101"/>
      <c r="TDL39" s="101"/>
      <c r="TDM39" s="101"/>
      <c r="TDN39" s="101"/>
      <c r="TDO39" s="101"/>
      <c r="TDP39" s="101"/>
      <c r="TDQ39" s="101"/>
      <c r="TDR39" s="101"/>
      <c r="TDS39" s="101"/>
      <c r="TDT39" s="101"/>
      <c r="TDU39" s="101"/>
      <c r="TDV39" s="101"/>
      <c r="TDW39" s="101"/>
      <c r="TDX39" s="101"/>
      <c r="TDY39" s="101"/>
      <c r="TDZ39" s="101"/>
      <c r="TEA39" s="101"/>
      <c r="TEB39" s="101"/>
      <c r="TEC39" s="101"/>
      <c r="TED39" s="101"/>
      <c r="TEE39" s="101"/>
      <c r="TEF39" s="101"/>
      <c r="TEG39" s="101"/>
      <c r="TEH39" s="101"/>
      <c r="TEI39" s="101"/>
      <c r="TEJ39" s="101"/>
      <c r="TEK39" s="101"/>
      <c r="TEL39" s="101"/>
      <c r="TEM39" s="101"/>
      <c r="TEN39" s="101"/>
      <c r="TEO39" s="101"/>
      <c r="TEP39" s="101"/>
      <c r="TEQ39" s="101"/>
      <c r="TER39" s="101"/>
      <c r="TES39" s="101"/>
      <c r="TET39" s="101"/>
      <c r="TEU39" s="101"/>
      <c r="TEV39" s="101"/>
      <c r="TEW39" s="101"/>
      <c r="TEX39" s="101"/>
      <c r="TEY39" s="101"/>
      <c r="TEZ39" s="101"/>
      <c r="TFA39" s="101"/>
      <c r="TFB39" s="101"/>
      <c r="TFC39" s="101"/>
      <c r="TFD39" s="101"/>
      <c r="TFE39" s="101"/>
      <c r="TFF39" s="101"/>
      <c r="TFG39" s="101"/>
      <c r="TFH39" s="101"/>
      <c r="TFI39" s="101"/>
      <c r="TFJ39" s="101"/>
      <c r="TFK39" s="101"/>
      <c r="TFL39" s="101"/>
      <c r="TFM39" s="101"/>
      <c r="TFN39" s="101"/>
      <c r="TFO39" s="101"/>
      <c r="TFP39" s="101"/>
      <c r="TFQ39" s="101"/>
      <c r="TFR39" s="101"/>
      <c r="TFS39" s="101"/>
      <c r="TFT39" s="101"/>
      <c r="TFU39" s="101"/>
      <c r="TFV39" s="101"/>
      <c r="TFW39" s="101"/>
      <c r="TFX39" s="101"/>
      <c r="TFY39" s="101"/>
      <c r="TFZ39" s="101"/>
      <c r="TGA39" s="101"/>
      <c r="TGB39" s="101"/>
      <c r="TGC39" s="101"/>
      <c r="TGD39" s="101"/>
      <c r="TGE39" s="101"/>
      <c r="TGF39" s="101"/>
      <c r="TGG39" s="101"/>
      <c r="TGH39" s="101"/>
      <c r="TGI39" s="101"/>
      <c r="TGJ39" s="101"/>
      <c r="TGK39" s="101"/>
      <c r="TGL39" s="101"/>
      <c r="TGM39" s="101"/>
      <c r="TGN39" s="101"/>
      <c r="TGO39" s="101"/>
      <c r="TGP39" s="101"/>
      <c r="TGQ39" s="101"/>
      <c r="TGR39" s="101"/>
      <c r="TGS39" s="101"/>
      <c r="TGT39" s="101"/>
      <c r="TGU39" s="101"/>
      <c r="TGV39" s="101"/>
      <c r="TGW39" s="101"/>
      <c r="TGX39" s="101"/>
      <c r="TGY39" s="101"/>
      <c r="TGZ39" s="101"/>
      <c r="THA39" s="101"/>
      <c r="THB39" s="101"/>
      <c r="THC39" s="101"/>
      <c r="THD39" s="101"/>
      <c r="THE39" s="101"/>
      <c r="THF39" s="101"/>
      <c r="THG39" s="101"/>
      <c r="THH39" s="101"/>
      <c r="THI39" s="101"/>
      <c r="THJ39" s="101"/>
      <c r="THK39" s="101"/>
      <c r="THL39" s="101"/>
      <c r="THM39" s="101"/>
      <c r="THN39" s="101"/>
      <c r="THO39" s="101"/>
      <c r="THP39" s="101"/>
      <c r="THQ39" s="101"/>
      <c r="THR39" s="101"/>
      <c r="THS39" s="101"/>
      <c r="THT39" s="101"/>
      <c r="THU39" s="101"/>
      <c r="THV39" s="101"/>
      <c r="THW39" s="101"/>
      <c r="THX39" s="101"/>
      <c r="THY39" s="101"/>
      <c r="THZ39" s="101"/>
      <c r="TIA39" s="101"/>
      <c r="TIB39" s="101"/>
      <c r="TIC39" s="101"/>
      <c r="TID39" s="101"/>
      <c r="TIE39" s="101"/>
      <c r="TIF39" s="101"/>
      <c r="TIG39" s="101"/>
      <c r="TIH39" s="101"/>
      <c r="TII39" s="101"/>
      <c r="TIJ39" s="101"/>
      <c r="TIK39" s="101"/>
      <c r="TIL39" s="101"/>
      <c r="TIM39" s="101"/>
      <c r="TIN39" s="101"/>
      <c r="TIO39" s="101"/>
      <c r="TIP39" s="101"/>
      <c r="TIQ39" s="101"/>
      <c r="TIR39" s="101"/>
      <c r="TIS39" s="101"/>
      <c r="TIT39" s="101"/>
      <c r="TIU39" s="101"/>
      <c r="TIV39" s="101"/>
      <c r="TIW39" s="101"/>
      <c r="TIX39" s="101"/>
      <c r="TIY39" s="101"/>
      <c r="TIZ39" s="101"/>
      <c r="TJA39" s="101"/>
      <c r="TJB39" s="101"/>
      <c r="TJC39" s="101"/>
      <c r="TJD39" s="101"/>
      <c r="TJE39" s="101"/>
      <c r="TJF39" s="101"/>
      <c r="TJG39" s="101"/>
      <c r="TJH39" s="101"/>
      <c r="TJI39" s="101"/>
      <c r="TJJ39" s="101"/>
      <c r="TJK39" s="101"/>
      <c r="TJL39" s="101"/>
      <c r="TJM39" s="101"/>
      <c r="TJN39" s="101"/>
      <c r="TJO39" s="101"/>
      <c r="TJP39" s="101"/>
      <c r="TJQ39" s="101"/>
      <c r="TJR39" s="101"/>
      <c r="TJS39" s="101"/>
      <c r="TJT39" s="101"/>
      <c r="TJU39" s="101"/>
      <c r="TJV39" s="101"/>
      <c r="TJW39" s="101"/>
      <c r="TJX39" s="101"/>
      <c r="TJY39" s="101"/>
      <c r="TJZ39" s="101"/>
      <c r="TKA39" s="101"/>
      <c r="TKB39" s="101"/>
      <c r="TKC39" s="101"/>
      <c r="TKD39" s="101"/>
      <c r="TKE39" s="101"/>
      <c r="TKF39" s="101"/>
      <c r="TKG39" s="101"/>
      <c r="TKH39" s="101"/>
      <c r="TKI39" s="101"/>
      <c r="TKJ39" s="101"/>
      <c r="TKK39" s="101"/>
      <c r="TKL39" s="101"/>
      <c r="TKM39" s="101"/>
      <c r="TKN39" s="101"/>
      <c r="TKO39" s="101"/>
      <c r="TKP39" s="101"/>
      <c r="TKQ39" s="101"/>
      <c r="TKR39" s="101"/>
      <c r="TKS39" s="101"/>
      <c r="TKT39" s="101"/>
      <c r="TKU39" s="101"/>
      <c r="TKV39" s="101"/>
      <c r="TKW39" s="101"/>
      <c r="TKX39" s="101"/>
      <c r="TKY39" s="101"/>
      <c r="TKZ39" s="101"/>
      <c r="TLA39" s="101"/>
      <c r="TLB39" s="101"/>
      <c r="TLC39" s="101"/>
      <c r="TLD39" s="101"/>
      <c r="TLE39" s="101"/>
      <c r="TLF39" s="101"/>
      <c r="TLG39" s="101"/>
      <c r="TLH39" s="101"/>
      <c r="TLI39" s="101"/>
      <c r="TLJ39" s="101"/>
      <c r="TLK39" s="101"/>
      <c r="TLL39" s="101"/>
      <c r="TLM39" s="101"/>
      <c r="TLN39" s="101"/>
      <c r="TLO39" s="101"/>
      <c r="TLP39" s="101"/>
      <c r="TLQ39" s="101"/>
      <c r="TLR39" s="101"/>
      <c r="TLS39" s="101"/>
      <c r="TLT39" s="101"/>
      <c r="TLU39" s="101"/>
      <c r="TLV39" s="101"/>
      <c r="TLW39" s="101"/>
      <c r="TLX39" s="101"/>
      <c r="TLY39" s="101"/>
      <c r="TLZ39" s="101"/>
      <c r="TMA39" s="101"/>
      <c r="TMB39" s="101"/>
      <c r="TMC39" s="101"/>
      <c r="TMD39" s="101"/>
      <c r="TME39" s="101"/>
      <c r="TMF39" s="101"/>
      <c r="TMG39" s="101"/>
      <c r="TMH39" s="101"/>
      <c r="TMI39" s="101"/>
      <c r="TMJ39" s="101"/>
      <c r="TMK39" s="101"/>
      <c r="TML39" s="101"/>
      <c r="TMM39" s="101"/>
      <c r="TMN39" s="101"/>
      <c r="TMO39" s="101"/>
      <c r="TMP39" s="101"/>
      <c r="TMQ39" s="101"/>
      <c r="TMR39" s="101"/>
      <c r="TMS39" s="101"/>
      <c r="TMT39" s="101"/>
      <c r="TMU39" s="101"/>
      <c r="TMV39" s="101"/>
      <c r="TMW39" s="101"/>
      <c r="TMX39" s="101"/>
      <c r="TMY39" s="101"/>
      <c r="TMZ39" s="101"/>
      <c r="TNA39" s="101"/>
      <c r="TNB39" s="101"/>
      <c r="TNC39" s="101"/>
      <c r="TND39" s="101"/>
      <c r="TNE39" s="101"/>
      <c r="TNF39" s="101"/>
      <c r="TNG39" s="101"/>
      <c r="TNH39" s="101"/>
      <c r="TNI39" s="101"/>
      <c r="TNJ39" s="101"/>
      <c r="TNK39" s="101"/>
      <c r="TNL39" s="101"/>
      <c r="TNM39" s="101"/>
      <c r="TNN39" s="101"/>
      <c r="TNO39" s="101"/>
      <c r="TNP39" s="101"/>
      <c r="TNQ39" s="101"/>
      <c r="TNR39" s="101"/>
      <c r="TNS39" s="101"/>
      <c r="TNT39" s="101"/>
      <c r="TNU39" s="101"/>
      <c r="TNV39" s="101"/>
      <c r="TNW39" s="101"/>
      <c r="TNX39" s="101"/>
      <c r="TNY39" s="101"/>
      <c r="TNZ39" s="101"/>
      <c r="TOA39" s="101"/>
      <c r="TOB39" s="101"/>
      <c r="TOC39" s="101"/>
      <c r="TOD39" s="101"/>
      <c r="TOE39" s="101"/>
      <c r="TOF39" s="101"/>
      <c r="TOG39" s="101"/>
      <c r="TOH39" s="101"/>
      <c r="TOI39" s="101"/>
      <c r="TOJ39" s="101"/>
      <c r="TOK39" s="101"/>
      <c r="TOL39" s="101"/>
      <c r="TOM39" s="101"/>
      <c r="TON39" s="101"/>
      <c r="TOO39" s="101"/>
      <c r="TOP39" s="101"/>
      <c r="TOQ39" s="101"/>
      <c r="TOR39" s="101"/>
      <c r="TOS39" s="101"/>
      <c r="TOT39" s="101"/>
      <c r="TOU39" s="101"/>
      <c r="TOV39" s="101"/>
      <c r="TOW39" s="101"/>
      <c r="TOX39" s="101"/>
      <c r="TOY39" s="101"/>
      <c r="TOZ39" s="101"/>
      <c r="TPA39" s="101"/>
      <c r="TPB39" s="101"/>
      <c r="TPC39" s="101"/>
      <c r="TPD39" s="101"/>
      <c r="TPE39" s="101"/>
      <c r="TPF39" s="101"/>
      <c r="TPG39" s="101"/>
      <c r="TPH39" s="101"/>
      <c r="TPI39" s="101"/>
      <c r="TPJ39" s="101"/>
      <c r="TPK39" s="101"/>
      <c r="TPL39" s="101"/>
      <c r="TPM39" s="101"/>
      <c r="TPN39" s="101"/>
      <c r="TPO39" s="101"/>
      <c r="TPP39" s="101"/>
      <c r="TPQ39" s="101"/>
      <c r="TPR39" s="101"/>
      <c r="TPS39" s="101"/>
      <c r="TPT39" s="101"/>
      <c r="TPU39" s="101"/>
      <c r="TPV39" s="101"/>
      <c r="TPW39" s="101"/>
      <c r="TPX39" s="101"/>
      <c r="TPY39" s="101"/>
      <c r="TPZ39" s="101"/>
      <c r="TQA39" s="101"/>
      <c r="TQB39" s="101"/>
      <c r="TQC39" s="101"/>
      <c r="TQD39" s="101"/>
      <c r="TQE39" s="101"/>
      <c r="TQF39" s="101"/>
      <c r="TQG39" s="101"/>
      <c r="TQH39" s="101"/>
      <c r="TQI39" s="101"/>
      <c r="TQJ39" s="101"/>
      <c r="TQK39" s="101"/>
      <c r="TQL39" s="101"/>
      <c r="TQM39" s="101"/>
      <c r="TQN39" s="101"/>
      <c r="TQO39" s="101"/>
      <c r="TQP39" s="101"/>
      <c r="TQQ39" s="101"/>
      <c r="TQR39" s="101"/>
      <c r="TQS39" s="101"/>
      <c r="TQT39" s="101"/>
      <c r="TQU39" s="101"/>
      <c r="TQV39" s="101"/>
      <c r="TQW39" s="101"/>
      <c r="TQX39" s="101"/>
      <c r="TQY39" s="101"/>
      <c r="TQZ39" s="101"/>
      <c r="TRA39" s="101"/>
      <c r="TRB39" s="101"/>
      <c r="TRC39" s="101"/>
      <c r="TRD39" s="101"/>
      <c r="TRE39" s="101"/>
      <c r="TRF39" s="101"/>
      <c r="TRG39" s="101"/>
      <c r="TRH39" s="101"/>
      <c r="TRI39" s="101"/>
      <c r="TRJ39" s="101"/>
      <c r="TRK39" s="101"/>
      <c r="TRL39" s="101"/>
      <c r="TRM39" s="101"/>
      <c r="TRN39" s="101"/>
      <c r="TRO39" s="101"/>
      <c r="TRP39" s="101"/>
      <c r="TRQ39" s="101"/>
      <c r="TRR39" s="101"/>
      <c r="TRS39" s="101"/>
      <c r="TRT39" s="101"/>
      <c r="TRU39" s="101"/>
      <c r="TRV39" s="101"/>
      <c r="TRW39" s="101"/>
      <c r="TRX39" s="101"/>
      <c r="TRY39" s="101"/>
      <c r="TRZ39" s="101"/>
      <c r="TSA39" s="101"/>
      <c r="TSB39" s="101"/>
      <c r="TSC39" s="101"/>
      <c r="TSD39" s="101"/>
      <c r="TSE39" s="101"/>
      <c r="TSF39" s="101"/>
      <c r="TSG39" s="101"/>
      <c r="TSH39" s="101"/>
      <c r="TSI39" s="101"/>
      <c r="TSJ39" s="101"/>
      <c r="TSK39" s="101"/>
      <c r="TSL39" s="101"/>
      <c r="TSM39" s="101"/>
      <c r="TSN39" s="101"/>
      <c r="TSO39" s="101"/>
      <c r="TSP39" s="101"/>
      <c r="TSQ39" s="101"/>
      <c r="TSR39" s="101"/>
      <c r="TSS39" s="101"/>
      <c r="TST39" s="101"/>
      <c r="TSU39" s="101"/>
      <c r="TSV39" s="101"/>
      <c r="TSW39" s="101"/>
      <c r="TSX39" s="101"/>
      <c r="TSY39" s="101"/>
      <c r="TSZ39" s="101"/>
      <c r="TTA39" s="101"/>
      <c r="TTB39" s="101"/>
      <c r="TTC39" s="101"/>
      <c r="TTD39" s="101"/>
      <c r="TTE39" s="101"/>
      <c r="TTF39" s="101"/>
      <c r="TTG39" s="101"/>
      <c r="TTH39" s="101"/>
      <c r="TTI39" s="101"/>
      <c r="TTJ39" s="101"/>
      <c r="TTK39" s="101"/>
      <c r="TTL39" s="101"/>
      <c r="TTM39" s="101"/>
      <c r="TTN39" s="101"/>
      <c r="TTO39" s="101"/>
      <c r="TTP39" s="101"/>
      <c r="TTQ39" s="101"/>
      <c r="TTR39" s="101"/>
      <c r="TTS39" s="101"/>
      <c r="TTT39" s="101"/>
      <c r="TTU39" s="101"/>
      <c r="TTV39" s="101"/>
      <c r="TTW39" s="101"/>
      <c r="TTX39" s="101"/>
      <c r="TTY39" s="101"/>
      <c r="TTZ39" s="101"/>
      <c r="TUA39" s="101"/>
      <c r="TUB39" s="101"/>
      <c r="TUC39" s="101"/>
      <c r="TUD39" s="101"/>
      <c r="TUE39" s="101"/>
      <c r="TUF39" s="101"/>
      <c r="TUG39" s="101"/>
      <c r="TUH39" s="101"/>
      <c r="TUI39" s="101"/>
      <c r="TUJ39" s="101"/>
      <c r="TUK39" s="101"/>
      <c r="TUL39" s="101"/>
      <c r="TUM39" s="101"/>
      <c r="TUN39" s="101"/>
      <c r="TUO39" s="101"/>
      <c r="TUP39" s="101"/>
      <c r="TUQ39" s="101"/>
      <c r="TUR39" s="101"/>
      <c r="TUS39" s="101"/>
      <c r="TUT39" s="101"/>
      <c r="TUU39" s="101"/>
      <c r="TUV39" s="101"/>
      <c r="TUW39" s="101"/>
      <c r="TUX39" s="101"/>
      <c r="TUY39" s="101"/>
      <c r="TUZ39" s="101"/>
      <c r="TVA39" s="101"/>
      <c r="TVB39" s="101"/>
      <c r="TVC39" s="101"/>
      <c r="TVD39" s="101"/>
      <c r="TVE39" s="101"/>
      <c r="TVF39" s="101"/>
      <c r="TVG39" s="101"/>
      <c r="TVH39" s="101"/>
      <c r="TVI39" s="101"/>
      <c r="TVJ39" s="101"/>
      <c r="TVK39" s="101"/>
      <c r="TVL39" s="101"/>
      <c r="TVM39" s="101"/>
      <c r="TVN39" s="101"/>
      <c r="TVO39" s="101"/>
      <c r="TVP39" s="101"/>
      <c r="TVQ39" s="101"/>
      <c r="TVR39" s="101"/>
      <c r="TVS39" s="101"/>
      <c r="TVT39" s="101"/>
      <c r="TVU39" s="101"/>
      <c r="TVV39" s="101"/>
      <c r="TVW39" s="101"/>
      <c r="TVX39" s="101"/>
      <c r="TVY39" s="101"/>
      <c r="TVZ39" s="101"/>
      <c r="TWA39" s="101"/>
      <c r="TWB39" s="101"/>
      <c r="TWC39" s="101"/>
      <c r="TWD39" s="101"/>
      <c r="TWE39" s="101"/>
      <c r="TWF39" s="101"/>
      <c r="TWG39" s="101"/>
      <c r="TWH39" s="101"/>
      <c r="TWI39" s="101"/>
      <c r="TWJ39" s="101"/>
      <c r="TWK39" s="101"/>
      <c r="TWL39" s="101"/>
      <c r="TWM39" s="101"/>
      <c r="TWN39" s="101"/>
      <c r="TWO39" s="101"/>
      <c r="TWP39" s="101"/>
      <c r="TWQ39" s="101"/>
      <c r="TWR39" s="101"/>
      <c r="TWS39" s="101"/>
      <c r="TWT39" s="101"/>
      <c r="TWU39" s="101"/>
      <c r="TWV39" s="101"/>
      <c r="TWW39" s="101"/>
      <c r="TWX39" s="101"/>
      <c r="TWY39" s="101"/>
      <c r="TWZ39" s="101"/>
      <c r="TXA39" s="101"/>
      <c r="TXB39" s="101"/>
      <c r="TXC39" s="101"/>
      <c r="TXD39" s="101"/>
      <c r="TXE39" s="101"/>
      <c r="TXF39" s="101"/>
      <c r="TXG39" s="101"/>
      <c r="TXH39" s="101"/>
      <c r="TXI39" s="101"/>
      <c r="TXJ39" s="101"/>
      <c r="TXK39" s="101"/>
      <c r="TXL39" s="101"/>
      <c r="TXM39" s="101"/>
      <c r="TXN39" s="101"/>
      <c r="TXO39" s="101"/>
      <c r="TXP39" s="101"/>
      <c r="TXQ39" s="101"/>
      <c r="TXR39" s="101"/>
      <c r="TXS39" s="101"/>
      <c r="TXT39" s="101"/>
      <c r="TXU39" s="101"/>
      <c r="TXV39" s="101"/>
      <c r="TXW39" s="101"/>
      <c r="TXX39" s="101"/>
      <c r="TXY39" s="101"/>
      <c r="TXZ39" s="101"/>
      <c r="TYA39" s="101"/>
      <c r="TYB39" s="101"/>
      <c r="TYC39" s="101"/>
      <c r="TYD39" s="101"/>
      <c r="TYE39" s="101"/>
      <c r="TYF39" s="101"/>
      <c r="TYG39" s="101"/>
      <c r="TYH39" s="101"/>
      <c r="TYI39" s="101"/>
      <c r="TYJ39" s="101"/>
      <c r="TYK39" s="101"/>
      <c r="TYL39" s="101"/>
      <c r="TYM39" s="101"/>
      <c r="TYN39" s="101"/>
      <c r="TYO39" s="101"/>
      <c r="TYP39" s="101"/>
      <c r="TYQ39" s="101"/>
      <c r="TYR39" s="101"/>
      <c r="TYS39" s="101"/>
      <c r="TYT39" s="101"/>
      <c r="TYU39" s="101"/>
      <c r="TYV39" s="101"/>
      <c r="TYW39" s="101"/>
      <c r="TYX39" s="101"/>
      <c r="TYY39" s="101"/>
      <c r="TYZ39" s="101"/>
      <c r="TZA39" s="101"/>
      <c r="TZB39" s="101"/>
      <c r="TZC39" s="101"/>
      <c r="TZD39" s="101"/>
      <c r="TZE39" s="101"/>
      <c r="TZF39" s="101"/>
      <c r="TZG39" s="101"/>
      <c r="TZH39" s="101"/>
      <c r="TZI39" s="101"/>
      <c r="TZJ39" s="101"/>
      <c r="TZK39" s="101"/>
      <c r="TZL39" s="101"/>
      <c r="TZM39" s="101"/>
      <c r="TZN39" s="101"/>
      <c r="TZO39" s="101"/>
      <c r="TZP39" s="101"/>
      <c r="TZQ39" s="101"/>
      <c r="TZR39" s="101"/>
      <c r="TZS39" s="101"/>
      <c r="TZT39" s="101"/>
      <c r="TZU39" s="101"/>
      <c r="TZV39" s="101"/>
      <c r="TZW39" s="101"/>
      <c r="TZX39" s="101"/>
      <c r="TZY39" s="101"/>
      <c r="TZZ39" s="101"/>
      <c r="UAA39" s="101"/>
      <c r="UAB39" s="101"/>
      <c r="UAC39" s="101"/>
      <c r="UAD39" s="101"/>
      <c r="UAE39" s="101"/>
      <c r="UAF39" s="101"/>
      <c r="UAG39" s="101"/>
      <c r="UAH39" s="101"/>
      <c r="UAI39" s="101"/>
      <c r="UAJ39" s="101"/>
      <c r="UAK39" s="101"/>
      <c r="UAL39" s="101"/>
      <c r="UAM39" s="101"/>
      <c r="UAN39" s="101"/>
      <c r="UAO39" s="101"/>
      <c r="UAP39" s="101"/>
      <c r="UAQ39" s="101"/>
      <c r="UAR39" s="101"/>
      <c r="UAS39" s="101"/>
      <c r="UAT39" s="101"/>
      <c r="UAU39" s="101"/>
      <c r="UAV39" s="101"/>
      <c r="UAW39" s="101"/>
      <c r="UAX39" s="101"/>
      <c r="UAY39" s="101"/>
      <c r="UAZ39" s="101"/>
      <c r="UBA39" s="101"/>
      <c r="UBB39" s="101"/>
      <c r="UBC39" s="101"/>
      <c r="UBD39" s="101"/>
      <c r="UBE39" s="101"/>
      <c r="UBF39" s="101"/>
      <c r="UBG39" s="101"/>
      <c r="UBH39" s="101"/>
      <c r="UBI39" s="101"/>
      <c r="UBJ39" s="101"/>
      <c r="UBK39" s="101"/>
      <c r="UBL39" s="101"/>
      <c r="UBM39" s="101"/>
      <c r="UBN39" s="101"/>
      <c r="UBO39" s="101"/>
      <c r="UBP39" s="101"/>
      <c r="UBQ39" s="101"/>
      <c r="UBR39" s="101"/>
      <c r="UBS39" s="101"/>
      <c r="UBT39" s="101"/>
      <c r="UBU39" s="101"/>
      <c r="UBV39" s="101"/>
      <c r="UBW39" s="101"/>
      <c r="UBX39" s="101"/>
      <c r="UBY39" s="101"/>
      <c r="UBZ39" s="101"/>
      <c r="UCA39" s="101"/>
      <c r="UCB39" s="101"/>
      <c r="UCC39" s="101"/>
      <c r="UCD39" s="101"/>
      <c r="UCE39" s="101"/>
      <c r="UCF39" s="101"/>
      <c r="UCG39" s="101"/>
      <c r="UCH39" s="101"/>
      <c r="UCI39" s="101"/>
      <c r="UCJ39" s="101"/>
      <c r="UCK39" s="101"/>
      <c r="UCL39" s="101"/>
      <c r="UCM39" s="101"/>
      <c r="UCN39" s="101"/>
      <c r="UCO39" s="101"/>
      <c r="UCP39" s="101"/>
      <c r="UCQ39" s="101"/>
      <c r="UCR39" s="101"/>
      <c r="UCS39" s="101"/>
      <c r="UCT39" s="101"/>
      <c r="UCU39" s="101"/>
      <c r="UCV39" s="101"/>
      <c r="UCW39" s="101"/>
      <c r="UCX39" s="101"/>
      <c r="UCY39" s="101"/>
      <c r="UCZ39" s="101"/>
      <c r="UDA39" s="101"/>
      <c r="UDB39" s="101"/>
      <c r="UDC39" s="101"/>
      <c r="UDD39" s="101"/>
      <c r="UDE39" s="101"/>
      <c r="UDF39" s="101"/>
      <c r="UDG39" s="101"/>
      <c r="UDH39" s="101"/>
      <c r="UDI39" s="101"/>
      <c r="UDJ39" s="101"/>
      <c r="UDK39" s="101"/>
      <c r="UDL39" s="101"/>
      <c r="UDM39" s="101"/>
      <c r="UDN39" s="101"/>
      <c r="UDO39" s="101"/>
      <c r="UDP39" s="101"/>
      <c r="UDQ39" s="101"/>
      <c r="UDR39" s="101"/>
      <c r="UDS39" s="101"/>
      <c r="UDT39" s="101"/>
      <c r="UDU39" s="101"/>
      <c r="UDV39" s="101"/>
      <c r="UDW39" s="101"/>
      <c r="UDX39" s="101"/>
      <c r="UDY39" s="101"/>
      <c r="UDZ39" s="101"/>
      <c r="UEA39" s="101"/>
      <c r="UEB39" s="101"/>
      <c r="UEC39" s="101"/>
      <c r="UED39" s="101"/>
      <c r="UEE39" s="101"/>
      <c r="UEF39" s="101"/>
      <c r="UEG39" s="101"/>
      <c r="UEH39" s="101"/>
      <c r="UEI39" s="101"/>
      <c r="UEJ39" s="101"/>
      <c r="UEK39" s="101"/>
      <c r="UEL39" s="101"/>
      <c r="UEM39" s="101"/>
      <c r="UEN39" s="101"/>
      <c r="UEO39" s="101"/>
      <c r="UEP39" s="101"/>
      <c r="UEQ39" s="101"/>
      <c r="UER39" s="101"/>
      <c r="UES39" s="101"/>
      <c r="UET39" s="101"/>
      <c r="UEU39" s="101"/>
      <c r="UEV39" s="101"/>
      <c r="UEW39" s="101"/>
      <c r="UEX39" s="101"/>
      <c r="UEY39" s="101"/>
      <c r="UEZ39" s="101"/>
      <c r="UFA39" s="101"/>
      <c r="UFB39" s="101"/>
      <c r="UFC39" s="101"/>
      <c r="UFD39" s="101"/>
      <c r="UFE39" s="101"/>
      <c r="UFF39" s="101"/>
      <c r="UFG39" s="101"/>
      <c r="UFH39" s="101"/>
      <c r="UFI39" s="101"/>
      <c r="UFJ39" s="101"/>
      <c r="UFK39" s="101"/>
      <c r="UFL39" s="101"/>
      <c r="UFM39" s="101"/>
      <c r="UFN39" s="101"/>
      <c r="UFO39" s="101"/>
      <c r="UFP39" s="101"/>
      <c r="UFQ39" s="101"/>
      <c r="UFR39" s="101"/>
      <c r="UFS39" s="101"/>
      <c r="UFT39" s="101"/>
      <c r="UFU39" s="101"/>
      <c r="UFV39" s="101"/>
      <c r="UFW39" s="101"/>
      <c r="UFX39" s="101"/>
      <c r="UFY39" s="101"/>
      <c r="UFZ39" s="101"/>
      <c r="UGA39" s="101"/>
      <c r="UGB39" s="101"/>
      <c r="UGC39" s="101"/>
      <c r="UGD39" s="101"/>
      <c r="UGE39" s="101"/>
      <c r="UGF39" s="101"/>
      <c r="UGG39" s="101"/>
      <c r="UGH39" s="101"/>
      <c r="UGI39" s="101"/>
      <c r="UGJ39" s="101"/>
      <c r="UGK39" s="101"/>
      <c r="UGL39" s="101"/>
      <c r="UGM39" s="101"/>
      <c r="UGN39" s="101"/>
      <c r="UGO39" s="101"/>
      <c r="UGP39" s="101"/>
      <c r="UGQ39" s="101"/>
      <c r="UGR39" s="101"/>
      <c r="UGS39" s="101"/>
      <c r="UGT39" s="101"/>
      <c r="UGU39" s="101"/>
      <c r="UGV39" s="101"/>
      <c r="UGW39" s="101"/>
      <c r="UGX39" s="101"/>
      <c r="UGY39" s="101"/>
      <c r="UGZ39" s="101"/>
      <c r="UHA39" s="101"/>
      <c r="UHB39" s="101"/>
      <c r="UHC39" s="101"/>
      <c r="UHD39" s="101"/>
      <c r="UHE39" s="101"/>
      <c r="UHF39" s="101"/>
      <c r="UHG39" s="101"/>
      <c r="UHH39" s="101"/>
      <c r="UHI39" s="101"/>
      <c r="UHJ39" s="101"/>
      <c r="UHK39" s="101"/>
      <c r="UHL39" s="101"/>
      <c r="UHM39" s="101"/>
      <c r="UHN39" s="101"/>
      <c r="UHO39" s="101"/>
      <c r="UHP39" s="101"/>
      <c r="UHQ39" s="101"/>
      <c r="UHR39" s="101"/>
      <c r="UHS39" s="101"/>
      <c r="UHT39" s="101"/>
      <c r="UHU39" s="101"/>
      <c r="UHV39" s="101"/>
      <c r="UHW39" s="101"/>
      <c r="UHX39" s="101"/>
      <c r="UHY39" s="101"/>
      <c r="UHZ39" s="101"/>
      <c r="UIA39" s="101"/>
      <c r="UIB39" s="101"/>
      <c r="UIC39" s="101"/>
      <c r="UID39" s="101"/>
      <c r="UIE39" s="101"/>
      <c r="UIF39" s="101"/>
      <c r="UIG39" s="101"/>
      <c r="UIH39" s="101"/>
      <c r="UII39" s="101"/>
      <c r="UIJ39" s="101"/>
      <c r="UIK39" s="101"/>
      <c r="UIL39" s="101"/>
      <c r="UIM39" s="101"/>
      <c r="UIN39" s="101"/>
      <c r="UIO39" s="101"/>
      <c r="UIP39" s="101"/>
      <c r="UIQ39" s="101"/>
      <c r="UIR39" s="101"/>
      <c r="UIS39" s="101"/>
      <c r="UIT39" s="101"/>
      <c r="UIU39" s="101"/>
      <c r="UIV39" s="101"/>
      <c r="UIW39" s="101"/>
      <c r="UIX39" s="101"/>
      <c r="UIY39" s="101"/>
      <c r="UIZ39" s="101"/>
      <c r="UJA39" s="101"/>
      <c r="UJB39" s="101"/>
      <c r="UJC39" s="101"/>
      <c r="UJD39" s="101"/>
      <c r="UJE39" s="101"/>
      <c r="UJF39" s="101"/>
      <c r="UJG39" s="101"/>
      <c r="UJH39" s="101"/>
      <c r="UJI39" s="101"/>
      <c r="UJJ39" s="101"/>
      <c r="UJK39" s="101"/>
      <c r="UJL39" s="101"/>
      <c r="UJM39" s="101"/>
      <c r="UJN39" s="101"/>
      <c r="UJO39" s="101"/>
      <c r="UJP39" s="101"/>
      <c r="UJQ39" s="101"/>
      <c r="UJR39" s="101"/>
      <c r="UJS39" s="101"/>
      <c r="UJT39" s="101"/>
      <c r="UJU39" s="101"/>
      <c r="UJV39" s="101"/>
      <c r="UJW39" s="101"/>
      <c r="UJX39" s="101"/>
      <c r="UJY39" s="101"/>
      <c r="UJZ39" s="101"/>
      <c r="UKA39" s="101"/>
      <c r="UKB39" s="101"/>
      <c r="UKC39" s="101"/>
      <c r="UKD39" s="101"/>
      <c r="UKE39" s="101"/>
      <c r="UKF39" s="101"/>
      <c r="UKG39" s="101"/>
      <c r="UKH39" s="101"/>
      <c r="UKI39" s="101"/>
      <c r="UKJ39" s="101"/>
      <c r="UKK39" s="101"/>
      <c r="UKL39" s="101"/>
      <c r="UKM39" s="101"/>
      <c r="UKN39" s="101"/>
      <c r="UKO39" s="101"/>
      <c r="UKP39" s="101"/>
      <c r="UKQ39" s="101"/>
      <c r="UKR39" s="101"/>
      <c r="UKS39" s="101"/>
      <c r="UKT39" s="101"/>
      <c r="UKU39" s="101"/>
      <c r="UKV39" s="101"/>
      <c r="UKW39" s="101"/>
      <c r="UKX39" s="101"/>
      <c r="UKY39" s="101"/>
      <c r="UKZ39" s="101"/>
      <c r="ULA39" s="101"/>
      <c r="ULB39" s="101"/>
      <c r="ULC39" s="101"/>
      <c r="ULD39" s="101"/>
      <c r="ULE39" s="101"/>
      <c r="ULF39" s="101"/>
      <c r="ULG39" s="101"/>
      <c r="ULH39" s="101"/>
      <c r="ULI39" s="101"/>
      <c r="ULJ39" s="101"/>
      <c r="ULK39" s="101"/>
      <c r="ULL39" s="101"/>
      <c r="ULM39" s="101"/>
      <c r="ULN39" s="101"/>
      <c r="ULO39" s="101"/>
      <c r="ULP39" s="101"/>
      <c r="ULQ39" s="101"/>
      <c r="ULR39" s="101"/>
      <c r="ULS39" s="101"/>
      <c r="ULT39" s="101"/>
      <c r="ULU39" s="101"/>
      <c r="ULV39" s="101"/>
      <c r="ULW39" s="101"/>
      <c r="ULX39" s="101"/>
      <c r="ULY39" s="101"/>
      <c r="ULZ39" s="101"/>
      <c r="UMA39" s="101"/>
      <c r="UMB39" s="101"/>
      <c r="UMC39" s="101"/>
      <c r="UMD39" s="101"/>
      <c r="UME39" s="101"/>
      <c r="UMF39" s="101"/>
      <c r="UMG39" s="101"/>
      <c r="UMH39" s="101"/>
      <c r="UMI39" s="101"/>
      <c r="UMJ39" s="101"/>
      <c r="UMK39" s="101"/>
      <c r="UML39" s="101"/>
      <c r="UMM39" s="101"/>
      <c r="UMN39" s="101"/>
      <c r="UMO39" s="101"/>
      <c r="UMP39" s="101"/>
      <c r="UMQ39" s="101"/>
      <c r="UMR39" s="101"/>
      <c r="UMS39" s="101"/>
      <c r="UMT39" s="101"/>
      <c r="UMU39" s="101"/>
      <c r="UMV39" s="101"/>
      <c r="UMW39" s="101"/>
      <c r="UMX39" s="101"/>
      <c r="UMY39" s="101"/>
      <c r="UMZ39" s="101"/>
      <c r="UNA39" s="101"/>
      <c r="UNB39" s="101"/>
      <c r="UNC39" s="101"/>
      <c r="UND39" s="101"/>
      <c r="UNE39" s="101"/>
      <c r="UNF39" s="101"/>
      <c r="UNG39" s="101"/>
      <c r="UNH39" s="101"/>
      <c r="UNI39" s="101"/>
      <c r="UNJ39" s="101"/>
      <c r="UNK39" s="101"/>
      <c r="UNL39" s="101"/>
      <c r="UNM39" s="101"/>
      <c r="UNN39" s="101"/>
      <c r="UNO39" s="101"/>
      <c r="UNP39" s="101"/>
      <c r="UNQ39" s="101"/>
      <c r="UNR39" s="101"/>
      <c r="UNS39" s="101"/>
      <c r="UNT39" s="101"/>
      <c r="UNU39" s="101"/>
      <c r="UNV39" s="101"/>
      <c r="UNW39" s="101"/>
      <c r="UNX39" s="101"/>
      <c r="UNY39" s="101"/>
      <c r="UNZ39" s="101"/>
      <c r="UOA39" s="101"/>
      <c r="UOB39" s="101"/>
      <c r="UOC39" s="101"/>
      <c r="UOD39" s="101"/>
      <c r="UOE39" s="101"/>
      <c r="UOF39" s="101"/>
      <c r="UOG39" s="101"/>
      <c r="UOH39" s="101"/>
      <c r="UOI39" s="101"/>
      <c r="UOJ39" s="101"/>
      <c r="UOK39" s="101"/>
      <c r="UOL39" s="101"/>
      <c r="UOM39" s="101"/>
      <c r="UON39" s="101"/>
      <c r="UOO39" s="101"/>
      <c r="UOP39" s="101"/>
      <c r="UOQ39" s="101"/>
      <c r="UOR39" s="101"/>
      <c r="UOS39" s="101"/>
      <c r="UOT39" s="101"/>
      <c r="UOU39" s="101"/>
      <c r="UOV39" s="101"/>
      <c r="UOW39" s="101"/>
      <c r="UOX39" s="101"/>
      <c r="UOY39" s="101"/>
      <c r="UOZ39" s="101"/>
      <c r="UPA39" s="101"/>
      <c r="UPB39" s="101"/>
      <c r="UPC39" s="101"/>
      <c r="UPD39" s="101"/>
      <c r="UPE39" s="101"/>
      <c r="UPF39" s="101"/>
      <c r="UPG39" s="101"/>
      <c r="UPH39" s="101"/>
      <c r="UPI39" s="101"/>
      <c r="UPJ39" s="101"/>
      <c r="UPK39" s="101"/>
      <c r="UPL39" s="101"/>
      <c r="UPM39" s="101"/>
      <c r="UPN39" s="101"/>
      <c r="UPO39" s="101"/>
      <c r="UPP39" s="101"/>
      <c r="UPQ39" s="101"/>
      <c r="UPR39" s="101"/>
      <c r="UPS39" s="101"/>
      <c r="UPT39" s="101"/>
      <c r="UPU39" s="101"/>
      <c r="UPV39" s="101"/>
      <c r="UPW39" s="101"/>
      <c r="UPX39" s="101"/>
      <c r="UPY39" s="101"/>
      <c r="UPZ39" s="101"/>
      <c r="UQA39" s="101"/>
      <c r="UQB39" s="101"/>
      <c r="UQC39" s="101"/>
      <c r="UQD39" s="101"/>
      <c r="UQE39" s="101"/>
      <c r="UQF39" s="101"/>
      <c r="UQG39" s="101"/>
      <c r="UQH39" s="101"/>
      <c r="UQI39" s="101"/>
      <c r="UQJ39" s="101"/>
      <c r="UQK39" s="101"/>
      <c r="UQL39" s="101"/>
      <c r="UQM39" s="101"/>
      <c r="UQN39" s="101"/>
      <c r="UQO39" s="101"/>
      <c r="UQP39" s="101"/>
      <c r="UQQ39" s="101"/>
      <c r="UQR39" s="101"/>
      <c r="UQS39" s="101"/>
      <c r="UQT39" s="101"/>
      <c r="UQU39" s="101"/>
      <c r="UQV39" s="101"/>
      <c r="UQW39" s="101"/>
      <c r="UQX39" s="101"/>
      <c r="UQY39" s="101"/>
      <c r="UQZ39" s="101"/>
      <c r="URA39" s="101"/>
      <c r="URB39" s="101"/>
      <c r="URC39" s="101"/>
      <c r="URD39" s="101"/>
      <c r="URE39" s="101"/>
      <c r="URF39" s="101"/>
      <c r="URG39" s="101"/>
      <c r="URH39" s="101"/>
      <c r="URI39" s="101"/>
      <c r="URJ39" s="101"/>
      <c r="URK39" s="101"/>
      <c r="URL39" s="101"/>
      <c r="URM39" s="101"/>
      <c r="URN39" s="101"/>
      <c r="URO39" s="101"/>
      <c r="URP39" s="101"/>
      <c r="URQ39" s="101"/>
      <c r="URR39" s="101"/>
      <c r="URS39" s="101"/>
      <c r="URT39" s="101"/>
      <c r="URU39" s="101"/>
      <c r="URV39" s="101"/>
      <c r="URW39" s="101"/>
      <c r="URX39" s="101"/>
      <c r="URY39" s="101"/>
      <c r="URZ39" s="101"/>
      <c r="USA39" s="101"/>
      <c r="USB39" s="101"/>
      <c r="USC39" s="101"/>
      <c r="USD39" s="101"/>
      <c r="USE39" s="101"/>
      <c r="USF39" s="101"/>
      <c r="USG39" s="101"/>
      <c r="USH39" s="101"/>
      <c r="USI39" s="101"/>
      <c r="USJ39" s="101"/>
      <c r="USK39" s="101"/>
      <c r="USL39" s="101"/>
      <c r="USM39" s="101"/>
      <c r="USN39" s="101"/>
      <c r="USO39" s="101"/>
      <c r="USP39" s="101"/>
      <c r="USQ39" s="101"/>
      <c r="USR39" s="101"/>
      <c r="USS39" s="101"/>
      <c r="UST39" s="101"/>
      <c r="USU39" s="101"/>
      <c r="USV39" s="101"/>
      <c r="USW39" s="101"/>
      <c r="USX39" s="101"/>
      <c r="USY39" s="101"/>
      <c r="USZ39" s="101"/>
      <c r="UTA39" s="101"/>
      <c r="UTB39" s="101"/>
      <c r="UTC39" s="101"/>
      <c r="UTD39" s="101"/>
      <c r="UTE39" s="101"/>
      <c r="UTF39" s="101"/>
      <c r="UTG39" s="101"/>
      <c r="UTH39" s="101"/>
      <c r="UTI39" s="101"/>
      <c r="UTJ39" s="101"/>
      <c r="UTK39" s="101"/>
      <c r="UTL39" s="101"/>
      <c r="UTM39" s="101"/>
      <c r="UTN39" s="101"/>
      <c r="UTO39" s="101"/>
      <c r="UTP39" s="101"/>
      <c r="UTQ39" s="101"/>
      <c r="UTR39" s="101"/>
      <c r="UTS39" s="101"/>
      <c r="UTT39" s="101"/>
      <c r="UTU39" s="101"/>
      <c r="UTV39" s="101"/>
      <c r="UTW39" s="101"/>
      <c r="UTX39" s="101"/>
      <c r="UTY39" s="101"/>
      <c r="UTZ39" s="101"/>
      <c r="UUA39" s="101"/>
      <c r="UUB39" s="101"/>
      <c r="UUC39" s="101"/>
      <c r="UUD39" s="101"/>
      <c r="UUE39" s="101"/>
      <c r="UUF39" s="101"/>
      <c r="UUG39" s="101"/>
      <c r="UUH39" s="101"/>
      <c r="UUI39" s="101"/>
      <c r="UUJ39" s="101"/>
      <c r="UUK39" s="101"/>
      <c r="UUL39" s="101"/>
      <c r="UUM39" s="101"/>
      <c r="UUN39" s="101"/>
      <c r="UUO39" s="101"/>
      <c r="UUP39" s="101"/>
      <c r="UUQ39" s="101"/>
      <c r="UUR39" s="101"/>
      <c r="UUS39" s="101"/>
      <c r="UUT39" s="101"/>
      <c r="UUU39" s="101"/>
      <c r="UUV39" s="101"/>
      <c r="UUW39" s="101"/>
      <c r="UUX39" s="101"/>
      <c r="UUY39" s="101"/>
      <c r="UUZ39" s="101"/>
      <c r="UVA39" s="101"/>
      <c r="UVB39" s="101"/>
      <c r="UVC39" s="101"/>
      <c r="UVD39" s="101"/>
      <c r="UVE39" s="101"/>
      <c r="UVF39" s="101"/>
      <c r="UVG39" s="101"/>
      <c r="UVH39" s="101"/>
      <c r="UVI39" s="101"/>
      <c r="UVJ39" s="101"/>
      <c r="UVK39" s="101"/>
      <c r="UVL39" s="101"/>
      <c r="UVM39" s="101"/>
      <c r="UVN39" s="101"/>
      <c r="UVO39" s="101"/>
      <c r="UVP39" s="101"/>
      <c r="UVQ39" s="101"/>
      <c r="UVR39" s="101"/>
      <c r="UVS39" s="101"/>
      <c r="UVT39" s="101"/>
      <c r="UVU39" s="101"/>
      <c r="UVV39" s="101"/>
      <c r="UVW39" s="101"/>
      <c r="UVX39" s="101"/>
      <c r="UVY39" s="101"/>
      <c r="UVZ39" s="101"/>
      <c r="UWA39" s="101"/>
      <c r="UWB39" s="101"/>
      <c r="UWC39" s="101"/>
      <c r="UWD39" s="101"/>
      <c r="UWE39" s="101"/>
      <c r="UWF39" s="101"/>
      <c r="UWG39" s="101"/>
      <c r="UWH39" s="101"/>
      <c r="UWI39" s="101"/>
      <c r="UWJ39" s="101"/>
      <c r="UWK39" s="101"/>
      <c r="UWL39" s="101"/>
      <c r="UWM39" s="101"/>
      <c r="UWN39" s="101"/>
      <c r="UWO39" s="101"/>
      <c r="UWP39" s="101"/>
      <c r="UWQ39" s="101"/>
      <c r="UWR39" s="101"/>
      <c r="UWS39" s="101"/>
      <c r="UWT39" s="101"/>
      <c r="UWU39" s="101"/>
      <c r="UWV39" s="101"/>
      <c r="UWW39" s="101"/>
      <c r="UWX39" s="101"/>
      <c r="UWY39" s="101"/>
      <c r="UWZ39" s="101"/>
      <c r="UXA39" s="101"/>
      <c r="UXB39" s="101"/>
      <c r="UXC39" s="101"/>
      <c r="UXD39" s="101"/>
      <c r="UXE39" s="101"/>
      <c r="UXF39" s="101"/>
      <c r="UXG39" s="101"/>
      <c r="UXH39" s="101"/>
      <c r="UXI39" s="101"/>
      <c r="UXJ39" s="101"/>
      <c r="UXK39" s="101"/>
      <c r="UXL39" s="101"/>
      <c r="UXM39" s="101"/>
      <c r="UXN39" s="101"/>
      <c r="UXO39" s="101"/>
      <c r="UXP39" s="101"/>
      <c r="UXQ39" s="101"/>
      <c r="UXR39" s="101"/>
      <c r="UXS39" s="101"/>
      <c r="UXT39" s="101"/>
      <c r="UXU39" s="101"/>
      <c r="UXV39" s="101"/>
      <c r="UXW39" s="101"/>
      <c r="UXX39" s="101"/>
      <c r="UXY39" s="101"/>
      <c r="UXZ39" s="101"/>
      <c r="UYA39" s="101"/>
      <c r="UYB39" s="101"/>
      <c r="UYC39" s="101"/>
      <c r="UYD39" s="101"/>
      <c r="UYE39" s="101"/>
      <c r="UYF39" s="101"/>
      <c r="UYG39" s="101"/>
      <c r="UYH39" s="101"/>
      <c r="UYI39" s="101"/>
      <c r="UYJ39" s="101"/>
      <c r="UYK39" s="101"/>
      <c r="UYL39" s="101"/>
      <c r="UYM39" s="101"/>
      <c r="UYN39" s="101"/>
      <c r="UYO39" s="101"/>
      <c r="UYP39" s="101"/>
      <c r="UYQ39" s="101"/>
      <c r="UYR39" s="101"/>
      <c r="UYS39" s="101"/>
      <c r="UYT39" s="101"/>
      <c r="UYU39" s="101"/>
      <c r="UYV39" s="101"/>
      <c r="UYW39" s="101"/>
      <c r="UYX39" s="101"/>
      <c r="UYY39" s="101"/>
      <c r="UYZ39" s="101"/>
      <c r="UZA39" s="101"/>
      <c r="UZB39" s="101"/>
      <c r="UZC39" s="101"/>
      <c r="UZD39" s="101"/>
      <c r="UZE39" s="101"/>
      <c r="UZF39" s="101"/>
      <c r="UZG39" s="101"/>
      <c r="UZH39" s="101"/>
      <c r="UZI39" s="101"/>
      <c r="UZJ39" s="101"/>
      <c r="UZK39" s="101"/>
      <c r="UZL39" s="101"/>
      <c r="UZM39" s="101"/>
      <c r="UZN39" s="101"/>
      <c r="UZO39" s="101"/>
      <c r="UZP39" s="101"/>
      <c r="UZQ39" s="101"/>
      <c r="UZR39" s="101"/>
      <c r="UZS39" s="101"/>
      <c r="UZT39" s="101"/>
      <c r="UZU39" s="101"/>
      <c r="UZV39" s="101"/>
      <c r="UZW39" s="101"/>
      <c r="UZX39" s="101"/>
      <c r="UZY39" s="101"/>
      <c r="UZZ39" s="101"/>
      <c r="VAA39" s="101"/>
      <c r="VAB39" s="101"/>
      <c r="VAC39" s="101"/>
      <c r="VAD39" s="101"/>
      <c r="VAE39" s="101"/>
      <c r="VAF39" s="101"/>
      <c r="VAG39" s="101"/>
      <c r="VAH39" s="101"/>
      <c r="VAI39" s="101"/>
      <c r="VAJ39" s="101"/>
      <c r="VAK39" s="101"/>
      <c r="VAL39" s="101"/>
      <c r="VAM39" s="101"/>
      <c r="VAN39" s="101"/>
      <c r="VAO39" s="101"/>
      <c r="VAP39" s="101"/>
      <c r="VAQ39" s="101"/>
      <c r="VAR39" s="101"/>
      <c r="VAS39" s="101"/>
      <c r="VAT39" s="101"/>
      <c r="VAU39" s="101"/>
      <c r="VAV39" s="101"/>
      <c r="VAW39" s="101"/>
      <c r="VAX39" s="101"/>
      <c r="VAY39" s="101"/>
      <c r="VAZ39" s="101"/>
      <c r="VBA39" s="101"/>
      <c r="VBB39" s="101"/>
      <c r="VBC39" s="101"/>
      <c r="VBD39" s="101"/>
      <c r="VBE39" s="101"/>
      <c r="VBF39" s="101"/>
      <c r="VBG39" s="101"/>
      <c r="VBH39" s="101"/>
      <c r="VBI39" s="101"/>
      <c r="VBJ39" s="101"/>
      <c r="VBK39" s="101"/>
      <c r="VBL39" s="101"/>
      <c r="VBM39" s="101"/>
      <c r="VBN39" s="101"/>
      <c r="VBO39" s="101"/>
      <c r="VBP39" s="101"/>
      <c r="VBQ39" s="101"/>
      <c r="VBR39" s="101"/>
      <c r="VBS39" s="101"/>
      <c r="VBT39" s="101"/>
      <c r="VBU39" s="101"/>
      <c r="VBV39" s="101"/>
      <c r="VBW39" s="101"/>
      <c r="VBX39" s="101"/>
      <c r="VBY39" s="101"/>
      <c r="VBZ39" s="101"/>
      <c r="VCA39" s="101"/>
      <c r="VCB39" s="101"/>
      <c r="VCC39" s="101"/>
      <c r="VCD39" s="101"/>
      <c r="VCE39" s="101"/>
      <c r="VCF39" s="101"/>
      <c r="VCG39" s="101"/>
      <c r="VCH39" s="101"/>
      <c r="VCI39" s="101"/>
      <c r="VCJ39" s="101"/>
      <c r="VCK39" s="101"/>
      <c r="VCL39" s="101"/>
      <c r="VCM39" s="101"/>
      <c r="VCN39" s="101"/>
      <c r="VCO39" s="101"/>
      <c r="VCP39" s="101"/>
      <c r="VCQ39" s="101"/>
      <c r="VCR39" s="101"/>
      <c r="VCS39" s="101"/>
      <c r="VCT39" s="101"/>
      <c r="VCU39" s="101"/>
      <c r="VCV39" s="101"/>
      <c r="VCW39" s="101"/>
      <c r="VCX39" s="101"/>
      <c r="VCY39" s="101"/>
      <c r="VCZ39" s="101"/>
      <c r="VDA39" s="101"/>
      <c r="VDB39" s="101"/>
      <c r="VDC39" s="101"/>
      <c r="VDD39" s="101"/>
      <c r="VDE39" s="101"/>
      <c r="VDF39" s="101"/>
      <c r="VDG39" s="101"/>
      <c r="VDH39" s="101"/>
      <c r="VDI39" s="101"/>
      <c r="VDJ39" s="101"/>
      <c r="VDK39" s="101"/>
      <c r="VDL39" s="101"/>
      <c r="VDM39" s="101"/>
      <c r="VDN39" s="101"/>
      <c r="VDO39" s="101"/>
      <c r="VDP39" s="101"/>
      <c r="VDQ39" s="101"/>
      <c r="VDR39" s="101"/>
      <c r="VDS39" s="101"/>
      <c r="VDT39" s="101"/>
      <c r="VDU39" s="101"/>
      <c r="VDV39" s="101"/>
      <c r="VDW39" s="101"/>
      <c r="VDX39" s="101"/>
      <c r="VDY39" s="101"/>
      <c r="VDZ39" s="101"/>
      <c r="VEA39" s="101"/>
      <c r="VEB39" s="101"/>
      <c r="VEC39" s="101"/>
      <c r="VED39" s="101"/>
      <c r="VEE39" s="101"/>
      <c r="VEF39" s="101"/>
      <c r="VEG39" s="101"/>
      <c r="VEH39" s="101"/>
      <c r="VEI39" s="101"/>
      <c r="VEJ39" s="101"/>
      <c r="VEK39" s="101"/>
      <c r="VEL39" s="101"/>
      <c r="VEM39" s="101"/>
      <c r="VEN39" s="101"/>
      <c r="VEO39" s="101"/>
      <c r="VEP39" s="101"/>
      <c r="VEQ39" s="101"/>
      <c r="VER39" s="101"/>
      <c r="VES39" s="101"/>
      <c r="VET39" s="101"/>
      <c r="VEU39" s="101"/>
      <c r="VEV39" s="101"/>
      <c r="VEW39" s="101"/>
      <c r="VEX39" s="101"/>
      <c r="VEY39" s="101"/>
      <c r="VEZ39" s="101"/>
      <c r="VFA39" s="101"/>
      <c r="VFB39" s="101"/>
      <c r="VFC39" s="101"/>
      <c r="VFD39" s="101"/>
      <c r="VFE39" s="101"/>
      <c r="VFF39" s="101"/>
      <c r="VFG39" s="101"/>
      <c r="VFH39" s="101"/>
      <c r="VFI39" s="101"/>
      <c r="VFJ39" s="101"/>
      <c r="VFK39" s="101"/>
      <c r="VFL39" s="101"/>
      <c r="VFM39" s="101"/>
      <c r="VFN39" s="101"/>
      <c r="VFO39" s="101"/>
      <c r="VFP39" s="101"/>
      <c r="VFQ39" s="101"/>
      <c r="VFR39" s="101"/>
      <c r="VFS39" s="101"/>
      <c r="VFT39" s="101"/>
      <c r="VFU39" s="101"/>
      <c r="VFV39" s="101"/>
      <c r="VFW39" s="101"/>
      <c r="VFX39" s="101"/>
      <c r="VFY39" s="101"/>
      <c r="VFZ39" s="101"/>
      <c r="VGA39" s="101"/>
      <c r="VGB39" s="101"/>
      <c r="VGC39" s="101"/>
      <c r="VGD39" s="101"/>
      <c r="VGE39" s="101"/>
      <c r="VGF39" s="101"/>
      <c r="VGG39" s="101"/>
      <c r="VGH39" s="101"/>
      <c r="VGI39" s="101"/>
      <c r="VGJ39" s="101"/>
      <c r="VGK39" s="101"/>
      <c r="VGL39" s="101"/>
      <c r="VGM39" s="101"/>
      <c r="VGN39" s="101"/>
      <c r="VGO39" s="101"/>
      <c r="VGP39" s="101"/>
      <c r="VGQ39" s="101"/>
      <c r="VGR39" s="101"/>
      <c r="VGS39" s="101"/>
      <c r="VGT39" s="101"/>
      <c r="VGU39" s="101"/>
      <c r="VGV39" s="101"/>
      <c r="VGW39" s="101"/>
      <c r="VGX39" s="101"/>
      <c r="VGY39" s="101"/>
      <c r="VGZ39" s="101"/>
      <c r="VHA39" s="101"/>
      <c r="VHB39" s="101"/>
      <c r="VHC39" s="101"/>
      <c r="VHD39" s="101"/>
      <c r="VHE39" s="101"/>
      <c r="VHF39" s="101"/>
      <c r="VHG39" s="101"/>
      <c r="VHH39" s="101"/>
      <c r="VHI39" s="101"/>
      <c r="VHJ39" s="101"/>
      <c r="VHK39" s="101"/>
      <c r="VHL39" s="101"/>
      <c r="VHM39" s="101"/>
      <c r="VHN39" s="101"/>
      <c r="VHO39" s="101"/>
      <c r="VHP39" s="101"/>
      <c r="VHQ39" s="101"/>
      <c r="VHR39" s="101"/>
      <c r="VHS39" s="101"/>
      <c r="VHT39" s="101"/>
      <c r="VHU39" s="101"/>
      <c r="VHV39" s="101"/>
      <c r="VHW39" s="101"/>
      <c r="VHX39" s="101"/>
      <c r="VHY39" s="101"/>
      <c r="VHZ39" s="101"/>
      <c r="VIA39" s="101"/>
      <c r="VIB39" s="101"/>
      <c r="VIC39" s="101"/>
      <c r="VID39" s="101"/>
      <c r="VIE39" s="101"/>
      <c r="VIF39" s="101"/>
      <c r="VIG39" s="101"/>
      <c r="VIH39" s="101"/>
      <c r="VII39" s="101"/>
      <c r="VIJ39" s="101"/>
      <c r="VIK39" s="101"/>
      <c r="VIL39" s="101"/>
      <c r="VIM39" s="101"/>
      <c r="VIN39" s="101"/>
      <c r="VIO39" s="101"/>
      <c r="VIP39" s="101"/>
      <c r="VIQ39" s="101"/>
      <c r="VIR39" s="101"/>
      <c r="VIS39" s="101"/>
      <c r="VIT39" s="101"/>
      <c r="VIU39" s="101"/>
      <c r="VIV39" s="101"/>
      <c r="VIW39" s="101"/>
      <c r="VIX39" s="101"/>
      <c r="VIY39" s="101"/>
      <c r="VIZ39" s="101"/>
      <c r="VJA39" s="101"/>
      <c r="VJB39" s="101"/>
      <c r="VJC39" s="101"/>
      <c r="VJD39" s="101"/>
      <c r="VJE39" s="101"/>
      <c r="VJF39" s="101"/>
      <c r="VJG39" s="101"/>
      <c r="VJH39" s="101"/>
      <c r="VJI39" s="101"/>
      <c r="VJJ39" s="101"/>
      <c r="VJK39" s="101"/>
      <c r="VJL39" s="101"/>
      <c r="VJM39" s="101"/>
      <c r="VJN39" s="101"/>
      <c r="VJO39" s="101"/>
      <c r="VJP39" s="101"/>
      <c r="VJQ39" s="101"/>
      <c r="VJR39" s="101"/>
      <c r="VJS39" s="101"/>
      <c r="VJT39" s="101"/>
      <c r="VJU39" s="101"/>
      <c r="VJV39" s="101"/>
      <c r="VJW39" s="101"/>
      <c r="VJX39" s="101"/>
      <c r="VJY39" s="101"/>
      <c r="VJZ39" s="101"/>
      <c r="VKA39" s="101"/>
      <c r="VKB39" s="101"/>
      <c r="VKC39" s="101"/>
      <c r="VKD39" s="101"/>
      <c r="VKE39" s="101"/>
      <c r="VKF39" s="101"/>
      <c r="VKG39" s="101"/>
      <c r="VKH39" s="101"/>
      <c r="VKI39" s="101"/>
      <c r="VKJ39" s="101"/>
      <c r="VKK39" s="101"/>
      <c r="VKL39" s="101"/>
      <c r="VKM39" s="101"/>
      <c r="VKN39" s="101"/>
      <c r="VKO39" s="101"/>
      <c r="VKP39" s="101"/>
      <c r="VKQ39" s="101"/>
      <c r="VKR39" s="101"/>
      <c r="VKS39" s="101"/>
      <c r="VKT39" s="101"/>
      <c r="VKU39" s="101"/>
      <c r="VKV39" s="101"/>
      <c r="VKW39" s="101"/>
      <c r="VKX39" s="101"/>
      <c r="VKY39" s="101"/>
      <c r="VKZ39" s="101"/>
      <c r="VLA39" s="101"/>
      <c r="VLB39" s="101"/>
      <c r="VLC39" s="101"/>
      <c r="VLD39" s="101"/>
      <c r="VLE39" s="101"/>
      <c r="VLF39" s="101"/>
      <c r="VLG39" s="101"/>
      <c r="VLH39" s="101"/>
      <c r="VLI39" s="101"/>
      <c r="VLJ39" s="101"/>
      <c r="VLK39" s="101"/>
      <c r="VLL39" s="101"/>
      <c r="VLM39" s="101"/>
      <c r="VLN39" s="101"/>
      <c r="VLO39" s="101"/>
      <c r="VLP39" s="101"/>
      <c r="VLQ39" s="101"/>
      <c r="VLR39" s="101"/>
      <c r="VLS39" s="101"/>
      <c r="VLT39" s="101"/>
      <c r="VLU39" s="101"/>
      <c r="VLV39" s="101"/>
      <c r="VLW39" s="101"/>
      <c r="VLX39" s="101"/>
      <c r="VLY39" s="101"/>
      <c r="VLZ39" s="101"/>
      <c r="VMA39" s="101"/>
      <c r="VMB39" s="101"/>
      <c r="VMC39" s="101"/>
      <c r="VMD39" s="101"/>
      <c r="VME39" s="101"/>
      <c r="VMF39" s="101"/>
      <c r="VMG39" s="101"/>
      <c r="VMH39" s="101"/>
      <c r="VMI39" s="101"/>
      <c r="VMJ39" s="101"/>
      <c r="VMK39" s="101"/>
      <c r="VML39" s="101"/>
      <c r="VMM39" s="101"/>
      <c r="VMN39" s="101"/>
      <c r="VMO39" s="101"/>
      <c r="VMP39" s="101"/>
      <c r="VMQ39" s="101"/>
      <c r="VMR39" s="101"/>
      <c r="VMS39" s="101"/>
      <c r="VMT39" s="101"/>
      <c r="VMU39" s="101"/>
      <c r="VMV39" s="101"/>
      <c r="VMW39" s="101"/>
      <c r="VMX39" s="101"/>
      <c r="VMY39" s="101"/>
      <c r="VMZ39" s="101"/>
      <c r="VNA39" s="101"/>
      <c r="VNB39" s="101"/>
      <c r="VNC39" s="101"/>
      <c r="VND39" s="101"/>
      <c r="VNE39" s="101"/>
      <c r="VNF39" s="101"/>
      <c r="VNG39" s="101"/>
      <c r="VNH39" s="101"/>
      <c r="VNI39" s="101"/>
      <c r="VNJ39" s="101"/>
      <c r="VNK39" s="101"/>
      <c r="VNL39" s="101"/>
      <c r="VNM39" s="101"/>
      <c r="VNN39" s="101"/>
      <c r="VNO39" s="101"/>
      <c r="VNP39" s="101"/>
      <c r="VNQ39" s="101"/>
      <c r="VNR39" s="101"/>
      <c r="VNS39" s="101"/>
      <c r="VNT39" s="101"/>
      <c r="VNU39" s="101"/>
      <c r="VNV39" s="101"/>
      <c r="VNW39" s="101"/>
      <c r="VNX39" s="101"/>
      <c r="VNY39" s="101"/>
      <c r="VNZ39" s="101"/>
      <c r="VOA39" s="101"/>
      <c r="VOB39" s="101"/>
      <c r="VOC39" s="101"/>
      <c r="VOD39" s="101"/>
      <c r="VOE39" s="101"/>
      <c r="VOF39" s="101"/>
      <c r="VOG39" s="101"/>
      <c r="VOH39" s="101"/>
      <c r="VOI39" s="101"/>
      <c r="VOJ39" s="101"/>
      <c r="VOK39" s="101"/>
      <c r="VOL39" s="101"/>
      <c r="VOM39" s="101"/>
      <c r="VON39" s="101"/>
      <c r="VOO39" s="101"/>
      <c r="VOP39" s="101"/>
      <c r="VOQ39" s="101"/>
      <c r="VOR39" s="101"/>
      <c r="VOS39" s="101"/>
      <c r="VOT39" s="101"/>
      <c r="VOU39" s="101"/>
      <c r="VOV39" s="101"/>
      <c r="VOW39" s="101"/>
      <c r="VOX39" s="101"/>
      <c r="VOY39" s="101"/>
      <c r="VOZ39" s="101"/>
      <c r="VPA39" s="101"/>
      <c r="VPB39" s="101"/>
      <c r="VPC39" s="101"/>
      <c r="VPD39" s="101"/>
      <c r="VPE39" s="101"/>
      <c r="VPF39" s="101"/>
      <c r="VPG39" s="101"/>
      <c r="VPH39" s="101"/>
      <c r="VPI39" s="101"/>
      <c r="VPJ39" s="101"/>
      <c r="VPK39" s="101"/>
      <c r="VPL39" s="101"/>
      <c r="VPM39" s="101"/>
      <c r="VPN39" s="101"/>
      <c r="VPO39" s="101"/>
      <c r="VPP39" s="101"/>
      <c r="VPQ39" s="101"/>
      <c r="VPR39" s="101"/>
      <c r="VPS39" s="101"/>
      <c r="VPT39" s="101"/>
      <c r="VPU39" s="101"/>
      <c r="VPV39" s="101"/>
      <c r="VPW39" s="101"/>
      <c r="VPX39" s="101"/>
      <c r="VPY39" s="101"/>
      <c r="VPZ39" s="101"/>
      <c r="VQA39" s="101"/>
      <c r="VQB39" s="101"/>
      <c r="VQC39" s="101"/>
      <c r="VQD39" s="101"/>
      <c r="VQE39" s="101"/>
      <c r="VQF39" s="101"/>
      <c r="VQG39" s="101"/>
      <c r="VQH39" s="101"/>
      <c r="VQI39" s="101"/>
      <c r="VQJ39" s="101"/>
      <c r="VQK39" s="101"/>
      <c r="VQL39" s="101"/>
      <c r="VQM39" s="101"/>
      <c r="VQN39" s="101"/>
      <c r="VQO39" s="101"/>
      <c r="VQP39" s="101"/>
      <c r="VQQ39" s="101"/>
      <c r="VQR39" s="101"/>
      <c r="VQS39" s="101"/>
      <c r="VQT39" s="101"/>
      <c r="VQU39" s="101"/>
      <c r="VQV39" s="101"/>
      <c r="VQW39" s="101"/>
      <c r="VQX39" s="101"/>
      <c r="VQY39" s="101"/>
      <c r="VQZ39" s="101"/>
      <c r="VRA39" s="101"/>
      <c r="VRB39" s="101"/>
      <c r="VRC39" s="101"/>
      <c r="VRD39" s="101"/>
      <c r="VRE39" s="101"/>
      <c r="VRF39" s="101"/>
      <c r="VRG39" s="101"/>
      <c r="VRH39" s="101"/>
      <c r="VRI39" s="101"/>
      <c r="VRJ39" s="101"/>
      <c r="VRK39" s="101"/>
      <c r="VRL39" s="101"/>
      <c r="VRM39" s="101"/>
      <c r="VRN39" s="101"/>
      <c r="VRO39" s="101"/>
      <c r="VRP39" s="101"/>
      <c r="VRQ39" s="101"/>
      <c r="VRR39" s="101"/>
      <c r="VRS39" s="101"/>
      <c r="VRT39" s="101"/>
      <c r="VRU39" s="101"/>
      <c r="VRV39" s="101"/>
      <c r="VRW39" s="101"/>
      <c r="VRX39" s="101"/>
      <c r="VRY39" s="101"/>
      <c r="VRZ39" s="101"/>
      <c r="VSA39" s="101"/>
      <c r="VSB39" s="101"/>
      <c r="VSC39" s="101"/>
      <c r="VSD39" s="101"/>
      <c r="VSE39" s="101"/>
      <c r="VSF39" s="101"/>
      <c r="VSG39" s="101"/>
      <c r="VSH39" s="101"/>
      <c r="VSI39" s="101"/>
      <c r="VSJ39" s="101"/>
      <c r="VSK39" s="101"/>
      <c r="VSL39" s="101"/>
      <c r="VSM39" s="101"/>
      <c r="VSN39" s="101"/>
      <c r="VSO39" s="101"/>
      <c r="VSP39" s="101"/>
      <c r="VSQ39" s="101"/>
      <c r="VSR39" s="101"/>
      <c r="VSS39" s="101"/>
      <c r="VST39" s="101"/>
      <c r="VSU39" s="101"/>
      <c r="VSV39" s="101"/>
      <c r="VSW39" s="101"/>
      <c r="VSX39" s="101"/>
      <c r="VSY39" s="101"/>
      <c r="VSZ39" s="101"/>
      <c r="VTA39" s="101"/>
      <c r="VTB39" s="101"/>
      <c r="VTC39" s="101"/>
      <c r="VTD39" s="101"/>
      <c r="VTE39" s="101"/>
      <c r="VTF39" s="101"/>
      <c r="VTG39" s="101"/>
      <c r="VTH39" s="101"/>
      <c r="VTI39" s="101"/>
      <c r="VTJ39" s="101"/>
      <c r="VTK39" s="101"/>
      <c r="VTL39" s="101"/>
      <c r="VTM39" s="101"/>
      <c r="VTN39" s="101"/>
      <c r="VTO39" s="101"/>
      <c r="VTP39" s="101"/>
      <c r="VTQ39" s="101"/>
      <c r="VTR39" s="101"/>
      <c r="VTS39" s="101"/>
      <c r="VTT39" s="101"/>
      <c r="VTU39" s="101"/>
      <c r="VTV39" s="101"/>
      <c r="VTW39" s="101"/>
      <c r="VTX39" s="101"/>
      <c r="VTY39" s="101"/>
      <c r="VTZ39" s="101"/>
      <c r="VUA39" s="101"/>
      <c r="VUB39" s="101"/>
      <c r="VUC39" s="101"/>
      <c r="VUD39" s="101"/>
      <c r="VUE39" s="101"/>
      <c r="VUF39" s="101"/>
      <c r="VUG39" s="101"/>
      <c r="VUH39" s="101"/>
      <c r="VUI39" s="101"/>
      <c r="VUJ39" s="101"/>
      <c r="VUK39" s="101"/>
      <c r="VUL39" s="101"/>
      <c r="VUM39" s="101"/>
      <c r="VUN39" s="101"/>
      <c r="VUO39" s="101"/>
      <c r="VUP39" s="101"/>
      <c r="VUQ39" s="101"/>
      <c r="VUR39" s="101"/>
      <c r="VUS39" s="101"/>
      <c r="VUT39" s="101"/>
      <c r="VUU39" s="101"/>
      <c r="VUV39" s="101"/>
      <c r="VUW39" s="101"/>
      <c r="VUX39" s="101"/>
      <c r="VUY39" s="101"/>
      <c r="VUZ39" s="101"/>
      <c r="VVA39" s="101"/>
      <c r="VVB39" s="101"/>
      <c r="VVC39" s="101"/>
      <c r="VVD39" s="101"/>
      <c r="VVE39" s="101"/>
      <c r="VVF39" s="101"/>
      <c r="VVG39" s="101"/>
      <c r="VVH39" s="101"/>
      <c r="VVI39" s="101"/>
      <c r="VVJ39" s="101"/>
      <c r="VVK39" s="101"/>
      <c r="VVL39" s="101"/>
      <c r="VVM39" s="101"/>
      <c r="VVN39" s="101"/>
      <c r="VVO39" s="101"/>
      <c r="VVP39" s="101"/>
      <c r="VVQ39" s="101"/>
      <c r="VVR39" s="101"/>
      <c r="VVS39" s="101"/>
      <c r="VVT39" s="101"/>
      <c r="VVU39" s="101"/>
      <c r="VVV39" s="101"/>
      <c r="VVW39" s="101"/>
      <c r="VVX39" s="101"/>
      <c r="VVY39" s="101"/>
      <c r="VVZ39" s="101"/>
      <c r="VWA39" s="101"/>
      <c r="VWB39" s="101"/>
      <c r="VWC39" s="101"/>
      <c r="VWD39" s="101"/>
      <c r="VWE39" s="101"/>
      <c r="VWF39" s="101"/>
      <c r="VWG39" s="101"/>
      <c r="VWH39" s="101"/>
      <c r="VWI39" s="101"/>
      <c r="VWJ39" s="101"/>
      <c r="VWK39" s="101"/>
      <c r="VWL39" s="101"/>
      <c r="VWM39" s="101"/>
      <c r="VWN39" s="101"/>
      <c r="VWO39" s="101"/>
      <c r="VWP39" s="101"/>
      <c r="VWQ39" s="101"/>
      <c r="VWR39" s="101"/>
      <c r="VWS39" s="101"/>
      <c r="VWT39" s="101"/>
      <c r="VWU39" s="101"/>
      <c r="VWV39" s="101"/>
      <c r="VWW39" s="101"/>
      <c r="VWX39" s="101"/>
      <c r="VWY39" s="101"/>
      <c r="VWZ39" s="101"/>
      <c r="VXA39" s="101"/>
      <c r="VXB39" s="101"/>
      <c r="VXC39" s="101"/>
      <c r="VXD39" s="101"/>
      <c r="VXE39" s="101"/>
      <c r="VXF39" s="101"/>
      <c r="VXG39" s="101"/>
      <c r="VXH39" s="101"/>
      <c r="VXI39" s="101"/>
      <c r="VXJ39" s="101"/>
      <c r="VXK39" s="101"/>
      <c r="VXL39" s="101"/>
      <c r="VXM39" s="101"/>
      <c r="VXN39" s="101"/>
      <c r="VXO39" s="101"/>
      <c r="VXP39" s="101"/>
      <c r="VXQ39" s="101"/>
      <c r="VXR39" s="101"/>
      <c r="VXS39" s="101"/>
      <c r="VXT39" s="101"/>
      <c r="VXU39" s="101"/>
      <c r="VXV39" s="101"/>
      <c r="VXW39" s="101"/>
      <c r="VXX39" s="101"/>
      <c r="VXY39" s="101"/>
      <c r="VXZ39" s="101"/>
      <c r="VYA39" s="101"/>
      <c r="VYB39" s="101"/>
      <c r="VYC39" s="101"/>
      <c r="VYD39" s="101"/>
      <c r="VYE39" s="101"/>
      <c r="VYF39" s="101"/>
      <c r="VYG39" s="101"/>
      <c r="VYH39" s="101"/>
      <c r="VYI39" s="101"/>
      <c r="VYJ39" s="101"/>
      <c r="VYK39" s="101"/>
      <c r="VYL39" s="101"/>
      <c r="VYM39" s="101"/>
      <c r="VYN39" s="101"/>
      <c r="VYO39" s="101"/>
      <c r="VYP39" s="101"/>
      <c r="VYQ39" s="101"/>
      <c r="VYR39" s="101"/>
      <c r="VYS39" s="101"/>
      <c r="VYT39" s="101"/>
      <c r="VYU39" s="101"/>
      <c r="VYV39" s="101"/>
      <c r="VYW39" s="101"/>
      <c r="VYX39" s="101"/>
      <c r="VYY39" s="101"/>
      <c r="VYZ39" s="101"/>
      <c r="VZA39" s="101"/>
      <c r="VZB39" s="101"/>
      <c r="VZC39" s="101"/>
      <c r="VZD39" s="101"/>
      <c r="VZE39" s="101"/>
      <c r="VZF39" s="101"/>
      <c r="VZG39" s="101"/>
      <c r="VZH39" s="101"/>
      <c r="VZI39" s="101"/>
      <c r="VZJ39" s="101"/>
      <c r="VZK39" s="101"/>
      <c r="VZL39" s="101"/>
      <c r="VZM39" s="101"/>
      <c r="VZN39" s="101"/>
      <c r="VZO39" s="101"/>
      <c r="VZP39" s="101"/>
      <c r="VZQ39" s="101"/>
      <c r="VZR39" s="101"/>
      <c r="VZS39" s="101"/>
      <c r="VZT39" s="101"/>
      <c r="VZU39" s="101"/>
      <c r="VZV39" s="101"/>
      <c r="VZW39" s="101"/>
      <c r="VZX39" s="101"/>
      <c r="VZY39" s="101"/>
      <c r="VZZ39" s="101"/>
      <c r="WAA39" s="101"/>
      <c r="WAB39" s="101"/>
      <c r="WAC39" s="101"/>
      <c r="WAD39" s="101"/>
      <c r="WAE39" s="101"/>
      <c r="WAF39" s="101"/>
      <c r="WAG39" s="101"/>
      <c r="WAH39" s="101"/>
      <c r="WAI39" s="101"/>
      <c r="WAJ39" s="101"/>
      <c r="WAK39" s="101"/>
      <c r="WAL39" s="101"/>
      <c r="WAM39" s="101"/>
      <c r="WAN39" s="101"/>
      <c r="WAO39" s="101"/>
      <c r="WAP39" s="101"/>
      <c r="WAQ39" s="101"/>
      <c r="WAR39" s="101"/>
      <c r="WAS39" s="101"/>
      <c r="WAT39" s="101"/>
      <c r="WAU39" s="101"/>
      <c r="WAV39" s="101"/>
      <c r="WAW39" s="101"/>
      <c r="WAX39" s="101"/>
      <c r="WAY39" s="101"/>
      <c r="WAZ39" s="101"/>
      <c r="WBA39" s="101"/>
      <c r="WBB39" s="101"/>
      <c r="WBC39" s="101"/>
      <c r="WBD39" s="101"/>
      <c r="WBE39" s="101"/>
      <c r="WBF39" s="101"/>
      <c r="WBG39" s="101"/>
      <c r="WBH39" s="101"/>
      <c r="WBI39" s="101"/>
      <c r="WBJ39" s="101"/>
      <c r="WBK39" s="101"/>
      <c r="WBL39" s="101"/>
      <c r="WBM39" s="101"/>
      <c r="WBN39" s="101"/>
      <c r="WBO39" s="101"/>
      <c r="WBP39" s="101"/>
      <c r="WBQ39" s="101"/>
      <c r="WBR39" s="101"/>
      <c r="WBS39" s="101"/>
      <c r="WBT39" s="101"/>
      <c r="WBU39" s="101"/>
      <c r="WBV39" s="101"/>
      <c r="WBW39" s="101"/>
      <c r="WBX39" s="101"/>
      <c r="WBY39" s="101"/>
      <c r="WBZ39" s="101"/>
      <c r="WCA39" s="101"/>
      <c r="WCB39" s="101"/>
      <c r="WCC39" s="101"/>
      <c r="WCD39" s="101"/>
      <c r="WCE39" s="101"/>
      <c r="WCF39" s="101"/>
      <c r="WCG39" s="101"/>
      <c r="WCH39" s="101"/>
      <c r="WCI39" s="101"/>
      <c r="WCJ39" s="101"/>
      <c r="WCK39" s="101"/>
      <c r="WCL39" s="101"/>
      <c r="WCM39" s="101"/>
      <c r="WCN39" s="101"/>
      <c r="WCO39" s="101"/>
      <c r="WCP39" s="101"/>
      <c r="WCQ39" s="101"/>
      <c r="WCR39" s="101"/>
      <c r="WCS39" s="101"/>
      <c r="WCT39" s="101"/>
      <c r="WCU39" s="101"/>
      <c r="WCV39" s="101"/>
      <c r="WCW39" s="101"/>
      <c r="WCX39" s="101"/>
      <c r="WCY39" s="101"/>
      <c r="WCZ39" s="101"/>
      <c r="WDA39" s="101"/>
      <c r="WDB39" s="101"/>
      <c r="WDC39" s="101"/>
      <c r="WDD39" s="101"/>
      <c r="WDE39" s="101"/>
      <c r="WDF39" s="101"/>
      <c r="WDG39" s="101"/>
      <c r="WDH39" s="101"/>
      <c r="WDI39" s="101"/>
      <c r="WDJ39" s="101"/>
      <c r="WDK39" s="101"/>
      <c r="WDL39" s="101"/>
      <c r="WDM39" s="101"/>
      <c r="WDN39" s="101"/>
      <c r="WDO39" s="101"/>
      <c r="WDP39" s="101"/>
      <c r="WDQ39" s="101"/>
      <c r="WDR39" s="101"/>
      <c r="WDS39" s="101"/>
      <c r="WDT39" s="101"/>
      <c r="WDU39" s="101"/>
      <c r="WDV39" s="101"/>
      <c r="WDW39" s="101"/>
      <c r="WDX39" s="101"/>
      <c r="WDY39" s="101"/>
      <c r="WDZ39" s="101"/>
      <c r="WEA39" s="101"/>
      <c r="WEB39" s="101"/>
      <c r="WEC39" s="101"/>
      <c r="WED39" s="101"/>
      <c r="WEE39" s="101"/>
      <c r="WEF39" s="101"/>
      <c r="WEG39" s="101"/>
      <c r="WEH39" s="101"/>
      <c r="WEI39" s="101"/>
      <c r="WEJ39" s="101"/>
      <c r="WEK39" s="101"/>
      <c r="WEL39" s="101"/>
      <c r="WEM39" s="101"/>
      <c r="WEN39" s="101"/>
      <c r="WEO39" s="101"/>
      <c r="WEP39" s="101"/>
      <c r="WEQ39" s="101"/>
      <c r="WER39" s="101"/>
      <c r="WES39" s="101"/>
      <c r="WET39" s="101"/>
      <c r="WEU39" s="101"/>
      <c r="WEV39" s="101"/>
      <c r="WEW39" s="101"/>
      <c r="WEX39" s="101"/>
      <c r="WEY39" s="101"/>
      <c r="WEZ39" s="101"/>
      <c r="WFA39" s="101"/>
      <c r="WFB39" s="101"/>
      <c r="WFC39" s="101"/>
      <c r="WFD39" s="101"/>
      <c r="WFE39" s="101"/>
      <c r="WFF39" s="101"/>
      <c r="WFG39" s="101"/>
      <c r="WFH39" s="101"/>
      <c r="WFI39" s="101"/>
      <c r="WFJ39" s="101"/>
      <c r="WFK39" s="101"/>
      <c r="WFL39" s="101"/>
      <c r="WFM39" s="101"/>
      <c r="WFN39" s="101"/>
      <c r="WFO39" s="101"/>
      <c r="WFP39" s="101"/>
      <c r="WFQ39" s="101"/>
      <c r="WFR39" s="101"/>
      <c r="WFS39" s="101"/>
      <c r="WFT39" s="101"/>
      <c r="WFU39" s="101"/>
      <c r="WFV39" s="101"/>
      <c r="WFW39" s="101"/>
      <c r="WFX39" s="101"/>
      <c r="WFY39" s="101"/>
      <c r="WFZ39" s="101"/>
      <c r="WGA39" s="101"/>
      <c r="WGB39" s="101"/>
      <c r="WGC39" s="101"/>
      <c r="WGD39" s="101"/>
      <c r="WGE39" s="101"/>
      <c r="WGF39" s="101"/>
      <c r="WGG39" s="101"/>
      <c r="WGH39" s="101"/>
      <c r="WGI39" s="101"/>
      <c r="WGJ39" s="101"/>
      <c r="WGK39" s="101"/>
      <c r="WGL39" s="101"/>
      <c r="WGM39" s="101"/>
      <c r="WGN39" s="101"/>
      <c r="WGO39" s="101"/>
      <c r="WGP39" s="101"/>
      <c r="WGQ39" s="101"/>
      <c r="WGR39" s="101"/>
      <c r="WGS39" s="101"/>
      <c r="WGT39" s="101"/>
      <c r="WGU39" s="101"/>
      <c r="WGV39" s="101"/>
      <c r="WGW39" s="101"/>
      <c r="WGX39" s="101"/>
      <c r="WGY39" s="101"/>
      <c r="WGZ39" s="101"/>
      <c r="WHA39" s="101"/>
      <c r="WHB39" s="101"/>
      <c r="WHC39" s="101"/>
      <c r="WHD39" s="101"/>
      <c r="WHE39" s="101"/>
      <c r="WHF39" s="101"/>
      <c r="WHG39" s="101"/>
      <c r="WHH39" s="101"/>
      <c r="WHI39" s="101"/>
      <c r="WHJ39" s="101"/>
      <c r="WHK39" s="101"/>
      <c r="WHL39" s="101"/>
      <c r="WHM39" s="101"/>
      <c r="WHN39" s="101"/>
      <c r="WHO39" s="101"/>
      <c r="WHP39" s="101"/>
      <c r="WHQ39" s="101"/>
      <c r="WHR39" s="101"/>
      <c r="WHS39" s="101"/>
      <c r="WHT39" s="101"/>
      <c r="WHU39" s="101"/>
      <c r="WHV39" s="101"/>
      <c r="WHW39" s="101"/>
      <c r="WHX39" s="101"/>
      <c r="WHY39" s="101"/>
      <c r="WHZ39" s="101"/>
      <c r="WIA39" s="101"/>
      <c r="WIB39" s="101"/>
      <c r="WIC39" s="101"/>
      <c r="WID39" s="101"/>
      <c r="WIE39" s="101"/>
      <c r="WIF39" s="101"/>
      <c r="WIG39" s="101"/>
      <c r="WIH39" s="101"/>
      <c r="WII39" s="101"/>
      <c r="WIJ39" s="101"/>
      <c r="WIK39" s="101"/>
      <c r="WIL39" s="101"/>
      <c r="WIM39" s="101"/>
      <c r="WIN39" s="101"/>
      <c r="WIO39" s="101"/>
      <c r="WIP39" s="101"/>
      <c r="WIQ39" s="101"/>
      <c r="WIR39" s="101"/>
      <c r="WIS39" s="101"/>
      <c r="WIT39" s="101"/>
      <c r="WIU39" s="101"/>
      <c r="WIV39" s="101"/>
      <c r="WIW39" s="101"/>
      <c r="WIX39" s="101"/>
      <c r="WIY39" s="101"/>
      <c r="WIZ39" s="101"/>
      <c r="WJA39" s="101"/>
      <c r="WJB39" s="101"/>
      <c r="WJC39" s="101"/>
      <c r="WJD39" s="101"/>
      <c r="WJE39" s="101"/>
      <c r="WJF39" s="101"/>
      <c r="WJG39" s="101"/>
      <c r="WJH39" s="101"/>
      <c r="WJI39" s="101"/>
      <c r="WJJ39" s="101"/>
      <c r="WJK39" s="101"/>
      <c r="WJL39" s="101"/>
      <c r="WJM39" s="101"/>
      <c r="WJN39" s="101"/>
      <c r="WJO39" s="101"/>
      <c r="WJP39" s="101"/>
      <c r="WJQ39" s="101"/>
      <c r="WJR39" s="101"/>
      <c r="WJS39" s="101"/>
      <c r="WJT39" s="101"/>
      <c r="WJU39" s="101"/>
      <c r="WJV39" s="101"/>
      <c r="WJW39" s="101"/>
      <c r="WJX39" s="101"/>
      <c r="WJY39" s="101"/>
      <c r="WJZ39" s="101"/>
      <c r="WKA39" s="101"/>
      <c r="WKB39" s="101"/>
      <c r="WKC39" s="101"/>
      <c r="WKD39" s="101"/>
      <c r="WKE39" s="101"/>
      <c r="WKF39" s="101"/>
      <c r="WKG39" s="101"/>
      <c r="WKH39" s="101"/>
      <c r="WKI39" s="101"/>
      <c r="WKJ39" s="101"/>
      <c r="WKK39" s="101"/>
      <c r="WKL39" s="101"/>
      <c r="WKM39" s="101"/>
      <c r="WKN39" s="101"/>
      <c r="WKO39" s="101"/>
      <c r="WKP39" s="101"/>
      <c r="WKQ39" s="101"/>
      <c r="WKR39" s="101"/>
      <c r="WKS39" s="101"/>
      <c r="WKT39" s="101"/>
      <c r="WKU39" s="101"/>
      <c r="WKV39" s="101"/>
      <c r="WKW39" s="101"/>
      <c r="WKX39" s="101"/>
      <c r="WKY39" s="101"/>
      <c r="WKZ39" s="101"/>
      <c r="WLA39" s="101"/>
      <c r="WLB39" s="101"/>
      <c r="WLC39" s="101"/>
      <c r="WLD39" s="101"/>
      <c r="WLE39" s="101"/>
      <c r="WLF39" s="101"/>
      <c r="WLG39" s="101"/>
      <c r="WLH39" s="101"/>
      <c r="WLI39" s="101"/>
      <c r="WLJ39" s="101"/>
      <c r="WLK39" s="101"/>
      <c r="WLL39" s="101"/>
      <c r="WLM39" s="101"/>
      <c r="WLN39" s="101"/>
      <c r="WLO39" s="101"/>
      <c r="WLP39" s="101"/>
      <c r="WLQ39" s="101"/>
      <c r="WLR39" s="101"/>
      <c r="WLS39" s="101"/>
      <c r="WLT39" s="101"/>
      <c r="WLU39" s="101"/>
      <c r="WLV39" s="101"/>
      <c r="WLW39" s="101"/>
      <c r="WLX39" s="101"/>
      <c r="WLY39" s="101"/>
      <c r="WLZ39" s="101"/>
      <c r="WMA39" s="101"/>
      <c r="WMB39" s="101"/>
      <c r="WMC39" s="101"/>
      <c r="WMD39" s="101"/>
      <c r="WME39" s="101"/>
      <c r="WMF39" s="101"/>
      <c r="WMG39" s="101"/>
      <c r="WMH39" s="101"/>
      <c r="WMI39" s="101"/>
      <c r="WMJ39" s="101"/>
      <c r="WMK39" s="101"/>
      <c r="WML39" s="101"/>
      <c r="WMM39" s="101"/>
      <c r="WMN39" s="101"/>
      <c r="WMO39" s="101"/>
      <c r="WMP39" s="101"/>
      <c r="WMQ39" s="101"/>
      <c r="WMR39" s="101"/>
      <c r="WMS39" s="101"/>
      <c r="WMT39" s="101"/>
      <c r="WMU39" s="101"/>
      <c r="WMV39" s="101"/>
      <c r="WMW39" s="101"/>
      <c r="WMX39" s="101"/>
      <c r="WMY39" s="101"/>
      <c r="WMZ39" s="101"/>
      <c r="WNA39" s="101"/>
      <c r="WNB39" s="101"/>
      <c r="WNC39" s="101"/>
      <c r="WND39" s="101"/>
      <c r="WNE39" s="101"/>
      <c r="WNF39" s="101"/>
      <c r="WNG39" s="101"/>
      <c r="WNH39" s="101"/>
      <c r="WNI39" s="101"/>
      <c r="WNJ39" s="101"/>
      <c r="WNK39" s="101"/>
      <c r="WNL39" s="101"/>
      <c r="WNM39" s="101"/>
      <c r="WNN39" s="101"/>
      <c r="WNO39" s="101"/>
      <c r="WNP39" s="101"/>
      <c r="WNQ39" s="101"/>
      <c r="WNR39" s="101"/>
      <c r="WNS39" s="101"/>
      <c r="WNT39" s="101"/>
      <c r="WNU39" s="101"/>
      <c r="WNV39" s="101"/>
      <c r="WNW39" s="101"/>
      <c r="WNX39" s="101"/>
      <c r="WNY39" s="101"/>
      <c r="WNZ39" s="101"/>
      <c r="WOA39" s="101"/>
      <c r="WOB39" s="101"/>
      <c r="WOC39" s="101"/>
      <c r="WOD39" s="101"/>
      <c r="WOE39" s="101"/>
      <c r="WOF39" s="101"/>
      <c r="WOG39" s="101"/>
      <c r="WOH39" s="101"/>
      <c r="WOI39" s="101"/>
      <c r="WOJ39" s="101"/>
      <c r="WOK39" s="101"/>
      <c r="WOL39" s="101"/>
      <c r="WOM39" s="101"/>
      <c r="WON39" s="101"/>
      <c r="WOO39" s="101"/>
      <c r="WOP39" s="101"/>
      <c r="WOQ39" s="101"/>
      <c r="WOR39" s="101"/>
      <c r="WOS39" s="101"/>
      <c r="WOT39" s="101"/>
      <c r="WOU39" s="101"/>
      <c r="WOV39" s="101"/>
      <c r="WOW39" s="101"/>
      <c r="WOX39" s="101"/>
      <c r="WOY39" s="101"/>
      <c r="WOZ39" s="101"/>
      <c r="WPA39" s="101"/>
      <c r="WPB39" s="101"/>
      <c r="WPC39" s="101"/>
      <c r="WPD39" s="101"/>
      <c r="WPE39" s="101"/>
      <c r="WPF39" s="101"/>
      <c r="WPG39" s="101"/>
      <c r="WPH39" s="101"/>
      <c r="WPI39" s="101"/>
      <c r="WPJ39" s="101"/>
      <c r="WPK39" s="101"/>
      <c r="WPL39" s="101"/>
      <c r="WPM39" s="101"/>
      <c r="WPN39" s="101"/>
      <c r="WPO39" s="101"/>
      <c r="WPP39" s="101"/>
      <c r="WPQ39" s="101"/>
      <c r="WPR39" s="101"/>
      <c r="WPS39" s="101"/>
      <c r="WPT39" s="101"/>
      <c r="WPU39" s="101"/>
      <c r="WPV39" s="101"/>
      <c r="WPW39" s="101"/>
      <c r="WPX39" s="101"/>
      <c r="WPY39" s="101"/>
      <c r="WPZ39" s="101"/>
      <c r="WQA39" s="101"/>
      <c r="WQB39" s="101"/>
      <c r="WQC39" s="101"/>
      <c r="WQD39" s="101"/>
      <c r="WQE39" s="101"/>
      <c r="WQF39" s="101"/>
      <c r="WQG39" s="101"/>
      <c r="WQH39" s="101"/>
      <c r="WQI39" s="101"/>
      <c r="WQJ39" s="101"/>
      <c r="WQK39" s="101"/>
      <c r="WQL39" s="101"/>
      <c r="WQM39" s="101"/>
      <c r="WQN39" s="101"/>
      <c r="WQO39" s="101"/>
      <c r="WQP39" s="101"/>
      <c r="WQQ39" s="101"/>
      <c r="WQR39" s="101"/>
      <c r="WQS39" s="101"/>
      <c r="WQT39" s="101"/>
      <c r="WQU39" s="101"/>
      <c r="WQV39" s="101"/>
      <c r="WQW39" s="101"/>
      <c r="WQX39" s="101"/>
      <c r="WQY39" s="101"/>
      <c r="WQZ39" s="101"/>
      <c r="WRA39" s="101"/>
      <c r="WRB39" s="101"/>
      <c r="WRC39" s="101"/>
      <c r="WRD39" s="101"/>
      <c r="WRE39" s="101"/>
      <c r="WRF39" s="101"/>
      <c r="WRG39" s="101"/>
      <c r="WRH39" s="101"/>
      <c r="WRI39" s="101"/>
      <c r="WRJ39" s="101"/>
      <c r="WRK39" s="101"/>
      <c r="WRL39" s="101"/>
      <c r="WRM39" s="101"/>
      <c r="WRN39" s="101"/>
      <c r="WRO39" s="101"/>
      <c r="WRP39" s="101"/>
      <c r="WRQ39" s="101"/>
      <c r="WRR39" s="101"/>
      <c r="WRS39" s="101"/>
      <c r="WRT39" s="101"/>
      <c r="WRU39" s="101"/>
      <c r="WRV39" s="101"/>
      <c r="WRW39" s="101"/>
      <c r="WRX39" s="101"/>
      <c r="WRY39" s="101"/>
      <c r="WRZ39" s="101"/>
      <c r="WSA39" s="101"/>
      <c r="WSB39" s="101"/>
      <c r="WSC39" s="101"/>
      <c r="WSD39" s="101"/>
      <c r="WSE39" s="101"/>
      <c r="WSF39" s="101"/>
      <c r="WSG39" s="101"/>
      <c r="WSH39" s="101"/>
      <c r="WSI39" s="101"/>
      <c r="WSJ39" s="101"/>
      <c r="WSK39" s="101"/>
      <c r="WSL39" s="101"/>
      <c r="WSM39" s="101"/>
      <c r="WSN39" s="101"/>
      <c r="WSO39" s="101"/>
      <c r="WSP39" s="101"/>
      <c r="WSQ39" s="101"/>
      <c r="WSR39" s="101"/>
      <c r="WSS39" s="101"/>
      <c r="WST39" s="101"/>
      <c r="WSU39" s="101"/>
      <c r="WSV39" s="101"/>
      <c r="WSW39" s="101"/>
      <c r="WSX39" s="101"/>
      <c r="WSY39" s="101"/>
      <c r="WSZ39" s="101"/>
      <c r="WTA39" s="101"/>
      <c r="WTB39" s="101"/>
      <c r="WTC39" s="101"/>
      <c r="WTD39" s="101"/>
      <c r="WTE39" s="101"/>
      <c r="WTF39" s="101"/>
      <c r="WTG39" s="101"/>
      <c r="WTH39" s="101"/>
      <c r="WTI39" s="101"/>
      <c r="WTJ39" s="101"/>
      <c r="WTK39" s="101"/>
      <c r="WTL39" s="101"/>
      <c r="WTM39" s="101"/>
      <c r="WTN39" s="101"/>
      <c r="WTO39" s="101"/>
      <c r="WTP39" s="101"/>
      <c r="WTQ39" s="101"/>
      <c r="WTR39" s="101"/>
      <c r="WTS39" s="101"/>
      <c r="WTT39" s="101"/>
      <c r="WTU39" s="101"/>
      <c r="WTV39" s="101"/>
      <c r="WTW39" s="101"/>
      <c r="WTX39" s="101"/>
      <c r="WTY39" s="101"/>
      <c r="WTZ39" s="101"/>
      <c r="WUA39" s="101"/>
      <c r="WUB39" s="101"/>
      <c r="WUC39" s="101"/>
      <c r="WUD39" s="101"/>
      <c r="WUE39" s="101"/>
      <c r="WUF39" s="101"/>
      <c r="WUG39" s="101"/>
      <c r="WUH39" s="101"/>
      <c r="WUI39" s="101"/>
      <c r="WUJ39" s="101"/>
      <c r="WUK39" s="101"/>
      <c r="WUL39" s="101"/>
      <c r="WUM39" s="101"/>
      <c r="WUN39" s="101"/>
      <c r="WUO39" s="101"/>
      <c r="WUP39" s="101"/>
      <c r="WUQ39" s="101"/>
      <c r="WUR39" s="101"/>
      <c r="WUS39" s="101"/>
      <c r="WUT39" s="101"/>
      <c r="WUU39" s="101"/>
      <c r="WUV39" s="101"/>
      <c r="WUW39" s="101"/>
      <c r="WUX39" s="101"/>
      <c r="WUY39" s="101"/>
      <c r="WUZ39" s="101"/>
      <c r="WVA39" s="101"/>
      <c r="WVB39" s="101"/>
      <c r="WVC39" s="101"/>
      <c r="WVD39" s="101"/>
      <c r="WVE39" s="101"/>
      <c r="WVF39" s="101"/>
      <c r="WVG39" s="101"/>
      <c r="WVH39" s="101"/>
      <c r="WVI39" s="101"/>
      <c r="WVJ39" s="101"/>
      <c r="WVK39" s="101"/>
      <c r="WVL39" s="101"/>
      <c r="WVM39" s="101"/>
      <c r="WVN39" s="101"/>
      <c r="WVO39" s="101"/>
      <c r="WVP39" s="101"/>
      <c r="WVQ39" s="101"/>
      <c r="WVR39" s="101"/>
      <c r="WVS39" s="101"/>
      <c r="WVT39" s="101"/>
      <c r="WVU39" s="101"/>
      <c r="WVV39" s="101"/>
      <c r="WVW39" s="101"/>
      <c r="WVX39" s="101"/>
      <c r="WVY39" s="101"/>
      <c r="WVZ39" s="101"/>
      <c r="WWA39" s="101"/>
      <c r="WWB39" s="101"/>
      <c r="WWC39" s="101"/>
      <c r="WWD39" s="101"/>
      <c r="WWE39" s="101"/>
      <c r="WWF39" s="101"/>
      <c r="WWG39" s="101"/>
      <c r="WWH39" s="101"/>
      <c r="WWI39" s="101"/>
      <c r="WWJ39" s="101"/>
      <c r="WWK39" s="101"/>
      <c r="WWL39" s="101"/>
      <c r="WWM39" s="101"/>
      <c r="WWN39" s="101"/>
      <c r="WWO39" s="101"/>
      <c r="WWP39" s="101"/>
      <c r="WWQ39" s="101"/>
      <c r="WWR39" s="101"/>
      <c r="WWS39" s="101"/>
      <c r="WWT39" s="101"/>
      <c r="WWU39" s="101"/>
      <c r="WWV39" s="101"/>
      <c r="WWW39" s="101"/>
      <c r="WWX39" s="101"/>
      <c r="WWY39" s="101"/>
      <c r="WWZ39" s="101"/>
      <c r="WXA39" s="101"/>
      <c r="WXB39" s="101"/>
      <c r="WXC39" s="101"/>
      <c r="WXD39" s="101"/>
      <c r="WXE39" s="101"/>
      <c r="WXF39" s="101"/>
      <c r="WXG39" s="101"/>
      <c r="WXH39" s="101"/>
      <c r="WXI39" s="101"/>
      <c r="WXJ39" s="101"/>
      <c r="WXK39" s="101"/>
      <c r="WXL39" s="101"/>
      <c r="WXM39" s="101"/>
      <c r="WXN39" s="101"/>
      <c r="WXO39" s="101"/>
      <c r="WXP39" s="101"/>
      <c r="WXQ39" s="101"/>
      <c r="WXR39" s="101"/>
      <c r="WXS39" s="101"/>
      <c r="WXT39" s="101"/>
      <c r="WXU39" s="101"/>
      <c r="WXV39" s="101"/>
      <c r="WXW39" s="101"/>
      <c r="WXX39" s="101"/>
      <c r="WXY39" s="101"/>
      <c r="WXZ39" s="101"/>
      <c r="WYA39" s="101"/>
      <c r="WYB39" s="101"/>
      <c r="WYC39" s="101"/>
      <c r="WYD39" s="101"/>
      <c r="WYE39" s="101"/>
      <c r="WYF39" s="101"/>
      <c r="WYG39" s="101"/>
      <c r="WYH39" s="101"/>
      <c r="WYI39" s="101"/>
      <c r="WYJ39" s="101"/>
      <c r="WYK39" s="101"/>
      <c r="WYL39" s="101"/>
      <c r="WYM39" s="101"/>
      <c r="WYN39" s="101"/>
      <c r="WYO39" s="101"/>
      <c r="WYP39" s="101"/>
      <c r="WYQ39" s="101"/>
      <c r="WYR39" s="101"/>
      <c r="WYS39" s="101"/>
      <c r="WYT39" s="101"/>
      <c r="WYU39" s="101"/>
      <c r="WYV39" s="101"/>
      <c r="WYW39" s="101"/>
      <c r="WYX39" s="101"/>
      <c r="WYY39" s="101"/>
      <c r="WYZ39" s="101"/>
      <c r="WZA39" s="101"/>
      <c r="WZB39" s="101"/>
      <c r="WZC39" s="101"/>
      <c r="WZD39" s="101"/>
      <c r="WZE39" s="101"/>
      <c r="WZF39" s="101"/>
      <c r="WZG39" s="101"/>
      <c r="WZH39" s="101"/>
      <c r="WZI39" s="101"/>
      <c r="WZJ39" s="101"/>
      <c r="WZK39" s="101"/>
      <c r="WZL39" s="101"/>
      <c r="WZM39" s="101"/>
      <c r="WZN39" s="101"/>
      <c r="WZO39" s="101"/>
      <c r="WZP39" s="101"/>
      <c r="WZQ39" s="101"/>
      <c r="WZR39" s="101"/>
      <c r="WZS39" s="101"/>
      <c r="WZT39" s="101"/>
      <c r="WZU39" s="101"/>
      <c r="WZV39" s="101"/>
      <c r="WZW39" s="101"/>
      <c r="WZX39" s="101"/>
      <c r="WZY39" s="101"/>
      <c r="WZZ39" s="101"/>
      <c r="XAA39" s="101"/>
      <c r="XAB39" s="101"/>
      <c r="XAC39" s="101"/>
      <c r="XAD39" s="101"/>
      <c r="XAE39" s="101"/>
      <c r="XAF39" s="101"/>
      <c r="XAG39" s="101"/>
      <c r="XAH39" s="101"/>
      <c r="XAI39" s="101"/>
      <c r="XAJ39" s="101"/>
      <c r="XAK39" s="101"/>
      <c r="XAL39" s="101"/>
      <c r="XAM39" s="101"/>
      <c r="XAN39" s="101"/>
      <c r="XAO39" s="101"/>
      <c r="XAP39" s="101"/>
      <c r="XAQ39" s="101"/>
      <c r="XAR39" s="101"/>
      <c r="XAS39" s="101"/>
      <c r="XAT39" s="101"/>
      <c r="XAU39" s="101"/>
      <c r="XAV39" s="101"/>
      <c r="XAW39" s="101"/>
      <c r="XAX39" s="101"/>
      <c r="XAY39" s="101"/>
      <c r="XAZ39" s="101"/>
      <c r="XBA39" s="101"/>
      <c r="XBB39" s="101"/>
      <c r="XBC39" s="101"/>
      <c r="XBD39" s="101"/>
      <c r="XBE39" s="101"/>
      <c r="XBF39" s="101"/>
      <c r="XBG39" s="101"/>
      <c r="XBH39" s="101"/>
      <c r="XBI39" s="101"/>
      <c r="XBJ39" s="101"/>
      <c r="XBK39" s="101"/>
      <c r="XBL39" s="101"/>
      <c r="XBM39" s="101"/>
      <c r="XBN39" s="101"/>
      <c r="XBO39" s="101"/>
      <c r="XBP39" s="101"/>
      <c r="XBQ39" s="101"/>
      <c r="XBR39" s="101"/>
      <c r="XBS39" s="101"/>
      <c r="XBT39" s="101"/>
      <c r="XBU39" s="101"/>
      <c r="XBV39" s="101"/>
      <c r="XBW39" s="101"/>
      <c r="XBX39" s="101"/>
      <c r="XBY39" s="101"/>
      <c r="XBZ39" s="101"/>
      <c r="XCA39" s="101"/>
      <c r="XCB39" s="101"/>
      <c r="XCC39" s="101"/>
      <c r="XCD39" s="101"/>
      <c r="XCE39" s="101"/>
      <c r="XCF39" s="101"/>
      <c r="XCG39" s="101"/>
      <c r="XCH39" s="101"/>
      <c r="XCI39" s="101"/>
      <c r="XCJ39" s="101"/>
      <c r="XCK39" s="101"/>
      <c r="XCL39" s="101"/>
      <c r="XCM39" s="101"/>
      <c r="XCN39" s="101"/>
      <c r="XCO39" s="101"/>
      <c r="XCP39" s="101"/>
      <c r="XCQ39" s="101"/>
      <c r="XCR39" s="101"/>
      <c r="XCS39" s="101"/>
      <c r="XCT39" s="101"/>
      <c r="XCU39" s="101"/>
      <c r="XCV39" s="101"/>
      <c r="XCW39" s="101"/>
      <c r="XCX39" s="101"/>
      <c r="XCY39" s="101"/>
      <c r="XCZ39" s="101"/>
      <c r="XDA39" s="101"/>
      <c r="XDB39" s="101"/>
      <c r="XDC39" s="101"/>
      <c r="XDD39" s="101"/>
      <c r="XDE39" s="101"/>
      <c r="XDF39" s="101"/>
      <c r="XDG39" s="101"/>
      <c r="XDH39" s="101"/>
      <c r="XDI39" s="101"/>
      <c r="XDJ39" s="101"/>
      <c r="XDK39" s="101"/>
      <c r="XDL39" s="101"/>
      <c r="XDM39" s="101"/>
      <c r="XDN39" s="101"/>
      <c r="XDO39" s="101"/>
      <c r="XDP39" s="101"/>
      <c r="XDQ39" s="101"/>
      <c r="XDR39" s="101"/>
    </row>
    <row r="40" spans="1:16346" ht="31.5">
      <c r="A40" s="142" t="s">
        <v>246</v>
      </c>
      <c r="B40" s="142" t="s">
        <v>295</v>
      </c>
      <c r="C40" s="722">
        <f>SUM(C41:C42)</f>
        <v>104750000</v>
      </c>
      <c r="D40" s="144"/>
      <c r="E40" s="144"/>
      <c r="F40" s="144"/>
    </row>
    <row r="41" spans="1:16346" ht="63">
      <c r="A41" s="471" t="s">
        <v>1</v>
      </c>
      <c r="B41" s="144" t="s">
        <v>297</v>
      </c>
      <c r="C41" s="721">
        <v>54500000</v>
      </c>
      <c r="D41" s="144" t="s">
        <v>329</v>
      </c>
      <c r="E41" s="144" t="s">
        <v>323</v>
      </c>
      <c r="F41" s="144" t="s">
        <v>101</v>
      </c>
    </row>
    <row r="42" spans="1:16346" s="160" customFormat="1" ht="31.5">
      <c r="A42" s="471" t="s">
        <v>3</v>
      </c>
      <c r="B42" s="144" t="s">
        <v>296</v>
      </c>
      <c r="C42" s="721">
        <v>50250000</v>
      </c>
      <c r="D42" s="144" t="s">
        <v>330</v>
      </c>
      <c r="E42" s="144" t="s">
        <v>422</v>
      </c>
      <c r="F42" s="144" t="s">
        <v>101</v>
      </c>
    </row>
    <row r="43" spans="1:16346" s="160" customFormat="1">
      <c r="A43" s="471"/>
      <c r="B43" s="723"/>
      <c r="C43" s="721"/>
      <c r="D43" s="144"/>
      <c r="E43" s="144"/>
      <c r="F43" s="144"/>
    </row>
    <row r="44" spans="1:16346" s="160" customFormat="1">
      <c r="A44" s="144"/>
      <c r="B44" s="573" t="s">
        <v>298</v>
      </c>
      <c r="C44" s="653">
        <f>SUM(C45,C48,C53)</f>
        <v>51750000</v>
      </c>
      <c r="D44" s="144"/>
      <c r="E44" s="144"/>
      <c r="F44" s="144"/>
    </row>
    <row r="45" spans="1:16346" ht="31.5">
      <c r="A45" s="142" t="s">
        <v>247</v>
      </c>
      <c r="B45" s="142" t="s">
        <v>299</v>
      </c>
      <c r="C45" s="722">
        <f>C46</f>
        <v>16750000</v>
      </c>
      <c r="D45" s="144"/>
      <c r="E45" s="144"/>
      <c r="F45" s="144"/>
    </row>
    <row r="46" spans="1:16346" ht="31.5">
      <c r="A46" s="471" t="s">
        <v>1</v>
      </c>
      <c r="B46" s="144" t="s">
        <v>2461</v>
      </c>
      <c r="C46" s="721">
        <v>16750000</v>
      </c>
      <c r="D46" s="144" t="s">
        <v>2462</v>
      </c>
      <c r="E46" s="144" t="s">
        <v>250</v>
      </c>
      <c r="F46" s="144" t="s">
        <v>101</v>
      </c>
    </row>
    <row r="47" spans="1:16346">
      <c r="A47" s="144"/>
      <c r="B47" s="144"/>
      <c r="C47" s="721"/>
      <c r="D47" s="144"/>
      <c r="E47" s="144"/>
      <c r="F47" s="144"/>
    </row>
    <row r="48" spans="1:16346" ht="31.5">
      <c r="A48" s="142" t="s">
        <v>249</v>
      </c>
      <c r="B48" s="142" t="s">
        <v>301</v>
      </c>
      <c r="C48" s="722">
        <f>SUM(C49:C51)</f>
        <v>27000000</v>
      </c>
      <c r="D48" s="144"/>
      <c r="E48" s="144"/>
      <c r="F48" s="144"/>
    </row>
    <row r="49" spans="1:6" ht="31.5">
      <c r="A49" s="471" t="s">
        <v>1</v>
      </c>
      <c r="B49" s="144" t="s">
        <v>302</v>
      </c>
      <c r="C49" s="721">
        <v>9000000</v>
      </c>
      <c r="D49" s="144" t="s">
        <v>332</v>
      </c>
      <c r="E49" s="144" t="s">
        <v>333</v>
      </c>
      <c r="F49" s="144" t="s">
        <v>101</v>
      </c>
    </row>
    <row r="50" spans="1:6" ht="31.5">
      <c r="A50" s="471" t="s">
        <v>3</v>
      </c>
      <c r="B50" s="144" t="s">
        <v>303</v>
      </c>
      <c r="C50" s="721">
        <v>4000000</v>
      </c>
      <c r="D50" s="144" t="s">
        <v>334</v>
      </c>
      <c r="E50" s="144" t="s">
        <v>333</v>
      </c>
      <c r="F50" s="144" t="s">
        <v>101</v>
      </c>
    </row>
    <row r="51" spans="1:6" s="160" customFormat="1" ht="47.25">
      <c r="A51" s="471" t="s">
        <v>4</v>
      </c>
      <c r="B51" s="144" t="s">
        <v>335</v>
      </c>
      <c r="C51" s="721">
        <v>14000000</v>
      </c>
      <c r="D51" s="144" t="s">
        <v>336</v>
      </c>
      <c r="E51" s="144" t="s">
        <v>314</v>
      </c>
      <c r="F51" s="144" t="s">
        <v>101</v>
      </c>
    </row>
    <row r="52" spans="1:6">
      <c r="A52" s="144"/>
      <c r="B52" s="144"/>
      <c r="C52" s="721"/>
      <c r="D52" s="144"/>
      <c r="E52" s="144"/>
      <c r="F52" s="144"/>
    </row>
    <row r="53" spans="1:6" ht="31.5">
      <c r="A53" s="142" t="s">
        <v>123</v>
      </c>
      <c r="B53" s="142" t="s">
        <v>337</v>
      </c>
      <c r="C53" s="722">
        <f>C54</f>
        <v>8000000</v>
      </c>
      <c r="D53" s="144"/>
      <c r="E53" s="144"/>
      <c r="F53" s="144"/>
    </row>
    <row r="54" spans="1:6" s="160" customFormat="1" ht="31.5">
      <c r="A54" s="471" t="s">
        <v>1</v>
      </c>
      <c r="B54" s="144" t="s">
        <v>338</v>
      </c>
      <c r="C54" s="721">
        <v>8000000</v>
      </c>
      <c r="D54" s="144" t="s">
        <v>339</v>
      </c>
      <c r="E54" s="144" t="s">
        <v>331</v>
      </c>
      <c r="F54" s="144" t="s">
        <v>101</v>
      </c>
    </row>
    <row r="59" spans="1:6">
      <c r="E59" s="101"/>
    </row>
    <row r="60" spans="1:6">
      <c r="E60" s="101"/>
    </row>
    <row r="61" spans="1:6">
      <c r="E61" s="101"/>
    </row>
    <row r="62" spans="1:6">
      <c r="E62" s="101"/>
    </row>
    <row r="63" spans="1:6">
      <c r="E63" s="101"/>
    </row>
    <row r="64" spans="1:6">
      <c r="E64" s="101"/>
    </row>
  </sheetData>
  <pageMargins left="0.7" right="0.7" top="0.75" bottom="0.75" header="0.3" footer="0.3"/>
  <pageSetup orientation="portrait" horizontalDpi="0" verticalDpi="0" r:id="rId1"/>
</worksheet>
</file>

<file path=xl/worksheets/sheet43.xml><?xml version="1.0" encoding="utf-8"?>
<worksheet xmlns="http://schemas.openxmlformats.org/spreadsheetml/2006/main" xmlns:r="http://schemas.openxmlformats.org/officeDocument/2006/relationships">
  <dimension ref="A1:J59"/>
  <sheetViews>
    <sheetView topLeftCell="A35" zoomScale="70" zoomScaleNormal="70" workbookViewId="0">
      <selection activeCell="D17" sqref="D17"/>
    </sheetView>
  </sheetViews>
  <sheetFormatPr defaultColWidth="8" defaultRowHeight="15.75"/>
  <cols>
    <col min="1" max="1" width="7.7109375" style="536" customWidth="1"/>
    <col min="2" max="2" width="55.7109375" style="536" customWidth="1"/>
    <col min="3" max="3" width="23.7109375" style="536" customWidth="1"/>
    <col min="4" max="4" width="45.7109375" style="536" customWidth="1"/>
    <col min="5" max="6" width="24.7109375" style="536" customWidth="1"/>
    <col min="7" max="7" width="5.85546875" style="536" customWidth="1"/>
    <col min="8" max="8" width="6.140625" style="536" customWidth="1"/>
    <col min="9" max="231" width="6.85546875" style="536" customWidth="1"/>
    <col min="232" max="16384" width="8" style="536"/>
  </cols>
  <sheetData>
    <row r="1" spans="1:8" s="60" customFormat="1">
      <c r="A1" s="61" t="s">
        <v>443</v>
      </c>
      <c r="B1" s="525"/>
      <c r="C1" s="61" t="s">
        <v>102</v>
      </c>
    </row>
    <row r="2" spans="1:8" s="60" customFormat="1">
      <c r="B2" s="526"/>
    </row>
    <row r="3" spans="1:8" s="134" customFormat="1" ht="31.5">
      <c r="A3" s="11" t="s">
        <v>112</v>
      </c>
      <c r="B3" s="11" t="s">
        <v>262</v>
      </c>
      <c r="C3" s="91" t="s">
        <v>3115</v>
      </c>
      <c r="D3" s="81" t="s">
        <v>263</v>
      </c>
      <c r="E3" s="82" t="s">
        <v>258</v>
      </c>
      <c r="F3" s="82" t="s">
        <v>259</v>
      </c>
      <c r="G3" s="460"/>
      <c r="H3" s="527"/>
    </row>
    <row r="4" spans="1:8" s="134" customFormat="1">
      <c r="A4" s="107">
        <v>1</v>
      </c>
      <c r="B4" s="108">
        <v>2</v>
      </c>
      <c r="C4" s="109">
        <v>3</v>
      </c>
      <c r="D4" s="110">
        <v>4</v>
      </c>
      <c r="E4" s="110">
        <v>5</v>
      </c>
      <c r="F4" s="109">
        <v>6</v>
      </c>
      <c r="G4" s="460"/>
      <c r="H4" s="527"/>
    </row>
    <row r="5" spans="1:8" s="134" customFormat="1">
      <c r="A5" s="528"/>
      <c r="B5" s="528"/>
      <c r="C5" s="528"/>
      <c r="D5" s="528"/>
      <c r="E5" s="528"/>
      <c r="F5" s="528"/>
      <c r="G5" s="460"/>
      <c r="H5" s="527"/>
    </row>
    <row r="6" spans="1:8" s="530" customFormat="1">
      <c r="A6" s="529"/>
      <c r="B6" s="4" t="s">
        <v>111</v>
      </c>
      <c r="D6" s="10"/>
      <c r="E6" s="531"/>
      <c r="F6" s="531"/>
      <c r="G6" s="532"/>
      <c r="H6" s="527"/>
    </row>
    <row r="7" spans="1:8" s="530" customFormat="1">
      <c r="A7" s="529"/>
      <c r="B7" s="515" t="s">
        <v>102</v>
      </c>
      <c r="C7" s="1008">
        <f>SUM(C9,C21,C26,C33,C36,C39,C43,C48,C54,C57)</f>
        <v>466596000</v>
      </c>
      <c r="D7" s="76"/>
      <c r="E7" s="76"/>
      <c r="F7" s="76"/>
      <c r="G7" s="532"/>
      <c r="H7" s="527"/>
    </row>
    <row r="8" spans="1:8" s="530" customFormat="1">
      <c r="A8" s="529"/>
      <c r="B8" s="6"/>
      <c r="C8" s="1009"/>
      <c r="D8" s="76"/>
      <c r="E8" s="76"/>
      <c r="F8" s="76"/>
      <c r="G8" s="532"/>
      <c r="H8" s="527"/>
    </row>
    <row r="9" spans="1:8" s="530" customFormat="1" ht="31.5">
      <c r="A9" s="533"/>
      <c r="B9" s="515" t="s">
        <v>235</v>
      </c>
      <c r="C9" s="1008">
        <f>SUM(C10:C19)</f>
        <v>144117000</v>
      </c>
      <c r="D9" s="6"/>
      <c r="E9" s="515" t="s">
        <v>389</v>
      </c>
      <c r="F9" s="515" t="s">
        <v>102</v>
      </c>
      <c r="G9" s="532"/>
      <c r="H9" s="527"/>
    </row>
    <row r="10" spans="1:8" ht="31.5">
      <c r="A10" s="534"/>
      <c r="B10" s="284" t="s">
        <v>265</v>
      </c>
      <c r="C10" s="1294">
        <v>2500000</v>
      </c>
      <c r="D10" s="727" t="s">
        <v>5698</v>
      </c>
      <c r="E10" s="284" t="s">
        <v>7640</v>
      </c>
      <c r="F10" s="284" t="s">
        <v>102</v>
      </c>
      <c r="G10" s="535"/>
      <c r="H10" s="527"/>
    </row>
    <row r="11" spans="1:8" ht="31.5">
      <c r="A11" s="534"/>
      <c r="B11" s="284" t="s">
        <v>267</v>
      </c>
      <c r="C11" s="1294">
        <v>18000000</v>
      </c>
      <c r="D11" s="727" t="s">
        <v>5700</v>
      </c>
      <c r="E11" s="284" t="s">
        <v>2471</v>
      </c>
      <c r="F11" s="284" t="s">
        <v>102</v>
      </c>
      <c r="G11" s="535"/>
      <c r="H11" s="527"/>
    </row>
    <row r="12" spans="1:8" ht="47.25">
      <c r="A12" s="534"/>
      <c r="B12" s="284" t="s">
        <v>268</v>
      </c>
      <c r="C12" s="1294">
        <v>64900000</v>
      </c>
      <c r="D12" s="727" t="s">
        <v>5701</v>
      </c>
      <c r="E12" s="284" t="s">
        <v>7641</v>
      </c>
      <c r="F12" s="284" t="s">
        <v>102</v>
      </c>
      <c r="G12" s="535"/>
      <c r="H12" s="527"/>
    </row>
    <row r="13" spans="1:8" ht="31.5">
      <c r="A13" s="534"/>
      <c r="B13" s="284" t="s">
        <v>236</v>
      </c>
      <c r="C13" s="1294">
        <v>8182000</v>
      </c>
      <c r="D13" s="727" t="s">
        <v>5702</v>
      </c>
      <c r="E13" s="284" t="s">
        <v>7642</v>
      </c>
      <c r="F13" s="284" t="s">
        <v>102</v>
      </c>
      <c r="G13" s="535"/>
      <c r="H13" s="527"/>
    </row>
    <row r="14" spans="1:8" ht="31.5">
      <c r="A14" s="534"/>
      <c r="B14" s="284" t="s">
        <v>272</v>
      </c>
      <c r="C14" s="1294">
        <v>3700000</v>
      </c>
      <c r="D14" s="727" t="s">
        <v>5703</v>
      </c>
      <c r="E14" s="284" t="s">
        <v>7643</v>
      </c>
      <c r="F14" s="284" t="s">
        <v>102</v>
      </c>
      <c r="G14" s="535"/>
      <c r="H14" s="527"/>
    </row>
    <row r="15" spans="1:8" ht="31.5">
      <c r="A15" s="534"/>
      <c r="B15" s="284" t="s">
        <v>239</v>
      </c>
      <c r="C15" s="1294">
        <v>2525000</v>
      </c>
      <c r="D15" s="727" t="s">
        <v>5704</v>
      </c>
      <c r="E15" s="284" t="s">
        <v>3079</v>
      </c>
      <c r="F15" s="284" t="s">
        <v>102</v>
      </c>
      <c r="G15" s="535"/>
      <c r="H15" s="527"/>
    </row>
    <row r="16" spans="1:8" ht="31.5">
      <c r="A16" s="534"/>
      <c r="B16" s="284" t="s">
        <v>288</v>
      </c>
      <c r="C16" s="1294">
        <v>1500000</v>
      </c>
      <c r="D16" s="77" t="s">
        <v>313</v>
      </c>
      <c r="E16" s="284" t="s">
        <v>7644</v>
      </c>
      <c r="F16" s="284" t="s">
        <v>102</v>
      </c>
      <c r="G16" s="535"/>
      <c r="H16" s="527"/>
    </row>
    <row r="17" spans="1:10">
      <c r="A17" s="534"/>
      <c r="B17" s="284" t="s">
        <v>275</v>
      </c>
      <c r="C17" s="1294">
        <v>4000000</v>
      </c>
      <c r="D17" s="727" t="s">
        <v>5710</v>
      </c>
      <c r="E17" s="284" t="s">
        <v>7645</v>
      </c>
      <c r="F17" s="284" t="s">
        <v>102</v>
      </c>
      <c r="G17" s="535"/>
      <c r="H17" s="527"/>
    </row>
    <row r="18" spans="1:10" ht="31.5">
      <c r="A18" s="534"/>
      <c r="B18" s="284" t="s">
        <v>289</v>
      </c>
      <c r="C18" s="1294">
        <v>23810000</v>
      </c>
      <c r="D18" s="727" t="s">
        <v>5712</v>
      </c>
      <c r="E18" s="284" t="s">
        <v>7646</v>
      </c>
      <c r="F18" s="284" t="s">
        <v>102</v>
      </c>
      <c r="G18" s="535"/>
      <c r="H18" s="527"/>
    </row>
    <row r="19" spans="1:10" ht="31.5">
      <c r="A19" s="534"/>
      <c r="B19" s="284" t="s">
        <v>290</v>
      </c>
      <c r="C19" s="1294">
        <v>15000000</v>
      </c>
      <c r="D19" s="727" t="s">
        <v>5709</v>
      </c>
      <c r="E19" s="284" t="s">
        <v>6477</v>
      </c>
      <c r="F19" s="284" t="s">
        <v>102</v>
      </c>
      <c r="G19" s="535"/>
      <c r="H19" s="527"/>
    </row>
    <row r="20" spans="1:10">
      <c r="A20" s="537"/>
      <c r="B20" s="284"/>
      <c r="C20" s="1294"/>
      <c r="D20" s="1295"/>
      <c r="E20" s="284"/>
      <c r="F20" s="284"/>
      <c r="G20" s="535"/>
      <c r="H20" s="527"/>
    </row>
    <row r="21" spans="1:10" s="530" customFormat="1" ht="31.5">
      <c r="A21" s="533"/>
      <c r="B21" s="515" t="s">
        <v>241</v>
      </c>
      <c r="C21" s="1008">
        <f>SUM(C22:C24)</f>
        <v>58776000</v>
      </c>
      <c r="D21" s="1296"/>
      <c r="E21" s="515" t="s">
        <v>389</v>
      </c>
      <c r="F21" s="1297"/>
      <c r="G21" s="538"/>
      <c r="H21" s="527"/>
    </row>
    <row r="22" spans="1:10">
      <c r="A22" s="534"/>
      <c r="B22" s="284" t="s">
        <v>242</v>
      </c>
      <c r="C22" s="1294">
        <v>10376000</v>
      </c>
      <c r="D22" s="1298" t="s">
        <v>6250</v>
      </c>
      <c r="E22" s="284" t="s">
        <v>248</v>
      </c>
      <c r="F22" s="284" t="s">
        <v>102</v>
      </c>
      <c r="G22" s="535"/>
      <c r="H22" s="527"/>
    </row>
    <row r="23" spans="1:10" ht="47.25">
      <c r="A23" s="534"/>
      <c r="B23" s="284" t="s">
        <v>277</v>
      </c>
      <c r="C23" s="1294">
        <v>40000000</v>
      </c>
      <c r="D23" s="1298" t="s">
        <v>6854</v>
      </c>
      <c r="E23" s="284" t="s">
        <v>7647</v>
      </c>
      <c r="F23" s="284" t="s">
        <v>102</v>
      </c>
      <c r="G23" s="535"/>
      <c r="H23" s="527"/>
      <c r="I23" s="536" t="s">
        <v>304</v>
      </c>
      <c r="J23" s="536" t="s">
        <v>304</v>
      </c>
    </row>
    <row r="24" spans="1:10" ht="31.5">
      <c r="A24" s="534"/>
      <c r="B24" s="284" t="s">
        <v>361</v>
      </c>
      <c r="C24" s="1294">
        <v>8400000</v>
      </c>
      <c r="D24" s="1298" t="s">
        <v>2644</v>
      </c>
      <c r="E24" s="284" t="s">
        <v>7648</v>
      </c>
      <c r="F24" s="284" t="s">
        <v>102</v>
      </c>
      <c r="G24" s="535"/>
      <c r="H24" s="527"/>
    </row>
    <row r="25" spans="1:10">
      <c r="A25" s="534"/>
      <c r="B25" s="284"/>
      <c r="C25" s="1294"/>
      <c r="D25" s="1298"/>
      <c r="E25" s="284"/>
      <c r="F25" s="284"/>
      <c r="G25" s="535"/>
      <c r="H25" s="527"/>
    </row>
    <row r="26" spans="1:10" ht="47.25">
      <c r="A26" s="534"/>
      <c r="B26" s="515" t="s">
        <v>279</v>
      </c>
      <c r="C26" s="1008">
        <f>SUM(C27:C31)</f>
        <v>20850000</v>
      </c>
      <c r="D26" s="77"/>
      <c r="E26" s="515" t="s">
        <v>389</v>
      </c>
      <c r="F26" s="731"/>
      <c r="G26" s="535"/>
      <c r="H26" s="527"/>
    </row>
    <row r="27" spans="1:10" ht="31.5">
      <c r="A27" s="534"/>
      <c r="B27" s="284" t="s">
        <v>280</v>
      </c>
      <c r="C27" s="1294">
        <v>1100000</v>
      </c>
      <c r="D27" s="77" t="s">
        <v>9343</v>
      </c>
      <c r="E27" s="284" t="s">
        <v>7649</v>
      </c>
      <c r="F27" s="284" t="s">
        <v>102</v>
      </c>
      <c r="G27" s="535"/>
      <c r="H27" s="527"/>
    </row>
    <row r="28" spans="1:10">
      <c r="A28" s="537"/>
      <c r="B28" s="284" t="s">
        <v>7424</v>
      </c>
      <c r="C28" s="1294">
        <v>2200000</v>
      </c>
      <c r="D28" s="77" t="s">
        <v>9343</v>
      </c>
      <c r="E28" s="284" t="s">
        <v>7650</v>
      </c>
      <c r="F28" s="284" t="s">
        <v>102</v>
      </c>
      <c r="G28" s="535"/>
      <c r="H28" s="527"/>
    </row>
    <row r="29" spans="1:10" s="530" customFormat="1">
      <c r="A29" s="533"/>
      <c r="B29" s="284" t="s">
        <v>2660</v>
      </c>
      <c r="C29" s="1294">
        <v>1100000</v>
      </c>
      <c r="D29" s="77" t="s">
        <v>9343</v>
      </c>
      <c r="E29" s="284" t="s">
        <v>7651</v>
      </c>
      <c r="F29" s="284" t="s">
        <v>102</v>
      </c>
      <c r="G29" s="538"/>
      <c r="H29" s="527"/>
    </row>
    <row r="30" spans="1:10" ht="31.5">
      <c r="A30" s="534"/>
      <c r="B30" s="284" t="s">
        <v>7652</v>
      </c>
      <c r="C30" s="1294">
        <v>1100000</v>
      </c>
      <c r="D30" s="77" t="s">
        <v>9343</v>
      </c>
      <c r="E30" s="284" t="s">
        <v>7653</v>
      </c>
      <c r="F30" s="284" t="s">
        <v>102</v>
      </c>
      <c r="G30" s="535"/>
      <c r="H30" s="527"/>
    </row>
    <row r="31" spans="1:10">
      <c r="A31" s="534"/>
      <c r="B31" s="284" t="s">
        <v>2379</v>
      </c>
      <c r="C31" s="1294">
        <v>15350000</v>
      </c>
      <c r="D31" s="77" t="s">
        <v>9342</v>
      </c>
      <c r="E31" s="284"/>
      <c r="F31" s="284" t="s">
        <v>102</v>
      </c>
      <c r="G31" s="535"/>
      <c r="H31" s="527"/>
    </row>
    <row r="32" spans="1:10">
      <c r="A32" s="534"/>
      <c r="B32" s="1011"/>
      <c r="C32" s="1299"/>
      <c r="D32" s="1300"/>
      <c r="E32" s="1011"/>
      <c r="F32" s="1011"/>
      <c r="G32" s="535"/>
      <c r="H32" s="527"/>
    </row>
    <row r="33" spans="1:8" ht="31.5">
      <c r="A33" s="534"/>
      <c r="B33" s="515" t="s">
        <v>292</v>
      </c>
      <c r="C33" s="1008">
        <f>C34</f>
        <v>31000000</v>
      </c>
      <c r="D33" s="77"/>
      <c r="E33" s="515" t="s">
        <v>389</v>
      </c>
      <c r="F33" s="284"/>
      <c r="G33" s="535"/>
      <c r="H33" s="527"/>
    </row>
    <row r="34" spans="1:8">
      <c r="A34" s="539"/>
      <c r="B34" s="284" t="s">
        <v>294</v>
      </c>
      <c r="C34" s="1294">
        <v>31000000</v>
      </c>
      <c r="D34" s="77" t="s">
        <v>9341</v>
      </c>
      <c r="E34" s="284" t="s">
        <v>7654</v>
      </c>
      <c r="F34" s="284" t="s">
        <v>102</v>
      </c>
      <c r="G34" s="535"/>
      <c r="H34" s="527"/>
    </row>
    <row r="35" spans="1:8" s="530" customFormat="1">
      <c r="A35" s="533"/>
      <c r="B35" s="284"/>
      <c r="C35" s="1294"/>
      <c r="D35" s="77"/>
      <c r="E35" s="284"/>
      <c r="F35" s="284"/>
      <c r="G35" s="538"/>
      <c r="H35" s="527"/>
    </row>
    <row r="36" spans="1:8" ht="31.5">
      <c r="A36" s="534"/>
      <c r="B36" s="515" t="s">
        <v>2499</v>
      </c>
      <c r="C36" s="1008">
        <f>C37</f>
        <v>5000000</v>
      </c>
      <c r="D36" s="77"/>
      <c r="E36" s="515" t="s">
        <v>389</v>
      </c>
      <c r="F36" s="284"/>
      <c r="G36" s="535"/>
      <c r="H36" s="527"/>
    </row>
    <row r="37" spans="1:8">
      <c r="A37" s="537"/>
      <c r="B37" s="284" t="s">
        <v>2567</v>
      </c>
      <c r="C37" s="1294">
        <v>5000000</v>
      </c>
      <c r="D37" s="77" t="s">
        <v>9340</v>
      </c>
      <c r="E37" s="284" t="s">
        <v>256</v>
      </c>
      <c r="F37" s="284" t="s">
        <v>102</v>
      </c>
      <c r="G37" s="535"/>
      <c r="H37" s="527"/>
    </row>
    <row r="38" spans="1:8" s="530" customFormat="1">
      <c r="A38" s="533"/>
      <c r="B38" s="284"/>
      <c r="C38" s="1294"/>
      <c r="D38" s="77"/>
      <c r="E38" s="284"/>
      <c r="F38" s="284"/>
      <c r="G38" s="538"/>
      <c r="H38" s="527"/>
    </row>
    <row r="39" spans="1:8" ht="31.5">
      <c r="A39" s="534"/>
      <c r="B39" s="515" t="s">
        <v>295</v>
      </c>
      <c r="C39" s="1008">
        <f>SUM(C40:C41)</f>
        <v>129500000</v>
      </c>
      <c r="D39" s="77"/>
      <c r="E39" s="515" t="s">
        <v>389</v>
      </c>
      <c r="F39" s="284"/>
      <c r="G39" s="535"/>
      <c r="H39" s="527"/>
    </row>
    <row r="40" spans="1:8" ht="31.5">
      <c r="A40" s="539"/>
      <c r="B40" s="284" t="s">
        <v>2510</v>
      </c>
      <c r="C40" s="1294">
        <v>90000000</v>
      </c>
      <c r="D40" s="77" t="s">
        <v>9337</v>
      </c>
      <c r="E40" s="284" t="s">
        <v>389</v>
      </c>
      <c r="F40" s="284" t="s">
        <v>102</v>
      </c>
      <c r="G40" s="535"/>
      <c r="H40" s="527"/>
    </row>
    <row r="41" spans="1:8" s="530" customFormat="1">
      <c r="A41" s="533"/>
      <c r="B41" s="284" t="s">
        <v>296</v>
      </c>
      <c r="C41" s="1294">
        <v>39500000</v>
      </c>
      <c r="D41" s="144" t="s">
        <v>330</v>
      </c>
      <c r="E41" s="284" t="s">
        <v>250</v>
      </c>
      <c r="F41" s="284" t="s">
        <v>7655</v>
      </c>
      <c r="G41" s="538"/>
      <c r="H41" s="527"/>
    </row>
    <row r="42" spans="1:8">
      <c r="A42" s="534"/>
      <c r="B42" s="284"/>
      <c r="C42" s="1294"/>
      <c r="D42" s="77"/>
      <c r="E42" s="284"/>
      <c r="F42" s="284"/>
      <c r="G42" s="535"/>
      <c r="H42" s="527"/>
    </row>
    <row r="43" spans="1:8" ht="31.5">
      <c r="A43" s="534"/>
      <c r="B43" s="515" t="s">
        <v>299</v>
      </c>
      <c r="C43" s="1008">
        <f>SUM(C44:C46)</f>
        <v>21825000</v>
      </c>
      <c r="D43" s="77"/>
      <c r="E43" s="515" t="s">
        <v>389</v>
      </c>
      <c r="F43" s="284"/>
      <c r="G43" s="535"/>
      <c r="H43" s="527"/>
    </row>
    <row r="44" spans="1:8" ht="31.5">
      <c r="A44" s="534"/>
      <c r="B44" s="284" t="s">
        <v>2519</v>
      </c>
      <c r="C44" s="1294">
        <v>8000000</v>
      </c>
      <c r="D44" s="77" t="s">
        <v>9338</v>
      </c>
      <c r="E44" s="284" t="s">
        <v>7656</v>
      </c>
      <c r="F44" s="284" t="s">
        <v>102</v>
      </c>
      <c r="G44" s="535"/>
      <c r="H44" s="527"/>
    </row>
    <row r="45" spans="1:8">
      <c r="A45" s="537"/>
      <c r="B45" s="284" t="s">
        <v>3105</v>
      </c>
      <c r="C45" s="1294">
        <v>8825000</v>
      </c>
      <c r="D45" s="77" t="s">
        <v>9339</v>
      </c>
      <c r="E45" s="284" t="s">
        <v>331</v>
      </c>
      <c r="F45" s="284" t="s">
        <v>102</v>
      </c>
      <c r="G45" s="535"/>
      <c r="H45" s="527"/>
    </row>
    <row r="46" spans="1:8" s="530" customFormat="1" ht="31.5">
      <c r="A46" s="533"/>
      <c r="B46" s="284" t="s">
        <v>300</v>
      </c>
      <c r="C46" s="1294">
        <v>5000000</v>
      </c>
      <c r="D46" s="77" t="s">
        <v>8309</v>
      </c>
      <c r="E46" s="284" t="s">
        <v>331</v>
      </c>
      <c r="F46" s="284" t="s">
        <v>102</v>
      </c>
      <c r="G46" s="538"/>
      <c r="H46" s="527"/>
    </row>
    <row r="47" spans="1:8">
      <c r="A47" s="534"/>
      <c r="B47" s="284"/>
      <c r="C47" s="1294"/>
      <c r="D47" s="77"/>
      <c r="E47" s="284"/>
      <c r="F47" s="284"/>
      <c r="G47" s="535"/>
      <c r="H47" s="527"/>
    </row>
    <row r="48" spans="1:8" ht="31.5">
      <c r="A48" s="534"/>
      <c r="B48" s="515" t="s">
        <v>301</v>
      </c>
      <c r="C48" s="1008">
        <f>SUM(C49:C52)</f>
        <v>25500000</v>
      </c>
      <c r="D48" s="77"/>
      <c r="E48" s="515" t="s">
        <v>389</v>
      </c>
      <c r="F48" s="284"/>
      <c r="G48" s="535"/>
      <c r="H48" s="527"/>
    </row>
    <row r="49" spans="1:8">
      <c r="A49" s="534"/>
      <c r="B49" s="284" t="s">
        <v>302</v>
      </c>
      <c r="C49" s="1294">
        <v>4000000</v>
      </c>
      <c r="D49" s="727" t="s">
        <v>9334</v>
      </c>
      <c r="E49" s="284" t="s">
        <v>2554</v>
      </c>
      <c r="F49" s="284" t="s">
        <v>102</v>
      </c>
      <c r="G49" s="535"/>
      <c r="H49" s="527"/>
    </row>
    <row r="50" spans="1:8" ht="31.5">
      <c r="A50" s="537"/>
      <c r="B50" s="284" t="s">
        <v>303</v>
      </c>
      <c r="C50" s="1294">
        <v>7500000</v>
      </c>
      <c r="D50" s="727" t="s">
        <v>5745</v>
      </c>
      <c r="E50" s="284" t="s">
        <v>6098</v>
      </c>
      <c r="F50" s="284" t="s">
        <v>102</v>
      </c>
      <c r="G50" s="535"/>
      <c r="H50" s="527"/>
    </row>
    <row r="51" spans="1:8" s="530" customFormat="1">
      <c r="A51" s="533"/>
      <c r="B51" s="284" t="s">
        <v>3110</v>
      </c>
      <c r="C51" s="1294">
        <v>10000000</v>
      </c>
      <c r="D51" s="727" t="s">
        <v>5746</v>
      </c>
      <c r="E51" s="284" t="s">
        <v>331</v>
      </c>
      <c r="F51" s="284" t="s">
        <v>102</v>
      </c>
      <c r="G51" s="538"/>
      <c r="H51" s="527"/>
    </row>
    <row r="52" spans="1:8" ht="47.25">
      <c r="A52" s="534"/>
      <c r="B52" s="284" t="s">
        <v>2527</v>
      </c>
      <c r="C52" s="1294">
        <v>4000000</v>
      </c>
      <c r="D52" s="727" t="s">
        <v>5748</v>
      </c>
      <c r="E52" s="284" t="s">
        <v>5457</v>
      </c>
      <c r="F52" s="284" t="s">
        <v>102</v>
      </c>
      <c r="G52" s="535"/>
      <c r="H52" s="527"/>
    </row>
    <row r="53" spans="1:8">
      <c r="A53" s="534"/>
      <c r="B53" s="284"/>
      <c r="C53" s="1294"/>
      <c r="D53" s="77"/>
      <c r="E53" s="284"/>
      <c r="F53" s="284"/>
      <c r="G53" s="535"/>
      <c r="H53" s="527"/>
    </row>
    <row r="54" spans="1:8" ht="31.5">
      <c r="A54" s="534"/>
      <c r="B54" s="515" t="s">
        <v>337</v>
      </c>
      <c r="C54" s="1008">
        <f>C55</f>
        <v>10028000</v>
      </c>
      <c r="D54" s="77"/>
      <c r="E54" s="515" t="s">
        <v>389</v>
      </c>
      <c r="F54" s="284"/>
      <c r="G54" s="535"/>
      <c r="H54" s="527"/>
    </row>
    <row r="55" spans="1:8" s="530" customFormat="1">
      <c r="A55" s="533"/>
      <c r="B55" s="284" t="s">
        <v>338</v>
      </c>
      <c r="C55" s="1294">
        <v>10028000</v>
      </c>
      <c r="D55" s="77" t="s">
        <v>9335</v>
      </c>
      <c r="E55" s="284" t="s">
        <v>7657</v>
      </c>
      <c r="F55" s="284" t="s">
        <v>102</v>
      </c>
      <c r="G55" s="538"/>
      <c r="H55" s="527"/>
    </row>
    <row r="56" spans="1:8">
      <c r="A56" s="534"/>
      <c r="B56" s="284"/>
      <c r="C56" s="1294"/>
      <c r="D56" s="77"/>
      <c r="E56" s="284"/>
      <c r="F56" s="284"/>
      <c r="G56" s="535"/>
      <c r="H56" s="527"/>
    </row>
    <row r="57" spans="1:8" ht="31.5">
      <c r="A57" s="534"/>
      <c r="B57" s="515" t="s">
        <v>2583</v>
      </c>
      <c r="C57" s="1008">
        <f>C58</f>
        <v>20000000</v>
      </c>
      <c r="D57" s="77"/>
      <c r="E57" s="515" t="s">
        <v>389</v>
      </c>
      <c r="F57" s="284"/>
      <c r="G57" s="535"/>
      <c r="H57" s="527"/>
    </row>
    <row r="58" spans="1:8" s="530" customFormat="1" ht="31.5">
      <c r="A58" s="533"/>
      <c r="B58" s="284" t="s">
        <v>2584</v>
      </c>
      <c r="C58" s="1294">
        <v>20000000</v>
      </c>
      <c r="D58" s="77" t="s">
        <v>9336</v>
      </c>
      <c r="E58" s="284" t="s">
        <v>7658</v>
      </c>
      <c r="F58" s="284" t="s">
        <v>102</v>
      </c>
      <c r="G58" s="538"/>
      <c r="H58" s="527"/>
    </row>
    <row r="59" spans="1:8">
      <c r="C59" s="540"/>
    </row>
  </sheetData>
  <conditionalFormatting sqref="B6">
    <cfRule type="expression" dxfId="1" priority="1">
      <formula>#REF!&lt;&gt;0</formula>
    </cfRule>
  </conditionalFormatting>
  <pageMargins left="0.7" right="0.7" top="0.75" bottom="0.75" header="0.3" footer="0.3"/>
</worksheet>
</file>

<file path=xl/worksheets/sheet44.xml><?xml version="1.0" encoding="utf-8"?>
<worksheet xmlns="http://schemas.openxmlformats.org/spreadsheetml/2006/main" xmlns:r="http://schemas.openxmlformats.org/officeDocument/2006/relationships">
  <dimension ref="A1:F66"/>
  <sheetViews>
    <sheetView topLeftCell="A31" zoomScale="60" zoomScaleNormal="60" workbookViewId="0">
      <selection activeCell="D51" sqref="D51:D53"/>
    </sheetView>
  </sheetViews>
  <sheetFormatPr defaultColWidth="9.140625" defaultRowHeight="15.75"/>
  <cols>
    <col min="1" max="1" width="7.7109375" style="420" customWidth="1"/>
    <col min="2" max="2" width="55.7109375" style="338" customWidth="1"/>
    <col min="3" max="3" width="23.7109375" style="338" customWidth="1"/>
    <col min="4" max="4" width="45.7109375" style="338" customWidth="1"/>
    <col min="5" max="6" width="24.7109375" style="338" customWidth="1"/>
    <col min="7" max="16384" width="9.140625" style="338"/>
  </cols>
  <sheetData>
    <row r="1" spans="1:6">
      <c r="A1" s="419" t="s">
        <v>505</v>
      </c>
      <c r="C1" s="344" t="s">
        <v>506</v>
      </c>
    </row>
    <row r="3" spans="1:6" s="343" customFormat="1" ht="31.5">
      <c r="A3" s="11" t="s">
        <v>112</v>
      </c>
      <c r="B3" s="11" t="s">
        <v>262</v>
      </c>
      <c r="C3" s="91" t="s">
        <v>3115</v>
      </c>
      <c r="D3" s="81" t="s">
        <v>263</v>
      </c>
      <c r="E3" s="82" t="s">
        <v>258</v>
      </c>
      <c r="F3" s="82" t="s">
        <v>259</v>
      </c>
    </row>
    <row r="4" spans="1:6" s="420" customFormat="1">
      <c r="A4" s="107">
        <v>1</v>
      </c>
      <c r="B4" s="108">
        <v>2</v>
      </c>
      <c r="C4" s="109">
        <v>3</v>
      </c>
      <c r="D4" s="110">
        <v>4</v>
      </c>
      <c r="E4" s="110">
        <v>5</v>
      </c>
      <c r="F4" s="109">
        <v>6</v>
      </c>
    </row>
    <row r="5" spans="1:6" s="420" customFormat="1">
      <c r="A5" s="107"/>
      <c r="B5" s="108"/>
      <c r="C5" s="109"/>
      <c r="D5" s="110"/>
      <c r="E5" s="110"/>
      <c r="F5" s="109"/>
    </row>
    <row r="6" spans="1:6" s="420" customFormat="1">
      <c r="A6" s="336"/>
      <c r="B6" s="138" t="s">
        <v>111</v>
      </c>
      <c r="C6" s="336"/>
      <c r="D6" s="336"/>
      <c r="E6" s="336"/>
      <c r="F6" s="336"/>
    </row>
    <row r="7" spans="1:6" s="420" customFormat="1">
      <c r="A7" s="336"/>
      <c r="B7" s="421" t="s">
        <v>103</v>
      </c>
      <c r="C7" s="422">
        <f>SUM(C9,C21,C25,C29,C32,C35,C42,C45,C50,C55)</f>
        <v>456250000</v>
      </c>
      <c r="D7" s="336"/>
      <c r="E7" s="336"/>
      <c r="F7" s="336"/>
    </row>
    <row r="8" spans="1:6" s="420" customFormat="1">
      <c r="A8" s="336"/>
      <c r="B8" s="155"/>
      <c r="C8" s="336"/>
      <c r="D8" s="336"/>
      <c r="E8" s="336"/>
      <c r="F8" s="336"/>
    </row>
    <row r="9" spans="1:6" s="344" customFormat="1" ht="31.5">
      <c r="A9" s="512" t="s">
        <v>234</v>
      </c>
      <c r="B9" s="159" t="s">
        <v>235</v>
      </c>
      <c r="C9" s="947">
        <f>SUM(C10:C19)</f>
        <v>166750000</v>
      </c>
      <c r="D9" s="271"/>
      <c r="E9" s="271"/>
      <c r="F9" s="271"/>
    </row>
    <row r="10" spans="1:6">
      <c r="A10" s="120">
        <v>1</v>
      </c>
      <c r="B10" s="906" t="s">
        <v>3055</v>
      </c>
      <c r="C10" s="1302">
        <v>1680000</v>
      </c>
      <c r="D10" s="906" t="s">
        <v>7406</v>
      </c>
      <c r="E10" s="906" t="s">
        <v>2471</v>
      </c>
      <c r="F10" s="906" t="s">
        <v>7407</v>
      </c>
    </row>
    <row r="11" spans="1:6" ht="31.5">
      <c r="A11" s="120">
        <v>2</v>
      </c>
      <c r="B11" s="906" t="s">
        <v>3058</v>
      </c>
      <c r="C11" s="1302">
        <v>20000000</v>
      </c>
      <c r="D11" s="173" t="s">
        <v>7408</v>
      </c>
      <c r="E11" s="906" t="s">
        <v>2471</v>
      </c>
      <c r="F11" s="906" t="s">
        <v>7407</v>
      </c>
    </row>
    <row r="12" spans="1:6" ht="31.5">
      <c r="A12" s="120">
        <v>3</v>
      </c>
      <c r="B12" s="906" t="s">
        <v>3060</v>
      </c>
      <c r="C12" s="1302">
        <v>74535500</v>
      </c>
      <c r="D12" s="906" t="s">
        <v>7409</v>
      </c>
      <c r="E12" s="906" t="s">
        <v>7410</v>
      </c>
      <c r="F12" s="906" t="s">
        <v>7407</v>
      </c>
    </row>
    <row r="13" spans="1:6">
      <c r="A13" s="120">
        <v>4</v>
      </c>
      <c r="B13" s="906" t="s">
        <v>3063</v>
      </c>
      <c r="C13" s="1302">
        <v>14552500</v>
      </c>
      <c r="D13" s="906" t="s">
        <v>237</v>
      </c>
      <c r="E13" s="906" t="s">
        <v>5933</v>
      </c>
      <c r="F13" s="906" t="s">
        <v>7407</v>
      </c>
    </row>
    <row r="14" spans="1:6" ht="31.5">
      <c r="A14" s="120">
        <v>5</v>
      </c>
      <c r="B14" s="906" t="s">
        <v>341</v>
      </c>
      <c r="C14" s="1302">
        <v>6000000</v>
      </c>
      <c r="D14" s="906" t="s">
        <v>7411</v>
      </c>
      <c r="E14" s="906" t="s">
        <v>2546</v>
      </c>
      <c r="F14" s="906" t="s">
        <v>7407</v>
      </c>
    </row>
    <row r="15" spans="1:6" ht="47.25">
      <c r="A15" s="120">
        <v>6</v>
      </c>
      <c r="B15" s="906" t="s">
        <v>3066</v>
      </c>
      <c r="C15" s="1302">
        <v>2000000</v>
      </c>
      <c r="D15" s="906" t="s">
        <v>7412</v>
      </c>
      <c r="E15" s="906" t="s">
        <v>2476</v>
      </c>
      <c r="F15" s="906" t="s">
        <v>7407</v>
      </c>
    </row>
    <row r="16" spans="1:6" ht="31.5">
      <c r="A16" s="120">
        <v>7</v>
      </c>
      <c r="B16" s="906" t="s">
        <v>5982</v>
      </c>
      <c r="C16" s="1302">
        <v>1440000</v>
      </c>
      <c r="D16" s="906" t="s">
        <v>6730</v>
      </c>
      <c r="E16" s="906" t="s">
        <v>284</v>
      </c>
      <c r="F16" s="906" t="s">
        <v>7407</v>
      </c>
    </row>
    <row r="17" spans="1:6" ht="31.5">
      <c r="A17" s="120">
        <v>8</v>
      </c>
      <c r="B17" s="906" t="s">
        <v>3069</v>
      </c>
      <c r="C17" s="1302">
        <v>15000000</v>
      </c>
      <c r="D17" s="906" t="s">
        <v>7413</v>
      </c>
      <c r="E17" s="906" t="s">
        <v>7414</v>
      </c>
      <c r="F17" s="906" t="s">
        <v>7407</v>
      </c>
    </row>
    <row r="18" spans="1:6" ht="31.5">
      <c r="A18" s="120">
        <v>9</v>
      </c>
      <c r="B18" s="906" t="s">
        <v>7415</v>
      </c>
      <c r="C18" s="1302">
        <v>20000000</v>
      </c>
      <c r="D18" s="906" t="s">
        <v>7416</v>
      </c>
      <c r="E18" s="906" t="s">
        <v>256</v>
      </c>
      <c r="F18" s="906" t="s">
        <v>7407</v>
      </c>
    </row>
    <row r="19" spans="1:6" ht="31.5">
      <c r="A19" s="120">
        <v>10</v>
      </c>
      <c r="B19" s="906" t="s">
        <v>7417</v>
      </c>
      <c r="C19" s="1302">
        <v>11542000</v>
      </c>
      <c r="D19" s="906" t="s">
        <v>7418</v>
      </c>
      <c r="E19" s="906" t="s">
        <v>256</v>
      </c>
      <c r="F19" s="906" t="s">
        <v>7407</v>
      </c>
    </row>
    <row r="20" spans="1:6">
      <c r="A20" s="120"/>
      <c r="B20" s="906"/>
      <c r="C20" s="1302"/>
      <c r="D20" s="906"/>
      <c r="E20" s="906"/>
      <c r="F20" s="906"/>
    </row>
    <row r="21" spans="1:6" ht="31.5">
      <c r="A21" s="262" t="s">
        <v>240</v>
      </c>
      <c r="B21" s="159" t="s">
        <v>241</v>
      </c>
      <c r="C21" s="750">
        <f>SUM(C22:C23)</f>
        <v>33300000</v>
      </c>
      <c r="D21" s="159"/>
      <c r="E21" s="159"/>
      <c r="F21" s="159"/>
    </row>
    <row r="22" spans="1:6" s="344" customFormat="1" ht="31.5">
      <c r="A22" s="120">
        <v>1</v>
      </c>
      <c r="B22" s="906" t="s">
        <v>5995</v>
      </c>
      <c r="C22" s="1302">
        <v>25300000</v>
      </c>
      <c r="D22" s="906" t="s">
        <v>7419</v>
      </c>
      <c r="E22" s="906" t="s">
        <v>7420</v>
      </c>
      <c r="F22" s="906" t="s">
        <v>7407</v>
      </c>
    </row>
    <row r="23" spans="1:6" ht="31.5">
      <c r="A23" s="120">
        <v>2</v>
      </c>
      <c r="B23" s="906" t="s">
        <v>5999</v>
      </c>
      <c r="C23" s="1302">
        <v>8000000</v>
      </c>
      <c r="D23" s="906" t="s">
        <v>7421</v>
      </c>
      <c r="E23" s="906" t="s">
        <v>2471</v>
      </c>
      <c r="F23" s="906" t="s">
        <v>7407</v>
      </c>
    </row>
    <row r="24" spans="1:6">
      <c r="A24" s="120"/>
      <c r="B24" s="906"/>
      <c r="C24" s="1302"/>
      <c r="D24" s="906"/>
      <c r="E24" s="906"/>
      <c r="F24" s="906"/>
    </row>
    <row r="25" spans="1:6" ht="47.25">
      <c r="A25" s="262" t="s">
        <v>244</v>
      </c>
      <c r="B25" s="159" t="s">
        <v>345</v>
      </c>
      <c r="C25" s="750">
        <f>SUM(C26:C27)</f>
        <v>7200000</v>
      </c>
      <c r="D25" s="159"/>
      <c r="E25" s="159"/>
      <c r="F25" s="159"/>
    </row>
    <row r="26" spans="1:6" ht="47.25">
      <c r="A26" s="120">
        <v>1</v>
      </c>
      <c r="B26" s="906" t="s">
        <v>6876</v>
      </c>
      <c r="C26" s="1302">
        <v>5000000</v>
      </c>
      <c r="D26" s="906" t="s">
        <v>7422</v>
      </c>
      <c r="E26" s="906" t="s">
        <v>7423</v>
      </c>
      <c r="F26" s="906" t="s">
        <v>7407</v>
      </c>
    </row>
    <row r="27" spans="1:6" ht="31.5">
      <c r="A27" s="120">
        <v>2</v>
      </c>
      <c r="B27" s="906" t="s">
        <v>7424</v>
      </c>
      <c r="C27" s="1302">
        <v>2200000</v>
      </c>
      <c r="D27" s="906" t="s">
        <v>7425</v>
      </c>
      <c r="E27" s="906" t="s">
        <v>7426</v>
      </c>
      <c r="F27" s="906" t="s">
        <v>7407</v>
      </c>
    </row>
    <row r="28" spans="1:6">
      <c r="A28" s="120"/>
      <c r="B28" s="906"/>
      <c r="C28" s="1302"/>
      <c r="D28" s="906"/>
      <c r="E28" s="906"/>
      <c r="F28" s="906"/>
    </row>
    <row r="29" spans="1:6" ht="31.5">
      <c r="A29" s="262" t="s">
        <v>245</v>
      </c>
      <c r="B29" s="159" t="s">
        <v>3092</v>
      </c>
      <c r="C29" s="750">
        <f>SUM(C30)</f>
        <v>43000000</v>
      </c>
      <c r="D29" s="159"/>
      <c r="E29" s="159"/>
      <c r="F29" s="159"/>
    </row>
    <row r="30" spans="1:6">
      <c r="A30" s="120">
        <v>1</v>
      </c>
      <c r="B30" s="906" t="s">
        <v>294</v>
      </c>
      <c r="C30" s="1302">
        <v>43000000</v>
      </c>
      <c r="D30" s="906" t="s">
        <v>7427</v>
      </c>
      <c r="E30" s="906" t="s">
        <v>5682</v>
      </c>
      <c r="F30" s="906" t="s">
        <v>7407</v>
      </c>
    </row>
    <row r="31" spans="1:6">
      <c r="A31" s="120"/>
      <c r="B31" s="906"/>
      <c r="C31" s="1302"/>
      <c r="D31" s="906"/>
      <c r="E31" s="906"/>
      <c r="F31" s="906"/>
    </row>
    <row r="32" spans="1:6" ht="31.5">
      <c r="A32" s="262" t="s">
        <v>246</v>
      </c>
      <c r="B32" s="948" t="s">
        <v>7428</v>
      </c>
      <c r="C32" s="750">
        <f>SUM(C33)</f>
        <v>5000000</v>
      </c>
      <c r="D32" s="159"/>
      <c r="E32" s="159"/>
      <c r="F32" s="159"/>
    </row>
    <row r="33" spans="1:6" s="344" customFormat="1">
      <c r="A33" s="120">
        <v>1</v>
      </c>
      <c r="B33" s="89" t="s">
        <v>2567</v>
      </c>
      <c r="C33" s="1302">
        <v>5000000</v>
      </c>
      <c r="D33" s="906" t="s">
        <v>7429</v>
      </c>
      <c r="E33" s="906" t="s">
        <v>256</v>
      </c>
      <c r="F33" s="906" t="s">
        <v>7407</v>
      </c>
    </row>
    <row r="34" spans="1:6" s="344" customFormat="1">
      <c r="A34" s="120"/>
      <c r="B34" s="89"/>
      <c r="C34" s="1302"/>
      <c r="D34" s="906"/>
      <c r="E34" s="906"/>
      <c r="F34" s="906"/>
    </row>
    <row r="35" spans="1:6" ht="31.5">
      <c r="A35" s="262" t="s">
        <v>247</v>
      </c>
      <c r="B35" s="948" t="s">
        <v>7430</v>
      </c>
      <c r="C35" s="750">
        <f>SUM(C36:C40)</f>
        <v>112000000</v>
      </c>
      <c r="D35" s="159"/>
      <c r="E35" s="159"/>
      <c r="F35" s="159"/>
    </row>
    <row r="36" spans="1:6" ht="47.25">
      <c r="A36" s="120">
        <v>1</v>
      </c>
      <c r="B36" s="89" t="s">
        <v>2507</v>
      </c>
      <c r="C36" s="1302">
        <v>12000000</v>
      </c>
      <c r="D36" s="906" t="s">
        <v>7431</v>
      </c>
      <c r="E36" s="906" t="s">
        <v>2751</v>
      </c>
      <c r="F36" s="906" t="s">
        <v>7407</v>
      </c>
    </row>
    <row r="37" spans="1:6" ht="31.5">
      <c r="A37" s="120">
        <v>2</v>
      </c>
      <c r="B37" s="89" t="s">
        <v>296</v>
      </c>
      <c r="C37" s="1302">
        <v>40000000</v>
      </c>
      <c r="D37" s="906" t="s">
        <v>7432</v>
      </c>
      <c r="E37" s="906" t="s">
        <v>7433</v>
      </c>
      <c r="F37" s="906" t="s">
        <v>7407</v>
      </c>
    </row>
    <row r="38" spans="1:6" s="344" customFormat="1">
      <c r="A38" s="120">
        <v>3</v>
      </c>
      <c r="B38" s="89" t="s">
        <v>7434</v>
      </c>
      <c r="C38" s="1302">
        <v>15000000</v>
      </c>
      <c r="D38" s="906" t="s">
        <v>7435</v>
      </c>
      <c r="E38" s="906" t="s">
        <v>5682</v>
      </c>
      <c r="F38" s="906" t="s">
        <v>7407</v>
      </c>
    </row>
    <row r="39" spans="1:6">
      <c r="A39" s="120">
        <v>4</v>
      </c>
      <c r="B39" s="89" t="s">
        <v>5736</v>
      </c>
      <c r="C39" s="1302">
        <v>10000000</v>
      </c>
      <c r="D39" s="906" t="s">
        <v>7436</v>
      </c>
      <c r="E39" s="906" t="s">
        <v>5457</v>
      </c>
      <c r="F39" s="906" t="s">
        <v>7407</v>
      </c>
    </row>
    <row r="40" spans="1:6">
      <c r="A40" s="120">
        <v>5</v>
      </c>
      <c r="B40" s="89" t="s">
        <v>7437</v>
      </c>
      <c r="C40" s="1302">
        <v>35000000</v>
      </c>
      <c r="D40" s="906" t="s">
        <v>7438</v>
      </c>
      <c r="E40" s="906" t="s">
        <v>5457</v>
      </c>
      <c r="F40" s="906" t="s">
        <v>7407</v>
      </c>
    </row>
    <row r="41" spans="1:6">
      <c r="A41" s="120"/>
      <c r="B41" s="89"/>
      <c r="C41" s="1302"/>
      <c r="D41" s="906"/>
      <c r="E41" s="906"/>
      <c r="F41" s="906"/>
    </row>
    <row r="42" spans="1:6" s="344" customFormat="1" ht="31.5">
      <c r="A42" s="262" t="s">
        <v>249</v>
      </c>
      <c r="B42" s="159" t="s">
        <v>2517</v>
      </c>
      <c r="C42" s="750">
        <f>SUM(C43)</f>
        <v>15000000</v>
      </c>
      <c r="D42" s="159"/>
      <c r="E42" s="159"/>
      <c r="F42" s="159"/>
    </row>
    <row r="43" spans="1:6" ht="31.5">
      <c r="A43" s="120">
        <v>1</v>
      </c>
      <c r="B43" s="906" t="s">
        <v>2518</v>
      </c>
      <c r="C43" s="1302">
        <v>15000000</v>
      </c>
      <c r="D43" s="906" t="s">
        <v>7439</v>
      </c>
      <c r="E43" s="906" t="s">
        <v>284</v>
      </c>
      <c r="F43" s="906" t="s">
        <v>7407</v>
      </c>
    </row>
    <row r="44" spans="1:6">
      <c r="A44" s="120"/>
      <c r="B44" s="906"/>
      <c r="C44" s="1302"/>
      <c r="D44" s="906"/>
      <c r="E44" s="906"/>
      <c r="F44" s="906"/>
    </row>
    <row r="45" spans="1:6" ht="31.5">
      <c r="A45" s="262" t="s">
        <v>251</v>
      </c>
      <c r="B45" s="159" t="s">
        <v>7440</v>
      </c>
      <c r="C45" s="750">
        <f>SUM(C46:C48)</f>
        <v>25000000</v>
      </c>
      <c r="D45" s="159"/>
      <c r="E45" s="159"/>
      <c r="F45" s="159"/>
    </row>
    <row r="46" spans="1:6" s="344" customFormat="1" ht="31.5">
      <c r="A46" s="120">
        <v>1</v>
      </c>
      <c r="B46" s="906" t="s">
        <v>2574</v>
      </c>
      <c r="C46" s="1302">
        <v>10000000</v>
      </c>
      <c r="D46" s="906" t="s">
        <v>7441</v>
      </c>
      <c r="E46" s="906" t="s">
        <v>5682</v>
      </c>
      <c r="F46" s="906" t="s">
        <v>7407</v>
      </c>
    </row>
    <row r="47" spans="1:6" ht="31.5">
      <c r="A47" s="120">
        <v>2</v>
      </c>
      <c r="B47" s="906" t="s">
        <v>7442</v>
      </c>
      <c r="C47" s="1302">
        <v>10000000</v>
      </c>
      <c r="D47" s="906" t="s">
        <v>7443</v>
      </c>
      <c r="E47" s="906" t="s">
        <v>5682</v>
      </c>
      <c r="F47" s="906" t="s">
        <v>7407</v>
      </c>
    </row>
    <row r="48" spans="1:6" ht="47.25">
      <c r="A48" s="120">
        <v>3</v>
      </c>
      <c r="B48" s="906" t="s">
        <v>7444</v>
      </c>
      <c r="C48" s="1302">
        <v>5000000</v>
      </c>
      <c r="D48" s="906" t="s">
        <v>7445</v>
      </c>
      <c r="E48" s="906" t="s">
        <v>5682</v>
      </c>
      <c r="F48" s="906" t="s">
        <v>7407</v>
      </c>
    </row>
    <row r="49" spans="1:6">
      <c r="A49" s="120"/>
      <c r="B49" s="906"/>
      <c r="C49" s="1302"/>
      <c r="D49" s="906"/>
      <c r="E49" s="906"/>
      <c r="F49" s="906"/>
    </row>
    <row r="50" spans="1:6" s="344" customFormat="1" ht="31.5">
      <c r="A50" s="262" t="s">
        <v>123</v>
      </c>
      <c r="B50" s="159" t="s">
        <v>2578</v>
      </c>
      <c r="C50" s="750">
        <f>SUM(C51:C53)</f>
        <v>29000000</v>
      </c>
      <c r="D50" s="159"/>
      <c r="E50" s="159"/>
      <c r="F50" s="159"/>
    </row>
    <row r="51" spans="1:6">
      <c r="A51" s="120">
        <v>1</v>
      </c>
      <c r="B51" s="906" t="s">
        <v>302</v>
      </c>
      <c r="C51" s="1302">
        <v>7000000</v>
      </c>
      <c r="D51" s="906" t="s">
        <v>7446</v>
      </c>
      <c r="E51" s="906" t="s">
        <v>5682</v>
      </c>
      <c r="F51" s="906" t="s">
        <v>7407</v>
      </c>
    </row>
    <row r="52" spans="1:6" ht="31.5">
      <c r="A52" s="120">
        <v>2</v>
      </c>
      <c r="B52" s="906" t="s">
        <v>303</v>
      </c>
      <c r="C52" s="1302">
        <v>12000000</v>
      </c>
      <c r="D52" s="906" t="s">
        <v>7447</v>
      </c>
      <c r="E52" s="906" t="s">
        <v>5682</v>
      </c>
      <c r="F52" s="906" t="s">
        <v>7407</v>
      </c>
    </row>
    <row r="53" spans="1:6" ht="31.5">
      <c r="A53" s="120">
        <v>3</v>
      </c>
      <c r="B53" s="906" t="s">
        <v>3110</v>
      </c>
      <c r="C53" s="1302">
        <v>10000000</v>
      </c>
      <c r="D53" s="906" t="s">
        <v>7448</v>
      </c>
      <c r="E53" s="906" t="s">
        <v>5682</v>
      </c>
      <c r="F53" s="906" t="s">
        <v>7407</v>
      </c>
    </row>
    <row r="54" spans="1:6">
      <c r="A54" s="120"/>
      <c r="B54" s="906"/>
      <c r="C54" s="1302"/>
      <c r="D54" s="906"/>
      <c r="E54" s="906"/>
      <c r="F54" s="906"/>
    </row>
    <row r="55" spans="1:6" ht="31.5">
      <c r="A55" s="262" t="s">
        <v>252</v>
      </c>
      <c r="B55" s="159" t="s">
        <v>7449</v>
      </c>
      <c r="C55" s="750">
        <f>SUM(C56)</f>
        <v>20000000</v>
      </c>
      <c r="D55" s="159"/>
      <c r="E55" s="159"/>
      <c r="F55" s="159"/>
    </row>
    <row r="56" spans="1:6" ht="31.5">
      <c r="A56" s="120">
        <v>1</v>
      </c>
      <c r="B56" s="906" t="s">
        <v>7450</v>
      </c>
      <c r="C56" s="1302">
        <v>20000000</v>
      </c>
      <c r="D56" s="906" t="s">
        <v>7451</v>
      </c>
      <c r="E56" s="906" t="s">
        <v>7452</v>
      </c>
      <c r="F56" s="906" t="s">
        <v>7407</v>
      </c>
    </row>
    <row r="59" spans="1:6">
      <c r="D59" s="1234"/>
      <c r="E59" s="1234"/>
    </row>
    <row r="60" spans="1:6">
      <c r="D60" s="1234"/>
      <c r="E60" s="1234"/>
    </row>
    <row r="65" spans="4:5">
      <c r="D65" s="1235"/>
      <c r="E65" s="1235"/>
    </row>
    <row r="66" spans="4:5">
      <c r="D66" s="1234"/>
      <c r="E66" s="1234"/>
    </row>
  </sheetData>
  <mergeCells count="4">
    <mergeCell ref="D59:E59"/>
    <mergeCell ref="D60:E60"/>
    <mergeCell ref="D65:E65"/>
    <mergeCell ref="D66:E66"/>
  </mergeCells>
  <pageMargins left="0.7" right="0.7" top="0.75" bottom="0.75" header="0.3" footer="0.3"/>
  <pageSetup orientation="portrait" horizontalDpi="0" verticalDpi="0" r:id="rId1"/>
</worksheet>
</file>

<file path=xl/worksheets/sheet45.xml><?xml version="1.0" encoding="utf-8"?>
<worksheet xmlns="http://schemas.openxmlformats.org/spreadsheetml/2006/main" xmlns:r="http://schemas.openxmlformats.org/officeDocument/2006/relationships">
  <dimension ref="A1:F78"/>
  <sheetViews>
    <sheetView view="pageBreakPreview" topLeftCell="A3" zoomScale="80" zoomScaleSheetLayoutView="80" workbookViewId="0">
      <selection activeCell="D18" sqref="D18"/>
    </sheetView>
  </sheetViews>
  <sheetFormatPr defaultColWidth="9.140625" defaultRowHeight="15.75"/>
  <cols>
    <col min="1" max="1" width="7.7109375" style="903" customWidth="1"/>
    <col min="2" max="2" width="55.7109375" style="903" customWidth="1"/>
    <col min="3" max="3" width="23.7109375" style="903" customWidth="1"/>
    <col min="4" max="4" width="45.7109375" style="903" customWidth="1"/>
    <col min="5" max="6" width="24.7109375" style="903" customWidth="1"/>
    <col min="7" max="16384" width="9.140625" style="903"/>
  </cols>
  <sheetData>
    <row r="1" spans="1:6">
      <c r="A1" s="45" t="s">
        <v>426</v>
      </c>
      <c r="C1" s="45" t="s">
        <v>161</v>
      </c>
    </row>
    <row r="3" spans="1:6" ht="31.5">
      <c r="A3" s="11" t="s">
        <v>112</v>
      </c>
      <c r="B3" s="11" t="s">
        <v>262</v>
      </c>
      <c r="C3" s="91" t="s">
        <v>3115</v>
      </c>
      <c r="D3" s="81" t="s">
        <v>263</v>
      </c>
      <c r="E3" s="82" t="s">
        <v>258</v>
      </c>
      <c r="F3" s="82" t="s">
        <v>259</v>
      </c>
    </row>
    <row r="4" spans="1:6">
      <c r="A4" s="107">
        <v>1</v>
      </c>
      <c r="B4" s="108">
        <v>2</v>
      </c>
      <c r="C4" s="109">
        <v>3</v>
      </c>
      <c r="D4" s="110">
        <v>4</v>
      </c>
      <c r="E4" s="110">
        <v>5</v>
      </c>
      <c r="F4" s="109">
        <v>6</v>
      </c>
    </row>
    <row r="5" spans="1:6">
      <c r="A5" s="906"/>
      <c r="B5" s="121"/>
      <c r="C5" s="121"/>
      <c r="D5" s="121"/>
      <c r="E5" s="121"/>
      <c r="F5" s="121"/>
    </row>
    <row r="6" spans="1:6">
      <c r="A6" s="906"/>
      <c r="B6" s="118" t="s">
        <v>415</v>
      </c>
      <c r="C6" s="121"/>
      <c r="D6" s="121"/>
      <c r="E6" s="121"/>
      <c r="F6" s="121"/>
    </row>
    <row r="7" spans="1:6">
      <c r="A7" s="342"/>
      <c r="B7" s="424" t="s">
        <v>161</v>
      </c>
      <c r="C7" s="425">
        <f>SUM(C9,C29,C36,C43,C49,C70,C74,C77)</f>
        <v>1674000000</v>
      </c>
      <c r="D7" s="426"/>
      <c r="E7" s="902"/>
      <c r="F7" s="902"/>
    </row>
    <row r="8" spans="1:6">
      <c r="A8" s="342"/>
      <c r="B8" s="902"/>
      <c r="C8" s="427"/>
      <c r="D8" s="902"/>
      <c r="E8" s="902"/>
      <c r="F8" s="902"/>
    </row>
    <row r="9" spans="1:6" ht="31.5">
      <c r="A9" s="5"/>
      <c r="B9" s="4" t="s">
        <v>235</v>
      </c>
      <c r="C9" s="914">
        <f>SUM(C10:C27)</f>
        <v>646363000</v>
      </c>
      <c r="D9" s="5"/>
      <c r="E9" s="5"/>
      <c r="F9" s="286"/>
    </row>
    <row r="10" spans="1:6" ht="31.5">
      <c r="A10" s="5">
        <v>1</v>
      </c>
      <c r="B10" s="5" t="s">
        <v>265</v>
      </c>
      <c r="C10" s="913">
        <v>17690000</v>
      </c>
      <c r="D10" s="5" t="s">
        <v>7011</v>
      </c>
      <c r="E10" s="5" t="s">
        <v>7012</v>
      </c>
      <c r="F10" s="286" t="s">
        <v>7013</v>
      </c>
    </row>
    <row r="11" spans="1:6" ht="31.5">
      <c r="A11" s="5"/>
      <c r="B11" s="5"/>
      <c r="C11" s="913"/>
      <c r="D11" s="5" t="s">
        <v>7014</v>
      </c>
      <c r="E11" s="5" t="s">
        <v>284</v>
      </c>
      <c r="F11" s="286" t="s">
        <v>7013</v>
      </c>
    </row>
    <row r="12" spans="1:6" ht="31.5">
      <c r="A12" s="5">
        <v>2</v>
      </c>
      <c r="B12" s="5" t="s">
        <v>267</v>
      </c>
      <c r="C12" s="913">
        <v>130800000</v>
      </c>
      <c r="D12" s="5" t="s">
        <v>7015</v>
      </c>
      <c r="E12" s="5" t="s">
        <v>284</v>
      </c>
      <c r="F12" s="286" t="s">
        <v>7013</v>
      </c>
    </row>
    <row r="13" spans="1:6" ht="31.5">
      <c r="A13" s="5">
        <v>3</v>
      </c>
      <c r="B13" s="5" t="s">
        <v>416</v>
      </c>
      <c r="C13" s="913">
        <v>147427500</v>
      </c>
      <c r="D13" s="5" t="s">
        <v>7016</v>
      </c>
      <c r="E13" s="5" t="s">
        <v>7017</v>
      </c>
      <c r="F13" s="286" t="s">
        <v>7013</v>
      </c>
    </row>
    <row r="14" spans="1:6" ht="31.5">
      <c r="A14" s="5"/>
      <c r="B14" s="5"/>
      <c r="C14" s="913"/>
      <c r="D14" s="5" t="s">
        <v>7018</v>
      </c>
      <c r="E14" s="5" t="s">
        <v>7019</v>
      </c>
      <c r="F14" s="286" t="s">
        <v>7013</v>
      </c>
    </row>
    <row r="15" spans="1:6" ht="31.5">
      <c r="A15" s="5">
        <v>4</v>
      </c>
      <c r="B15" s="5" t="s">
        <v>236</v>
      </c>
      <c r="C15" s="913">
        <v>86705000</v>
      </c>
      <c r="D15" s="5" t="s">
        <v>7020</v>
      </c>
      <c r="E15" s="5" t="s">
        <v>281</v>
      </c>
      <c r="F15" s="286" t="s">
        <v>7013</v>
      </c>
    </row>
    <row r="16" spans="1:6">
      <c r="A16" s="5">
        <v>5</v>
      </c>
      <c r="B16" s="5" t="s">
        <v>272</v>
      </c>
      <c r="C16" s="913">
        <v>60002000</v>
      </c>
      <c r="D16" s="5" t="s">
        <v>7021</v>
      </c>
      <c r="E16" s="5" t="s">
        <v>281</v>
      </c>
      <c r="F16" s="286" t="s">
        <v>7013</v>
      </c>
    </row>
    <row r="17" spans="1:6">
      <c r="A17" s="5"/>
      <c r="B17" s="5"/>
      <c r="C17" s="913"/>
      <c r="D17" s="5" t="s">
        <v>7022</v>
      </c>
      <c r="E17" s="5" t="s">
        <v>7023</v>
      </c>
      <c r="F17" s="286" t="s">
        <v>7013</v>
      </c>
    </row>
    <row r="18" spans="1:6">
      <c r="A18" s="5"/>
      <c r="B18" s="5"/>
      <c r="C18" s="913"/>
      <c r="D18" s="5" t="s">
        <v>7024</v>
      </c>
      <c r="E18" s="5" t="s">
        <v>7025</v>
      </c>
      <c r="F18" s="286" t="s">
        <v>7013</v>
      </c>
    </row>
    <row r="19" spans="1:6" ht="31.5">
      <c r="A19" s="5">
        <v>6</v>
      </c>
      <c r="B19" s="5" t="s">
        <v>353</v>
      </c>
      <c r="C19" s="913">
        <v>13538500</v>
      </c>
      <c r="D19" s="5" t="s">
        <v>7026</v>
      </c>
      <c r="E19" s="5" t="s">
        <v>7027</v>
      </c>
      <c r="F19" s="286" t="s">
        <v>7013</v>
      </c>
    </row>
    <row r="20" spans="1:6" ht="31.5">
      <c r="A20" s="5"/>
      <c r="B20" s="5"/>
      <c r="C20" s="913"/>
      <c r="D20" s="5" t="s">
        <v>7028</v>
      </c>
      <c r="E20" s="5" t="s">
        <v>7029</v>
      </c>
      <c r="F20" s="286" t="s">
        <v>7013</v>
      </c>
    </row>
    <row r="21" spans="1:6" ht="31.5">
      <c r="A21" s="5">
        <v>7</v>
      </c>
      <c r="B21" s="5" t="s">
        <v>288</v>
      </c>
      <c r="C21" s="913">
        <v>2400000</v>
      </c>
      <c r="D21" s="5" t="s">
        <v>7030</v>
      </c>
      <c r="E21" s="5" t="s">
        <v>7031</v>
      </c>
      <c r="F21" s="286" t="s">
        <v>7013</v>
      </c>
    </row>
    <row r="22" spans="1:6">
      <c r="A22" s="5">
        <v>8</v>
      </c>
      <c r="B22" s="5" t="s">
        <v>5708</v>
      </c>
      <c r="C22" s="913">
        <v>18000000</v>
      </c>
      <c r="D22" s="5" t="s">
        <v>7032</v>
      </c>
      <c r="E22" s="5" t="s">
        <v>7033</v>
      </c>
      <c r="F22" s="286" t="s">
        <v>7013</v>
      </c>
    </row>
    <row r="23" spans="1:6">
      <c r="A23" s="5"/>
      <c r="B23" s="5"/>
      <c r="C23" s="913"/>
      <c r="D23" s="5" t="s">
        <v>7034</v>
      </c>
      <c r="E23" s="5" t="s">
        <v>7035</v>
      </c>
      <c r="F23" s="286" t="s">
        <v>7013</v>
      </c>
    </row>
    <row r="24" spans="1:6">
      <c r="A24" s="5">
        <v>9</v>
      </c>
      <c r="B24" s="5" t="s">
        <v>275</v>
      </c>
      <c r="C24" s="913">
        <v>39700000</v>
      </c>
      <c r="D24" s="5" t="s">
        <v>7036</v>
      </c>
      <c r="E24" s="5" t="s">
        <v>7037</v>
      </c>
      <c r="F24" s="286" t="s">
        <v>7013</v>
      </c>
    </row>
    <row r="25" spans="1:6" ht="31.5">
      <c r="A25" s="5">
        <v>10</v>
      </c>
      <c r="B25" s="5" t="s">
        <v>289</v>
      </c>
      <c r="C25" s="913">
        <v>74000000</v>
      </c>
      <c r="D25" s="5" t="s">
        <v>7038</v>
      </c>
      <c r="E25" s="5" t="s">
        <v>284</v>
      </c>
      <c r="F25" s="286" t="s">
        <v>7013</v>
      </c>
    </row>
    <row r="26" spans="1:6" ht="31.5">
      <c r="A26" s="5">
        <v>11</v>
      </c>
      <c r="B26" s="5" t="s">
        <v>2615</v>
      </c>
      <c r="C26" s="913">
        <v>5000000</v>
      </c>
      <c r="D26" s="5" t="s">
        <v>7039</v>
      </c>
      <c r="E26" s="5" t="s">
        <v>7040</v>
      </c>
      <c r="F26" s="286" t="s">
        <v>7013</v>
      </c>
    </row>
    <row r="27" spans="1:6" ht="31.5">
      <c r="A27" s="5">
        <v>12</v>
      </c>
      <c r="B27" s="5" t="s">
        <v>471</v>
      </c>
      <c r="C27" s="913">
        <v>51100000</v>
      </c>
      <c r="D27" s="5" t="s">
        <v>7041</v>
      </c>
      <c r="E27" s="5" t="s">
        <v>7042</v>
      </c>
      <c r="F27" s="286" t="s">
        <v>7013</v>
      </c>
    </row>
    <row r="28" spans="1:6">
      <c r="A28" s="5"/>
      <c r="B28" s="5"/>
      <c r="C28" s="913"/>
      <c r="D28" s="5"/>
      <c r="E28" s="5"/>
      <c r="F28" s="286"/>
    </row>
    <row r="29" spans="1:6" ht="31.5">
      <c r="A29" s="5"/>
      <c r="B29" s="4" t="s">
        <v>241</v>
      </c>
      <c r="C29" s="914">
        <f>SUM(C30:C34)</f>
        <v>57082000</v>
      </c>
      <c r="D29" s="5"/>
      <c r="E29" s="5"/>
      <c r="F29" s="286"/>
    </row>
    <row r="30" spans="1:6">
      <c r="A30" s="5">
        <v>1</v>
      </c>
      <c r="B30" s="5" t="s">
        <v>358</v>
      </c>
      <c r="C30" s="913">
        <v>7700000</v>
      </c>
      <c r="D30" s="5" t="s">
        <v>7043</v>
      </c>
      <c r="E30" s="5" t="s">
        <v>248</v>
      </c>
      <c r="F30" s="286" t="s">
        <v>7013</v>
      </c>
    </row>
    <row r="31" spans="1:6">
      <c r="A31" s="5"/>
      <c r="B31" s="5"/>
      <c r="C31" s="913"/>
      <c r="D31" s="5" t="s">
        <v>7044</v>
      </c>
      <c r="E31" s="5" t="s">
        <v>248</v>
      </c>
      <c r="F31" s="286" t="s">
        <v>7013</v>
      </c>
    </row>
    <row r="32" spans="1:6" ht="31.5">
      <c r="A32" s="5">
        <v>2</v>
      </c>
      <c r="B32" s="5" t="s">
        <v>242</v>
      </c>
      <c r="C32" s="913">
        <v>15600000</v>
      </c>
      <c r="D32" s="5" t="s">
        <v>7045</v>
      </c>
      <c r="E32" s="5" t="s">
        <v>281</v>
      </c>
      <c r="F32" s="286" t="s">
        <v>7013</v>
      </c>
    </row>
    <row r="33" spans="1:6" ht="31.5">
      <c r="A33" s="5">
        <v>3</v>
      </c>
      <c r="B33" s="5" t="s">
        <v>361</v>
      </c>
      <c r="C33" s="913">
        <v>13622000</v>
      </c>
      <c r="D33" s="5" t="s">
        <v>7046</v>
      </c>
      <c r="E33" s="5" t="s">
        <v>281</v>
      </c>
      <c r="F33" s="286" t="s">
        <v>7013</v>
      </c>
    </row>
    <row r="34" spans="1:6" ht="31.5">
      <c r="A34" s="5">
        <v>4</v>
      </c>
      <c r="B34" s="5" t="s">
        <v>243</v>
      </c>
      <c r="C34" s="913">
        <v>20160000</v>
      </c>
      <c r="D34" s="5" t="s">
        <v>7047</v>
      </c>
      <c r="E34" s="5" t="s">
        <v>7048</v>
      </c>
      <c r="F34" s="286" t="s">
        <v>7013</v>
      </c>
    </row>
    <row r="35" spans="1:6">
      <c r="A35" s="5"/>
      <c r="B35" s="5"/>
      <c r="C35" s="913"/>
      <c r="D35" s="5"/>
      <c r="E35" s="5"/>
      <c r="F35" s="286"/>
    </row>
    <row r="36" spans="1:6" ht="31.5">
      <c r="A36" s="5"/>
      <c r="B36" s="4" t="s">
        <v>279</v>
      </c>
      <c r="C36" s="914">
        <f>SUM(C37:C41)</f>
        <v>35797000</v>
      </c>
      <c r="D36" s="5"/>
      <c r="E36" s="5"/>
      <c r="F36" s="286"/>
    </row>
    <row r="37" spans="1:6" ht="31.5">
      <c r="A37" s="5">
        <v>1</v>
      </c>
      <c r="B37" s="5" t="s">
        <v>7049</v>
      </c>
      <c r="C37" s="913">
        <v>4890000</v>
      </c>
      <c r="D37" s="5" t="s">
        <v>7050</v>
      </c>
      <c r="E37" s="5" t="s">
        <v>7051</v>
      </c>
      <c r="F37" s="286" t="s">
        <v>7013</v>
      </c>
    </row>
    <row r="38" spans="1:6" ht="47.25">
      <c r="A38" s="5">
        <v>2</v>
      </c>
      <c r="B38" s="5" t="s">
        <v>4836</v>
      </c>
      <c r="C38" s="913">
        <v>10085500</v>
      </c>
      <c r="D38" s="5" t="s">
        <v>7052</v>
      </c>
      <c r="E38" s="5" t="s">
        <v>7053</v>
      </c>
      <c r="F38" s="286" t="s">
        <v>7013</v>
      </c>
    </row>
    <row r="39" spans="1:6" ht="31.5">
      <c r="A39" s="5"/>
      <c r="B39" s="5"/>
      <c r="C39" s="913"/>
      <c r="D39" s="5" t="s">
        <v>7054</v>
      </c>
      <c r="E39" s="5" t="s">
        <v>7055</v>
      </c>
      <c r="F39" s="286" t="s">
        <v>7013</v>
      </c>
    </row>
    <row r="40" spans="1:6" ht="31.5">
      <c r="A40" s="5">
        <v>3</v>
      </c>
      <c r="B40" s="5" t="s">
        <v>7056</v>
      </c>
      <c r="C40" s="913">
        <v>10914000</v>
      </c>
      <c r="D40" s="5" t="s">
        <v>7057</v>
      </c>
      <c r="E40" s="5" t="s">
        <v>7058</v>
      </c>
      <c r="F40" s="286" t="s">
        <v>7013</v>
      </c>
    </row>
    <row r="41" spans="1:6">
      <c r="A41" s="5">
        <v>4</v>
      </c>
      <c r="B41" s="5" t="s">
        <v>2379</v>
      </c>
      <c r="C41" s="913">
        <v>9907500</v>
      </c>
      <c r="D41" s="5" t="s">
        <v>7059</v>
      </c>
      <c r="E41" s="5" t="s">
        <v>385</v>
      </c>
      <c r="F41" s="286" t="s">
        <v>7013</v>
      </c>
    </row>
    <row r="42" spans="1:6">
      <c r="A42" s="5"/>
      <c r="B42" s="5"/>
      <c r="C42" s="913"/>
      <c r="D42" s="5"/>
      <c r="E42" s="5"/>
      <c r="F42" s="286"/>
    </row>
    <row r="43" spans="1:6" ht="31.5">
      <c r="A43" s="5"/>
      <c r="B43" s="4" t="s">
        <v>2667</v>
      </c>
      <c r="C43" s="914">
        <f>SUM(C44:C46)</f>
        <v>25670500</v>
      </c>
      <c r="D43" s="5"/>
      <c r="E43" s="5"/>
      <c r="F43" s="286"/>
    </row>
    <row r="44" spans="1:6" ht="31.5">
      <c r="A44" s="5">
        <v>1</v>
      </c>
      <c r="B44" s="5" t="s">
        <v>7060</v>
      </c>
      <c r="C44" s="913">
        <v>10652000</v>
      </c>
      <c r="D44" s="5" t="s">
        <v>7061</v>
      </c>
      <c r="E44" s="5" t="s">
        <v>7062</v>
      </c>
      <c r="F44" s="286" t="s">
        <v>7013</v>
      </c>
    </row>
    <row r="45" spans="1:6" ht="47.25">
      <c r="A45" s="5">
        <v>2</v>
      </c>
      <c r="B45" s="5" t="s">
        <v>7063</v>
      </c>
      <c r="C45" s="913">
        <v>12427500</v>
      </c>
      <c r="D45" s="5" t="s">
        <v>7064</v>
      </c>
      <c r="E45" s="5" t="s">
        <v>7065</v>
      </c>
      <c r="F45" s="286" t="s">
        <v>7013</v>
      </c>
    </row>
    <row r="46" spans="1:6" ht="47.25">
      <c r="A46" s="5">
        <v>3</v>
      </c>
      <c r="B46" s="5" t="s">
        <v>7066</v>
      </c>
      <c r="C46" s="913">
        <v>2591000</v>
      </c>
      <c r="D46" s="5" t="s">
        <v>7067</v>
      </c>
      <c r="E46" s="5" t="s">
        <v>7068</v>
      </c>
      <c r="F46" s="286" t="s">
        <v>7013</v>
      </c>
    </row>
    <row r="47" spans="1:6">
      <c r="A47" s="5"/>
      <c r="B47" s="5"/>
      <c r="C47" s="913"/>
      <c r="D47" s="5" t="s">
        <v>7069</v>
      </c>
      <c r="E47" s="5" t="s">
        <v>7070</v>
      </c>
      <c r="F47" s="286" t="s">
        <v>7013</v>
      </c>
    </row>
    <row r="48" spans="1:6">
      <c r="A48" s="5"/>
      <c r="B48" s="5"/>
      <c r="C48" s="913"/>
      <c r="D48" s="5"/>
      <c r="E48" s="5"/>
      <c r="F48" s="286"/>
    </row>
    <row r="49" spans="1:6" ht="47.25">
      <c r="A49" s="5"/>
      <c r="B49" s="4" t="s">
        <v>2860</v>
      </c>
      <c r="C49" s="914">
        <f>SUM(C50:C68)</f>
        <v>811607000</v>
      </c>
      <c r="D49" s="5"/>
      <c r="E49" s="5"/>
      <c r="F49" s="286"/>
    </row>
    <row r="50" spans="1:6" ht="31.5">
      <c r="A50" s="5">
        <v>1</v>
      </c>
      <c r="B50" s="5" t="s">
        <v>7071</v>
      </c>
      <c r="C50" s="913">
        <v>447775000</v>
      </c>
      <c r="D50" s="5" t="s">
        <v>7072</v>
      </c>
      <c r="E50" s="5" t="s">
        <v>7073</v>
      </c>
      <c r="F50" s="286" t="s">
        <v>266</v>
      </c>
    </row>
    <row r="51" spans="1:6" ht="31.5">
      <c r="A51" s="5">
        <v>2</v>
      </c>
      <c r="B51" s="5" t="s">
        <v>7074</v>
      </c>
      <c r="C51" s="913">
        <v>30330000</v>
      </c>
      <c r="D51" s="5" t="s">
        <v>7075</v>
      </c>
      <c r="E51" s="328">
        <v>1</v>
      </c>
      <c r="F51" s="286" t="s">
        <v>266</v>
      </c>
    </row>
    <row r="52" spans="1:6" ht="31.5">
      <c r="A52" s="5">
        <v>3</v>
      </c>
      <c r="B52" s="5" t="s">
        <v>7076</v>
      </c>
      <c r="C52" s="913">
        <v>15000000</v>
      </c>
      <c r="D52" s="5" t="s">
        <v>7077</v>
      </c>
      <c r="E52" s="5" t="s">
        <v>7078</v>
      </c>
      <c r="F52" s="286" t="s">
        <v>266</v>
      </c>
    </row>
    <row r="53" spans="1:6" ht="31.5">
      <c r="A53" s="5">
        <v>4</v>
      </c>
      <c r="B53" s="5" t="s">
        <v>7079</v>
      </c>
      <c r="C53" s="913">
        <v>5883000</v>
      </c>
      <c r="D53" s="5" t="s">
        <v>7080</v>
      </c>
      <c r="E53" s="5" t="s">
        <v>7081</v>
      </c>
      <c r="F53" s="286" t="s">
        <v>104</v>
      </c>
    </row>
    <row r="54" spans="1:6" ht="47.25">
      <c r="A54" s="5">
        <v>5</v>
      </c>
      <c r="B54" s="5" t="s">
        <v>7082</v>
      </c>
      <c r="C54" s="913">
        <v>75837500</v>
      </c>
      <c r="D54" s="5" t="s">
        <v>7083</v>
      </c>
      <c r="E54" s="328">
        <v>0.9</v>
      </c>
      <c r="F54" s="286" t="s">
        <v>266</v>
      </c>
    </row>
    <row r="55" spans="1:6" ht="31.5">
      <c r="A55" s="5">
        <v>6</v>
      </c>
      <c r="B55" s="5" t="s">
        <v>7084</v>
      </c>
      <c r="C55" s="913">
        <v>27500000</v>
      </c>
      <c r="D55" s="5" t="s">
        <v>7085</v>
      </c>
      <c r="E55" s="5" t="s">
        <v>7086</v>
      </c>
      <c r="F55" s="286" t="s">
        <v>7087</v>
      </c>
    </row>
    <row r="56" spans="1:6" ht="31.5">
      <c r="A56" s="5">
        <v>7</v>
      </c>
      <c r="B56" s="5" t="s">
        <v>7088</v>
      </c>
      <c r="C56" s="913">
        <v>89824400</v>
      </c>
      <c r="D56" s="5" t="s">
        <v>7089</v>
      </c>
      <c r="E56" s="328">
        <v>1</v>
      </c>
      <c r="F56" s="286" t="s">
        <v>266</v>
      </c>
    </row>
    <row r="57" spans="1:6" ht="31.5">
      <c r="A57" s="5">
        <v>8</v>
      </c>
      <c r="B57" s="5" t="s">
        <v>7090</v>
      </c>
      <c r="C57" s="913">
        <v>47257000</v>
      </c>
      <c r="D57" s="5" t="s">
        <v>7091</v>
      </c>
      <c r="E57" s="5" t="s">
        <v>250</v>
      </c>
      <c r="F57" s="286" t="s">
        <v>266</v>
      </c>
    </row>
    <row r="58" spans="1:6" ht="47.25">
      <c r="A58" s="5">
        <v>9</v>
      </c>
      <c r="B58" s="5" t="s">
        <v>7092</v>
      </c>
      <c r="C58" s="913">
        <v>20000000</v>
      </c>
      <c r="D58" s="5" t="s">
        <v>7093</v>
      </c>
      <c r="E58" s="5" t="s">
        <v>7094</v>
      </c>
      <c r="F58" s="286" t="s">
        <v>266</v>
      </c>
    </row>
    <row r="59" spans="1:6" ht="31.5">
      <c r="A59" s="5">
        <v>10</v>
      </c>
      <c r="B59" s="5" t="s">
        <v>7095</v>
      </c>
      <c r="C59" s="913">
        <v>11000000</v>
      </c>
      <c r="D59" s="5" t="s">
        <v>7096</v>
      </c>
      <c r="E59" s="5" t="s">
        <v>250</v>
      </c>
      <c r="F59" s="286" t="s">
        <v>104</v>
      </c>
    </row>
    <row r="60" spans="1:6" ht="31.5">
      <c r="A60" s="5">
        <v>11</v>
      </c>
      <c r="B60" s="5" t="s">
        <v>7097</v>
      </c>
      <c r="C60" s="913">
        <v>5000000</v>
      </c>
      <c r="D60" s="5" t="s">
        <v>7098</v>
      </c>
      <c r="E60" s="5" t="s">
        <v>7099</v>
      </c>
      <c r="F60" s="286" t="s">
        <v>104</v>
      </c>
    </row>
    <row r="61" spans="1:6" ht="31.5">
      <c r="A61" s="5">
        <v>12</v>
      </c>
      <c r="B61" s="5" t="s">
        <v>7100</v>
      </c>
      <c r="C61" s="913">
        <v>2000100</v>
      </c>
      <c r="D61" s="5" t="s">
        <v>7101</v>
      </c>
      <c r="E61" s="328">
        <v>1</v>
      </c>
      <c r="F61" s="286" t="s">
        <v>104</v>
      </c>
    </row>
    <row r="62" spans="1:6" ht="31.5">
      <c r="A62" s="5">
        <v>13</v>
      </c>
      <c r="B62" s="5" t="s">
        <v>7102</v>
      </c>
      <c r="C62" s="913">
        <v>8630000</v>
      </c>
      <c r="D62" s="5" t="s">
        <v>7103</v>
      </c>
      <c r="E62" s="328">
        <v>1</v>
      </c>
      <c r="F62" s="286" t="s">
        <v>104</v>
      </c>
    </row>
    <row r="63" spans="1:6" ht="31.5">
      <c r="A63" s="5">
        <v>14</v>
      </c>
      <c r="B63" s="5" t="s">
        <v>7104</v>
      </c>
      <c r="C63" s="913">
        <v>10570000</v>
      </c>
      <c r="D63" s="5" t="s">
        <v>7105</v>
      </c>
      <c r="E63" s="328">
        <v>1</v>
      </c>
      <c r="F63" s="286" t="s">
        <v>104</v>
      </c>
    </row>
    <row r="64" spans="1:6" ht="31.5">
      <c r="A64" s="5">
        <v>15</v>
      </c>
      <c r="B64" s="5" t="s">
        <v>7106</v>
      </c>
      <c r="C64" s="913">
        <v>5000000</v>
      </c>
      <c r="D64" s="5" t="s">
        <v>7107</v>
      </c>
      <c r="E64" s="328">
        <v>1</v>
      </c>
      <c r="F64" s="286" t="s">
        <v>104</v>
      </c>
    </row>
    <row r="65" spans="1:6">
      <c r="A65" s="5"/>
      <c r="B65" s="5"/>
      <c r="C65" s="913"/>
      <c r="D65" s="5" t="s">
        <v>7108</v>
      </c>
      <c r="E65" s="5" t="s">
        <v>2904</v>
      </c>
      <c r="F65" s="286" t="s">
        <v>104</v>
      </c>
    </row>
    <row r="66" spans="1:6" ht="31.5">
      <c r="A66" s="5"/>
      <c r="B66" s="5"/>
      <c r="C66" s="913"/>
      <c r="D66" s="5" t="s">
        <v>7109</v>
      </c>
      <c r="E66" s="328">
        <v>1</v>
      </c>
      <c r="F66" s="286" t="s">
        <v>104</v>
      </c>
    </row>
    <row r="67" spans="1:6" ht="31.5">
      <c r="A67" s="5">
        <v>16</v>
      </c>
      <c r="B67" s="5" t="s">
        <v>7110</v>
      </c>
      <c r="C67" s="913">
        <v>5000000</v>
      </c>
      <c r="D67" s="5" t="s">
        <v>7111</v>
      </c>
      <c r="E67" s="5" t="s">
        <v>7112</v>
      </c>
      <c r="F67" s="286" t="s">
        <v>104</v>
      </c>
    </row>
    <row r="68" spans="1:6" ht="47.25">
      <c r="A68" s="5">
        <v>17</v>
      </c>
      <c r="B68" s="5" t="s">
        <v>7113</v>
      </c>
      <c r="C68" s="913">
        <v>5000000</v>
      </c>
      <c r="D68" s="5" t="s">
        <v>7114</v>
      </c>
      <c r="E68" s="5" t="s">
        <v>7115</v>
      </c>
      <c r="F68" s="286" t="s">
        <v>104</v>
      </c>
    </row>
    <row r="69" spans="1:6">
      <c r="A69" s="5"/>
      <c r="B69" s="5"/>
      <c r="C69" s="913"/>
      <c r="D69" s="5"/>
      <c r="E69" s="5"/>
      <c r="F69" s="286"/>
    </row>
    <row r="70" spans="1:6" ht="31.5">
      <c r="A70" s="5"/>
      <c r="B70" s="4" t="s">
        <v>7116</v>
      </c>
      <c r="C70" s="914">
        <f>SUM(C71:C72)</f>
        <v>79273000</v>
      </c>
      <c r="D70" s="5"/>
      <c r="E70" s="5"/>
      <c r="F70" s="286"/>
    </row>
    <row r="71" spans="1:6" ht="31.5">
      <c r="A71" s="5">
        <v>1</v>
      </c>
      <c r="B71" s="5" t="s">
        <v>7117</v>
      </c>
      <c r="C71" s="286">
        <v>49273000</v>
      </c>
      <c r="D71" s="5" t="s">
        <v>7118</v>
      </c>
      <c r="E71" s="5" t="s">
        <v>284</v>
      </c>
      <c r="F71" s="286" t="s">
        <v>104</v>
      </c>
    </row>
    <row r="72" spans="1:6" ht="31.5">
      <c r="A72" s="5">
        <v>2</v>
      </c>
      <c r="B72" s="5" t="s">
        <v>7119</v>
      </c>
      <c r="C72" s="286">
        <v>30000000</v>
      </c>
      <c r="D72" s="5" t="s">
        <v>7120</v>
      </c>
      <c r="E72" s="5" t="s">
        <v>7121</v>
      </c>
      <c r="F72" s="286" t="s">
        <v>104</v>
      </c>
    </row>
    <row r="73" spans="1:6">
      <c r="A73" s="5"/>
      <c r="B73" s="5"/>
      <c r="C73" s="913"/>
      <c r="D73" s="5"/>
      <c r="E73" s="5"/>
      <c r="F73" s="286"/>
    </row>
    <row r="74" spans="1:6" ht="31.5">
      <c r="A74" s="5"/>
      <c r="B74" s="4" t="s">
        <v>7122</v>
      </c>
      <c r="C74" s="914">
        <f>SUM(C75)</f>
        <v>9907500</v>
      </c>
      <c r="D74" s="5"/>
      <c r="E74" s="5"/>
      <c r="F74" s="286"/>
    </row>
    <row r="75" spans="1:6" ht="31.5">
      <c r="A75" s="5">
        <v>1</v>
      </c>
      <c r="B75" s="5" t="s">
        <v>7123</v>
      </c>
      <c r="C75" s="286">
        <v>9907500</v>
      </c>
      <c r="D75" s="5" t="s">
        <v>7124</v>
      </c>
      <c r="E75" s="5" t="s">
        <v>7125</v>
      </c>
      <c r="F75" s="286" t="s">
        <v>104</v>
      </c>
    </row>
    <row r="76" spans="1:6">
      <c r="A76" s="5"/>
      <c r="B76" s="5"/>
      <c r="C76" s="913"/>
      <c r="D76" s="5"/>
      <c r="E76" s="5"/>
      <c r="F76" s="286"/>
    </row>
    <row r="77" spans="1:6" ht="31.5">
      <c r="A77" s="5"/>
      <c r="B77" s="4" t="s">
        <v>3029</v>
      </c>
      <c r="C77" s="914">
        <f>SUM(C78)</f>
        <v>8300000</v>
      </c>
      <c r="D77" s="5"/>
      <c r="E77" s="5"/>
      <c r="F77" s="286"/>
    </row>
    <row r="78" spans="1:6" ht="31.5">
      <c r="A78" s="5">
        <v>1</v>
      </c>
      <c r="B78" s="5" t="s">
        <v>2446</v>
      </c>
      <c r="C78" s="913">
        <v>8300000</v>
      </c>
      <c r="D78" s="5" t="s">
        <v>7126</v>
      </c>
      <c r="E78" s="5" t="s">
        <v>284</v>
      </c>
      <c r="F78" s="286" t="s">
        <v>104</v>
      </c>
    </row>
  </sheetData>
  <pageMargins left="0.7" right="0.7" top="0.75" bottom="0.75" header="0.3" footer="0.3"/>
  <pageSetup paperSize="256" orientation="portrait" horizontalDpi="0" verticalDpi="0" r:id="rId1"/>
</worksheet>
</file>

<file path=xl/worksheets/sheet46.xml><?xml version="1.0" encoding="utf-8"?>
<worksheet xmlns="http://schemas.openxmlformats.org/spreadsheetml/2006/main" xmlns:r="http://schemas.openxmlformats.org/officeDocument/2006/relationships">
  <dimension ref="A1:F78"/>
  <sheetViews>
    <sheetView zoomScale="70" zoomScaleNormal="70" workbookViewId="0">
      <selection activeCell="B9" sqref="B9"/>
    </sheetView>
  </sheetViews>
  <sheetFormatPr defaultColWidth="8.85546875" defaultRowHeight="15.75"/>
  <cols>
    <col min="1" max="1" width="7.7109375" style="364" customWidth="1"/>
    <col min="2" max="2" width="55.7109375" style="112" customWidth="1"/>
    <col min="3" max="3" width="23.7109375" style="112" customWidth="1"/>
    <col min="4" max="4" width="45.7109375" style="112" customWidth="1"/>
    <col min="5" max="6" width="24.7109375" style="112" customWidth="1"/>
    <col min="7" max="16384" width="8.85546875" style="112"/>
  </cols>
  <sheetData>
    <row r="1" spans="1:6">
      <c r="A1" s="85" t="s">
        <v>419</v>
      </c>
      <c r="B1" s="85"/>
      <c r="C1" s="85" t="s">
        <v>347</v>
      </c>
    </row>
    <row r="3" spans="1:6" ht="31.5">
      <c r="A3" s="11" t="s">
        <v>112</v>
      </c>
      <c r="B3" s="11" t="s">
        <v>262</v>
      </c>
      <c r="C3" s="91" t="s">
        <v>3115</v>
      </c>
      <c r="D3" s="81" t="s">
        <v>263</v>
      </c>
      <c r="E3" s="82" t="s">
        <v>258</v>
      </c>
      <c r="F3" s="82" t="s">
        <v>259</v>
      </c>
    </row>
    <row r="4" spans="1:6">
      <c r="A4" s="107">
        <v>1</v>
      </c>
      <c r="B4" s="108">
        <v>2</v>
      </c>
      <c r="C4" s="109">
        <v>3</v>
      </c>
      <c r="D4" s="110">
        <v>4</v>
      </c>
      <c r="E4" s="110">
        <v>5</v>
      </c>
      <c r="F4" s="109">
        <v>6</v>
      </c>
    </row>
    <row r="5" spans="1:6">
      <c r="A5" s="262"/>
      <c r="B5" s="262"/>
      <c r="C5" s="262"/>
      <c r="D5" s="262"/>
      <c r="E5" s="159"/>
      <c r="F5" s="159"/>
    </row>
    <row r="6" spans="1:6">
      <c r="A6" s="262"/>
      <c r="B6" s="118" t="s">
        <v>111</v>
      </c>
      <c r="C6" s="262"/>
      <c r="D6" s="262"/>
      <c r="E6" s="159"/>
      <c r="F6" s="159"/>
    </row>
    <row r="7" spans="1:6" ht="31.5">
      <c r="A7" s="262"/>
      <c r="B7" s="138" t="s">
        <v>105</v>
      </c>
      <c r="C7" s="164">
        <f>SUM(C10,C22,C31,C34,C39,C51,C43,C54,C59,C68,C75)</f>
        <v>11381124000</v>
      </c>
      <c r="D7" s="262"/>
      <c r="E7" s="159"/>
      <c r="F7" s="159"/>
    </row>
    <row r="8" spans="1:6">
      <c r="A8" s="262"/>
      <c r="B8" s="138"/>
      <c r="C8" s="164"/>
      <c r="D8" s="262"/>
      <c r="E8" s="159"/>
      <c r="F8" s="159"/>
    </row>
    <row r="9" spans="1:6">
      <c r="A9" s="116"/>
      <c r="B9" s="138" t="s">
        <v>5523</v>
      </c>
      <c r="C9" s="183"/>
      <c r="D9" s="59"/>
      <c r="E9" s="59"/>
      <c r="F9" s="59"/>
    </row>
    <row r="10" spans="1:6" ht="31.5">
      <c r="A10" s="120"/>
      <c r="B10" s="142" t="s">
        <v>235</v>
      </c>
      <c r="C10" s="164">
        <f>SUM(C11:C19)</f>
        <v>337624000</v>
      </c>
      <c r="D10" s="144"/>
      <c r="E10" s="144"/>
      <c r="F10" s="144"/>
    </row>
    <row r="11" spans="1:6" ht="31.5">
      <c r="A11" s="120"/>
      <c r="B11" s="144" t="s">
        <v>265</v>
      </c>
      <c r="C11" s="166">
        <v>3000000</v>
      </c>
      <c r="D11" s="144" t="s">
        <v>348</v>
      </c>
      <c r="E11" s="144" t="s">
        <v>5563</v>
      </c>
      <c r="F11" s="144" t="s">
        <v>349</v>
      </c>
    </row>
    <row r="12" spans="1:6" ht="31.5">
      <c r="A12" s="120"/>
      <c r="B12" s="144" t="s">
        <v>267</v>
      </c>
      <c r="C12" s="166">
        <v>60000000</v>
      </c>
      <c r="D12" s="144" t="s">
        <v>350</v>
      </c>
      <c r="E12" s="144" t="s">
        <v>284</v>
      </c>
      <c r="F12" s="144" t="s">
        <v>349</v>
      </c>
    </row>
    <row r="13" spans="1:6" ht="47.25">
      <c r="A13" s="120"/>
      <c r="B13" s="144" t="s">
        <v>268</v>
      </c>
      <c r="C13" s="715">
        <v>52500000</v>
      </c>
      <c r="D13" s="144" t="s">
        <v>351</v>
      </c>
      <c r="E13" s="144" t="s">
        <v>5564</v>
      </c>
      <c r="F13" s="144" t="s">
        <v>349</v>
      </c>
    </row>
    <row r="14" spans="1:6">
      <c r="A14" s="120"/>
      <c r="B14" s="144" t="s">
        <v>236</v>
      </c>
      <c r="C14" s="166">
        <v>19124000</v>
      </c>
      <c r="D14" s="144" t="s">
        <v>237</v>
      </c>
      <c r="E14" s="144" t="s">
        <v>5565</v>
      </c>
      <c r="F14" s="144" t="s">
        <v>349</v>
      </c>
    </row>
    <row r="15" spans="1:6" ht="31.5">
      <c r="A15" s="120"/>
      <c r="B15" s="144" t="s">
        <v>272</v>
      </c>
      <c r="C15" s="166">
        <v>10000000</v>
      </c>
      <c r="D15" s="144" t="s">
        <v>238</v>
      </c>
      <c r="E15" s="144" t="s">
        <v>5566</v>
      </c>
      <c r="F15" s="144" t="s">
        <v>349</v>
      </c>
    </row>
    <row r="16" spans="1:6" ht="31.5">
      <c r="A16" s="120"/>
      <c r="B16" s="144" t="s">
        <v>239</v>
      </c>
      <c r="C16" s="166">
        <v>2000000</v>
      </c>
      <c r="D16" s="144" t="s">
        <v>352</v>
      </c>
      <c r="E16" s="144" t="s">
        <v>377</v>
      </c>
      <c r="F16" s="144" t="s">
        <v>349</v>
      </c>
    </row>
    <row r="17" spans="1:6" ht="47.25">
      <c r="A17" s="120"/>
      <c r="B17" s="144" t="s">
        <v>5524</v>
      </c>
      <c r="C17" s="166">
        <v>3000000</v>
      </c>
      <c r="D17" s="144" t="s">
        <v>354</v>
      </c>
      <c r="E17" s="144" t="s">
        <v>5567</v>
      </c>
      <c r="F17" s="144" t="s">
        <v>349</v>
      </c>
    </row>
    <row r="18" spans="1:6">
      <c r="A18" s="120"/>
      <c r="B18" s="144" t="s">
        <v>275</v>
      </c>
      <c r="C18" s="166">
        <v>38000000</v>
      </c>
      <c r="D18" s="144" t="s">
        <v>355</v>
      </c>
      <c r="E18" s="144" t="s">
        <v>377</v>
      </c>
      <c r="F18" s="144" t="s">
        <v>349</v>
      </c>
    </row>
    <row r="19" spans="1:6" ht="31.5">
      <c r="A19" s="120"/>
      <c r="B19" s="144" t="s">
        <v>289</v>
      </c>
      <c r="C19" s="166">
        <v>150000000</v>
      </c>
      <c r="D19" s="144" t="s">
        <v>356</v>
      </c>
      <c r="E19" s="144" t="s">
        <v>377</v>
      </c>
      <c r="F19" s="144" t="s">
        <v>349</v>
      </c>
    </row>
    <row r="20" spans="1:6">
      <c r="A20" s="116"/>
      <c r="B20" s="144"/>
      <c r="C20" s="166"/>
      <c r="D20" s="144"/>
      <c r="E20" s="144"/>
      <c r="F20" s="144"/>
    </row>
    <row r="21" spans="1:6">
      <c r="A21" s="120"/>
      <c r="B21" s="144"/>
      <c r="C21" s="166"/>
      <c r="D21" s="171"/>
      <c r="E21" s="171"/>
      <c r="F21" s="171"/>
    </row>
    <row r="22" spans="1:6" ht="31.5">
      <c r="A22" s="120"/>
      <c r="B22" s="142" t="s">
        <v>241</v>
      </c>
      <c r="C22" s="164">
        <f>SUM(C23:C29)</f>
        <v>8235000000</v>
      </c>
      <c r="D22" s="172"/>
      <c r="E22" s="172"/>
      <c r="F22" s="172"/>
    </row>
    <row r="23" spans="1:6" ht="31.5">
      <c r="A23" s="120"/>
      <c r="B23" s="144" t="s">
        <v>357</v>
      </c>
      <c r="C23" s="166">
        <v>8000000000</v>
      </c>
      <c r="D23" s="144" t="s">
        <v>5538</v>
      </c>
      <c r="E23" s="144" t="s">
        <v>248</v>
      </c>
      <c r="F23" s="144" t="s">
        <v>349</v>
      </c>
    </row>
    <row r="24" spans="1:6" ht="47.25">
      <c r="A24" s="120"/>
      <c r="B24" s="144" t="s">
        <v>358</v>
      </c>
      <c r="C24" s="166">
        <v>15000000</v>
      </c>
      <c r="D24" s="144" t="s">
        <v>343</v>
      </c>
      <c r="E24" s="144" t="s">
        <v>5568</v>
      </c>
      <c r="F24" s="144" t="s">
        <v>349</v>
      </c>
    </row>
    <row r="25" spans="1:6" ht="47.25">
      <c r="A25" s="120"/>
      <c r="B25" s="144" t="s">
        <v>346</v>
      </c>
      <c r="C25" s="166">
        <v>35000000</v>
      </c>
      <c r="D25" s="144" t="s">
        <v>319</v>
      </c>
      <c r="E25" s="144" t="s">
        <v>5569</v>
      </c>
      <c r="F25" s="144" t="s">
        <v>349</v>
      </c>
    </row>
    <row r="26" spans="1:6" ht="31.5">
      <c r="A26" s="120"/>
      <c r="B26" s="144" t="s">
        <v>242</v>
      </c>
      <c r="C26" s="166">
        <v>5000000</v>
      </c>
      <c r="D26" s="144" t="s">
        <v>359</v>
      </c>
      <c r="E26" s="144" t="s">
        <v>256</v>
      </c>
      <c r="F26" s="144" t="s">
        <v>349</v>
      </c>
    </row>
    <row r="27" spans="1:6" ht="47.25">
      <c r="A27" s="120"/>
      <c r="B27" s="144" t="s">
        <v>277</v>
      </c>
      <c r="C27" s="166">
        <v>167000000</v>
      </c>
      <c r="D27" s="144" t="s">
        <v>360</v>
      </c>
      <c r="E27" s="144" t="s">
        <v>5570</v>
      </c>
      <c r="F27" s="144" t="s">
        <v>349</v>
      </c>
    </row>
    <row r="28" spans="1:6" ht="63">
      <c r="A28" s="120"/>
      <c r="B28" s="144" t="s">
        <v>361</v>
      </c>
      <c r="C28" s="166">
        <v>10000000</v>
      </c>
      <c r="D28" s="144" t="s">
        <v>5539</v>
      </c>
      <c r="E28" s="144" t="s">
        <v>5571</v>
      </c>
      <c r="F28" s="144" t="s">
        <v>349</v>
      </c>
    </row>
    <row r="29" spans="1:6" ht="31.5">
      <c r="A29" s="120"/>
      <c r="B29" s="144" t="s">
        <v>243</v>
      </c>
      <c r="C29" s="166">
        <v>3000000</v>
      </c>
      <c r="D29" s="144" t="s">
        <v>362</v>
      </c>
      <c r="E29" s="144" t="s">
        <v>5572</v>
      </c>
      <c r="F29" s="144" t="s">
        <v>349</v>
      </c>
    </row>
    <row r="30" spans="1:6">
      <c r="A30" s="120"/>
      <c r="B30" s="144"/>
      <c r="C30" s="166"/>
      <c r="D30" s="171"/>
      <c r="E30" s="171"/>
      <c r="F30" s="171"/>
    </row>
    <row r="31" spans="1:6" ht="31.5">
      <c r="A31" s="121"/>
      <c r="B31" s="142" t="s">
        <v>367</v>
      </c>
      <c r="C31" s="164">
        <f>SUM(C32:C32)</f>
        <v>15000000</v>
      </c>
      <c r="D31" s="172"/>
      <c r="E31" s="172"/>
      <c r="F31" s="172"/>
    </row>
    <row r="32" spans="1:6" ht="31.5">
      <c r="A32" s="116"/>
      <c r="B32" s="144" t="s">
        <v>278</v>
      </c>
      <c r="C32" s="166">
        <v>15000000</v>
      </c>
      <c r="D32" s="144" t="s">
        <v>368</v>
      </c>
      <c r="E32" s="144" t="s">
        <v>256</v>
      </c>
      <c r="F32" s="144" t="s">
        <v>349</v>
      </c>
    </row>
    <row r="33" spans="1:6">
      <c r="A33" s="120"/>
      <c r="B33" s="144"/>
      <c r="C33" s="166"/>
      <c r="D33" s="171"/>
      <c r="E33" s="171"/>
      <c r="F33" s="171"/>
    </row>
    <row r="34" spans="1:6" ht="47.25">
      <c r="A34" s="121"/>
      <c r="B34" s="146" t="s">
        <v>279</v>
      </c>
      <c r="C34" s="164">
        <f>SUM(C35:C36)</f>
        <v>102000000</v>
      </c>
      <c r="D34" s="172"/>
      <c r="E34" s="172"/>
      <c r="F34" s="172"/>
    </row>
    <row r="35" spans="1:6" ht="47.25">
      <c r="A35" s="116"/>
      <c r="B35" s="144" t="s">
        <v>280</v>
      </c>
      <c r="C35" s="166">
        <v>52000000</v>
      </c>
      <c r="D35" s="144" t="s">
        <v>369</v>
      </c>
      <c r="E35" s="144" t="s">
        <v>370</v>
      </c>
      <c r="F35" s="144" t="s">
        <v>349</v>
      </c>
    </row>
    <row r="36" spans="1:6" ht="31.5">
      <c r="A36" s="120"/>
      <c r="B36" s="144" t="s">
        <v>5525</v>
      </c>
      <c r="C36" s="166">
        <v>50000000</v>
      </c>
      <c r="D36" s="144" t="s">
        <v>5540</v>
      </c>
      <c r="E36" s="144" t="s">
        <v>385</v>
      </c>
      <c r="F36" s="144" t="s">
        <v>349</v>
      </c>
    </row>
    <row r="37" spans="1:6">
      <c r="A37" s="120"/>
      <c r="B37" s="144"/>
      <c r="C37" s="166"/>
      <c r="D37" s="144"/>
      <c r="E37" s="144"/>
      <c r="F37" s="144"/>
    </row>
    <row r="38" spans="1:6">
      <c r="A38" s="120"/>
      <c r="B38" s="144"/>
      <c r="C38" s="166"/>
      <c r="D38" s="171"/>
      <c r="E38" s="171"/>
      <c r="F38" s="171"/>
    </row>
    <row r="39" spans="1:6">
      <c r="A39" s="116"/>
      <c r="B39" s="142" t="s">
        <v>371</v>
      </c>
      <c r="C39" s="164">
        <f>SUM(C40:C41)</f>
        <v>50000000</v>
      </c>
      <c r="D39" s="172"/>
      <c r="E39" s="172"/>
      <c r="F39" s="172"/>
    </row>
    <row r="40" spans="1:6" ht="31.5">
      <c r="A40" s="120"/>
      <c r="B40" s="144" t="s">
        <v>5526</v>
      </c>
      <c r="C40" s="166">
        <v>35000000</v>
      </c>
      <c r="D40" s="144" t="s">
        <v>5541</v>
      </c>
      <c r="E40" s="144" t="s">
        <v>372</v>
      </c>
      <c r="F40" s="144" t="s">
        <v>349</v>
      </c>
    </row>
    <row r="41" spans="1:6" ht="63">
      <c r="A41" s="120"/>
      <c r="B41" s="144" t="s">
        <v>373</v>
      </c>
      <c r="C41" s="166">
        <v>15000000</v>
      </c>
      <c r="D41" s="144" t="s">
        <v>5542</v>
      </c>
      <c r="E41" s="144" t="s">
        <v>5573</v>
      </c>
      <c r="F41" s="144" t="s">
        <v>349</v>
      </c>
    </row>
    <row r="42" spans="1:6">
      <c r="A42" s="121"/>
      <c r="B42" s="144"/>
      <c r="C42" s="166"/>
      <c r="D42" s="171"/>
      <c r="E42" s="171"/>
      <c r="F42" s="171"/>
    </row>
    <row r="43" spans="1:6" ht="31.5">
      <c r="A43" s="116"/>
      <c r="B43" s="142" t="s">
        <v>374</v>
      </c>
      <c r="C43" s="164">
        <f>SUM(C44:C48)</f>
        <v>1504300000</v>
      </c>
      <c r="D43" s="138"/>
      <c r="E43" s="138"/>
      <c r="F43" s="138"/>
    </row>
    <row r="44" spans="1:6" ht="63">
      <c r="A44" s="120"/>
      <c r="B44" s="144" t="s">
        <v>5527</v>
      </c>
      <c r="C44" s="166">
        <v>235000000</v>
      </c>
      <c r="D44" s="144" t="s">
        <v>5543</v>
      </c>
      <c r="E44" s="144" t="s">
        <v>5574</v>
      </c>
      <c r="F44" s="144" t="s">
        <v>375</v>
      </c>
    </row>
    <row r="45" spans="1:6" ht="31.5">
      <c r="A45" s="120"/>
      <c r="B45" s="144" t="s">
        <v>376</v>
      </c>
      <c r="C45" s="166">
        <v>315745000</v>
      </c>
      <c r="D45" s="144" t="s">
        <v>5544</v>
      </c>
      <c r="E45" s="144" t="s">
        <v>377</v>
      </c>
      <c r="F45" s="144" t="s">
        <v>349</v>
      </c>
    </row>
    <row r="46" spans="1:6" ht="47.25">
      <c r="A46" s="120"/>
      <c r="B46" s="149" t="s">
        <v>378</v>
      </c>
      <c r="C46" s="166">
        <v>128555000</v>
      </c>
      <c r="D46" s="144" t="s">
        <v>379</v>
      </c>
      <c r="E46" s="144" t="s">
        <v>380</v>
      </c>
      <c r="F46" s="144" t="s">
        <v>349</v>
      </c>
    </row>
    <row r="47" spans="1:6" ht="47.25">
      <c r="A47" s="120"/>
      <c r="B47" s="144" t="s">
        <v>5528</v>
      </c>
      <c r="C47" s="166">
        <v>100000000</v>
      </c>
      <c r="D47" s="144" t="s">
        <v>382</v>
      </c>
      <c r="E47" s="144" t="s">
        <v>323</v>
      </c>
      <c r="F47" s="144" t="s">
        <v>375</v>
      </c>
    </row>
    <row r="48" spans="1:6" ht="31.5">
      <c r="A48" s="120"/>
      <c r="B48" s="144" t="s">
        <v>383</v>
      </c>
      <c r="C48" s="166">
        <v>725000000</v>
      </c>
      <c r="D48" s="144" t="s">
        <v>384</v>
      </c>
      <c r="E48" s="144" t="s">
        <v>385</v>
      </c>
      <c r="F48" s="144" t="s">
        <v>349</v>
      </c>
    </row>
    <row r="49" spans="1:6">
      <c r="A49" s="120"/>
      <c r="B49" s="144"/>
      <c r="C49" s="166"/>
      <c r="D49" s="144"/>
      <c r="E49" s="144"/>
      <c r="F49" s="144"/>
    </row>
    <row r="50" spans="1:6">
      <c r="A50" s="116"/>
      <c r="B50" s="142" t="s">
        <v>5529</v>
      </c>
      <c r="C50" s="164"/>
      <c r="D50" s="171"/>
      <c r="E50" s="171"/>
      <c r="F50" s="171"/>
    </row>
    <row r="51" spans="1:6" ht="31.5">
      <c r="A51" s="120"/>
      <c r="B51" s="483" t="s">
        <v>5530</v>
      </c>
      <c r="C51" s="164">
        <f>SUM(C52:C52)</f>
        <v>228000000</v>
      </c>
      <c r="D51" s="172"/>
      <c r="E51" s="172"/>
      <c r="F51" s="172"/>
    </row>
    <row r="52" spans="1:6" ht="31.5">
      <c r="A52" s="120"/>
      <c r="B52" s="144" t="s">
        <v>5531</v>
      </c>
      <c r="C52" s="166">
        <v>228000000</v>
      </c>
      <c r="D52" s="144" t="s">
        <v>5545</v>
      </c>
      <c r="E52" s="144" t="s">
        <v>389</v>
      </c>
      <c r="F52" s="144" t="s">
        <v>349</v>
      </c>
    </row>
    <row r="53" spans="1:6">
      <c r="A53" s="120"/>
      <c r="B53" s="144"/>
      <c r="C53" s="166"/>
      <c r="D53" s="144"/>
      <c r="E53" s="144"/>
      <c r="F53" s="144"/>
    </row>
    <row r="54" spans="1:6" ht="31.5">
      <c r="A54" s="120"/>
      <c r="B54" s="142" t="s">
        <v>386</v>
      </c>
      <c r="C54" s="164">
        <f>SUM(C55:C57)</f>
        <v>140000000</v>
      </c>
      <c r="D54" s="138"/>
      <c r="E54" s="138"/>
      <c r="F54" s="138"/>
    </row>
    <row r="55" spans="1:6" ht="63">
      <c r="A55" s="116"/>
      <c r="B55" s="144" t="s">
        <v>5532</v>
      </c>
      <c r="C55" s="166">
        <v>60000000</v>
      </c>
      <c r="D55" s="144" t="s">
        <v>5546</v>
      </c>
      <c r="E55" s="144" t="s">
        <v>381</v>
      </c>
      <c r="F55" s="144" t="s">
        <v>375</v>
      </c>
    </row>
    <row r="56" spans="1:6" ht="31.5">
      <c r="A56" s="120"/>
      <c r="B56" s="149" t="s">
        <v>5533</v>
      </c>
      <c r="C56" s="166">
        <v>40000000</v>
      </c>
      <c r="D56" s="144" t="s">
        <v>5547</v>
      </c>
      <c r="E56" s="144" t="s">
        <v>381</v>
      </c>
      <c r="F56" s="144" t="s">
        <v>375</v>
      </c>
    </row>
    <row r="57" spans="1:6" ht="63">
      <c r="A57" s="120"/>
      <c r="B57" s="169" t="s">
        <v>5534</v>
      </c>
      <c r="C57" s="166">
        <v>40000000</v>
      </c>
      <c r="D57" s="169" t="s">
        <v>5548</v>
      </c>
      <c r="E57" s="144" t="s">
        <v>381</v>
      </c>
      <c r="F57" s="144" t="s">
        <v>375</v>
      </c>
    </row>
    <row r="58" spans="1:6">
      <c r="A58" s="113"/>
      <c r="B58" s="144"/>
      <c r="C58" s="166" t="s">
        <v>364</v>
      </c>
      <c r="D58" s="144"/>
      <c r="E58" s="144"/>
      <c r="F58" s="144"/>
    </row>
    <row r="59" spans="1:6">
      <c r="A59" s="116"/>
      <c r="B59" s="142" t="s">
        <v>387</v>
      </c>
      <c r="C59" s="164">
        <f>SUM(C60:C66)</f>
        <v>337000000</v>
      </c>
      <c r="D59" s="138"/>
      <c r="E59" s="138"/>
      <c r="F59" s="138"/>
    </row>
    <row r="60" spans="1:6" ht="31.5">
      <c r="A60" s="120"/>
      <c r="B60" s="144" t="s">
        <v>388</v>
      </c>
      <c r="C60" s="166">
        <v>150000000</v>
      </c>
      <c r="D60" s="144" t="s">
        <v>5549</v>
      </c>
      <c r="E60" s="144" t="s">
        <v>5575</v>
      </c>
      <c r="F60" s="144" t="s">
        <v>375</v>
      </c>
    </row>
    <row r="61" spans="1:6" ht="63">
      <c r="A61" s="120"/>
      <c r="B61" s="144" t="s">
        <v>390</v>
      </c>
      <c r="C61" s="166">
        <v>35000000</v>
      </c>
      <c r="D61" s="144" t="s">
        <v>5550</v>
      </c>
      <c r="E61" s="144" t="s">
        <v>5576</v>
      </c>
      <c r="F61" s="144" t="s">
        <v>375</v>
      </c>
    </row>
    <row r="62" spans="1:6" ht="63">
      <c r="A62" s="120"/>
      <c r="B62" s="144" t="s">
        <v>391</v>
      </c>
      <c r="C62" s="166">
        <v>20000000</v>
      </c>
      <c r="D62" s="144" t="s">
        <v>5551</v>
      </c>
      <c r="E62" s="144" t="s">
        <v>5577</v>
      </c>
      <c r="F62" s="144" t="s">
        <v>375</v>
      </c>
    </row>
    <row r="63" spans="1:6" ht="47.25">
      <c r="A63" s="120"/>
      <c r="B63" s="144" t="s">
        <v>5535</v>
      </c>
      <c r="C63" s="166">
        <f>50000000-18000000</f>
        <v>32000000</v>
      </c>
      <c r="D63" s="144" t="s">
        <v>5552</v>
      </c>
      <c r="E63" s="144" t="s">
        <v>5578</v>
      </c>
      <c r="F63" s="144" t="s">
        <v>392</v>
      </c>
    </row>
    <row r="64" spans="1:6" ht="47.25">
      <c r="A64" s="120"/>
      <c r="B64" s="144" t="s">
        <v>393</v>
      </c>
      <c r="C64" s="166">
        <v>20000000</v>
      </c>
      <c r="D64" s="144" t="s">
        <v>5553</v>
      </c>
      <c r="E64" s="144" t="s">
        <v>5579</v>
      </c>
      <c r="F64" s="144" t="s">
        <v>375</v>
      </c>
    </row>
    <row r="65" spans="1:6" ht="31.5">
      <c r="A65" s="120"/>
      <c r="B65" s="144" t="s">
        <v>394</v>
      </c>
      <c r="C65" s="166">
        <v>30000000</v>
      </c>
      <c r="D65" s="144" t="s">
        <v>5554</v>
      </c>
      <c r="E65" s="144" t="s">
        <v>284</v>
      </c>
      <c r="F65" s="144" t="s">
        <v>375</v>
      </c>
    </row>
    <row r="66" spans="1:6" ht="31.5">
      <c r="A66" s="120"/>
      <c r="B66" s="144" t="s">
        <v>395</v>
      </c>
      <c r="C66" s="166">
        <v>50000000</v>
      </c>
      <c r="D66" s="144" t="s">
        <v>5555</v>
      </c>
      <c r="E66" s="144" t="s">
        <v>5580</v>
      </c>
      <c r="F66" s="144" t="s">
        <v>375</v>
      </c>
    </row>
    <row r="67" spans="1:6">
      <c r="A67" s="121"/>
      <c r="B67" s="144"/>
      <c r="C67" s="166"/>
      <c r="D67" s="144"/>
      <c r="E67" s="144"/>
      <c r="F67" s="144"/>
    </row>
    <row r="68" spans="1:6" ht="31.5">
      <c r="A68" s="116"/>
      <c r="B68" s="142" t="s">
        <v>396</v>
      </c>
      <c r="C68" s="164">
        <f>SUM(C69:C72)</f>
        <v>280400000</v>
      </c>
      <c r="D68" s="138"/>
      <c r="E68" s="138"/>
      <c r="F68" s="138"/>
    </row>
    <row r="69" spans="1:6" ht="31.5">
      <c r="A69" s="120"/>
      <c r="B69" s="144" t="s">
        <v>397</v>
      </c>
      <c r="C69" s="166">
        <v>115000000</v>
      </c>
      <c r="D69" s="144" t="s">
        <v>5556</v>
      </c>
      <c r="E69" s="144" t="s">
        <v>284</v>
      </c>
      <c r="F69" s="144" t="s">
        <v>375</v>
      </c>
    </row>
    <row r="70" spans="1:6" ht="31.5">
      <c r="A70" s="120"/>
      <c r="B70" s="149" t="s">
        <v>398</v>
      </c>
      <c r="C70" s="166">
        <v>65000000</v>
      </c>
      <c r="D70" s="144" t="s">
        <v>5557</v>
      </c>
      <c r="E70" s="144" t="s">
        <v>284</v>
      </c>
      <c r="F70" s="144" t="s">
        <v>375</v>
      </c>
    </row>
    <row r="71" spans="1:6" ht="31.5">
      <c r="A71" s="120"/>
      <c r="B71" s="149" t="s">
        <v>5536</v>
      </c>
      <c r="C71" s="166">
        <v>40000000</v>
      </c>
      <c r="D71" s="144" t="s">
        <v>5558</v>
      </c>
      <c r="E71" s="144" t="s">
        <v>284</v>
      </c>
      <c r="F71" s="144" t="s">
        <v>375</v>
      </c>
    </row>
    <row r="72" spans="1:6" ht="31.5">
      <c r="B72" s="149" t="s">
        <v>399</v>
      </c>
      <c r="C72" s="166">
        <v>60400000</v>
      </c>
      <c r="D72" s="144" t="s">
        <v>5559</v>
      </c>
      <c r="E72" s="144" t="s">
        <v>284</v>
      </c>
      <c r="F72" s="144" t="s">
        <v>375</v>
      </c>
    </row>
    <row r="73" spans="1:6">
      <c r="B73" s="149"/>
      <c r="C73" s="166"/>
      <c r="D73" s="144"/>
      <c r="E73" s="144"/>
      <c r="F73" s="144"/>
    </row>
    <row r="74" spans="1:6">
      <c r="B74" s="138" t="s">
        <v>400</v>
      </c>
      <c r="C74" s="164"/>
      <c r="D74" s="138"/>
      <c r="E74" s="138"/>
      <c r="F74" s="138"/>
    </row>
    <row r="75" spans="1:6">
      <c r="B75" s="142" t="s">
        <v>401</v>
      </c>
      <c r="C75" s="164">
        <f>SUM(C76:C78)</f>
        <v>151800000</v>
      </c>
      <c r="D75" s="138"/>
      <c r="E75" s="138"/>
      <c r="F75" s="138"/>
    </row>
    <row r="76" spans="1:6" ht="31.5">
      <c r="B76" s="144" t="s">
        <v>402</v>
      </c>
      <c r="C76" s="166">
        <v>60000000</v>
      </c>
      <c r="D76" s="144" t="s">
        <v>5560</v>
      </c>
      <c r="E76" s="144" t="s">
        <v>389</v>
      </c>
      <c r="F76" s="144" t="s">
        <v>375</v>
      </c>
    </row>
    <row r="77" spans="1:6" ht="31.5">
      <c r="B77" s="144" t="s">
        <v>403</v>
      </c>
      <c r="C77" s="166">
        <v>25000000</v>
      </c>
      <c r="D77" s="144" t="s">
        <v>5561</v>
      </c>
      <c r="E77" s="144" t="s">
        <v>381</v>
      </c>
      <c r="F77" s="144" t="s">
        <v>375</v>
      </c>
    </row>
    <row r="78" spans="1:6" ht="31.5">
      <c r="B78" s="144" t="s">
        <v>5537</v>
      </c>
      <c r="C78" s="166">
        <v>66800000</v>
      </c>
      <c r="D78" s="144" t="s">
        <v>5562</v>
      </c>
      <c r="E78" s="144" t="s">
        <v>323</v>
      </c>
      <c r="F78" s="144" t="s">
        <v>375</v>
      </c>
    </row>
  </sheetData>
  <pageMargins left="0.7" right="0.7" top="0.75" bottom="0.75" header="0.3" footer="0.3"/>
  <pageSetup orientation="portrait" horizontalDpi="0" verticalDpi="0" r:id="rId1"/>
</worksheet>
</file>

<file path=xl/worksheets/sheet47.xml><?xml version="1.0" encoding="utf-8"?>
<worksheet xmlns="http://schemas.openxmlformats.org/spreadsheetml/2006/main" xmlns:r="http://schemas.openxmlformats.org/officeDocument/2006/relationships">
  <dimension ref="A1:F82"/>
  <sheetViews>
    <sheetView view="pageBreakPreview" zoomScale="70" zoomScaleNormal="90" zoomScaleSheetLayoutView="70" workbookViewId="0">
      <selection activeCell="C7" sqref="C7"/>
    </sheetView>
  </sheetViews>
  <sheetFormatPr defaultColWidth="9.140625" defaultRowHeight="15.75"/>
  <cols>
    <col min="1" max="1" width="7.7109375" style="430" customWidth="1"/>
    <col min="2" max="2" width="55.7109375" style="429" customWidth="1"/>
    <col min="3" max="3" width="23.7109375" style="429" customWidth="1"/>
    <col min="4" max="4" width="45.7109375" style="429" customWidth="1"/>
    <col min="5" max="6" width="24.7109375" style="432" customWidth="1"/>
    <col min="7" max="256" width="9.140625" style="429"/>
    <col min="257" max="257" width="7.85546875" style="429" customWidth="1"/>
    <col min="258" max="258" width="68.42578125" style="429" customWidth="1"/>
    <col min="259" max="259" width="16.28515625" style="429" bestFit="1" customWidth="1"/>
    <col min="260" max="260" width="56.28515625" style="429" customWidth="1"/>
    <col min="261" max="261" width="19.7109375" style="429" customWidth="1"/>
    <col min="262" max="262" width="34.28515625" style="429" customWidth="1"/>
    <col min="263" max="512" width="9.140625" style="429"/>
    <col min="513" max="513" width="7.85546875" style="429" customWidth="1"/>
    <col min="514" max="514" width="68.42578125" style="429" customWidth="1"/>
    <col min="515" max="515" width="16.28515625" style="429" bestFit="1" customWidth="1"/>
    <col min="516" max="516" width="56.28515625" style="429" customWidth="1"/>
    <col min="517" max="517" width="19.7109375" style="429" customWidth="1"/>
    <col min="518" max="518" width="34.28515625" style="429" customWidth="1"/>
    <col min="519" max="768" width="9.140625" style="429"/>
    <col min="769" max="769" width="7.85546875" style="429" customWidth="1"/>
    <col min="770" max="770" width="68.42578125" style="429" customWidth="1"/>
    <col min="771" max="771" width="16.28515625" style="429" bestFit="1" customWidth="1"/>
    <col min="772" max="772" width="56.28515625" style="429" customWidth="1"/>
    <col min="773" max="773" width="19.7109375" style="429" customWidth="1"/>
    <col min="774" max="774" width="34.28515625" style="429" customWidth="1"/>
    <col min="775" max="1024" width="9.140625" style="429"/>
    <col min="1025" max="1025" width="7.85546875" style="429" customWidth="1"/>
    <col min="1026" max="1026" width="68.42578125" style="429" customWidth="1"/>
    <col min="1027" max="1027" width="16.28515625" style="429" bestFit="1" customWidth="1"/>
    <col min="1028" max="1028" width="56.28515625" style="429" customWidth="1"/>
    <col min="1029" max="1029" width="19.7109375" style="429" customWidth="1"/>
    <col min="1030" max="1030" width="34.28515625" style="429" customWidth="1"/>
    <col min="1031" max="1280" width="9.140625" style="429"/>
    <col min="1281" max="1281" width="7.85546875" style="429" customWidth="1"/>
    <col min="1282" max="1282" width="68.42578125" style="429" customWidth="1"/>
    <col min="1283" max="1283" width="16.28515625" style="429" bestFit="1" customWidth="1"/>
    <col min="1284" max="1284" width="56.28515625" style="429" customWidth="1"/>
    <col min="1285" max="1285" width="19.7109375" style="429" customWidth="1"/>
    <col min="1286" max="1286" width="34.28515625" style="429" customWidth="1"/>
    <col min="1287" max="1536" width="9.140625" style="429"/>
    <col min="1537" max="1537" width="7.85546875" style="429" customWidth="1"/>
    <col min="1538" max="1538" width="68.42578125" style="429" customWidth="1"/>
    <col min="1539" max="1539" width="16.28515625" style="429" bestFit="1" customWidth="1"/>
    <col min="1540" max="1540" width="56.28515625" style="429" customWidth="1"/>
    <col min="1541" max="1541" width="19.7109375" style="429" customWidth="1"/>
    <col min="1542" max="1542" width="34.28515625" style="429" customWidth="1"/>
    <col min="1543" max="1792" width="9.140625" style="429"/>
    <col min="1793" max="1793" width="7.85546875" style="429" customWidth="1"/>
    <col min="1794" max="1794" width="68.42578125" style="429" customWidth="1"/>
    <col min="1795" max="1795" width="16.28515625" style="429" bestFit="1" customWidth="1"/>
    <col min="1796" max="1796" width="56.28515625" style="429" customWidth="1"/>
    <col min="1797" max="1797" width="19.7109375" style="429" customWidth="1"/>
    <col min="1798" max="1798" width="34.28515625" style="429" customWidth="1"/>
    <col min="1799" max="2048" width="9.140625" style="429"/>
    <col min="2049" max="2049" width="7.85546875" style="429" customWidth="1"/>
    <col min="2050" max="2050" width="68.42578125" style="429" customWidth="1"/>
    <col min="2051" max="2051" width="16.28515625" style="429" bestFit="1" customWidth="1"/>
    <col min="2052" max="2052" width="56.28515625" style="429" customWidth="1"/>
    <col min="2053" max="2053" width="19.7109375" style="429" customWidth="1"/>
    <col min="2054" max="2054" width="34.28515625" style="429" customWidth="1"/>
    <col min="2055" max="2304" width="9.140625" style="429"/>
    <col min="2305" max="2305" width="7.85546875" style="429" customWidth="1"/>
    <col min="2306" max="2306" width="68.42578125" style="429" customWidth="1"/>
    <col min="2307" max="2307" width="16.28515625" style="429" bestFit="1" customWidth="1"/>
    <col min="2308" max="2308" width="56.28515625" style="429" customWidth="1"/>
    <col min="2309" max="2309" width="19.7109375" style="429" customWidth="1"/>
    <col min="2310" max="2310" width="34.28515625" style="429" customWidth="1"/>
    <col min="2311" max="2560" width="9.140625" style="429"/>
    <col min="2561" max="2561" width="7.85546875" style="429" customWidth="1"/>
    <col min="2562" max="2562" width="68.42578125" style="429" customWidth="1"/>
    <col min="2563" max="2563" width="16.28515625" style="429" bestFit="1" customWidth="1"/>
    <col min="2564" max="2564" width="56.28515625" style="429" customWidth="1"/>
    <col min="2565" max="2565" width="19.7109375" style="429" customWidth="1"/>
    <col min="2566" max="2566" width="34.28515625" style="429" customWidth="1"/>
    <col min="2567" max="2816" width="9.140625" style="429"/>
    <col min="2817" max="2817" width="7.85546875" style="429" customWidth="1"/>
    <col min="2818" max="2818" width="68.42578125" style="429" customWidth="1"/>
    <col min="2819" max="2819" width="16.28515625" style="429" bestFit="1" customWidth="1"/>
    <col min="2820" max="2820" width="56.28515625" style="429" customWidth="1"/>
    <col min="2821" max="2821" width="19.7109375" style="429" customWidth="1"/>
    <col min="2822" max="2822" width="34.28515625" style="429" customWidth="1"/>
    <col min="2823" max="3072" width="9.140625" style="429"/>
    <col min="3073" max="3073" width="7.85546875" style="429" customWidth="1"/>
    <col min="3074" max="3074" width="68.42578125" style="429" customWidth="1"/>
    <col min="3075" max="3075" width="16.28515625" style="429" bestFit="1" customWidth="1"/>
    <col min="3076" max="3076" width="56.28515625" style="429" customWidth="1"/>
    <col min="3077" max="3077" width="19.7109375" style="429" customWidth="1"/>
    <col min="3078" max="3078" width="34.28515625" style="429" customWidth="1"/>
    <col min="3079" max="3328" width="9.140625" style="429"/>
    <col min="3329" max="3329" width="7.85546875" style="429" customWidth="1"/>
    <col min="3330" max="3330" width="68.42578125" style="429" customWidth="1"/>
    <col min="3331" max="3331" width="16.28515625" style="429" bestFit="1" customWidth="1"/>
    <col min="3332" max="3332" width="56.28515625" style="429" customWidth="1"/>
    <col min="3333" max="3333" width="19.7109375" style="429" customWidth="1"/>
    <col min="3334" max="3334" width="34.28515625" style="429" customWidth="1"/>
    <col min="3335" max="3584" width="9.140625" style="429"/>
    <col min="3585" max="3585" width="7.85546875" style="429" customWidth="1"/>
    <col min="3586" max="3586" width="68.42578125" style="429" customWidth="1"/>
    <col min="3587" max="3587" width="16.28515625" style="429" bestFit="1" customWidth="1"/>
    <col min="3588" max="3588" width="56.28515625" style="429" customWidth="1"/>
    <col min="3589" max="3589" width="19.7109375" style="429" customWidth="1"/>
    <col min="3590" max="3590" width="34.28515625" style="429" customWidth="1"/>
    <col min="3591" max="3840" width="9.140625" style="429"/>
    <col min="3841" max="3841" width="7.85546875" style="429" customWidth="1"/>
    <col min="3842" max="3842" width="68.42578125" style="429" customWidth="1"/>
    <col min="3843" max="3843" width="16.28515625" style="429" bestFit="1" customWidth="1"/>
    <col min="3844" max="3844" width="56.28515625" style="429" customWidth="1"/>
    <col min="3845" max="3845" width="19.7109375" style="429" customWidth="1"/>
    <col min="3846" max="3846" width="34.28515625" style="429" customWidth="1"/>
    <col min="3847" max="4096" width="9.140625" style="429"/>
    <col min="4097" max="4097" width="7.85546875" style="429" customWidth="1"/>
    <col min="4098" max="4098" width="68.42578125" style="429" customWidth="1"/>
    <col min="4099" max="4099" width="16.28515625" style="429" bestFit="1" customWidth="1"/>
    <col min="4100" max="4100" width="56.28515625" style="429" customWidth="1"/>
    <col min="4101" max="4101" width="19.7109375" style="429" customWidth="1"/>
    <col min="4102" max="4102" width="34.28515625" style="429" customWidth="1"/>
    <col min="4103" max="4352" width="9.140625" style="429"/>
    <col min="4353" max="4353" width="7.85546875" style="429" customWidth="1"/>
    <col min="4354" max="4354" width="68.42578125" style="429" customWidth="1"/>
    <col min="4355" max="4355" width="16.28515625" style="429" bestFit="1" customWidth="1"/>
    <col min="4356" max="4356" width="56.28515625" style="429" customWidth="1"/>
    <col min="4357" max="4357" width="19.7109375" style="429" customWidth="1"/>
    <col min="4358" max="4358" width="34.28515625" style="429" customWidth="1"/>
    <col min="4359" max="4608" width="9.140625" style="429"/>
    <col min="4609" max="4609" width="7.85546875" style="429" customWidth="1"/>
    <col min="4610" max="4610" width="68.42578125" style="429" customWidth="1"/>
    <col min="4611" max="4611" width="16.28515625" style="429" bestFit="1" customWidth="1"/>
    <col min="4612" max="4612" width="56.28515625" style="429" customWidth="1"/>
    <col min="4613" max="4613" width="19.7109375" style="429" customWidth="1"/>
    <col min="4614" max="4614" width="34.28515625" style="429" customWidth="1"/>
    <col min="4615" max="4864" width="9.140625" style="429"/>
    <col min="4865" max="4865" width="7.85546875" style="429" customWidth="1"/>
    <col min="4866" max="4866" width="68.42578125" style="429" customWidth="1"/>
    <col min="4867" max="4867" width="16.28515625" style="429" bestFit="1" customWidth="1"/>
    <col min="4868" max="4868" width="56.28515625" style="429" customWidth="1"/>
    <col min="4869" max="4869" width="19.7109375" style="429" customWidth="1"/>
    <col min="4870" max="4870" width="34.28515625" style="429" customWidth="1"/>
    <col min="4871" max="5120" width="9.140625" style="429"/>
    <col min="5121" max="5121" width="7.85546875" style="429" customWidth="1"/>
    <col min="5122" max="5122" width="68.42578125" style="429" customWidth="1"/>
    <col min="5123" max="5123" width="16.28515625" style="429" bestFit="1" customWidth="1"/>
    <col min="5124" max="5124" width="56.28515625" style="429" customWidth="1"/>
    <col min="5125" max="5125" width="19.7109375" style="429" customWidth="1"/>
    <col min="5126" max="5126" width="34.28515625" style="429" customWidth="1"/>
    <col min="5127" max="5376" width="9.140625" style="429"/>
    <col min="5377" max="5377" width="7.85546875" style="429" customWidth="1"/>
    <col min="5378" max="5378" width="68.42578125" style="429" customWidth="1"/>
    <col min="5379" max="5379" width="16.28515625" style="429" bestFit="1" customWidth="1"/>
    <col min="5380" max="5380" width="56.28515625" style="429" customWidth="1"/>
    <col min="5381" max="5381" width="19.7109375" style="429" customWidth="1"/>
    <col min="5382" max="5382" width="34.28515625" style="429" customWidth="1"/>
    <col min="5383" max="5632" width="9.140625" style="429"/>
    <col min="5633" max="5633" width="7.85546875" style="429" customWidth="1"/>
    <col min="5634" max="5634" width="68.42578125" style="429" customWidth="1"/>
    <col min="5635" max="5635" width="16.28515625" style="429" bestFit="1" customWidth="1"/>
    <col min="5636" max="5636" width="56.28515625" style="429" customWidth="1"/>
    <col min="5637" max="5637" width="19.7109375" style="429" customWidth="1"/>
    <col min="5638" max="5638" width="34.28515625" style="429" customWidth="1"/>
    <col min="5639" max="5888" width="9.140625" style="429"/>
    <col min="5889" max="5889" width="7.85546875" style="429" customWidth="1"/>
    <col min="5890" max="5890" width="68.42578125" style="429" customWidth="1"/>
    <col min="5891" max="5891" width="16.28515625" style="429" bestFit="1" customWidth="1"/>
    <col min="5892" max="5892" width="56.28515625" style="429" customWidth="1"/>
    <col min="5893" max="5893" width="19.7109375" style="429" customWidth="1"/>
    <col min="5894" max="5894" width="34.28515625" style="429" customWidth="1"/>
    <col min="5895" max="6144" width="9.140625" style="429"/>
    <col min="6145" max="6145" width="7.85546875" style="429" customWidth="1"/>
    <col min="6146" max="6146" width="68.42578125" style="429" customWidth="1"/>
    <col min="6147" max="6147" width="16.28515625" style="429" bestFit="1" customWidth="1"/>
    <col min="6148" max="6148" width="56.28515625" style="429" customWidth="1"/>
    <col min="6149" max="6149" width="19.7109375" style="429" customWidth="1"/>
    <col min="6150" max="6150" width="34.28515625" style="429" customWidth="1"/>
    <col min="6151" max="6400" width="9.140625" style="429"/>
    <col min="6401" max="6401" width="7.85546875" style="429" customWidth="1"/>
    <col min="6402" max="6402" width="68.42578125" style="429" customWidth="1"/>
    <col min="6403" max="6403" width="16.28515625" style="429" bestFit="1" customWidth="1"/>
    <col min="6404" max="6404" width="56.28515625" style="429" customWidth="1"/>
    <col min="6405" max="6405" width="19.7109375" style="429" customWidth="1"/>
    <col min="6406" max="6406" width="34.28515625" style="429" customWidth="1"/>
    <col min="6407" max="6656" width="9.140625" style="429"/>
    <col min="6657" max="6657" width="7.85546875" style="429" customWidth="1"/>
    <col min="6658" max="6658" width="68.42578125" style="429" customWidth="1"/>
    <col min="6659" max="6659" width="16.28515625" style="429" bestFit="1" customWidth="1"/>
    <col min="6660" max="6660" width="56.28515625" style="429" customWidth="1"/>
    <col min="6661" max="6661" width="19.7109375" style="429" customWidth="1"/>
    <col min="6662" max="6662" width="34.28515625" style="429" customWidth="1"/>
    <col min="6663" max="6912" width="9.140625" style="429"/>
    <col min="6913" max="6913" width="7.85546875" style="429" customWidth="1"/>
    <col min="6914" max="6914" width="68.42578125" style="429" customWidth="1"/>
    <col min="6915" max="6915" width="16.28515625" style="429" bestFit="1" customWidth="1"/>
    <col min="6916" max="6916" width="56.28515625" style="429" customWidth="1"/>
    <col min="6917" max="6917" width="19.7109375" style="429" customWidth="1"/>
    <col min="6918" max="6918" width="34.28515625" style="429" customWidth="1"/>
    <col min="6919" max="7168" width="9.140625" style="429"/>
    <col min="7169" max="7169" width="7.85546875" style="429" customWidth="1"/>
    <col min="7170" max="7170" width="68.42578125" style="429" customWidth="1"/>
    <col min="7171" max="7171" width="16.28515625" style="429" bestFit="1" customWidth="1"/>
    <col min="7172" max="7172" width="56.28515625" style="429" customWidth="1"/>
    <col min="7173" max="7173" width="19.7109375" style="429" customWidth="1"/>
    <col min="7174" max="7174" width="34.28515625" style="429" customWidth="1"/>
    <col min="7175" max="7424" width="9.140625" style="429"/>
    <col min="7425" max="7425" width="7.85546875" style="429" customWidth="1"/>
    <col min="7426" max="7426" width="68.42578125" style="429" customWidth="1"/>
    <col min="7427" max="7427" width="16.28515625" style="429" bestFit="1" customWidth="1"/>
    <col min="7428" max="7428" width="56.28515625" style="429" customWidth="1"/>
    <col min="7429" max="7429" width="19.7109375" style="429" customWidth="1"/>
    <col min="7430" max="7430" width="34.28515625" style="429" customWidth="1"/>
    <col min="7431" max="7680" width="9.140625" style="429"/>
    <col min="7681" max="7681" width="7.85546875" style="429" customWidth="1"/>
    <col min="7682" max="7682" width="68.42578125" style="429" customWidth="1"/>
    <col min="7683" max="7683" width="16.28515625" style="429" bestFit="1" customWidth="1"/>
    <col min="7684" max="7684" width="56.28515625" style="429" customWidth="1"/>
    <col min="7685" max="7685" width="19.7109375" style="429" customWidth="1"/>
    <col min="7686" max="7686" width="34.28515625" style="429" customWidth="1"/>
    <col min="7687" max="7936" width="9.140625" style="429"/>
    <col min="7937" max="7937" width="7.85546875" style="429" customWidth="1"/>
    <col min="7938" max="7938" width="68.42578125" style="429" customWidth="1"/>
    <col min="7939" max="7939" width="16.28515625" style="429" bestFit="1" customWidth="1"/>
    <col min="7940" max="7940" width="56.28515625" style="429" customWidth="1"/>
    <col min="7941" max="7941" width="19.7109375" style="429" customWidth="1"/>
    <col min="7942" max="7942" width="34.28515625" style="429" customWidth="1"/>
    <col min="7943" max="8192" width="9.140625" style="429"/>
    <col min="8193" max="8193" width="7.85546875" style="429" customWidth="1"/>
    <col min="8194" max="8194" width="68.42578125" style="429" customWidth="1"/>
    <col min="8195" max="8195" width="16.28515625" style="429" bestFit="1" customWidth="1"/>
    <col min="8196" max="8196" width="56.28515625" style="429" customWidth="1"/>
    <col min="8197" max="8197" width="19.7109375" style="429" customWidth="1"/>
    <col min="8198" max="8198" width="34.28515625" style="429" customWidth="1"/>
    <col min="8199" max="8448" width="9.140625" style="429"/>
    <col min="8449" max="8449" width="7.85546875" style="429" customWidth="1"/>
    <col min="8450" max="8450" width="68.42578125" style="429" customWidth="1"/>
    <col min="8451" max="8451" width="16.28515625" style="429" bestFit="1" customWidth="1"/>
    <col min="8452" max="8452" width="56.28515625" style="429" customWidth="1"/>
    <col min="8453" max="8453" width="19.7109375" style="429" customWidth="1"/>
    <col min="8454" max="8454" width="34.28515625" style="429" customWidth="1"/>
    <col min="8455" max="8704" width="9.140625" style="429"/>
    <col min="8705" max="8705" width="7.85546875" style="429" customWidth="1"/>
    <col min="8706" max="8706" width="68.42578125" style="429" customWidth="1"/>
    <col min="8707" max="8707" width="16.28515625" style="429" bestFit="1" customWidth="1"/>
    <col min="8708" max="8708" width="56.28515625" style="429" customWidth="1"/>
    <col min="8709" max="8709" width="19.7109375" style="429" customWidth="1"/>
    <col min="8710" max="8710" width="34.28515625" style="429" customWidth="1"/>
    <col min="8711" max="8960" width="9.140625" style="429"/>
    <col min="8961" max="8961" width="7.85546875" style="429" customWidth="1"/>
    <col min="8962" max="8962" width="68.42578125" style="429" customWidth="1"/>
    <col min="8963" max="8963" width="16.28515625" style="429" bestFit="1" customWidth="1"/>
    <col min="8964" max="8964" width="56.28515625" style="429" customWidth="1"/>
    <col min="8965" max="8965" width="19.7109375" style="429" customWidth="1"/>
    <col min="8966" max="8966" width="34.28515625" style="429" customWidth="1"/>
    <col min="8967" max="9216" width="9.140625" style="429"/>
    <col min="9217" max="9217" width="7.85546875" style="429" customWidth="1"/>
    <col min="9218" max="9218" width="68.42578125" style="429" customWidth="1"/>
    <col min="9219" max="9219" width="16.28515625" style="429" bestFit="1" customWidth="1"/>
    <col min="9220" max="9220" width="56.28515625" style="429" customWidth="1"/>
    <col min="9221" max="9221" width="19.7109375" style="429" customWidth="1"/>
    <col min="9222" max="9222" width="34.28515625" style="429" customWidth="1"/>
    <col min="9223" max="9472" width="9.140625" style="429"/>
    <col min="9473" max="9473" width="7.85546875" style="429" customWidth="1"/>
    <col min="9474" max="9474" width="68.42578125" style="429" customWidth="1"/>
    <col min="9475" max="9475" width="16.28515625" style="429" bestFit="1" customWidth="1"/>
    <col min="9476" max="9476" width="56.28515625" style="429" customWidth="1"/>
    <col min="9477" max="9477" width="19.7109375" style="429" customWidth="1"/>
    <col min="9478" max="9478" width="34.28515625" style="429" customWidth="1"/>
    <col min="9479" max="9728" width="9.140625" style="429"/>
    <col min="9729" max="9729" width="7.85546875" style="429" customWidth="1"/>
    <col min="9730" max="9730" width="68.42578125" style="429" customWidth="1"/>
    <col min="9731" max="9731" width="16.28515625" style="429" bestFit="1" customWidth="1"/>
    <col min="9732" max="9732" width="56.28515625" style="429" customWidth="1"/>
    <col min="9733" max="9733" width="19.7109375" style="429" customWidth="1"/>
    <col min="9734" max="9734" width="34.28515625" style="429" customWidth="1"/>
    <col min="9735" max="9984" width="9.140625" style="429"/>
    <col min="9985" max="9985" width="7.85546875" style="429" customWidth="1"/>
    <col min="9986" max="9986" width="68.42578125" style="429" customWidth="1"/>
    <col min="9987" max="9987" width="16.28515625" style="429" bestFit="1" customWidth="1"/>
    <col min="9988" max="9988" width="56.28515625" style="429" customWidth="1"/>
    <col min="9989" max="9989" width="19.7109375" style="429" customWidth="1"/>
    <col min="9990" max="9990" width="34.28515625" style="429" customWidth="1"/>
    <col min="9991" max="10240" width="9.140625" style="429"/>
    <col min="10241" max="10241" width="7.85546875" style="429" customWidth="1"/>
    <col min="10242" max="10242" width="68.42578125" style="429" customWidth="1"/>
    <col min="10243" max="10243" width="16.28515625" style="429" bestFit="1" customWidth="1"/>
    <col min="10244" max="10244" width="56.28515625" style="429" customWidth="1"/>
    <col min="10245" max="10245" width="19.7109375" style="429" customWidth="1"/>
    <col min="10246" max="10246" width="34.28515625" style="429" customWidth="1"/>
    <col min="10247" max="10496" width="9.140625" style="429"/>
    <col min="10497" max="10497" width="7.85546875" style="429" customWidth="1"/>
    <col min="10498" max="10498" width="68.42578125" style="429" customWidth="1"/>
    <col min="10499" max="10499" width="16.28515625" style="429" bestFit="1" customWidth="1"/>
    <col min="10500" max="10500" width="56.28515625" style="429" customWidth="1"/>
    <col min="10501" max="10501" width="19.7109375" style="429" customWidth="1"/>
    <col min="10502" max="10502" width="34.28515625" style="429" customWidth="1"/>
    <col min="10503" max="10752" width="9.140625" style="429"/>
    <col min="10753" max="10753" width="7.85546875" style="429" customWidth="1"/>
    <col min="10754" max="10754" width="68.42578125" style="429" customWidth="1"/>
    <col min="10755" max="10755" width="16.28515625" style="429" bestFit="1" customWidth="1"/>
    <col min="10756" max="10756" width="56.28515625" style="429" customWidth="1"/>
    <col min="10757" max="10757" width="19.7109375" style="429" customWidth="1"/>
    <col min="10758" max="10758" width="34.28515625" style="429" customWidth="1"/>
    <col min="10759" max="11008" width="9.140625" style="429"/>
    <col min="11009" max="11009" width="7.85546875" style="429" customWidth="1"/>
    <col min="11010" max="11010" width="68.42578125" style="429" customWidth="1"/>
    <col min="11011" max="11011" width="16.28515625" style="429" bestFit="1" customWidth="1"/>
    <col min="11012" max="11012" width="56.28515625" style="429" customWidth="1"/>
    <col min="11013" max="11013" width="19.7109375" style="429" customWidth="1"/>
    <col min="11014" max="11014" width="34.28515625" style="429" customWidth="1"/>
    <col min="11015" max="11264" width="9.140625" style="429"/>
    <col min="11265" max="11265" width="7.85546875" style="429" customWidth="1"/>
    <col min="11266" max="11266" width="68.42578125" style="429" customWidth="1"/>
    <col min="11267" max="11267" width="16.28515625" style="429" bestFit="1" customWidth="1"/>
    <col min="11268" max="11268" width="56.28515625" style="429" customWidth="1"/>
    <col min="11269" max="11269" width="19.7109375" style="429" customWidth="1"/>
    <col min="11270" max="11270" width="34.28515625" style="429" customWidth="1"/>
    <col min="11271" max="11520" width="9.140625" style="429"/>
    <col min="11521" max="11521" width="7.85546875" style="429" customWidth="1"/>
    <col min="11522" max="11522" width="68.42578125" style="429" customWidth="1"/>
    <col min="11523" max="11523" width="16.28515625" style="429" bestFit="1" customWidth="1"/>
    <col min="11524" max="11524" width="56.28515625" style="429" customWidth="1"/>
    <col min="11525" max="11525" width="19.7109375" style="429" customWidth="1"/>
    <col min="11526" max="11526" width="34.28515625" style="429" customWidth="1"/>
    <col min="11527" max="11776" width="9.140625" style="429"/>
    <col min="11777" max="11777" width="7.85546875" style="429" customWidth="1"/>
    <col min="11778" max="11778" width="68.42578125" style="429" customWidth="1"/>
    <col min="11779" max="11779" width="16.28515625" style="429" bestFit="1" customWidth="1"/>
    <col min="11780" max="11780" width="56.28515625" style="429" customWidth="1"/>
    <col min="11781" max="11781" width="19.7109375" style="429" customWidth="1"/>
    <col min="11782" max="11782" width="34.28515625" style="429" customWidth="1"/>
    <col min="11783" max="12032" width="9.140625" style="429"/>
    <col min="12033" max="12033" width="7.85546875" style="429" customWidth="1"/>
    <col min="12034" max="12034" width="68.42578125" style="429" customWidth="1"/>
    <col min="12035" max="12035" width="16.28515625" style="429" bestFit="1" customWidth="1"/>
    <col min="12036" max="12036" width="56.28515625" style="429" customWidth="1"/>
    <col min="12037" max="12037" width="19.7109375" style="429" customWidth="1"/>
    <col min="12038" max="12038" width="34.28515625" style="429" customWidth="1"/>
    <col min="12039" max="12288" width="9.140625" style="429"/>
    <col min="12289" max="12289" width="7.85546875" style="429" customWidth="1"/>
    <col min="12290" max="12290" width="68.42578125" style="429" customWidth="1"/>
    <col min="12291" max="12291" width="16.28515625" style="429" bestFit="1" customWidth="1"/>
    <col min="12292" max="12292" width="56.28515625" style="429" customWidth="1"/>
    <col min="12293" max="12293" width="19.7109375" style="429" customWidth="1"/>
    <col min="12294" max="12294" width="34.28515625" style="429" customWidth="1"/>
    <col min="12295" max="12544" width="9.140625" style="429"/>
    <col min="12545" max="12545" width="7.85546875" style="429" customWidth="1"/>
    <col min="12546" max="12546" width="68.42578125" style="429" customWidth="1"/>
    <col min="12547" max="12547" width="16.28515625" style="429" bestFit="1" customWidth="1"/>
    <col min="12548" max="12548" width="56.28515625" style="429" customWidth="1"/>
    <col min="12549" max="12549" width="19.7109375" style="429" customWidth="1"/>
    <col min="12550" max="12550" width="34.28515625" style="429" customWidth="1"/>
    <col min="12551" max="12800" width="9.140625" style="429"/>
    <col min="12801" max="12801" width="7.85546875" style="429" customWidth="1"/>
    <col min="12802" max="12802" width="68.42578125" style="429" customWidth="1"/>
    <col min="12803" max="12803" width="16.28515625" style="429" bestFit="1" customWidth="1"/>
    <col min="12804" max="12804" width="56.28515625" style="429" customWidth="1"/>
    <col min="12805" max="12805" width="19.7109375" style="429" customWidth="1"/>
    <col min="12806" max="12806" width="34.28515625" style="429" customWidth="1"/>
    <col min="12807" max="13056" width="9.140625" style="429"/>
    <col min="13057" max="13057" width="7.85546875" style="429" customWidth="1"/>
    <col min="13058" max="13058" width="68.42578125" style="429" customWidth="1"/>
    <col min="13059" max="13059" width="16.28515625" style="429" bestFit="1" customWidth="1"/>
    <col min="13060" max="13060" width="56.28515625" style="429" customWidth="1"/>
    <col min="13061" max="13061" width="19.7109375" style="429" customWidth="1"/>
    <col min="13062" max="13062" width="34.28515625" style="429" customWidth="1"/>
    <col min="13063" max="13312" width="9.140625" style="429"/>
    <col min="13313" max="13313" width="7.85546875" style="429" customWidth="1"/>
    <col min="13314" max="13314" width="68.42578125" style="429" customWidth="1"/>
    <col min="13315" max="13315" width="16.28515625" style="429" bestFit="1" customWidth="1"/>
    <col min="13316" max="13316" width="56.28515625" style="429" customWidth="1"/>
    <col min="13317" max="13317" width="19.7109375" style="429" customWidth="1"/>
    <col min="13318" max="13318" width="34.28515625" style="429" customWidth="1"/>
    <col min="13319" max="13568" width="9.140625" style="429"/>
    <col min="13569" max="13569" width="7.85546875" style="429" customWidth="1"/>
    <col min="13570" max="13570" width="68.42578125" style="429" customWidth="1"/>
    <col min="13571" max="13571" width="16.28515625" style="429" bestFit="1" customWidth="1"/>
    <col min="13572" max="13572" width="56.28515625" style="429" customWidth="1"/>
    <col min="13573" max="13573" width="19.7109375" style="429" customWidth="1"/>
    <col min="13574" max="13574" width="34.28515625" style="429" customWidth="1"/>
    <col min="13575" max="13824" width="9.140625" style="429"/>
    <col min="13825" max="13825" width="7.85546875" style="429" customWidth="1"/>
    <col min="13826" max="13826" width="68.42578125" style="429" customWidth="1"/>
    <col min="13827" max="13827" width="16.28515625" style="429" bestFit="1" customWidth="1"/>
    <col min="13828" max="13828" width="56.28515625" style="429" customWidth="1"/>
    <col min="13829" max="13829" width="19.7109375" style="429" customWidth="1"/>
    <col min="13830" max="13830" width="34.28515625" style="429" customWidth="1"/>
    <col min="13831" max="14080" width="9.140625" style="429"/>
    <col min="14081" max="14081" width="7.85546875" style="429" customWidth="1"/>
    <col min="14082" max="14082" width="68.42578125" style="429" customWidth="1"/>
    <col min="14083" max="14083" width="16.28515625" style="429" bestFit="1" customWidth="1"/>
    <col min="14084" max="14084" width="56.28515625" style="429" customWidth="1"/>
    <col min="14085" max="14085" width="19.7109375" style="429" customWidth="1"/>
    <col min="14086" max="14086" width="34.28515625" style="429" customWidth="1"/>
    <col min="14087" max="14336" width="9.140625" style="429"/>
    <col min="14337" max="14337" width="7.85546875" style="429" customWidth="1"/>
    <col min="14338" max="14338" width="68.42578125" style="429" customWidth="1"/>
    <col min="14339" max="14339" width="16.28515625" style="429" bestFit="1" customWidth="1"/>
    <col min="14340" max="14340" width="56.28515625" style="429" customWidth="1"/>
    <col min="14341" max="14341" width="19.7109375" style="429" customWidth="1"/>
    <col min="14342" max="14342" width="34.28515625" style="429" customWidth="1"/>
    <col min="14343" max="14592" width="9.140625" style="429"/>
    <col min="14593" max="14593" width="7.85546875" style="429" customWidth="1"/>
    <col min="14594" max="14594" width="68.42578125" style="429" customWidth="1"/>
    <col min="14595" max="14595" width="16.28515625" style="429" bestFit="1" customWidth="1"/>
    <col min="14596" max="14596" width="56.28515625" style="429" customWidth="1"/>
    <col min="14597" max="14597" width="19.7109375" style="429" customWidth="1"/>
    <col min="14598" max="14598" width="34.28515625" style="429" customWidth="1"/>
    <col min="14599" max="14848" width="9.140625" style="429"/>
    <col min="14849" max="14849" width="7.85546875" style="429" customWidth="1"/>
    <col min="14850" max="14850" width="68.42578125" style="429" customWidth="1"/>
    <col min="14851" max="14851" width="16.28515625" style="429" bestFit="1" customWidth="1"/>
    <col min="14852" max="14852" width="56.28515625" style="429" customWidth="1"/>
    <col min="14853" max="14853" width="19.7109375" style="429" customWidth="1"/>
    <col min="14854" max="14854" width="34.28515625" style="429" customWidth="1"/>
    <col min="14855" max="15104" width="9.140625" style="429"/>
    <col min="15105" max="15105" width="7.85546875" style="429" customWidth="1"/>
    <col min="15106" max="15106" width="68.42578125" style="429" customWidth="1"/>
    <col min="15107" max="15107" width="16.28515625" style="429" bestFit="1" customWidth="1"/>
    <col min="15108" max="15108" width="56.28515625" style="429" customWidth="1"/>
    <col min="15109" max="15109" width="19.7109375" style="429" customWidth="1"/>
    <col min="15110" max="15110" width="34.28515625" style="429" customWidth="1"/>
    <col min="15111" max="15360" width="9.140625" style="429"/>
    <col min="15361" max="15361" width="7.85546875" style="429" customWidth="1"/>
    <col min="15362" max="15362" width="68.42578125" style="429" customWidth="1"/>
    <col min="15363" max="15363" width="16.28515625" style="429" bestFit="1" customWidth="1"/>
    <col min="15364" max="15364" width="56.28515625" style="429" customWidth="1"/>
    <col min="15365" max="15365" width="19.7109375" style="429" customWidth="1"/>
    <col min="15366" max="15366" width="34.28515625" style="429" customWidth="1"/>
    <col min="15367" max="15616" width="9.140625" style="429"/>
    <col min="15617" max="15617" width="7.85546875" style="429" customWidth="1"/>
    <col min="15618" max="15618" width="68.42578125" style="429" customWidth="1"/>
    <col min="15619" max="15619" width="16.28515625" style="429" bestFit="1" customWidth="1"/>
    <col min="15620" max="15620" width="56.28515625" style="429" customWidth="1"/>
    <col min="15621" max="15621" width="19.7109375" style="429" customWidth="1"/>
    <col min="15622" max="15622" width="34.28515625" style="429" customWidth="1"/>
    <col min="15623" max="15872" width="9.140625" style="429"/>
    <col min="15873" max="15873" width="7.85546875" style="429" customWidth="1"/>
    <col min="15874" max="15874" width="68.42578125" style="429" customWidth="1"/>
    <col min="15875" max="15875" width="16.28515625" style="429" bestFit="1" customWidth="1"/>
    <col min="15876" max="15876" width="56.28515625" style="429" customWidth="1"/>
    <col min="15877" max="15877" width="19.7109375" style="429" customWidth="1"/>
    <col min="15878" max="15878" width="34.28515625" style="429" customWidth="1"/>
    <col min="15879" max="16128" width="9.140625" style="429"/>
    <col min="16129" max="16129" width="7.85546875" style="429" customWidth="1"/>
    <col min="16130" max="16130" width="68.42578125" style="429" customWidth="1"/>
    <col min="16131" max="16131" width="16.28515625" style="429" bestFit="1" customWidth="1"/>
    <col min="16132" max="16132" width="56.28515625" style="429" customWidth="1"/>
    <col min="16133" max="16133" width="19.7109375" style="429" customWidth="1"/>
    <col min="16134" max="16134" width="34.28515625" style="429" customWidth="1"/>
    <col min="16135" max="16384" width="9.140625" style="429"/>
  </cols>
  <sheetData>
    <row r="1" spans="1:6">
      <c r="A1" s="428" t="s">
        <v>419</v>
      </c>
      <c r="C1" s="428" t="s">
        <v>107</v>
      </c>
      <c r="D1" s="428"/>
      <c r="E1" s="428"/>
      <c r="F1" s="428"/>
    </row>
    <row r="2" spans="1:6">
      <c r="B2" s="61"/>
      <c r="C2" s="61"/>
      <c r="D2" s="61"/>
      <c r="E2" s="431"/>
      <c r="F2" s="431"/>
    </row>
    <row r="3" spans="1:6" ht="31.5">
      <c r="A3" s="11" t="s">
        <v>112</v>
      </c>
      <c r="B3" s="11" t="s">
        <v>262</v>
      </c>
      <c r="C3" s="91" t="s">
        <v>3115</v>
      </c>
      <c r="D3" s="81" t="s">
        <v>263</v>
      </c>
      <c r="E3" s="82" t="s">
        <v>258</v>
      </c>
      <c r="F3" s="82" t="s">
        <v>259</v>
      </c>
    </row>
    <row r="4" spans="1:6" s="432" customFormat="1">
      <c r="A4" s="107">
        <v>1</v>
      </c>
      <c r="B4" s="108">
        <v>2</v>
      </c>
      <c r="C4" s="109">
        <v>3</v>
      </c>
      <c r="D4" s="110">
        <v>4</v>
      </c>
      <c r="E4" s="110">
        <v>5</v>
      </c>
      <c r="F4" s="109">
        <v>6</v>
      </c>
    </row>
    <row r="5" spans="1:6">
      <c r="A5" s="433"/>
      <c r="B5" s="118" t="s">
        <v>111</v>
      </c>
      <c r="C5" s="434"/>
      <c r="D5" s="434"/>
      <c r="E5" s="347"/>
      <c r="F5" s="347"/>
    </row>
    <row r="6" spans="1:6" ht="31.5">
      <c r="A6" s="435"/>
      <c r="B6" s="436" t="s">
        <v>107</v>
      </c>
      <c r="C6" s="437">
        <f>C7</f>
        <v>3494000000</v>
      </c>
      <c r="D6" s="434"/>
      <c r="E6" s="347"/>
      <c r="F6" s="347"/>
    </row>
    <row r="7" spans="1:6">
      <c r="A7" s="767"/>
      <c r="B7" s="768" t="s">
        <v>49</v>
      </c>
      <c r="C7" s="769">
        <f>C12</f>
        <v>3494000000</v>
      </c>
      <c r="D7" s="770"/>
      <c r="E7" s="770"/>
      <c r="F7" s="770"/>
    </row>
    <row r="8" spans="1:6">
      <c r="A8" s="767"/>
      <c r="B8" s="768" t="s">
        <v>5959</v>
      </c>
      <c r="C8" s="769">
        <f>C13+C24+C29</f>
        <v>553350000</v>
      </c>
      <c r="D8" s="770"/>
      <c r="E8" s="770"/>
      <c r="F8" s="770"/>
    </row>
    <row r="9" spans="1:6">
      <c r="A9" s="767"/>
      <c r="B9" s="768" t="s">
        <v>5960</v>
      </c>
      <c r="C9" s="769">
        <f>C38+C43+C34</f>
        <v>2940650000</v>
      </c>
      <c r="D9" s="770"/>
      <c r="E9" s="770"/>
      <c r="F9" s="770"/>
    </row>
    <row r="10" spans="1:6">
      <c r="A10" s="767"/>
      <c r="B10" s="768" t="s">
        <v>5961</v>
      </c>
      <c r="C10" s="769">
        <v>0</v>
      </c>
      <c r="D10" s="770"/>
      <c r="E10" s="770"/>
      <c r="F10" s="770"/>
    </row>
    <row r="11" spans="1:6">
      <c r="A11" s="771"/>
      <c r="B11" s="772"/>
      <c r="C11" s="773"/>
      <c r="D11" s="774"/>
      <c r="E11" s="774"/>
      <c r="F11" s="774"/>
    </row>
    <row r="12" spans="1:6" ht="30">
      <c r="A12" s="771"/>
      <c r="B12" s="775" t="s">
        <v>2590</v>
      </c>
      <c r="C12" s="773">
        <f>C13+C24+C29+C34+C38+C43</f>
        <v>3494000000</v>
      </c>
      <c r="D12" s="774"/>
      <c r="E12" s="774"/>
      <c r="F12" s="774"/>
    </row>
    <row r="13" spans="1:6">
      <c r="A13" s="771"/>
      <c r="B13" s="776" t="s">
        <v>235</v>
      </c>
      <c r="C13" s="773">
        <f>SUM(C14:C22)</f>
        <v>332968000</v>
      </c>
      <c r="D13" s="774"/>
      <c r="E13" s="774"/>
      <c r="F13" s="774"/>
    </row>
    <row r="14" spans="1:6" ht="28.5">
      <c r="A14" s="777" t="s">
        <v>5962</v>
      </c>
      <c r="B14" s="778" t="s">
        <v>3055</v>
      </c>
      <c r="C14" s="779">
        <v>2000000</v>
      </c>
      <c r="D14" s="780" t="s">
        <v>5963</v>
      </c>
      <c r="E14" s="780" t="s">
        <v>5964</v>
      </c>
      <c r="F14" s="780" t="s">
        <v>5965</v>
      </c>
    </row>
    <row r="15" spans="1:6" ht="28.5">
      <c r="A15" s="777" t="s">
        <v>5966</v>
      </c>
      <c r="B15" s="778" t="s">
        <v>3058</v>
      </c>
      <c r="C15" s="779">
        <v>79794000</v>
      </c>
      <c r="D15" s="780" t="s">
        <v>5967</v>
      </c>
      <c r="E15" s="780" t="s">
        <v>284</v>
      </c>
      <c r="F15" s="780" t="s">
        <v>5965</v>
      </c>
    </row>
    <row r="16" spans="1:6" ht="28.5">
      <c r="A16" s="777" t="s">
        <v>5968</v>
      </c>
      <c r="B16" s="778" t="s">
        <v>3060</v>
      </c>
      <c r="C16" s="779">
        <v>65200000</v>
      </c>
      <c r="D16" s="780" t="s">
        <v>5969</v>
      </c>
      <c r="E16" s="780" t="s">
        <v>5970</v>
      </c>
      <c r="F16" s="780" t="s">
        <v>5965</v>
      </c>
    </row>
    <row r="17" spans="1:6" ht="28.5">
      <c r="A17" s="777" t="s">
        <v>5971</v>
      </c>
      <c r="B17" s="778" t="s">
        <v>3063</v>
      </c>
      <c r="C17" s="779">
        <v>25000000</v>
      </c>
      <c r="D17" s="780" t="s">
        <v>5972</v>
      </c>
      <c r="E17" s="780" t="s">
        <v>5973</v>
      </c>
      <c r="F17" s="780" t="s">
        <v>5965</v>
      </c>
    </row>
    <row r="18" spans="1:6" ht="28.5">
      <c r="A18" s="777" t="s">
        <v>5974</v>
      </c>
      <c r="B18" s="778" t="s">
        <v>341</v>
      </c>
      <c r="C18" s="779">
        <v>25000000</v>
      </c>
      <c r="D18" s="780" t="s">
        <v>5975</v>
      </c>
      <c r="E18" s="780" t="s">
        <v>5976</v>
      </c>
      <c r="F18" s="780" t="s">
        <v>5965</v>
      </c>
    </row>
    <row r="19" spans="1:6" ht="28.5">
      <c r="A19" s="777" t="s">
        <v>5977</v>
      </c>
      <c r="B19" s="778" t="s">
        <v>5978</v>
      </c>
      <c r="C19" s="779">
        <v>2598000</v>
      </c>
      <c r="D19" s="780" t="s">
        <v>5979</v>
      </c>
      <c r="E19" s="780" t="s">
        <v>5980</v>
      </c>
      <c r="F19" s="780" t="s">
        <v>5965</v>
      </c>
    </row>
    <row r="20" spans="1:6" ht="28.5">
      <c r="A20" s="777" t="s">
        <v>5981</v>
      </c>
      <c r="B20" s="778" t="s">
        <v>5982</v>
      </c>
      <c r="C20" s="779">
        <v>2376000</v>
      </c>
      <c r="D20" s="780" t="s">
        <v>5983</v>
      </c>
      <c r="E20" s="780" t="s">
        <v>5984</v>
      </c>
      <c r="F20" s="780" t="s">
        <v>5965</v>
      </c>
    </row>
    <row r="21" spans="1:6" ht="28.5">
      <c r="A21" s="777" t="s">
        <v>5985</v>
      </c>
      <c r="B21" s="778" t="s">
        <v>3069</v>
      </c>
      <c r="C21" s="779">
        <v>22000000</v>
      </c>
      <c r="D21" s="780" t="s">
        <v>5986</v>
      </c>
      <c r="E21" s="780" t="s">
        <v>5987</v>
      </c>
      <c r="F21" s="780" t="s">
        <v>5965</v>
      </c>
    </row>
    <row r="22" spans="1:6" ht="28.5">
      <c r="A22" s="777" t="s">
        <v>5988</v>
      </c>
      <c r="B22" s="778" t="s">
        <v>5989</v>
      </c>
      <c r="C22" s="779">
        <v>109000000</v>
      </c>
      <c r="D22" s="780" t="s">
        <v>5990</v>
      </c>
      <c r="E22" s="781" t="s">
        <v>5976</v>
      </c>
      <c r="F22" s="780" t="s">
        <v>5965</v>
      </c>
    </row>
    <row r="23" spans="1:6">
      <c r="A23" s="777"/>
      <c r="B23" s="780"/>
      <c r="C23" s="779"/>
      <c r="D23" s="780"/>
      <c r="E23" s="780"/>
      <c r="F23" s="780"/>
    </row>
    <row r="24" spans="1:6" ht="28.5">
      <c r="A24" s="771"/>
      <c r="B24" s="776" t="s">
        <v>241</v>
      </c>
      <c r="C24" s="773">
        <f>SUM(C25:C27)</f>
        <v>124800000</v>
      </c>
      <c r="D24" s="772"/>
      <c r="E24" s="772"/>
      <c r="F24" s="772"/>
    </row>
    <row r="25" spans="1:6" ht="28.5">
      <c r="A25" s="777" t="s">
        <v>5991</v>
      </c>
      <c r="B25" s="780" t="s">
        <v>5992</v>
      </c>
      <c r="C25" s="779">
        <v>10000000</v>
      </c>
      <c r="D25" s="780" t="s">
        <v>5993</v>
      </c>
      <c r="E25" s="780" t="s">
        <v>5976</v>
      </c>
      <c r="F25" s="780" t="s">
        <v>5965</v>
      </c>
    </row>
    <row r="26" spans="1:6" ht="42.75">
      <c r="A26" s="777" t="s">
        <v>5994</v>
      </c>
      <c r="B26" s="780" t="s">
        <v>5995</v>
      </c>
      <c r="C26" s="779">
        <v>94800000</v>
      </c>
      <c r="D26" s="780" t="s">
        <v>5996</v>
      </c>
      <c r="E26" s="780" t="s">
        <v>5997</v>
      </c>
      <c r="F26" s="780" t="s">
        <v>5965</v>
      </c>
    </row>
    <row r="27" spans="1:6" ht="28.5">
      <c r="A27" s="777" t="s">
        <v>5998</v>
      </c>
      <c r="B27" s="780" t="s">
        <v>5999</v>
      </c>
      <c r="C27" s="779">
        <v>20000000</v>
      </c>
      <c r="D27" s="780" t="s">
        <v>6000</v>
      </c>
      <c r="E27" s="780" t="s">
        <v>6001</v>
      </c>
      <c r="F27" s="780" t="s">
        <v>5965</v>
      </c>
    </row>
    <row r="28" spans="1:6">
      <c r="A28" s="777"/>
      <c r="B28" s="780"/>
      <c r="C28" s="779"/>
      <c r="D28" s="780"/>
      <c r="E28" s="780"/>
      <c r="F28" s="780"/>
    </row>
    <row r="29" spans="1:6" ht="28.5">
      <c r="A29" s="771"/>
      <c r="B29" s="782" t="s">
        <v>345</v>
      </c>
      <c r="C29" s="773">
        <f>SUM(C30:C32)</f>
        <v>95582000</v>
      </c>
      <c r="D29" s="772"/>
      <c r="E29" s="772"/>
      <c r="F29" s="772"/>
    </row>
    <row r="30" spans="1:6" ht="28.5">
      <c r="A30" s="777" t="s">
        <v>5962</v>
      </c>
      <c r="B30" s="780" t="s">
        <v>6002</v>
      </c>
      <c r="C30" s="779">
        <v>34582000</v>
      </c>
      <c r="D30" s="780" t="s">
        <v>6003</v>
      </c>
      <c r="E30" s="780" t="s">
        <v>6004</v>
      </c>
      <c r="F30" s="780" t="s">
        <v>5965</v>
      </c>
    </row>
    <row r="31" spans="1:6" ht="28.5">
      <c r="A31" s="777" t="s">
        <v>5977</v>
      </c>
      <c r="B31" s="780" t="s">
        <v>6005</v>
      </c>
      <c r="C31" s="779">
        <v>21000000</v>
      </c>
      <c r="D31" s="780" t="s">
        <v>6006</v>
      </c>
      <c r="E31" s="780" t="s">
        <v>284</v>
      </c>
      <c r="F31" s="780" t="s">
        <v>5965</v>
      </c>
    </row>
    <row r="32" spans="1:6" ht="28.5">
      <c r="A32" s="777" t="s">
        <v>5994</v>
      </c>
      <c r="B32" s="780" t="s">
        <v>2379</v>
      </c>
      <c r="C32" s="779">
        <v>40000000</v>
      </c>
      <c r="D32" s="780" t="s">
        <v>6007</v>
      </c>
      <c r="E32" s="780" t="s">
        <v>5976</v>
      </c>
      <c r="F32" s="780" t="s">
        <v>5965</v>
      </c>
    </row>
    <row r="33" spans="1:6">
      <c r="A33" s="777"/>
      <c r="B33" s="780"/>
      <c r="C33" s="779"/>
      <c r="D33" s="780"/>
      <c r="E33" s="780"/>
      <c r="F33" s="780"/>
    </row>
    <row r="34" spans="1:6">
      <c r="A34" s="771"/>
      <c r="B34" s="776" t="s">
        <v>6008</v>
      </c>
      <c r="C34" s="773">
        <f>SUM(C35:C36)</f>
        <v>528000000</v>
      </c>
      <c r="D34" s="772"/>
      <c r="E34" s="772"/>
      <c r="F34" s="772"/>
    </row>
    <row r="35" spans="1:6" ht="28.5">
      <c r="A35" s="777" t="s">
        <v>5968</v>
      </c>
      <c r="B35" s="780" t="s">
        <v>6009</v>
      </c>
      <c r="C35" s="779">
        <v>132500000</v>
      </c>
      <c r="D35" s="780" t="s">
        <v>6010</v>
      </c>
      <c r="E35" s="780" t="s">
        <v>6011</v>
      </c>
      <c r="F35" s="780" t="s">
        <v>5965</v>
      </c>
    </row>
    <row r="36" spans="1:6" ht="28.5">
      <c r="A36" s="777" t="s">
        <v>6012</v>
      </c>
      <c r="B36" s="780" t="s">
        <v>6013</v>
      </c>
      <c r="C36" s="779">
        <v>395500000</v>
      </c>
      <c r="D36" s="780" t="s">
        <v>6014</v>
      </c>
      <c r="E36" s="780" t="s">
        <v>6015</v>
      </c>
      <c r="F36" s="780" t="s">
        <v>5965</v>
      </c>
    </row>
    <row r="37" spans="1:6">
      <c r="A37" s="777"/>
      <c r="B37" s="780"/>
      <c r="C37" s="779"/>
      <c r="D37" s="780"/>
      <c r="E37" s="780"/>
      <c r="F37" s="780"/>
    </row>
    <row r="38" spans="1:6" ht="28.5">
      <c r="A38" s="771"/>
      <c r="B38" s="776" t="s">
        <v>6016</v>
      </c>
      <c r="C38" s="773">
        <f>SUM(C39:C41)</f>
        <v>1108172000</v>
      </c>
      <c r="D38" s="772"/>
      <c r="E38" s="772"/>
      <c r="F38" s="772"/>
    </row>
    <row r="39" spans="1:6" ht="28.5">
      <c r="A39" s="777" t="s">
        <v>6017</v>
      </c>
      <c r="B39" s="780" t="s">
        <v>6018</v>
      </c>
      <c r="C39" s="779">
        <v>354372000</v>
      </c>
      <c r="D39" s="780" t="s">
        <v>6019</v>
      </c>
      <c r="E39" s="780" t="s">
        <v>6020</v>
      </c>
      <c r="F39" s="780" t="s">
        <v>5965</v>
      </c>
    </row>
    <row r="40" spans="1:6" ht="28.5">
      <c r="A40" s="777" t="s">
        <v>5981</v>
      </c>
      <c r="B40" s="780" t="s">
        <v>6021</v>
      </c>
      <c r="C40" s="779">
        <v>3800000</v>
      </c>
      <c r="D40" s="783" t="s">
        <v>6022</v>
      </c>
      <c r="E40" s="780" t="s">
        <v>6023</v>
      </c>
      <c r="F40" s="780" t="s">
        <v>5965</v>
      </c>
    </row>
    <row r="41" spans="1:6" ht="28.5">
      <c r="A41" s="777" t="s">
        <v>5991</v>
      </c>
      <c r="B41" s="780" t="s">
        <v>6024</v>
      </c>
      <c r="C41" s="779">
        <v>750000000</v>
      </c>
      <c r="D41" s="780" t="s">
        <v>6025</v>
      </c>
      <c r="E41" s="780" t="s">
        <v>6026</v>
      </c>
      <c r="F41" s="780" t="s">
        <v>5965</v>
      </c>
    </row>
    <row r="42" spans="1:6">
      <c r="A42" s="777"/>
      <c r="B42" s="780"/>
      <c r="C42" s="779"/>
      <c r="D42" s="780"/>
      <c r="E42" s="780"/>
      <c r="F42" s="780"/>
    </row>
    <row r="43" spans="1:6">
      <c r="A43" s="771"/>
      <c r="B43" s="776" t="s">
        <v>2720</v>
      </c>
      <c r="C43" s="773">
        <f>SUM(C44:C63)</f>
        <v>1304478000</v>
      </c>
      <c r="D43" s="772"/>
      <c r="E43" s="772"/>
      <c r="F43" s="772"/>
    </row>
    <row r="44" spans="1:6" ht="28.5">
      <c r="A44" s="777" t="s">
        <v>5962</v>
      </c>
      <c r="B44" s="780" t="s">
        <v>6027</v>
      </c>
      <c r="C44" s="779">
        <v>14250000</v>
      </c>
      <c r="D44" s="780" t="s">
        <v>6028</v>
      </c>
      <c r="E44" s="780" t="s">
        <v>6029</v>
      </c>
      <c r="F44" s="780" t="s">
        <v>5965</v>
      </c>
    </row>
    <row r="45" spans="1:6" ht="28.5">
      <c r="A45" s="777" t="s">
        <v>6017</v>
      </c>
      <c r="B45" s="780" t="s">
        <v>6030</v>
      </c>
      <c r="C45" s="779">
        <v>25500000</v>
      </c>
      <c r="D45" s="780" t="s">
        <v>6031</v>
      </c>
      <c r="E45" s="780" t="s">
        <v>6032</v>
      </c>
      <c r="F45" s="780" t="s">
        <v>5965</v>
      </c>
    </row>
    <row r="46" spans="1:6" s="439" customFormat="1" ht="28.5">
      <c r="A46" s="777" t="s">
        <v>6033</v>
      </c>
      <c r="B46" s="780" t="s">
        <v>6034</v>
      </c>
      <c r="C46" s="779">
        <v>45700000</v>
      </c>
      <c r="D46" s="780" t="s">
        <v>6035</v>
      </c>
      <c r="E46" s="780" t="s">
        <v>6036</v>
      </c>
      <c r="F46" s="780" t="s">
        <v>5965</v>
      </c>
    </row>
    <row r="47" spans="1:6" ht="28.5">
      <c r="A47" s="777" t="s">
        <v>6037</v>
      </c>
      <c r="B47" s="780" t="s">
        <v>6038</v>
      </c>
      <c r="C47" s="779">
        <v>25000000</v>
      </c>
      <c r="D47" s="780" t="s">
        <v>6039</v>
      </c>
      <c r="E47" s="780" t="s">
        <v>6040</v>
      </c>
      <c r="F47" s="780" t="s">
        <v>5965</v>
      </c>
    </row>
    <row r="48" spans="1:6" ht="28.5">
      <c r="A48" s="777" t="s">
        <v>6012</v>
      </c>
      <c r="B48" s="780" t="s">
        <v>6041</v>
      </c>
      <c r="C48" s="779">
        <v>64000000</v>
      </c>
      <c r="D48" s="780" t="s">
        <v>6042</v>
      </c>
      <c r="E48" s="780" t="s">
        <v>2856</v>
      </c>
      <c r="F48" s="780" t="s">
        <v>5965</v>
      </c>
    </row>
    <row r="49" spans="1:6" ht="28.5">
      <c r="A49" s="777" t="s">
        <v>5985</v>
      </c>
      <c r="B49" s="780" t="s">
        <v>6043</v>
      </c>
      <c r="C49" s="779">
        <v>5900000</v>
      </c>
      <c r="D49" s="780" t="s">
        <v>6044</v>
      </c>
      <c r="E49" s="780" t="s">
        <v>6045</v>
      </c>
      <c r="F49" s="780" t="s">
        <v>5965</v>
      </c>
    </row>
    <row r="50" spans="1:6" ht="28.5">
      <c r="A50" s="777" t="s">
        <v>6046</v>
      </c>
      <c r="B50" s="780" t="s">
        <v>6047</v>
      </c>
      <c r="C50" s="779">
        <v>23000000</v>
      </c>
      <c r="D50" s="780" t="s">
        <v>6048</v>
      </c>
      <c r="E50" s="780" t="s">
        <v>6049</v>
      </c>
      <c r="F50" s="780" t="s">
        <v>5965</v>
      </c>
    </row>
    <row r="51" spans="1:6" ht="28.5">
      <c r="A51" s="777" t="s">
        <v>6050</v>
      </c>
      <c r="B51" s="780" t="s">
        <v>6051</v>
      </c>
      <c r="C51" s="779">
        <v>10000000</v>
      </c>
      <c r="D51" s="780" t="s">
        <v>6052</v>
      </c>
      <c r="E51" s="784" t="s">
        <v>6053</v>
      </c>
      <c r="F51" s="780" t="s">
        <v>5965</v>
      </c>
    </row>
    <row r="52" spans="1:6" ht="28.5">
      <c r="A52" s="777" t="s">
        <v>6054</v>
      </c>
      <c r="B52" s="780" t="s">
        <v>6055</v>
      </c>
      <c r="C52" s="779">
        <v>38800000</v>
      </c>
      <c r="D52" s="780" t="s">
        <v>6056</v>
      </c>
      <c r="E52" s="780" t="s">
        <v>2856</v>
      </c>
      <c r="F52" s="780" t="s">
        <v>5965</v>
      </c>
    </row>
    <row r="53" spans="1:6" ht="28.5">
      <c r="A53" s="777" t="s">
        <v>5991</v>
      </c>
      <c r="B53" s="780" t="s">
        <v>6057</v>
      </c>
      <c r="C53" s="779">
        <v>32000000</v>
      </c>
      <c r="D53" s="780" t="s">
        <v>6058</v>
      </c>
      <c r="E53" s="780" t="s">
        <v>2776</v>
      </c>
      <c r="F53" s="780" t="s">
        <v>5965</v>
      </c>
    </row>
    <row r="54" spans="1:6" ht="42.75">
      <c r="A54" s="777" t="s">
        <v>6059</v>
      </c>
      <c r="B54" s="785" t="s">
        <v>6060</v>
      </c>
      <c r="C54" s="779">
        <v>10000000</v>
      </c>
      <c r="D54" s="780" t="s">
        <v>6061</v>
      </c>
      <c r="E54" s="780" t="s">
        <v>6062</v>
      </c>
      <c r="F54" s="780" t="s">
        <v>5965</v>
      </c>
    </row>
    <row r="55" spans="1:6" ht="28.5">
      <c r="A55" s="777" t="s">
        <v>5998</v>
      </c>
      <c r="B55" s="780" t="s">
        <v>6063</v>
      </c>
      <c r="C55" s="779">
        <v>15000000</v>
      </c>
      <c r="D55" s="780" t="s">
        <v>6064</v>
      </c>
      <c r="E55" s="780" t="s">
        <v>6065</v>
      </c>
      <c r="F55" s="780" t="s">
        <v>5965</v>
      </c>
    </row>
    <row r="56" spans="1:6" ht="28.5">
      <c r="A56" s="777" t="s">
        <v>6066</v>
      </c>
      <c r="B56" s="780" t="s">
        <v>6067</v>
      </c>
      <c r="C56" s="779">
        <v>8200000</v>
      </c>
      <c r="D56" s="780" t="s">
        <v>6068</v>
      </c>
      <c r="E56" s="780" t="s">
        <v>6069</v>
      </c>
      <c r="F56" s="780" t="s">
        <v>5965</v>
      </c>
    </row>
    <row r="57" spans="1:6" ht="28.5">
      <c r="A57" s="777" t="s">
        <v>6070</v>
      </c>
      <c r="B57" s="780" t="s">
        <v>6071</v>
      </c>
      <c r="C57" s="779">
        <v>40000000</v>
      </c>
      <c r="D57" s="780" t="s">
        <v>6072</v>
      </c>
      <c r="E57" s="781" t="s">
        <v>6073</v>
      </c>
      <c r="F57" s="780" t="s">
        <v>5965</v>
      </c>
    </row>
    <row r="58" spans="1:6" ht="28.5">
      <c r="A58" s="777" t="s">
        <v>6074</v>
      </c>
      <c r="B58" s="780" t="s">
        <v>6075</v>
      </c>
      <c r="C58" s="779">
        <v>251628000</v>
      </c>
      <c r="D58" s="780" t="s">
        <v>6076</v>
      </c>
      <c r="E58" s="780" t="s">
        <v>6077</v>
      </c>
      <c r="F58" s="780" t="s">
        <v>5965</v>
      </c>
    </row>
    <row r="59" spans="1:6" ht="28.5">
      <c r="A59" s="777" t="s">
        <v>6078</v>
      </c>
      <c r="B59" s="780" t="s">
        <v>6079</v>
      </c>
      <c r="C59" s="779">
        <v>5000000</v>
      </c>
      <c r="D59" s="780" t="s">
        <v>6080</v>
      </c>
      <c r="E59" s="780" t="s">
        <v>3047</v>
      </c>
      <c r="F59" s="780" t="s">
        <v>5965</v>
      </c>
    </row>
    <row r="60" spans="1:6" ht="28.5">
      <c r="A60" s="777" t="s">
        <v>6081</v>
      </c>
      <c r="B60" s="780" t="s">
        <v>6082</v>
      </c>
      <c r="C60" s="779">
        <v>5000000</v>
      </c>
      <c r="D60" s="780" t="s">
        <v>6083</v>
      </c>
      <c r="E60" s="780" t="s">
        <v>3047</v>
      </c>
      <c r="F60" s="780" t="s">
        <v>5965</v>
      </c>
    </row>
    <row r="61" spans="1:6" ht="28.5">
      <c r="A61" s="777" t="s">
        <v>6084</v>
      </c>
      <c r="B61" s="786" t="s">
        <v>6085</v>
      </c>
      <c r="C61" s="779">
        <v>600000000</v>
      </c>
      <c r="D61" s="780" t="s">
        <v>6086</v>
      </c>
      <c r="E61" s="786" t="s">
        <v>6087</v>
      </c>
      <c r="F61" s="780" t="s">
        <v>5965</v>
      </c>
    </row>
    <row r="62" spans="1:6" ht="28.5">
      <c r="A62" s="777" t="s">
        <v>6088</v>
      </c>
      <c r="B62" s="786" t="s">
        <v>6089</v>
      </c>
      <c r="C62" s="779">
        <v>30000000</v>
      </c>
      <c r="D62" s="786" t="s">
        <v>6090</v>
      </c>
      <c r="E62" s="787">
        <v>1</v>
      </c>
      <c r="F62" s="780" t="s">
        <v>5965</v>
      </c>
    </row>
    <row r="63" spans="1:6" ht="28.5">
      <c r="A63" s="777" t="s">
        <v>6091</v>
      </c>
      <c r="B63" s="780" t="s">
        <v>6092</v>
      </c>
      <c r="C63" s="779">
        <v>55500000</v>
      </c>
      <c r="D63" s="780" t="s">
        <v>6093</v>
      </c>
      <c r="E63" s="780" t="s">
        <v>5254</v>
      </c>
      <c r="F63" s="780" t="s">
        <v>5965</v>
      </c>
    </row>
    <row r="64" spans="1:6">
      <c r="A64" s="423"/>
      <c r="B64" s="438"/>
      <c r="C64" s="124"/>
      <c r="D64" s="123"/>
      <c r="E64" s="449"/>
      <c r="F64" s="449"/>
    </row>
    <row r="65" spans="1:6">
      <c r="A65" s="423"/>
      <c r="B65" s="438"/>
      <c r="C65" s="124"/>
      <c r="D65" s="123"/>
      <c r="E65" s="449"/>
      <c r="F65" s="449"/>
    </row>
    <row r="66" spans="1:6">
      <c r="A66" s="423"/>
      <c r="B66" s="441"/>
      <c r="C66" s="124"/>
      <c r="D66" s="150"/>
      <c r="E66" s="148"/>
      <c r="F66" s="449"/>
    </row>
    <row r="67" spans="1:6">
      <c r="A67" s="423"/>
      <c r="B67" s="441"/>
      <c r="C67" s="124"/>
      <c r="D67" s="150"/>
      <c r="E67" s="450"/>
      <c r="F67" s="449"/>
    </row>
    <row r="68" spans="1:6">
      <c r="A68" s="423"/>
      <c r="B68" s="438"/>
      <c r="C68" s="124"/>
      <c r="D68" s="123"/>
      <c r="E68" s="449"/>
      <c r="F68" s="449"/>
    </row>
    <row r="69" spans="1:6">
      <c r="A69" s="423"/>
      <c r="B69" s="438"/>
      <c r="C69" s="124"/>
      <c r="D69" s="123"/>
      <c r="E69" s="449"/>
      <c r="F69" s="449"/>
    </row>
    <row r="73" spans="1:6">
      <c r="E73" s="443"/>
    </row>
    <row r="74" spans="1:6">
      <c r="E74" s="444"/>
    </row>
    <row r="75" spans="1:6">
      <c r="E75" s="444"/>
    </row>
    <row r="76" spans="1:6">
      <c r="E76" s="445"/>
    </row>
    <row r="77" spans="1:6">
      <c r="E77" s="445"/>
    </row>
    <row r="78" spans="1:6">
      <c r="E78" s="445"/>
    </row>
    <row r="79" spans="1:6">
      <c r="E79" s="445"/>
    </row>
    <row r="80" spans="1:6">
      <c r="E80" s="446"/>
    </row>
    <row r="81" spans="5:5">
      <c r="E81" s="447"/>
    </row>
    <row r="82" spans="5:5">
      <c r="E82" s="447"/>
    </row>
  </sheetData>
  <pageMargins left="0.7" right="0.7" top="0.75" bottom="0.75" header="0.3" footer="0.3"/>
  <pageSetup paperSize="256" orientation="portrait" horizontalDpi="0" verticalDpi="0" r:id="rId1"/>
</worksheet>
</file>

<file path=xl/worksheets/sheet48.xml><?xml version="1.0" encoding="utf-8"?>
<worksheet xmlns="http://schemas.openxmlformats.org/spreadsheetml/2006/main" xmlns:r="http://schemas.openxmlformats.org/officeDocument/2006/relationships">
  <dimension ref="A1:H111"/>
  <sheetViews>
    <sheetView zoomScale="70" zoomScaleNormal="70" workbookViewId="0">
      <selection activeCell="B18" sqref="B18"/>
    </sheetView>
  </sheetViews>
  <sheetFormatPr defaultColWidth="8" defaultRowHeight="15.75"/>
  <cols>
    <col min="1" max="1" width="7.7109375" style="454" customWidth="1"/>
    <col min="2" max="2" width="55.7109375" style="455" customWidth="1"/>
    <col min="3" max="3" width="23.7109375" style="454" customWidth="1"/>
    <col min="4" max="4" width="45.7109375" style="455" customWidth="1"/>
    <col min="5" max="5" width="24.7109375" style="455" customWidth="1"/>
    <col min="6" max="6" width="24.7109375" style="454" customWidth="1"/>
    <col min="7" max="7" width="12" style="454" customWidth="1"/>
    <col min="8" max="8" width="5.7109375" style="454" customWidth="1"/>
    <col min="9" max="254" width="6.85546875" style="454" customWidth="1"/>
    <col min="255" max="16384" width="8" style="454"/>
  </cols>
  <sheetData>
    <row r="1" spans="1:8" s="241" customFormat="1">
      <c r="A1" s="240" t="s">
        <v>426</v>
      </c>
      <c r="B1" s="276"/>
      <c r="C1" s="240" t="s">
        <v>106</v>
      </c>
      <c r="D1" s="451"/>
      <c r="E1" s="451"/>
    </row>
    <row r="2" spans="1:8" s="241" customFormat="1">
      <c r="B2" s="452"/>
      <c r="D2" s="451"/>
      <c r="E2" s="451"/>
    </row>
    <row r="3" spans="1:8" s="186" customFormat="1" ht="31.5">
      <c r="A3" s="11" t="s">
        <v>112</v>
      </c>
      <c r="B3" s="11" t="s">
        <v>262</v>
      </c>
      <c r="C3" s="91" t="s">
        <v>3115</v>
      </c>
      <c r="D3" s="81" t="s">
        <v>263</v>
      </c>
      <c r="E3" s="82" t="s">
        <v>258</v>
      </c>
      <c r="F3" s="82" t="s">
        <v>259</v>
      </c>
      <c r="G3" s="243"/>
      <c r="H3" s="243"/>
    </row>
    <row r="4" spans="1:8" s="186" customFormat="1">
      <c r="A4" s="107">
        <v>1</v>
      </c>
      <c r="B4" s="108">
        <v>2</v>
      </c>
      <c r="C4" s="109">
        <v>3</v>
      </c>
      <c r="D4" s="110">
        <v>4</v>
      </c>
      <c r="E4" s="110">
        <v>5</v>
      </c>
      <c r="F4" s="109">
        <v>6</v>
      </c>
      <c r="G4" s="243"/>
      <c r="H4" s="243"/>
    </row>
    <row r="5" spans="1:8" s="186" customFormat="1">
      <c r="A5" s="187"/>
      <c r="B5" s="187"/>
      <c r="C5" s="187"/>
      <c r="D5" s="187"/>
      <c r="E5" s="187"/>
      <c r="F5" s="187"/>
      <c r="G5" s="243"/>
      <c r="H5" s="243"/>
    </row>
    <row r="6" spans="1:8" s="186" customFormat="1">
      <c r="A6" s="187"/>
      <c r="B6" s="118" t="s">
        <v>111</v>
      </c>
      <c r="C6" s="187"/>
      <c r="D6" s="187"/>
      <c r="E6" s="187"/>
      <c r="F6" s="187"/>
      <c r="G6" s="243"/>
      <c r="H6" s="243"/>
    </row>
    <row r="7" spans="1:8" s="186" customFormat="1">
      <c r="A7" s="187"/>
      <c r="B7" s="756" t="s">
        <v>106</v>
      </c>
      <c r="C7" s="758">
        <f>C9+C17+C26+C30+C38+C89+C98+C101+C104</f>
        <v>42655956000</v>
      </c>
      <c r="D7" s="187"/>
      <c r="E7" s="187"/>
      <c r="F7" s="187"/>
      <c r="G7" s="243"/>
      <c r="H7" s="243"/>
    </row>
    <row r="8" spans="1:8" s="186" customFormat="1">
      <c r="A8" s="307"/>
      <c r="B8" s="753"/>
      <c r="C8" s="286"/>
      <c r="D8" s="187"/>
      <c r="E8" s="187"/>
      <c r="F8" s="187"/>
      <c r="G8" s="243"/>
      <c r="H8" s="243"/>
    </row>
    <row r="9" spans="1:8" s="241" customFormat="1" ht="31.5">
      <c r="A9" s="93"/>
      <c r="B9" s="757" t="s">
        <v>235</v>
      </c>
      <c r="C9" s="758">
        <f>SUM(C10:C15)</f>
        <v>31335118000</v>
      </c>
      <c r="D9" s="453"/>
      <c r="E9" s="53" t="s">
        <v>389</v>
      </c>
      <c r="F9" s="53" t="s">
        <v>163</v>
      </c>
    </row>
    <row r="10" spans="1:8" s="83" customFormat="1">
      <c r="A10" s="57">
        <v>1</v>
      </c>
      <c r="B10" s="753" t="s">
        <v>265</v>
      </c>
      <c r="C10" s="286">
        <v>157705000</v>
      </c>
      <c r="D10" s="5" t="s">
        <v>265</v>
      </c>
      <c r="E10" s="53" t="s">
        <v>323</v>
      </c>
      <c r="F10" s="53" t="s">
        <v>163</v>
      </c>
    </row>
    <row r="11" spans="1:8" s="83" customFormat="1" ht="31.5">
      <c r="A11" s="57">
        <v>2</v>
      </c>
      <c r="B11" s="753" t="s">
        <v>267</v>
      </c>
      <c r="C11" s="286">
        <v>30016716500</v>
      </c>
      <c r="D11" s="5" t="s">
        <v>267</v>
      </c>
      <c r="E11" s="53" t="s">
        <v>323</v>
      </c>
      <c r="F11" s="53" t="s">
        <v>163</v>
      </c>
    </row>
    <row r="12" spans="1:8" s="83" customFormat="1">
      <c r="A12" s="57">
        <v>3</v>
      </c>
      <c r="B12" s="753" t="s">
        <v>268</v>
      </c>
      <c r="C12" s="286">
        <v>416546500</v>
      </c>
      <c r="D12" s="5" t="s">
        <v>268</v>
      </c>
      <c r="E12" s="53" t="s">
        <v>323</v>
      </c>
      <c r="F12" s="53" t="s">
        <v>163</v>
      </c>
    </row>
    <row r="13" spans="1:8" s="83" customFormat="1">
      <c r="A13" s="57">
        <v>4</v>
      </c>
      <c r="B13" s="753" t="s">
        <v>236</v>
      </c>
      <c r="C13" s="286">
        <v>104400000</v>
      </c>
      <c r="D13" s="5" t="s">
        <v>236</v>
      </c>
      <c r="E13" s="53" t="s">
        <v>323</v>
      </c>
      <c r="F13" s="53" t="s">
        <v>163</v>
      </c>
    </row>
    <row r="14" spans="1:8" s="83" customFormat="1">
      <c r="A14" s="57">
        <v>5</v>
      </c>
      <c r="B14" s="753" t="s">
        <v>275</v>
      </c>
      <c r="C14" s="286">
        <v>309750000</v>
      </c>
      <c r="D14" s="5" t="s">
        <v>275</v>
      </c>
      <c r="E14" s="53" t="s">
        <v>323</v>
      </c>
      <c r="F14" s="53" t="s">
        <v>163</v>
      </c>
    </row>
    <row r="15" spans="1:8" s="83" customFormat="1" ht="31.5">
      <c r="A15" s="57">
        <v>6</v>
      </c>
      <c r="B15" s="753" t="s">
        <v>289</v>
      </c>
      <c r="C15" s="286">
        <v>330000000</v>
      </c>
      <c r="D15" s="5" t="s">
        <v>289</v>
      </c>
      <c r="E15" s="53" t="s">
        <v>323</v>
      </c>
      <c r="F15" s="53" t="s">
        <v>163</v>
      </c>
    </row>
    <row r="16" spans="1:8" s="83" customFormat="1">
      <c r="A16" s="57"/>
      <c r="B16" s="753"/>
      <c r="C16" s="286"/>
      <c r="D16" s="5"/>
      <c r="E16" s="5"/>
      <c r="F16" s="53"/>
    </row>
    <row r="17" spans="1:6" s="293" customFormat="1" ht="31.5">
      <c r="A17" s="296"/>
      <c r="B17" s="757" t="s">
        <v>241</v>
      </c>
      <c r="C17" s="758">
        <f>SUM(C18:C24)</f>
        <v>1345199000</v>
      </c>
      <c r="D17" s="4" t="s">
        <v>5754</v>
      </c>
      <c r="E17" s="53" t="s">
        <v>389</v>
      </c>
      <c r="F17" s="53" t="s">
        <v>163</v>
      </c>
    </row>
    <row r="18" spans="1:6" s="83" customFormat="1" ht="31.5">
      <c r="A18" s="57">
        <v>1</v>
      </c>
      <c r="B18" s="753" t="s">
        <v>5755</v>
      </c>
      <c r="C18" s="286">
        <v>50000000</v>
      </c>
      <c r="D18" s="5" t="s">
        <v>5755</v>
      </c>
      <c r="E18" s="5" t="s">
        <v>5756</v>
      </c>
      <c r="F18" s="53" t="s">
        <v>163</v>
      </c>
    </row>
    <row r="19" spans="1:6" s="83" customFormat="1" ht="31.5">
      <c r="A19" s="57">
        <v>2</v>
      </c>
      <c r="B19" s="753" t="s">
        <v>358</v>
      </c>
      <c r="C19" s="286">
        <v>117000000</v>
      </c>
      <c r="D19" s="5" t="s">
        <v>358</v>
      </c>
      <c r="E19" s="53" t="s">
        <v>323</v>
      </c>
      <c r="F19" s="53" t="s">
        <v>163</v>
      </c>
    </row>
    <row r="20" spans="1:6" s="83" customFormat="1">
      <c r="A20" s="57">
        <v>3</v>
      </c>
      <c r="B20" s="753" t="s">
        <v>3082</v>
      </c>
      <c r="C20" s="286">
        <v>199500000</v>
      </c>
      <c r="D20" s="5" t="s">
        <v>3082</v>
      </c>
      <c r="E20" s="53" t="s">
        <v>5757</v>
      </c>
      <c r="F20" s="53" t="s">
        <v>163</v>
      </c>
    </row>
    <row r="21" spans="1:6" s="83" customFormat="1" ht="31.5">
      <c r="A21" s="57">
        <v>4</v>
      </c>
      <c r="B21" s="753" t="s">
        <v>242</v>
      </c>
      <c r="C21" s="286">
        <v>350000000</v>
      </c>
      <c r="D21" s="5" t="s">
        <v>242</v>
      </c>
      <c r="E21" s="53" t="s">
        <v>323</v>
      </c>
      <c r="F21" s="53" t="s">
        <v>163</v>
      </c>
    </row>
    <row r="22" spans="1:6" s="83" customFormat="1" ht="31.5">
      <c r="A22" s="57">
        <v>5</v>
      </c>
      <c r="B22" s="753" t="s">
        <v>277</v>
      </c>
      <c r="C22" s="286">
        <v>278880000</v>
      </c>
      <c r="D22" s="5" t="s">
        <v>277</v>
      </c>
      <c r="E22" s="5" t="s">
        <v>5758</v>
      </c>
      <c r="F22" s="53" t="s">
        <v>163</v>
      </c>
    </row>
    <row r="23" spans="1:6" s="83" customFormat="1" ht="31.5">
      <c r="A23" s="57">
        <v>6</v>
      </c>
      <c r="B23" s="753" t="s">
        <v>361</v>
      </c>
      <c r="C23" s="286">
        <v>274819000</v>
      </c>
      <c r="D23" s="5" t="s">
        <v>361</v>
      </c>
      <c r="E23" s="53" t="s">
        <v>323</v>
      </c>
      <c r="F23" s="53" t="s">
        <v>163</v>
      </c>
    </row>
    <row r="24" spans="1:6" s="83" customFormat="1" ht="31.5">
      <c r="A24" s="57">
        <v>7</v>
      </c>
      <c r="B24" s="753" t="s">
        <v>5759</v>
      </c>
      <c r="C24" s="286">
        <v>75000000</v>
      </c>
      <c r="D24" s="5" t="s">
        <v>5759</v>
      </c>
      <c r="E24" s="53" t="s">
        <v>323</v>
      </c>
      <c r="F24" s="53" t="s">
        <v>163</v>
      </c>
    </row>
    <row r="25" spans="1:6" s="83" customFormat="1">
      <c r="A25" s="57"/>
      <c r="B25" s="753"/>
      <c r="C25" s="286"/>
      <c r="D25" s="5"/>
      <c r="E25" s="5"/>
      <c r="F25" s="53"/>
    </row>
    <row r="26" spans="1:6" s="293" customFormat="1" ht="31.5">
      <c r="A26" s="296"/>
      <c r="B26" s="757" t="s">
        <v>367</v>
      </c>
      <c r="C26" s="758">
        <f>SUM(C27:C28)</f>
        <v>410000000</v>
      </c>
      <c r="D26" s="4"/>
      <c r="E26" s="53" t="s">
        <v>389</v>
      </c>
      <c r="F26" s="53" t="s">
        <v>163</v>
      </c>
    </row>
    <row r="27" spans="1:6" s="83" customFormat="1">
      <c r="A27" s="57">
        <v>1</v>
      </c>
      <c r="B27" s="753" t="s">
        <v>278</v>
      </c>
      <c r="C27" s="286">
        <v>110000000</v>
      </c>
      <c r="D27" s="98" t="s">
        <v>5760</v>
      </c>
      <c r="E27" s="53" t="s">
        <v>323</v>
      </c>
      <c r="F27" s="53" t="s">
        <v>163</v>
      </c>
    </row>
    <row r="28" spans="1:6" s="83" customFormat="1" ht="31.5">
      <c r="A28" s="57">
        <v>2</v>
      </c>
      <c r="B28" s="753" t="s">
        <v>5761</v>
      </c>
      <c r="C28" s="286">
        <v>300000000</v>
      </c>
      <c r="D28" s="98" t="s">
        <v>5762</v>
      </c>
      <c r="E28" s="53" t="s">
        <v>254</v>
      </c>
      <c r="F28" s="53" t="s">
        <v>163</v>
      </c>
    </row>
    <row r="29" spans="1:6" s="83" customFormat="1">
      <c r="A29" s="57"/>
      <c r="B29" s="753"/>
      <c r="C29" s="286"/>
      <c r="D29" s="5"/>
      <c r="E29" s="5"/>
      <c r="F29" s="53"/>
    </row>
    <row r="30" spans="1:6" s="83" customFormat="1" ht="31.5">
      <c r="A30" s="296"/>
      <c r="B30" s="757" t="s">
        <v>279</v>
      </c>
      <c r="C30" s="758">
        <f>SUM(C31:C36)</f>
        <v>300972000</v>
      </c>
      <c r="D30" s="4"/>
      <c r="E30" s="53" t="s">
        <v>389</v>
      </c>
      <c r="F30" s="53" t="s">
        <v>163</v>
      </c>
    </row>
    <row r="31" spans="1:6" s="83" customFormat="1" ht="31.5">
      <c r="A31" s="57">
        <v>1</v>
      </c>
      <c r="B31" s="753" t="s">
        <v>280</v>
      </c>
      <c r="C31" s="286">
        <v>97472000</v>
      </c>
      <c r="D31" s="754" t="s">
        <v>5763</v>
      </c>
      <c r="E31" s="53" t="s">
        <v>323</v>
      </c>
      <c r="F31" s="53" t="s">
        <v>163</v>
      </c>
    </row>
    <row r="32" spans="1:6" s="83" customFormat="1" ht="31.5">
      <c r="A32" s="57">
        <v>2</v>
      </c>
      <c r="B32" s="753" t="s">
        <v>5764</v>
      </c>
      <c r="C32" s="286">
        <v>12000000</v>
      </c>
      <c r="D32" s="754" t="s">
        <v>5765</v>
      </c>
      <c r="E32" s="53" t="s">
        <v>2856</v>
      </c>
      <c r="F32" s="53" t="s">
        <v>163</v>
      </c>
    </row>
    <row r="33" spans="1:6" s="83" customFormat="1" ht="31.5">
      <c r="A33" s="57">
        <v>3</v>
      </c>
      <c r="B33" s="753" t="s">
        <v>5766</v>
      </c>
      <c r="C33" s="286">
        <v>15000000</v>
      </c>
      <c r="D33" s="755" t="s">
        <v>5767</v>
      </c>
      <c r="E33" s="53" t="s">
        <v>5768</v>
      </c>
      <c r="F33" s="53" t="s">
        <v>163</v>
      </c>
    </row>
    <row r="34" spans="1:6" s="83" customFormat="1" ht="47.25">
      <c r="A34" s="57">
        <v>4</v>
      </c>
      <c r="B34" s="753" t="s">
        <v>5769</v>
      </c>
      <c r="C34" s="286">
        <v>114000000</v>
      </c>
      <c r="D34" s="5" t="s">
        <v>5770</v>
      </c>
      <c r="E34" s="5" t="s">
        <v>5771</v>
      </c>
      <c r="F34" s="53" t="s">
        <v>163</v>
      </c>
    </row>
    <row r="35" spans="1:6" s="83" customFormat="1" ht="47.25">
      <c r="A35" s="57">
        <v>5</v>
      </c>
      <c r="B35" s="753" t="s">
        <v>5772</v>
      </c>
      <c r="C35" s="286">
        <v>12500000</v>
      </c>
      <c r="D35" s="754" t="s">
        <v>5773</v>
      </c>
      <c r="E35" s="5" t="s">
        <v>5774</v>
      </c>
      <c r="F35" s="53" t="s">
        <v>163</v>
      </c>
    </row>
    <row r="36" spans="1:6" s="83" customFormat="1" ht="31.5">
      <c r="A36" s="57">
        <v>6</v>
      </c>
      <c r="B36" s="753" t="s">
        <v>2379</v>
      </c>
      <c r="C36" s="286">
        <v>50000000</v>
      </c>
      <c r="D36" s="5" t="s">
        <v>5775</v>
      </c>
      <c r="E36" s="5"/>
      <c r="F36" s="53" t="s">
        <v>163</v>
      </c>
    </row>
    <row r="37" spans="1:6" s="293" customFormat="1">
      <c r="A37" s="57"/>
      <c r="B37" s="753"/>
      <c r="C37" s="286"/>
      <c r="D37" s="5"/>
      <c r="E37" s="5"/>
      <c r="F37" s="53"/>
    </row>
    <row r="38" spans="1:6" s="83" customFormat="1" ht="31.5">
      <c r="A38" s="296"/>
      <c r="B38" s="757" t="s">
        <v>2667</v>
      </c>
      <c r="C38" s="758">
        <f>SUM(C39:C87)</f>
        <v>8147935500</v>
      </c>
      <c r="D38" s="4"/>
      <c r="E38" s="53" t="s">
        <v>389</v>
      </c>
      <c r="F38" s="53" t="s">
        <v>163</v>
      </c>
    </row>
    <row r="39" spans="1:6" s="83" customFormat="1" ht="31.5">
      <c r="A39" s="57">
        <v>1</v>
      </c>
      <c r="B39" s="753" t="s">
        <v>5776</v>
      </c>
      <c r="C39" s="286">
        <v>39104100</v>
      </c>
      <c r="D39" s="5" t="s">
        <v>5777</v>
      </c>
      <c r="E39" s="53" t="s">
        <v>5778</v>
      </c>
      <c r="F39" s="53" t="s">
        <v>163</v>
      </c>
    </row>
    <row r="40" spans="1:6" s="83" customFormat="1" ht="31.5">
      <c r="A40" s="57">
        <v>2</v>
      </c>
      <c r="B40" s="753" t="s">
        <v>5779</v>
      </c>
      <c r="C40" s="286">
        <v>103000000</v>
      </c>
      <c r="D40" s="754" t="s">
        <v>5780</v>
      </c>
      <c r="E40" s="5" t="s">
        <v>5781</v>
      </c>
      <c r="F40" s="53" t="s">
        <v>163</v>
      </c>
    </row>
    <row r="41" spans="1:6" s="83" customFormat="1" ht="31.5">
      <c r="A41" s="57">
        <v>3</v>
      </c>
      <c r="B41" s="753" t="s">
        <v>5782</v>
      </c>
      <c r="C41" s="286">
        <v>60000000</v>
      </c>
      <c r="D41" s="5" t="s">
        <v>5783</v>
      </c>
      <c r="E41" s="53" t="s">
        <v>5784</v>
      </c>
      <c r="F41" s="53" t="s">
        <v>163</v>
      </c>
    </row>
    <row r="42" spans="1:6" s="83" customFormat="1" ht="31.5">
      <c r="A42" s="57">
        <v>4</v>
      </c>
      <c r="B42" s="753" t="s">
        <v>5785</v>
      </c>
      <c r="C42" s="286">
        <v>378950000</v>
      </c>
      <c r="D42" s="754" t="s">
        <v>5786</v>
      </c>
      <c r="E42" s="53" t="s">
        <v>5787</v>
      </c>
      <c r="F42" s="53" t="s">
        <v>163</v>
      </c>
    </row>
    <row r="43" spans="1:6" s="83" customFormat="1" ht="47.25">
      <c r="A43" s="57">
        <v>5</v>
      </c>
      <c r="B43" s="753" t="s">
        <v>5788</v>
      </c>
      <c r="C43" s="286">
        <v>19759000</v>
      </c>
      <c r="D43" s="754" t="s">
        <v>5789</v>
      </c>
      <c r="E43" s="53" t="s">
        <v>5790</v>
      </c>
      <c r="F43" s="53" t="s">
        <v>163</v>
      </c>
    </row>
    <row r="44" spans="1:6" s="83" customFormat="1" ht="31.5">
      <c r="A44" s="57">
        <v>6</v>
      </c>
      <c r="B44" s="753" t="s">
        <v>5791</v>
      </c>
      <c r="C44" s="286">
        <v>335855000</v>
      </c>
      <c r="D44" s="754" t="s">
        <v>5792</v>
      </c>
      <c r="E44" s="53" t="s">
        <v>5787</v>
      </c>
      <c r="F44" s="53" t="s">
        <v>163</v>
      </c>
    </row>
    <row r="45" spans="1:6" s="83" customFormat="1" ht="31.5">
      <c r="A45" s="57">
        <v>7</v>
      </c>
      <c r="B45" s="753" t="s">
        <v>5793</v>
      </c>
      <c r="C45" s="286">
        <v>25000000</v>
      </c>
      <c r="D45" s="98" t="s">
        <v>5794</v>
      </c>
      <c r="E45" s="53" t="s">
        <v>5795</v>
      </c>
      <c r="F45" s="53" t="s">
        <v>163</v>
      </c>
    </row>
    <row r="46" spans="1:6" s="83" customFormat="1" ht="31.5">
      <c r="A46" s="57">
        <v>8</v>
      </c>
      <c r="B46" s="753" t="s">
        <v>5796</v>
      </c>
      <c r="C46" s="286">
        <v>175411000</v>
      </c>
      <c r="D46" s="754" t="s">
        <v>5786</v>
      </c>
      <c r="E46" s="53" t="s">
        <v>5787</v>
      </c>
      <c r="F46" s="53" t="s">
        <v>163</v>
      </c>
    </row>
    <row r="47" spans="1:6" s="83" customFormat="1" ht="47.25">
      <c r="A47" s="57">
        <v>9</v>
      </c>
      <c r="B47" s="753" t="s">
        <v>5797</v>
      </c>
      <c r="C47" s="286">
        <v>291500000</v>
      </c>
      <c r="D47" s="754" t="s">
        <v>5798</v>
      </c>
      <c r="E47" s="53" t="s">
        <v>323</v>
      </c>
      <c r="F47" s="53" t="s">
        <v>163</v>
      </c>
    </row>
    <row r="48" spans="1:6" s="83" customFormat="1" ht="31.5">
      <c r="A48" s="57">
        <v>10</v>
      </c>
      <c r="B48" s="753" t="s">
        <v>5799</v>
      </c>
      <c r="C48" s="286">
        <v>140680350</v>
      </c>
      <c r="D48" s="5" t="s">
        <v>5800</v>
      </c>
      <c r="E48" s="53" t="s">
        <v>256</v>
      </c>
      <c r="F48" s="53" t="s">
        <v>163</v>
      </c>
    </row>
    <row r="49" spans="1:6" s="83" customFormat="1">
      <c r="A49" s="57">
        <v>11</v>
      </c>
      <c r="B49" s="753" t="s">
        <v>5801</v>
      </c>
      <c r="C49" s="286">
        <v>104468250</v>
      </c>
      <c r="D49" s="5" t="s">
        <v>5802</v>
      </c>
      <c r="E49" s="53" t="s">
        <v>5803</v>
      </c>
      <c r="F49" s="53" t="s">
        <v>163</v>
      </c>
    </row>
    <row r="50" spans="1:6" s="83" customFormat="1" ht="31.5">
      <c r="A50" s="57">
        <v>12</v>
      </c>
      <c r="B50" s="753" t="s">
        <v>5804</v>
      </c>
      <c r="C50" s="286">
        <v>648744000</v>
      </c>
      <c r="D50" s="754" t="s">
        <v>5805</v>
      </c>
      <c r="E50" s="53" t="s">
        <v>5806</v>
      </c>
      <c r="F50" s="53" t="s">
        <v>163</v>
      </c>
    </row>
    <row r="51" spans="1:6" s="83" customFormat="1">
      <c r="A51" s="57">
        <v>13</v>
      </c>
      <c r="B51" s="753" t="s">
        <v>5807</v>
      </c>
      <c r="C51" s="286">
        <v>75000000</v>
      </c>
      <c r="D51" s="5" t="s">
        <v>5808</v>
      </c>
      <c r="E51" s="53" t="s">
        <v>389</v>
      </c>
      <c r="F51" s="53" t="s">
        <v>163</v>
      </c>
    </row>
    <row r="52" spans="1:6" s="83" customFormat="1" ht="31.5">
      <c r="A52" s="57">
        <v>14</v>
      </c>
      <c r="B52" s="753" t="s">
        <v>5809</v>
      </c>
      <c r="C52" s="286">
        <v>50000000</v>
      </c>
      <c r="D52" s="98" t="s">
        <v>5810</v>
      </c>
      <c r="E52" s="53" t="s">
        <v>323</v>
      </c>
      <c r="F52" s="53" t="s">
        <v>163</v>
      </c>
    </row>
    <row r="53" spans="1:6" s="83" customFormat="1" ht="31.5">
      <c r="A53" s="57">
        <v>15</v>
      </c>
      <c r="B53" s="753" t="s">
        <v>5811</v>
      </c>
      <c r="C53" s="286">
        <v>25552000</v>
      </c>
      <c r="D53" s="754" t="s">
        <v>5812</v>
      </c>
      <c r="E53" s="53" t="s">
        <v>323</v>
      </c>
      <c r="F53" s="53" t="s">
        <v>163</v>
      </c>
    </row>
    <row r="54" spans="1:6" s="83" customFormat="1" ht="31.5">
      <c r="A54" s="57">
        <v>16</v>
      </c>
      <c r="B54" s="753" t="s">
        <v>5813</v>
      </c>
      <c r="C54" s="286">
        <v>25000000</v>
      </c>
      <c r="D54" s="98" t="s">
        <v>5814</v>
      </c>
      <c r="E54" s="53" t="s">
        <v>323</v>
      </c>
      <c r="F54" s="53" t="s">
        <v>163</v>
      </c>
    </row>
    <row r="55" spans="1:6" s="83" customFormat="1" ht="31.5">
      <c r="A55" s="57">
        <v>17</v>
      </c>
      <c r="B55" s="753" t="s">
        <v>5815</v>
      </c>
      <c r="C55" s="286">
        <v>527500000</v>
      </c>
      <c r="D55" s="754" t="s">
        <v>5816</v>
      </c>
      <c r="E55" s="5" t="s">
        <v>5817</v>
      </c>
      <c r="F55" s="53" t="s">
        <v>163</v>
      </c>
    </row>
    <row r="56" spans="1:6" s="83" customFormat="1" ht="31.5">
      <c r="A56" s="57">
        <v>18</v>
      </c>
      <c r="B56" s="753" t="s">
        <v>5818</v>
      </c>
      <c r="C56" s="286">
        <v>25000000</v>
      </c>
      <c r="D56" s="98" t="s">
        <v>5819</v>
      </c>
      <c r="E56" s="5" t="s">
        <v>5820</v>
      </c>
      <c r="F56" s="53" t="s">
        <v>163</v>
      </c>
    </row>
    <row r="57" spans="1:6" s="83" customFormat="1" ht="31.5">
      <c r="A57" s="57">
        <v>19</v>
      </c>
      <c r="B57" s="753" t="s">
        <v>5821</v>
      </c>
      <c r="C57" s="286">
        <v>160000000</v>
      </c>
      <c r="D57" s="98" t="s">
        <v>5822</v>
      </c>
      <c r="E57" s="53" t="s">
        <v>5795</v>
      </c>
      <c r="F57" s="53" t="s">
        <v>163</v>
      </c>
    </row>
    <row r="58" spans="1:6" s="83" customFormat="1" ht="47.25">
      <c r="A58" s="57">
        <v>20</v>
      </c>
      <c r="B58" s="753" t="s">
        <v>5823</v>
      </c>
      <c r="C58" s="286">
        <v>127955000</v>
      </c>
      <c r="D58" s="5" t="s">
        <v>5824</v>
      </c>
      <c r="E58" s="53" t="s">
        <v>5825</v>
      </c>
      <c r="F58" s="53" t="s">
        <v>163</v>
      </c>
    </row>
    <row r="59" spans="1:6" s="83" customFormat="1" ht="31.5">
      <c r="A59" s="57">
        <v>21</v>
      </c>
      <c r="B59" s="753" t="s">
        <v>5826</v>
      </c>
      <c r="C59" s="286">
        <v>50000000</v>
      </c>
      <c r="D59" s="98" t="s">
        <v>5827</v>
      </c>
      <c r="E59" s="53" t="s">
        <v>323</v>
      </c>
      <c r="F59" s="53" t="s">
        <v>163</v>
      </c>
    </row>
    <row r="60" spans="1:6" s="83" customFormat="1">
      <c r="A60" s="57">
        <v>22</v>
      </c>
      <c r="B60" s="753" t="s">
        <v>5828</v>
      </c>
      <c r="C60" s="286">
        <v>88759300</v>
      </c>
      <c r="D60" s="5" t="s">
        <v>5829</v>
      </c>
      <c r="E60" s="53" t="s">
        <v>5803</v>
      </c>
      <c r="F60" s="53" t="s">
        <v>163</v>
      </c>
    </row>
    <row r="61" spans="1:6" s="83" customFormat="1" ht="31.5">
      <c r="A61" s="57">
        <v>23</v>
      </c>
      <c r="B61" s="753" t="s">
        <v>5830</v>
      </c>
      <c r="C61" s="286">
        <v>225000000</v>
      </c>
      <c r="D61" s="98" t="s">
        <v>5831</v>
      </c>
      <c r="E61" s="53" t="s">
        <v>5795</v>
      </c>
      <c r="F61" s="53" t="s">
        <v>163</v>
      </c>
    </row>
    <row r="62" spans="1:6" s="83" customFormat="1" ht="31.5">
      <c r="A62" s="57">
        <v>24</v>
      </c>
      <c r="B62" s="753" t="s">
        <v>5832</v>
      </c>
      <c r="C62" s="286">
        <v>120800000</v>
      </c>
      <c r="D62" s="5" t="s">
        <v>5833</v>
      </c>
      <c r="E62" s="5" t="s">
        <v>5834</v>
      </c>
      <c r="F62" s="53" t="s">
        <v>163</v>
      </c>
    </row>
    <row r="63" spans="1:6" s="83" customFormat="1" ht="31.5">
      <c r="A63" s="57">
        <v>25</v>
      </c>
      <c r="B63" s="753" t="s">
        <v>5835</v>
      </c>
      <c r="C63" s="286">
        <v>109500000</v>
      </c>
      <c r="D63" s="98" t="s">
        <v>5836</v>
      </c>
      <c r="E63" s="53" t="s">
        <v>2728</v>
      </c>
      <c r="F63" s="53" t="s">
        <v>163</v>
      </c>
    </row>
    <row r="64" spans="1:6" s="83" customFormat="1" ht="47.25">
      <c r="A64" s="57">
        <v>26</v>
      </c>
      <c r="B64" s="753" t="s">
        <v>5837</v>
      </c>
      <c r="C64" s="286">
        <v>43000000</v>
      </c>
      <c r="D64" s="754" t="s">
        <v>5838</v>
      </c>
      <c r="E64" s="5" t="s">
        <v>5771</v>
      </c>
      <c r="F64" s="53" t="s">
        <v>163</v>
      </c>
    </row>
    <row r="65" spans="1:6" s="83" customFormat="1" ht="47.25">
      <c r="A65" s="57">
        <v>27</v>
      </c>
      <c r="B65" s="753" t="s">
        <v>5839</v>
      </c>
      <c r="C65" s="286">
        <v>117338000</v>
      </c>
      <c r="D65" s="754" t="s">
        <v>5840</v>
      </c>
      <c r="E65" s="53" t="s">
        <v>3101</v>
      </c>
      <c r="F65" s="53" t="s">
        <v>163</v>
      </c>
    </row>
    <row r="66" spans="1:6" s="83" customFormat="1" ht="31.5">
      <c r="A66" s="57">
        <v>28</v>
      </c>
      <c r="B66" s="753" t="s">
        <v>5841</v>
      </c>
      <c r="C66" s="286">
        <v>625000000</v>
      </c>
      <c r="D66" s="98" t="s">
        <v>5842</v>
      </c>
      <c r="E66" s="5" t="s">
        <v>5843</v>
      </c>
      <c r="F66" s="53" t="s">
        <v>163</v>
      </c>
    </row>
    <row r="67" spans="1:6" s="83" customFormat="1" ht="31.5">
      <c r="A67" s="57">
        <v>29</v>
      </c>
      <c r="B67" s="753" t="s">
        <v>5844</v>
      </c>
      <c r="C67" s="286">
        <v>220820000</v>
      </c>
      <c r="D67" s="5" t="s">
        <v>5845</v>
      </c>
      <c r="E67" s="53" t="s">
        <v>5846</v>
      </c>
      <c r="F67" s="53" t="s">
        <v>163</v>
      </c>
    </row>
    <row r="68" spans="1:6" s="83" customFormat="1" ht="63">
      <c r="A68" s="57">
        <v>30</v>
      </c>
      <c r="B68" s="753" t="s">
        <v>5847</v>
      </c>
      <c r="C68" s="286">
        <v>250000000</v>
      </c>
      <c r="D68" s="5" t="s">
        <v>5848</v>
      </c>
      <c r="E68" s="53" t="s">
        <v>323</v>
      </c>
      <c r="F68" s="53" t="s">
        <v>163</v>
      </c>
    </row>
    <row r="69" spans="1:6" s="83" customFormat="1" ht="31.5">
      <c r="A69" s="57">
        <v>31</v>
      </c>
      <c r="B69" s="753" t="s">
        <v>5849</v>
      </c>
      <c r="C69" s="286">
        <v>97527000</v>
      </c>
      <c r="D69" s="5" t="s">
        <v>5850</v>
      </c>
      <c r="E69" s="53" t="s">
        <v>5803</v>
      </c>
      <c r="F69" s="53" t="s">
        <v>163</v>
      </c>
    </row>
    <row r="70" spans="1:6" s="83" customFormat="1" ht="31.5">
      <c r="A70" s="57">
        <v>32</v>
      </c>
      <c r="B70" s="753" t="s">
        <v>5851</v>
      </c>
      <c r="C70" s="286">
        <v>50000000</v>
      </c>
      <c r="D70" s="98" t="s">
        <v>5852</v>
      </c>
      <c r="E70" s="53" t="s">
        <v>5853</v>
      </c>
      <c r="F70" s="53" t="s">
        <v>163</v>
      </c>
    </row>
    <row r="71" spans="1:6" s="83" customFormat="1" ht="31.5">
      <c r="A71" s="57">
        <v>33</v>
      </c>
      <c r="B71" s="753" t="s">
        <v>5854</v>
      </c>
      <c r="C71" s="286">
        <v>84588000</v>
      </c>
      <c r="D71" s="754" t="s">
        <v>5855</v>
      </c>
      <c r="E71" s="53" t="s">
        <v>5856</v>
      </c>
      <c r="F71" s="53" t="s">
        <v>163</v>
      </c>
    </row>
    <row r="72" spans="1:6" s="83" customFormat="1" ht="31.5">
      <c r="A72" s="57">
        <v>34</v>
      </c>
      <c r="B72" s="753" t="s">
        <v>5857</v>
      </c>
      <c r="C72" s="286">
        <v>30000000</v>
      </c>
      <c r="D72" s="98" t="s">
        <v>5858</v>
      </c>
      <c r="E72" s="5" t="s">
        <v>323</v>
      </c>
      <c r="F72" s="53" t="s">
        <v>163</v>
      </c>
    </row>
    <row r="73" spans="1:6" s="83" customFormat="1" ht="31.5">
      <c r="A73" s="57">
        <v>35</v>
      </c>
      <c r="B73" s="753" t="s">
        <v>5859</v>
      </c>
      <c r="C73" s="286">
        <v>75000000</v>
      </c>
      <c r="D73" s="98" t="s">
        <v>5860</v>
      </c>
      <c r="E73" s="53" t="s">
        <v>323</v>
      </c>
      <c r="F73" s="53" t="s">
        <v>163</v>
      </c>
    </row>
    <row r="74" spans="1:6" s="83" customFormat="1" ht="31.5">
      <c r="A74" s="57">
        <v>36</v>
      </c>
      <c r="B74" s="753" t="s">
        <v>5861</v>
      </c>
      <c r="C74" s="286">
        <v>300000000</v>
      </c>
      <c r="D74" s="98" t="s">
        <v>5862</v>
      </c>
      <c r="E74" s="53" t="s">
        <v>5863</v>
      </c>
      <c r="F74" s="53" t="s">
        <v>163</v>
      </c>
    </row>
    <row r="75" spans="1:6" s="83" customFormat="1" ht="31.5">
      <c r="A75" s="57">
        <v>37</v>
      </c>
      <c r="B75" s="753" t="s">
        <v>5864</v>
      </c>
      <c r="C75" s="286">
        <v>298415000</v>
      </c>
      <c r="D75" s="754" t="s">
        <v>5865</v>
      </c>
      <c r="E75" s="53" t="s">
        <v>5866</v>
      </c>
      <c r="F75" s="53" t="s">
        <v>163</v>
      </c>
    </row>
    <row r="76" spans="1:6" s="83" customFormat="1" ht="31.5">
      <c r="A76" s="57">
        <v>38</v>
      </c>
      <c r="B76" s="753" t="s">
        <v>5867</v>
      </c>
      <c r="C76" s="286">
        <v>199600000</v>
      </c>
      <c r="D76" s="98" t="s">
        <v>5868</v>
      </c>
      <c r="E76" s="53" t="s">
        <v>323</v>
      </c>
      <c r="F76" s="53" t="s">
        <v>163</v>
      </c>
    </row>
    <row r="77" spans="1:6" s="83" customFormat="1" ht="31.5">
      <c r="A77" s="57">
        <v>39</v>
      </c>
      <c r="B77" s="753" t="s">
        <v>5869</v>
      </c>
      <c r="C77" s="286">
        <v>94500000</v>
      </c>
      <c r="D77" s="98" t="s">
        <v>5870</v>
      </c>
      <c r="E77" s="53" t="s">
        <v>323</v>
      </c>
      <c r="F77" s="53" t="s">
        <v>163</v>
      </c>
    </row>
    <row r="78" spans="1:6" s="83" customFormat="1" ht="31.5">
      <c r="A78" s="57">
        <v>40</v>
      </c>
      <c r="B78" s="753" t="s">
        <v>5871</v>
      </c>
      <c r="C78" s="286">
        <v>119980000</v>
      </c>
      <c r="D78" s="5" t="s">
        <v>5872</v>
      </c>
      <c r="E78" s="53" t="s">
        <v>256</v>
      </c>
      <c r="F78" s="53" t="s">
        <v>163</v>
      </c>
    </row>
    <row r="79" spans="1:6" s="83" customFormat="1" ht="31.5">
      <c r="A79" s="57">
        <v>41</v>
      </c>
      <c r="B79" s="753" t="s">
        <v>5873</v>
      </c>
      <c r="C79" s="286">
        <v>111024000</v>
      </c>
      <c r="D79" s="5" t="s">
        <v>5874</v>
      </c>
      <c r="E79" s="53" t="s">
        <v>250</v>
      </c>
      <c r="F79" s="53" t="s">
        <v>163</v>
      </c>
    </row>
    <row r="80" spans="1:6" s="83" customFormat="1" ht="47.25">
      <c r="A80" s="57">
        <v>42</v>
      </c>
      <c r="B80" s="753" t="s">
        <v>5875</v>
      </c>
      <c r="C80" s="286">
        <v>1000000000</v>
      </c>
      <c r="D80" s="5" t="s">
        <v>5876</v>
      </c>
      <c r="E80" s="53" t="s">
        <v>250</v>
      </c>
      <c r="F80" s="53" t="s">
        <v>163</v>
      </c>
    </row>
    <row r="81" spans="1:6" s="83" customFormat="1" ht="31.5">
      <c r="A81" s="57">
        <v>43</v>
      </c>
      <c r="B81" s="753" t="s">
        <v>5877</v>
      </c>
      <c r="C81" s="286">
        <v>35000000</v>
      </c>
      <c r="D81" s="5" t="s">
        <v>5878</v>
      </c>
      <c r="E81" s="53" t="s">
        <v>5879</v>
      </c>
      <c r="F81" s="53" t="s">
        <v>163</v>
      </c>
    </row>
    <row r="82" spans="1:6" s="83" customFormat="1" ht="47.25">
      <c r="A82" s="57">
        <v>44</v>
      </c>
      <c r="B82" s="753" t="s">
        <v>5661</v>
      </c>
      <c r="C82" s="286">
        <v>155056000</v>
      </c>
      <c r="D82" s="98" t="s">
        <v>5880</v>
      </c>
      <c r="E82" s="53" t="s">
        <v>323</v>
      </c>
      <c r="F82" s="53" t="s">
        <v>163</v>
      </c>
    </row>
    <row r="83" spans="1:6" s="83" customFormat="1" ht="31.5">
      <c r="A83" s="57">
        <v>45</v>
      </c>
      <c r="B83" s="753" t="s">
        <v>5881</v>
      </c>
      <c r="C83" s="286">
        <v>40585000</v>
      </c>
      <c r="D83" s="5" t="s">
        <v>5882</v>
      </c>
      <c r="E83" s="53" t="s">
        <v>256</v>
      </c>
      <c r="F83" s="53" t="s">
        <v>163</v>
      </c>
    </row>
    <row r="84" spans="1:6" s="83" customFormat="1" ht="47.25">
      <c r="A84" s="57">
        <v>46</v>
      </c>
      <c r="B84" s="753" t="s">
        <v>5883</v>
      </c>
      <c r="C84" s="286">
        <v>85000000</v>
      </c>
      <c r="D84" s="98" t="s">
        <v>5884</v>
      </c>
      <c r="E84" s="53" t="s">
        <v>323</v>
      </c>
      <c r="F84" s="53" t="s">
        <v>163</v>
      </c>
    </row>
    <row r="85" spans="1:6" s="83" customFormat="1" ht="31.5">
      <c r="A85" s="57">
        <v>47</v>
      </c>
      <c r="B85" s="753" t="s">
        <v>5885</v>
      </c>
      <c r="C85" s="286">
        <v>50000000</v>
      </c>
      <c r="D85" s="98" t="s">
        <v>5886</v>
      </c>
      <c r="E85" s="53" t="s">
        <v>256</v>
      </c>
      <c r="F85" s="53" t="s">
        <v>163</v>
      </c>
    </row>
    <row r="86" spans="1:6" s="293" customFormat="1" ht="31.5">
      <c r="A86" s="57">
        <v>48</v>
      </c>
      <c r="B86" s="753" t="s">
        <v>5887</v>
      </c>
      <c r="C86" s="286">
        <v>57964500</v>
      </c>
      <c r="D86" s="5" t="s">
        <v>5888</v>
      </c>
      <c r="E86" s="53" t="s">
        <v>5889</v>
      </c>
      <c r="F86" s="53" t="s">
        <v>163</v>
      </c>
    </row>
    <row r="87" spans="1:6" s="83" customFormat="1" ht="47.25">
      <c r="A87" s="57">
        <v>49</v>
      </c>
      <c r="B87" s="753" t="s">
        <v>5890</v>
      </c>
      <c r="C87" s="286">
        <v>75000000</v>
      </c>
      <c r="D87" s="5" t="s">
        <v>5891</v>
      </c>
      <c r="E87" s="53" t="s">
        <v>5892</v>
      </c>
      <c r="F87" s="53" t="s">
        <v>163</v>
      </c>
    </row>
    <row r="88" spans="1:6" s="83" customFormat="1">
      <c r="A88" s="57"/>
      <c r="B88" s="753"/>
      <c r="C88" s="286"/>
      <c r="D88" s="5"/>
      <c r="E88" s="53"/>
      <c r="F88" s="53"/>
    </row>
    <row r="89" spans="1:6" s="83" customFormat="1" ht="31.5">
      <c r="A89" s="296"/>
      <c r="B89" s="757" t="s">
        <v>2850</v>
      </c>
      <c r="C89" s="758">
        <f>SUM(C90:C96)</f>
        <v>822983000</v>
      </c>
      <c r="D89" s="4"/>
      <c r="E89" s="53" t="s">
        <v>389</v>
      </c>
      <c r="F89" s="53" t="s">
        <v>163</v>
      </c>
    </row>
    <row r="90" spans="1:6" s="83" customFormat="1" ht="31.5">
      <c r="A90" s="57">
        <v>1</v>
      </c>
      <c r="B90" s="753" t="s">
        <v>5893</v>
      </c>
      <c r="C90" s="286">
        <v>20000000</v>
      </c>
      <c r="D90" s="98" t="s">
        <v>5894</v>
      </c>
      <c r="E90" s="53" t="s">
        <v>323</v>
      </c>
      <c r="F90" s="53" t="s">
        <v>163</v>
      </c>
    </row>
    <row r="91" spans="1:6" s="83" customFormat="1" ht="47.25">
      <c r="A91" s="57">
        <v>2</v>
      </c>
      <c r="B91" s="753" t="s">
        <v>5895</v>
      </c>
      <c r="C91" s="286">
        <v>103500000</v>
      </c>
      <c r="D91" s="754" t="s">
        <v>5896</v>
      </c>
      <c r="E91" s="5" t="s">
        <v>5897</v>
      </c>
      <c r="F91" s="53" t="s">
        <v>163</v>
      </c>
    </row>
    <row r="92" spans="1:6" s="83" customFormat="1" ht="47.25">
      <c r="A92" s="57">
        <v>3</v>
      </c>
      <c r="B92" s="753" t="s">
        <v>5898</v>
      </c>
      <c r="C92" s="286">
        <v>135000000</v>
      </c>
      <c r="D92" s="98" t="s">
        <v>5899</v>
      </c>
      <c r="E92" s="53" t="s">
        <v>2728</v>
      </c>
      <c r="F92" s="53" t="s">
        <v>163</v>
      </c>
    </row>
    <row r="93" spans="1:6" s="83" customFormat="1" ht="31.5">
      <c r="A93" s="57">
        <v>4</v>
      </c>
      <c r="B93" s="753" t="s">
        <v>5900</v>
      </c>
      <c r="C93" s="286">
        <v>20000000</v>
      </c>
      <c r="D93" s="98" t="s">
        <v>5901</v>
      </c>
      <c r="E93" s="53" t="s">
        <v>323</v>
      </c>
      <c r="F93" s="53" t="s">
        <v>163</v>
      </c>
    </row>
    <row r="94" spans="1:6" s="83" customFormat="1" ht="47.25">
      <c r="A94" s="57">
        <v>5</v>
      </c>
      <c r="B94" s="753" t="s">
        <v>5902</v>
      </c>
      <c r="C94" s="286">
        <v>40000000</v>
      </c>
      <c r="D94" s="98" t="s">
        <v>5903</v>
      </c>
      <c r="E94" s="53" t="s">
        <v>5795</v>
      </c>
      <c r="F94" s="53" t="s">
        <v>163</v>
      </c>
    </row>
    <row r="95" spans="1:6" s="83" customFormat="1" ht="31.5">
      <c r="A95" s="57">
        <v>6</v>
      </c>
      <c r="B95" s="753" t="s">
        <v>5904</v>
      </c>
      <c r="C95" s="286">
        <v>362653000</v>
      </c>
      <c r="D95" s="754" t="s">
        <v>5905</v>
      </c>
      <c r="E95" s="53" t="s">
        <v>5906</v>
      </c>
      <c r="F95" s="53" t="s">
        <v>163</v>
      </c>
    </row>
    <row r="96" spans="1:6" s="293" customFormat="1" ht="31.5">
      <c r="A96" s="57">
        <v>7</v>
      </c>
      <c r="B96" s="753" t="s">
        <v>5907</v>
      </c>
      <c r="C96" s="286">
        <v>141830000</v>
      </c>
      <c r="D96" s="98" t="s">
        <v>5908</v>
      </c>
      <c r="E96" s="53" t="s">
        <v>5909</v>
      </c>
      <c r="F96" s="53" t="s">
        <v>163</v>
      </c>
    </row>
    <row r="97" spans="1:6" s="83" customFormat="1">
      <c r="A97" s="57"/>
      <c r="B97" s="753"/>
      <c r="C97" s="286"/>
      <c r="D97" s="5"/>
      <c r="E97" s="5"/>
      <c r="F97" s="53" t="s">
        <v>163</v>
      </c>
    </row>
    <row r="98" spans="1:6" s="83" customFormat="1" ht="31.5">
      <c r="A98" s="296"/>
      <c r="B98" s="757" t="s">
        <v>5910</v>
      </c>
      <c r="C98" s="758">
        <f>SUM(C99)</f>
        <v>99907500</v>
      </c>
      <c r="D98" s="4"/>
      <c r="E98" s="53" t="s">
        <v>389</v>
      </c>
      <c r="F98" s="53" t="s">
        <v>163</v>
      </c>
    </row>
    <row r="99" spans="1:6" s="293" customFormat="1" ht="47.25">
      <c r="A99" s="57">
        <v>1</v>
      </c>
      <c r="B99" s="753" t="s">
        <v>5911</v>
      </c>
      <c r="C99" s="286">
        <v>99907500</v>
      </c>
      <c r="D99" s="5" t="s">
        <v>5912</v>
      </c>
      <c r="E99" s="53" t="s">
        <v>5913</v>
      </c>
      <c r="F99" s="53" t="s">
        <v>163</v>
      </c>
    </row>
    <row r="100" spans="1:6" s="83" customFormat="1">
      <c r="A100" s="57"/>
      <c r="B100" s="753"/>
      <c r="C100" s="286"/>
      <c r="D100" s="5"/>
      <c r="E100" s="53"/>
      <c r="F100" s="53"/>
    </row>
    <row r="101" spans="1:6" s="83" customFormat="1">
      <c r="A101" s="296"/>
      <c r="B101" s="757" t="s">
        <v>374</v>
      </c>
      <c r="C101" s="758">
        <f>SUM(C102)</f>
        <v>183841000</v>
      </c>
      <c r="D101" s="4"/>
      <c r="E101" s="53" t="s">
        <v>389</v>
      </c>
      <c r="F101" s="53" t="s">
        <v>163</v>
      </c>
    </row>
    <row r="102" spans="1:6" s="293" customFormat="1" ht="63">
      <c r="A102" s="57">
        <v>2</v>
      </c>
      <c r="B102" s="753" t="s">
        <v>5914</v>
      </c>
      <c r="C102" s="286">
        <v>183841000</v>
      </c>
      <c r="D102" s="754" t="s">
        <v>5915</v>
      </c>
      <c r="E102" s="53" t="s">
        <v>5916</v>
      </c>
      <c r="F102" s="53" t="s">
        <v>163</v>
      </c>
    </row>
    <row r="103" spans="1:6" s="83" customFormat="1">
      <c r="A103" s="57"/>
      <c r="B103" s="753"/>
      <c r="C103" s="286"/>
      <c r="D103" s="5"/>
      <c r="E103" s="5"/>
      <c r="F103" s="53"/>
    </row>
    <row r="104" spans="1:6" ht="31.5">
      <c r="A104" s="296"/>
      <c r="B104" s="757" t="s">
        <v>3029</v>
      </c>
      <c r="C104" s="758">
        <f>SUM(C105)</f>
        <v>10000000</v>
      </c>
      <c r="D104" s="4"/>
      <c r="E104" s="53" t="s">
        <v>389</v>
      </c>
      <c r="F104" s="53" t="s">
        <v>163</v>
      </c>
    </row>
    <row r="105" spans="1:6" ht="31.5">
      <c r="A105" s="57">
        <v>3</v>
      </c>
      <c r="B105" s="753" t="s">
        <v>5917</v>
      </c>
      <c r="C105" s="286">
        <v>10000000</v>
      </c>
      <c r="D105" s="754" t="s">
        <v>5918</v>
      </c>
      <c r="E105" s="53" t="s">
        <v>5919</v>
      </c>
      <c r="F105" s="53" t="s">
        <v>163</v>
      </c>
    </row>
    <row r="106" spans="1:6">
      <c r="C106" s="457"/>
      <c r="D106" s="457"/>
      <c r="E106" s="457"/>
    </row>
    <row r="107" spans="1:6">
      <c r="C107" s="457"/>
      <c r="D107" s="457"/>
      <c r="E107" s="457"/>
    </row>
    <row r="109" spans="1:6">
      <c r="C109" s="451"/>
      <c r="D109" s="451"/>
      <c r="E109" s="451"/>
    </row>
    <row r="111" spans="1:6">
      <c r="C111" s="456"/>
      <c r="D111" s="456"/>
      <c r="E111" s="456"/>
    </row>
  </sheetData>
  <pageMargins left="0.7" right="0.7" top="0.75" bottom="0.75" header="0.3" footer="0.3"/>
  <pageSetup paperSize="256" orientation="portrait" horizontalDpi="0" verticalDpi="0" r:id="rId1"/>
</worksheet>
</file>

<file path=xl/worksheets/sheet49.xml><?xml version="1.0" encoding="utf-8"?>
<worksheet xmlns="http://schemas.openxmlformats.org/spreadsheetml/2006/main" xmlns:r="http://schemas.openxmlformats.org/officeDocument/2006/relationships">
  <sheetPr>
    <tabColor rgb="FFFF0000"/>
    <pageSetUpPr fitToPage="1"/>
  </sheetPr>
  <dimension ref="A1:D105"/>
  <sheetViews>
    <sheetView view="pageBreakPreview" topLeftCell="A25" zoomScale="85" zoomScaleNormal="85" zoomScaleSheetLayoutView="85" workbookViewId="0">
      <selection activeCell="B21" sqref="B21"/>
    </sheetView>
  </sheetViews>
  <sheetFormatPr defaultColWidth="25" defaultRowHeight="15.75"/>
  <cols>
    <col min="1" max="1" width="10.7109375" style="112" customWidth="1"/>
    <col min="2" max="2" width="102.7109375" style="112" customWidth="1"/>
    <col min="3" max="3" width="26.7109375" style="112" customWidth="1"/>
    <col min="4" max="4" width="40.7109375" style="112" customWidth="1"/>
    <col min="5" max="16384" width="25" style="112"/>
  </cols>
  <sheetData>
    <row r="1" spans="1:4">
      <c r="B1" s="516" t="s">
        <v>508</v>
      </c>
    </row>
    <row r="3" spans="1:4" ht="31.5">
      <c r="A3" s="517" t="s">
        <v>112</v>
      </c>
      <c r="B3" s="368" t="s">
        <v>2</v>
      </c>
      <c r="C3" s="368" t="s">
        <v>3115</v>
      </c>
      <c r="D3" s="366" t="s">
        <v>525</v>
      </c>
    </row>
    <row r="4" spans="1:4">
      <c r="A4" s="518">
        <v>1</v>
      </c>
      <c r="B4" s="519" t="s">
        <v>3</v>
      </c>
      <c r="C4" s="519">
        <v>3</v>
      </c>
      <c r="D4" s="366">
        <v>4</v>
      </c>
    </row>
    <row r="5" spans="1:4">
      <c r="A5" s="518"/>
      <c r="B5" s="519"/>
      <c r="C5" s="519"/>
      <c r="D5" s="366"/>
    </row>
    <row r="6" spans="1:4">
      <c r="A6" s="518"/>
      <c r="B6" s="520" t="s">
        <v>6</v>
      </c>
      <c r="C6" s="519"/>
      <c r="D6" s="366"/>
    </row>
    <row r="7" spans="1:4">
      <c r="A7" s="659"/>
      <c r="B7" s="4" t="s">
        <v>508</v>
      </c>
      <c r="C7" s="655">
        <v>11700000000</v>
      </c>
      <c r="D7" s="672"/>
    </row>
    <row r="8" spans="1:4">
      <c r="A8" s="659"/>
      <c r="B8" s="13"/>
      <c r="C8" s="13"/>
      <c r="D8" s="672"/>
    </row>
    <row r="9" spans="1:4">
      <c r="A9" s="673">
        <v>1</v>
      </c>
      <c r="B9" s="68" t="s">
        <v>526</v>
      </c>
      <c r="C9" s="663">
        <v>3430000000</v>
      </c>
      <c r="D9" s="672"/>
    </row>
    <row r="10" spans="1:4">
      <c r="A10" s="659"/>
      <c r="B10" s="5" t="s">
        <v>526</v>
      </c>
      <c r="C10" s="654">
        <v>1000000000</v>
      </c>
      <c r="D10" s="672"/>
    </row>
    <row r="11" spans="1:4">
      <c r="A11" s="659"/>
      <c r="B11" s="5" t="s">
        <v>4547</v>
      </c>
      <c r="C11" s="654">
        <v>145000000</v>
      </c>
      <c r="D11" s="672"/>
    </row>
    <row r="12" spans="1:4">
      <c r="A12" s="659"/>
      <c r="B12" s="5" t="s">
        <v>4548</v>
      </c>
      <c r="C12" s="654">
        <v>85000000</v>
      </c>
      <c r="D12" s="672"/>
    </row>
    <row r="13" spans="1:4">
      <c r="A13" s="659"/>
      <c r="B13" s="77" t="s">
        <v>4549</v>
      </c>
      <c r="C13" s="654">
        <v>50000000</v>
      </c>
      <c r="D13" s="672"/>
    </row>
    <row r="14" spans="1:4">
      <c r="A14" s="659"/>
      <c r="B14" s="5" t="s">
        <v>4550</v>
      </c>
      <c r="C14" s="654">
        <v>100000000</v>
      </c>
      <c r="D14" s="672"/>
    </row>
    <row r="15" spans="1:4">
      <c r="A15" s="659"/>
      <c r="B15" s="77" t="s">
        <v>4551</v>
      </c>
      <c r="C15" s="654">
        <v>100000000</v>
      </c>
      <c r="D15" s="672"/>
    </row>
    <row r="16" spans="1:4">
      <c r="A16" s="659"/>
      <c r="B16" s="5" t="s">
        <v>4552</v>
      </c>
      <c r="C16" s="654">
        <v>50000000</v>
      </c>
      <c r="D16" s="672"/>
    </row>
    <row r="17" spans="1:4">
      <c r="A17" s="659"/>
      <c r="B17" s="5" t="s">
        <v>4553</v>
      </c>
      <c r="C17" s="654">
        <v>50000000</v>
      </c>
      <c r="D17" s="672"/>
    </row>
    <row r="18" spans="1:4">
      <c r="A18" s="659"/>
      <c r="B18" s="77" t="s">
        <v>4554</v>
      </c>
      <c r="C18" s="654">
        <v>50000000</v>
      </c>
      <c r="D18" s="672"/>
    </row>
    <row r="19" spans="1:4">
      <c r="A19" s="659"/>
      <c r="B19" s="5" t="s">
        <v>4555</v>
      </c>
      <c r="C19" s="654">
        <v>100000000</v>
      </c>
      <c r="D19" s="672"/>
    </row>
    <row r="20" spans="1:4">
      <c r="A20" s="659"/>
      <c r="B20" s="77" t="s">
        <v>4556</v>
      </c>
      <c r="C20" s="654">
        <v>65000000</v>
      </c>
      <c r="D20" s="672"/>
    </row>
    <row r="21" spans="1:4" ht="31.5">
      <c r="A21" s="659"/>
      <c r="B21" s="77" t="s">
        <v>4557</v>
      </c>
      <c r="C21" s="654">
        <v>20000000</v>
      </c>
      <c r="D21" s="672"/>
    </row>
    <row r="22" spans="1:4">
      <c r="A22" s="659"/>
      <c r="B22" s="77" t="s">
        <v>4558</v>
      </c>
      <c r="C22" s="654">
        <v>30000000</v>
      </c>
      <c r="D22" s="672"/>
    </row>
    <row r="23" spans="1:4">
      <c r="A23" s="659"/>
      <c r="B23" s="5" t="s">
        <v>4559</v>
      </c>
      <c r="C23" s="654">
        <v>20000000</v>
      </c>
      <c r="D23" s="672"/>
    </row>
    <row r="24" spans="1:4">
      <c r="A24" s="659"/>
      <c r="B24" s="5" t="s">
        <v>4560</v>
      </c>
      <c r="C24" s="654">
        <v>20000000</v>
      </c>
      <c r="D24" s="672"/>
    </row>
    <row r="25" spans="1:4">
      <c r="A25" s="659"/>
      <c r="B25" s="5" t="s">
        <v>4561</v>
      </c>
      <c r="C25" s="654">
        <v>95000000</v>
      </c>
      <c r="D25" s="672"/>
    </row>
    <row r="26" spans="1:4">
      <c r="A26" s="659"/>
      <c r="B26" s="5" t="s">
        <v>4562</v>
      </c>
      <c r="C26" s="654">
        <v>825000000</v>
      </c>
      <c r="D26" s="672"/>
    </row>
    <row r="27" spans="1:4">
      <c r="A27" s="659"/>
      <c r="B27" s="5" t="s">
        <v>4563</v>
      </c>
      <c r="C27" s="654">
        <v>40000000</v>
      </c>
      <c r="D27" s="672"/>
    </row>
    <row r="28" spans="1:4">
      <c r="A28" s="659"/>
      <c r="B28" s="5" t="s">
        <v>4564</v>
      </c>
      <c r="C28" s="654">
        <v>100000000</v>
      </c>
      <c r="D28" s="672"/>
    </row>
    <row r="29" spans="1:4">
      <c r="A29" s="659"/>
      <c r="B29" s="5" t="s">
        <v>4565</v>
      </c>
      <c r="C29" s="654">
        <v>20000000</v>
      </c>
      <c r="D29" s="672"/>
    </row>
    <row r="30" spans="1:4">
      <c r="A30" s="659"/>
      <c r="B30" s="5" t="s">
        <v>4566</v>
      </c>
      <c r="C30" s="654">
        <v>15000000</v>
      </c>
      <c r="D30" s="672"/>
    </row>
    <row r="31" spans="1:4">
      <c r="A31" s="659"/>
      <c r="B31" s="5" t="s">
        <v>4567</v>
      </c>
      <c r="C31" s="654">
        <v>200000000</v>
      </c>
      <c r="D31" s="672"/>
    </row>
    <row r="32" spans="1:4">
      <c r="A32" s="659"/>
      <c r="B32" s="5" t="s">
        <v>4568</v>
      </c>
      <c r="C32" s="654">
        <v>250000000</v>
      </c>
      <c r="D32" s="672"/>
    </row>
    <row r="33" spans="1:4">
      <c r="A33" s="659"/>
      <c r="B33" s="13"/>
      <c r="C33" s="13"/>
      <c r="D33" s="672"/>
    </row>
    <row r="34" spans="1:4">
      <c r="A34" s="673">
        <v>2</v>
      </c>
      <c r="B34" s="68" t="s">
        <v>4569</v>
      </c>
      <c r="C34" s="663">
        <f>C35</f>
        <v>350000000</v>
      </c>
      <c r="D34" s="672"/>
    </row>
    <row r="35" spans="1:4">
      <c r="A35" s="659"/>
      <c r="B35" s="77" t="s">
        <v>4570</v>
      </c>
      <c r="C35" s="654">
        <v>350000000</v>
      </c>
      <c r="D35" s="672"/>
    </row>
    <row r="36" spans="1:4">
      <c r="A36" s="659"/>
      <c r="B36" s="13"/>
      <c r="C36" s="13"/>
      <c r="D36" s="672"/>
    </row>
    <row r="37" spans="1:4">
      <c r="A37" s="673">
        <v>3</v>
      </c>
      <c r="B37" s="68" t="s">
        <v>4571</v>
      </c>
      <c r="C37" s="663">
        <v>20000000</v>
      </c>
      <c r="D37" s="672"/>
    </row>
    <row r="38" spans="1:4">
      <c r="A38" s="673">
        <v>4</v>
      </c>
      <c r="B38" s="68" t="s">
        <v>4572</v>
      </c>
      <c r="C38" s="663">
        <v>30000000</v>
      </c>
      <c r="D38" s="672"/>
    </row>
    <row r="39" spans="1:4">
      <c r="A39" s="673">
        <v>5</v>
      </c>
      <c r="B39" s="68" t="s">
        <v>4573</v>
      </c>
      <c r="C39" s="663">
        <v>250000000</v>
      </c>
      <c r="D39" s="672"/>
    </row>
    <row r="40" spans="1:4">
      <c r="A40" s="673">
        <v>6</v>
      </c>
      <c r="B40" s="68" t="s">
        <v>4574</v>
      </c>
      <c r="C40" s="663">
        <v>30000000</v>
      </c>
      <c r="D40" s="672"/>
    </row>
    <row r="41" spans="1:4">
      <c r="A41" s="673">
        <v>7</v>
      </c>
      <c r="B41" s="68" t="s">
        <v>4575</v>
      </c>
      <c r="C41" s="663">
        <v>225000000</v>
      </c>
      <c r="D41" s="672"/>
    </row>
    <row r="42" spans="1:4">
      <c r="A42" s="673">
        <v>8</v>
      </c>
      <c r="B42" s="68" t="s">
        <v>4576</v>
      </c>
      <c r="C42" s="663">
        <v>60000000</v>
      </c>
      <c r="D42" s="672"/>
    </row>
    <row r="43" spans="1:4">
      <c r="A43" s="673">
        <v>9</v>
      </c>
      <c r="B43" s="68" t="s">
        <v>4577</v>
      </c>
      <c r="C43" s="663">
        <v>40000000</v>
      </c>
      <c r="D43" s="672"/>
    </row>
    <row r="44" spans="1:4">
      <c r="A44" s="673">
        <v>10</v>
      </c>
      <c r="B44" s="68" t="s">
        <v>4578</v>
      </c>
      <c r="C44" s="663">
        <v>50000000</v>
      </c>
      <c r="D44" s="672"/>
    </row>
    <row r="45" spans="1:4">
      <c r="A45" s="673">
        <v>11</v>
      </c>
      <c r="B45" s="68" t="s">
        <v>4579</v>
      </c>
      <c r="C45" s="663">
        <v>200000000</v>
      </c>
      <c r="D45" s="672"/>
    </row>
    <row r="46" spans="1:4">
      <c r="A46" s="659"/>
      <c r="B46" s="13"/>
      <c r="C46" s="13"/>
      <c r="D46" s="672"/>
    </row>
    <row r="47" spans="1:4">
      <c r="A47" s="673">
        <v>12</v>
      </c>
      <c r="B47" s="68" t="s">
        <v>4580</v>
      </c>
      <c r="C47" s="663">
        <f>C48</f>
        <v>15000000</v>
      </c>
      <c r="D47" s="672"/>
    </row>
    <row r="48" spans="1:4">
      <c r="A48" s="659"/>
      <c r="B48" s="77" t="s">
        <v>4581</v>
      </c>
      <c r="C48" s="654">
        <v>15000000</v>
      </c>
      <c r="D48" s="672"/>
    </row>
    <row r="49" spans="1:4">
      <c r="A49" s="673">
        <v>13</v>
      </c>
      <c r="B49" s="68" t="s">
        <v>4582</v>
      </c>
      <c r="C49" s="663">
        <v>50000000</v>
      </c>
      <c r="D49" s="672"/>
    </row>
    <row r="50" spans="1:4">
      <c r="A50" s="673">
        <v>14</v>
      </c>
      <c r="B50" s="68" t="s">
        <v>4583</v>
      </c>
      <c r="C50" s="663">
        <v>100000000</v>
      </c>
      <c r="D50" s="672"/>
    </row>
    <row r="51" spans="1:4">
      <c r="A51" s="673">
        <v>15</v>
      </c>
      <c r="B51" s="68" t="s">
        <v>533</v>
      </c>
      <c r="C51" s="663">
        <v>500000000</v>
      </c>
      <c r="D51" s="672"/>
    </row>
    <row r="52" spans="1:4">
      <c r="A52" s="673">
        <v>16</v>
      </c>
      <c r="B52" s="68" t="s">
        <v>527</v>
      </c>
      <c r="C52" s="663">
        <v>250000000</v>
      </c>
      <c r="D52" s="672"/>
    </row>
    <row r="53" spans="1:4">
      <c r="A53" s="659"/>
      <c r="B53" s="13"/>
      <c r="C53" s="13"/>
      <c r="D53" s="672"/>
    </row>
    <row r="54" spans="1:4">
      <c r="A54" s="673">
        <v>17</v>
      </c>
      <c r="B54" s="68" t="s">
        <v>4584</v>
      </c>
      <c r="C54" s="663">
        <f>C55</f>
        <v>250000000</v>
      </c>
      <c r="D54" s="672"/>
    </row>
    <row r="55" spans="1:4">
      <c r="A55" s="659"/>
      <c r="B55" s="77" t="s">
        <v>4585</v>
      </c>
      <c r="C55" s="654">
        <v>250000000</v>
      </c>
      <c r="D55" s="672"/>
    </row>
    <row r="56" spans="1:4">
      <c r="A56" s="659"/>
      <c r="B56" s="77"/>
      <c r="C56" s="13"/>
      <c r="D56" s="672"/>
    </row>
    <row r="57" spans="1:4">
      <c r="A57" s="674">
        <v>18</v>
      </c>
      <c r="B57" s="68" t="s">
        <v>528</v>
      </c>
      <c r="C57" s="663">
        <v>250000000</v>
      </c>
    </row>
    <row r="58" spans="1:4">
      <c r="A58" s="674">
        <v>19</v>
      </c>
      <c r="B58" s="68" t="s">
        <v>529</v>
      </c>
      <c r="C58" s="663">
        <v>200000000</v>
      </c>
    </row>
    <row r="59" spans="1:4">
      <c r="A59" s="674">
        <v>20</v>
      </c>
      <c r="B59" s="68" t="s">
        <v>530</v>
      </c>
      <c r="C59" s="663">
        <v>150000000</v>
      </c>
    </row>
    <row r="60" spans="1:4">
      <c r="A60" s="674">
        <v>21</v>
      </c>
      <c r="B60" s="68" t="s">
        <v>532</v>
      </c>
      <c r="C60" s="663">
        <v>75000000</v>
      </c>
    </row>
    <row r="61" spans="1:4">
      <c r="A61" s="674">
        <v>22</v>
      </c>
      <c r="B61" s="68" t="s">
        <v>4586</v>
      </c>
      <c r="C61" s="663">
        <v>100000000</v>
      </c>
    </row>
    <row r="62" spans="1:4">
      <c r="A62" s="674">
        <v>23</v>
      </c>
      <c r="B62" s="68" t="s">
        <v>4587</v>
      </c>
      <c r="C62" s="663">
        <v>100000000</v>
      </c>
    </row>
    <row r="63" spans="1:4">
      <c r="A63" s="674">
        <v>24</v>
      </c>
      <c r="B63" s="68" t="s">
        <v>4588</v>
      </c>
      <c r="C63" s="663">
        <v>250000000</v>
      </c>
    </row>
    <row r="64" spans="1:4">
      <c r="A64" s="674">
        <v>25</v>
      </c>
      <c r="B64" s="68" t="s">
        <v>4589</v>
      </c>
      <c r="C64" s="663">
        <v>50000000</v>
      </c>
    </row>
    <row r="65" spans="1:3">
      <c r="A65" s="674">
        <v>26</v>
      </c>
      <c r="B65" s="68" t="s">
        <v>4590</v>
      </c>
      <c r="C65" s="663">
        <v>950000000</v>
      </c>
    </row>
    <row r="66" spans="1:3">
      <c r="A66" s="674">
        <v>27</v>
      </c>
      <c r="B66" s="68" t="s">
        <v>4591</v>
      </c>
      <c r="C66" s="663">
        <v>450000000</v>
      </c>
    </row>
    <row r="67" spans="1:3">
      <c r="A67" s="674">
        <v>28</v>
      </c>
      <c r="B67" s="68" t="s">
        <v>4592</v>
      </c>
      <c r="C67" s="663">
        <v>300000000</v>
      </c>
    </row>
    <row r="68" spans="1:3">
      <c r="A68" s="674">
        <v>29</v>
      </c>
      <c r="B68" s="68" t="s">
        <v>4593</v>
      </c>
      <c r="C68" s="663">
        <v>100000000</v>
      </c>
    </row>
    <row r="69" spans="1:3">
      <c r="A69" s="674">
        <v>30</v>
      </c>
      <c r="B69" s="68" t="s">
        <v>4594</v>
      </c>
      <c r="C69" s="663">
        <v>50000000</v>
      </c>
    </row>
    <row r="70" spans="1:3">
      <c r="A70" s="674">
        <v>31</v>
      </c>
      <c r="B70" s="68" t="s">
        <v>4595</v>
      </c>
      <c r="C70" s="663">
        <v>50000000</v>
      </c>
    </row>
    <row r="71" spans="1:3">
      <c r="A71" s="674">
        <v>32</v>
      </c>
      <c r="B71" s="68" t="s">
        <v>4596</v>
      </c>
      <c r="C71" s="663">
        <v>50000000</v>
      </c>
    </row>
    <row r="72" spans="1:3">
      <c r="A72" s="674">
        <v>33</v>
      </c>
      <c r="B72" s="68" t="s">
        <v>4597</v>
      </c>
      <c r="C72" s="663">
        <v>100000000</v>
      </c>
    </row>
    <row r="73" spans="1:3">
      <c r="A73" s="674">
        <v>34</v>
      </c>
      <c r="B73" s="68" t="s">
        <v>4598</v>
      </c>
      <c r="C73" s="663">
        <v>100000000</v>
      </c>
    </row>
    <row r="74" spans="1:3">
      <c r="A74" s="674">
        <v>35</v>
      </c>
      <c r="B74" s="68" t="s">
        <v>4599</v>
      </c>
      <c r="C74" s="663">
        <v>100000000</v>
      </c>
    </row>
    <row r="75" spans="1:3">
      <c r="A75" s="674">
        <v>36</v>
      </c>
      <c r="B75" s="68" t="s">
        <v>4600</v>
      </c>
      <c r="C75" s="663">
        <v>200000000</v>
      </c>
    </row>
    <row r="76" spans="1:3">
      <c r="A76" s="674">
        <v>37</v>
      </c>
      <c r="B76" s="68" t="s">
        <v>4601</v>
      </c>
      <c r="C76" s="663">
        <v>20000000</v>
      </c>
    </row>
    <row r="77" spans="1:3">
      <c r="A77" s="674">
        <v>38</v>
      </c>
      <c r="B77" s="68" t="s">
        <v>4602</v>
      </c>
      <c r="C77" s="663">
        <v>25000000</v>
      </c>
    </row>
    <row r="78" spans="1:3">
      <c r="A78" s="674">
        <v>39</v>
      </c>
      <c r="B78" s="68" t="s">
        <v>531</v>
      </c>
      <c r="C78" s="663">
        <v>100000000</v>
      </c>
    </row>
    <row r="79" spans="1:3">
      <c r="A79" s="674">
        <v>40</v>
      </c>
      <c r="B79" s="68" t="s">
        <v>4603</v>
      </c>
      <c r="C79" s="663">
        <v>50000000</v>
      </c>
    </row>
    <row r="80" spans="1:3">
      <c r="A80" s="674">
        <v>41</v>
      </c>
      <c r="B80" s="363" t="s">
        <v>4604</v>
      </c>
      <c r="C80" s="675">
        <v>105000000</v>
      </c>
    </row>
    <row r="81" spans="1:3">
      <c r="A81" s="674">
        <v>42</v>
      </c>
      <c r="B81" s="68" t="s">
        <v>4605</v>
      </c>
      <c r="C81" s="663">
        <v>105000000</v>
      </c>
    </row>
    <row r="82" spans="1:3">
      <c r="A82" s="674">
        <v>43</v>
      </c>
      <c r="B82" s="68" t="s">
        <v>4606</v>
      </c>
      <c r="C82" s="663">
        <v>105000000</v>
      </c>
    </row>
    <row r="83" spans="1:3">
      <c r="A83" s="674">
        <v>44</v>
      </c>
      <c r="B83" s="68" t="s">
        <v>4607</v>
      </c>
      <c r="C83" s="663">
        <v>105000000</v>
      </c>
    </row>
    <row r="84" spans="1:3">
      <c r="A84" s="674">
        <v>45</v>
      </c>
      <c r="B84" s="75" t="s">
        <v>4608</v>
      </c>
      <c r="C84" s="663">
        <v>75000000</v>
      </c>
    </row>
    <row r="85" spans="1:3">
      <c r="A85" s="674">
        <v>46</v>
      </c>
      <c r="B85" s="68" t="s">
        <v>4609</v>
      </c>
      <c r="C85" s="663">
        <v>15000000</v>
      </c>
    </row>
    <row r="86" spans="1:3">
      <c r="A86" s="674">
        <v>47</v>
      </c>
      <c r="B86" s="75" t="s">
        <v>4610</v>
      </c>
      <c r="C86" s="663">
        <v>25000000</v>
      </c>
    </row>
    <row r="87" spans="1:3">
      <c r="A87" s="674">
        <v>48</v>
      </c>
      <c r="B87" s="75" t="s">
        <v>4611</v>
      </c>
      <c r="C87" s="663">
        <v>25000000</v>
      </c>
    </row>
    <row r="88" spans="1:3">
      <c r="A88" s="674">
        <v>49</v>
      </c>
      <c r="B88" s="75" t="s">
        <v>4612</v>
      </c>
      <c r="C88" s="663">
        <v>25000000</v>
      </c>
    </row>
    <row r="89" spans="1:3">
      <c r="A89" s="674">
        <v>50</v>
      </c>
      <c r="B89" s="75" t="s">
        <v>4613</v>
      </c>
      <c r="C89" s="663">
        <v>50000000</v>
      </c>
    </row>
    <row r="90" spans="1:3">
      <c r="A90" s="674">
        <v>51</v>
      </c>
      <c r="B90" s="75" t="s">
        <v>4614</v>
      </c>
      <c r="C90" s="663">
        <v>20000000</v>
      </c>
    </row>
    <row r="91" spans="1:3">
      <c r="A91" s="674">
        <v>52</v>
      </c>
      <c r="B91" s="75" t="s">
        <v>4615</v>
      </c>
      <c r="C91" s="663">
        <v>20000000</v>
      </c>
    </row>
    <row r="92" spans="1:3">
      <c r="A92" s="674">
        <v>53</v>
      </c>
      <c r="B92" s="68" t="s">
        <v>4616</v>
      </c>
      <c r="C92" s="663">
        <v>25000000</v>
      </c>
    </row>
    <row r="93" spans="1:3">
      <c r="A93" s="674">
        <v>54</v>
      </c>
      <c r="B93" s="68" t="s">
        <v>4617</v>
      </c>
      <c r="C93" s="663">
        <v>20000000</v>
      </c>
    </row>
    <row r="94" spans="1:3">
      <c r="A94" s="674">
        <v>55</v>
      </c>
      <c r="B94" s="68" t="s">
        <v>4618</v>
      </c>
      <c r="C94" s="663">
        <v>60000000</v>
      </c>
    </row>
    <row r="95" spans="1:3">
      <c r="A95" s="674">
        <v>56</v>
      </c>
      <c r="B95" s="68" t="s">
        <v>4619</v>
      </c>
      <c r="C95" s="663">
        <v>50000000</v>
      </c>
    </row>
    <row r="96" spans="1:3" ht="31.5">
      <c r="A96" s="674">
        <v>57</v>
      </c>
      <c r="B96" s="75" t="s">
        <v>4620</v>
      </c>
      <c r="C96" s="663">
        <v>150000000</v>
      </c>
    </row>
    <row r="97" spans="1:3">
      <c r="A97" s="674">
        <v>58</v>
      </c>
      <c r="B97" s="68" t="s">
        <v>4621</v>
      </c>
      <c r="C97" s="663">
        <v>150000000</v>
      </c>
    </row>
    <row r="98" spans="1:3">
      <c r="A98" s="674">
        <v>59</v>
      </c>
      <c r="B98" s="68" t="s">
        <v>4622</v>
      </c>
      <c r="C98" s="663">
        <v>150000000</v>
      </c>
    </row>
    <row r="99" spans="1:3">
      <c r="A99" s="674">
        <v>60</v>
      </c>
      <c r="B99" s="68" t="s">
        <v>4623</v>
      </c>
      <c r="C99" s="663">
        <v>150000000</v>
      </c>
    </row>
    <row r="100" spans="1:3">
      <c r="A100" s="674">
        <v>61</v>
      </c>
      <c r="B100" s="68" t="s">
        <v>4624</v>
      </c>
      <c r="C100" s="663">
        <v>100000000</v>
      </c>
    </row>
    <row r="101" spans="1:3">
      <c r="A101" s="674">
        <v>62</v>
      </c>
      <c r="B101" s="68" t="s">
        <v>4625</v>
      </c>
      <c r="C101" s="663">
        <v>50000000</v>
      </c>
    </row>
    <row r="102" spans="1:3">
      <c r="A102" s="674">
        <v>63</v>
      </c>
      <c r="B102" s="68" t="s">
        <v>4626</v>
      </c>
      <c r="C102" s="663">
        <v>50000000</v>
      </c>
    </row>
    <row r="103" spans="1:3">
      <c r="A103" s="674">
        <v>64</v>
      </c>
      <c r="B103" s="68" t="s">
        <v>4627</v>
      </c>
      <c r="C103" s="663">
        <v>100000000</v>
      </c>
    </row>
    <row r="104" spans="1:3">
      <c r="A104" s="674">
        <v>65</v>
      </c>
      <c r="B104" s="68" t="s">
        <v>4628</v>
      </c>
      <c r="C104" s="663">
        <v>150000000</v>
      </c>
    </row>
    <row r="105" spans="1:3">
      <c r="A105" s="674">
        <v>66</v>
      </c>
      <c r="B105" s="68" t="s">
        <v>4629</v>
      </c>
      <c r="C105" s="663">
        <v>150000000</v>
      </c>
    </row>
  </sheetData>
  <printOptions horizontalCentered="1"/>
  <pageMargins left="0.19685039370078741" right="0.19685039370078741" top="0.19685039370078741" bottom="0.19685039370078741" header="0.19685039370078741" footer="0.11811023622047245"/>
  <pageSetup paperSize="402" scale="58" fitToHeight="0" orientation="portrait" horizontalDpi="300" verticalDpi="4294967293" r:id="rId1"/>
  <headerFooter>
    <oddFooter>&amp;C&amp;P&amp;RInformasi APBD 2017</oddFooter>
  </headerFooter>
</worksheet>
</file>

<file path=xl/worksheets/sheet5.xml><?xml version="1.0" encoding="utf-8"?>
<worksheet xmlns="http://schemas.openxmlformats.org/spreadsheetml/2006/main" xmlns:r="http://schemas.openxmlformats.org/officeDocument/2006/relationships">
  <sheetPr>
    <outlinePr summaryBelow="0" summaryRight="0"/>
    <pageSetUpPr autoPageBreaks="0" fitToPage="1"/>
  </sheetPr>
  <dimension ref="A1:S32"/>
  <sheetViews>
    <sheetView showOutlineSymbols="0" view="pageBreakPreview" zoomScale="70" zoomScaleNormal="70" zoomScaleSheetLayoutView="70" workbookViewId="0">
      <selection activeCell="C22" sqref="C22"/>
    </sheetView>
  </sheetViews>
  <sheetFormatPr defaultColWidth="8.85546875" defaultRowHeight="12.75" customHeight="1"/>
  <cols>
    <col min="1" max="1" width="8.85546875" style="500"/>
    <col min="2" max="2" width="82.140625" style="500" customWidth="1"/>
    <col min="3" max="3" width="41.28515625" style="500" customWidth="1"/>
    <col min="4" max="4" width="13.140625" style="500" customWidth="1"/>
    <col min="5" max="5" width="14.85546875" style="500" bestFit="1" customWidth="1"/>
    <col min="6" max="16384" width="8.85546875" style="500"/>
  </cols>
  <sheetData>
    <row r="1" spans="1:19" ht="23.25">
      <c r="A1" s="1142" t="s">
        <v>4809</v>
      </c>
      <c r="B1" s="1142"/>
      <c r="C1" s="1142"/>
    </row>
    <row r="2" spans="1:19" ht="15.75">
      <c r="A2" s="1143"/>
      <c r="B2" s="1143"/>
      <c r="C2" s="1143"/>
    </row>
    <row r="3" spans="1:19" ht="15.75">
      <c r="B3" s="501"/>
    </row>
    <row r="4" spans="1:19" ht="27" customHeight="1">
      <c r="A4" s="509" t="s">
        <v>521</v>
      </c>
      <c r="B4" s="509" t="s">
        <v>2</v>
      </c>
      <c r="C4" s="509" t="s">
        <v>14</v>
      </c>
    </row>
    <row r="5" spans="1:19" ht="15.75">
      <c r="A5" s="152"/>
      <c r="B5" s="503"/>
      <c r="C5" s="152"/>
    </row>
    <row r="6" spans="1:19" ht="15.75">
      <c r="A6" s="505" t="s">
        <v>234</v>
      </c>
      <c r="B6" s="503" t="s">
        <v>6</v>
      </c>
      <c r="C6" s="504">
        <f>SUM(C7:C13)</f>
        <v>57134000000</v>
      </c>
    </row>
    <row r="7" spans="1:19" ht="15.75">
      <c r="A7" s="152">
        <v>1</v>
      </c>
      <c r="B7" s="144" t="s">
        <v>508</v>
      </c>
      <c r="C7" s="506">
        <f>Lembaga!C7</f>
        <v>11700000000</v>
      </c>
    </row>
    <row r="8" spans="1:19" ht="15.75">
      <c r="A8" s="152">
        <v>2</v>
      </c>
      <c r="B8" s="144" t="s">
        <v>4541</v>
      </c>
      <c r="C8" s="506">
        <f>UMKM!C7</f>
        <v>115000000</v>
      </c>
    </row>
    <row r="9" spans="1:19" ht="15.75">
      <c r="A9" s="152">
        <v>3</v>
      </c>
      <c r="B9" s="144" t="s">
        <v>509</v>
      </c>
      <c r="C9" s="506">
        <f>Pendidikan!C6</f>
        <v>32599000000</v>
      </c>
    </row>
    <row r="10" spans="1:19" ht="15.75">
      <c r="A10" s="152">
        <v>4</v>
      </c>
      <c r="B10" s="144" t="s">
        <v>510</v>
      </c>
      <c r="C10" s="506">
        <f>Ternak!C6</f>
        <v>9800000000</v>
      </c>
    </row>
    <row r="11" spans="1:19" ht="15.75">
      <c r="A11" s="152">
        <v>5</v>
      </c>
      <c r="B11" s="144" t="s">
        <v>511</v>
      </c>
      <c r="C11" s="506">
        <f>Tani!C6</f>
        <v>1265000000</v>
      </c>
    </row>
    <row r="12" spans="1:19" ht="15.75">
      <c r="A12" s="152">
        <v>6</v>
      </c>
      <c r="B12" s="144" t="s">
        <v>512</v>
      </c>
      <c r="C12" s="506">
        <f>Koperasi!C6</f>
        <v>400000000</v>
      </c>
    </row>
    <row r="13" spans="1:19" ht="15.75">
      <c r="A13" s="152">
        <v>7</v>
      </c>
      <c r="B13" s="144" t="s">
        <v>513</v>
      </c>
      <c r="C13" s="506">
        <f>Budaya!C6</f>
        <v>1255000000</v>
      </c>
    </row>
    <row r="14" spans="1:19" ht="15.75">
      <c r="A14" s="152"/>
      <c r="B14" s="179"/>
      <c r="C14" s="506"/>
    </row>
    <row r="15" spans="1:19" ht="15.75">
      <c r="A15" s="505" t="s">
        <v>240</v>
      </c>
      <c r="B15" s="179" t="s">
        <v>8</v>
      </c>
      <c r="C15" s="504">
        <f>C16</f>
        <v>13295000000</v>
      </c>
    </row>
    <row r="16" spans="1:19" ht="15.75">
      <c r="A16" s="152">
        <v>1</v>
      </c>
      <c r="B16" s="144" t="s">
        <v>423</v>
      </c>
      <c r="C16" s="507">
        <f>Bansos!C7</f>
        <v>13295000000</v>
      </c>
      <c r="D16" s="161"/>
      <c r="E16" s="161"/>
      <c r="F16" s="161"/>
      <c r="G16" s="161"/>
      <c r="H16" s="161"/>
      <c r="I16" s="161"/>
      <c r="J16" s="161"/>
      <c r="K16" s="161"/>
      <c r="L16" s="161"/>
      <c r="M16" s="161"/>
      <c r="N16" s="161"/>
      <c r="O16" s="161"/>
      <c r="P16" s="161"/>
      <c r="Q16" s="161"/>
      <c r="R16" s="161"/>
      <c r="S16" s="161"/>
    </row>
    <row r="17" spans="1:19" ht="15.75">
      <c r="A17" s="152"/>
      <c r="B17" s="144"/>
      <c r="C17" s="144"/>
      <c r="D17" s="161"/>
      <c r="E17" s="161"/>
      <c r="F17" s="161"/>
      <c r="G17" s="161"/>
      <c r="H17" s="161"/>
      <c r="I17" s="161"/>
      <c r="J17" s="161"/>
      <c r="K17" s="161"/>
      <c r="L17" s="161"/>
      <c r="M17" s="161"/>
      <c r="N17" s="161"/>
      <c r="O17" s="161"/>
      <c r="P17" s="161"/>
      <c r="Q17" s="161"/>
      <c r="R17" s="161"/>
      <c r="S17" s="161"/>
    </row>
    <row r="18" spans="1:19" ht="31.5">
      <c r="A18" s="505" t="s">
        <v>244</v>
      </c>
      <c r="B18" s="179" t="s">
        <v>9</v>
      </c>
      <c r="C18" s="504">
        <f>SUM(C19:C20)</f>
        <v>15923459000</v>
      </c>
    </row>
    <row r="19" spans="1:19" ht="15.75">
      <c r="A19" s="152">
        <v>1</v>
      </c>
      <c r="B19" s="144" t="s">
        <v>515</v>
      </c>
      <c r="C19" s="508">
        <f>'Bagi hasil Pajak'!C7</f>
        <v>14455000000</v>
      </c>
      <c r="D19" s="502"/>
      <c r="E19" s="502"/>
      <c r="F19" s="161"/>
      <c r="G19" s="161"/>
      <c r="H19" s="161"/>
      <c r="I19" s="161"/>
      <c r="J19" s="161"/>
      <c r="K19" s="161"/>
      <c r="L19" s="161"/>
      <c r="M19" s="161"/>
      <c r="N19" s="161"/>
      <c r="O19" s="161"/>
      <c r="P19" s="161"/>
      <c r="Q19" s="161"/>
      <c r="R19" s="161"/>
      <c r="S19" s="161"/>
    </row>
    <row r="20" spans="1:19" ht="15.75">
      <c r="A20" s="152">
        <v>2</v>
      </c>
      <c r="B20" s="144" t="s">
        <v>516</v>
      </c>
      <c r="C20" s="508">
        <f>'Bagi Hasil Retribusi'!C7</f>
        <v>1468459000</v>
      </c>
      <c r="D20" s="502"/>
      <c r="E20" s="502"/>
      <c r="F20" s="161"/>
      <c r="G20" s="161"/>
      <c r="H20" s="161"/>
      <c r="I20" s="161"/>
      <c r="J20" s="161"/>
      <c r="K20" s="161"/>
      <c r="L20" s="161"/>
      <c r="M20" s="161"/>
      <c r="N20" s="161"/>
      <c r="O20" s="161"/>
      <c r="P20" s="161"/>
      <c r="Q20" s="161"/>
      <c r="R20" s="161"/>
      <c r="S20" s="161"/>
    </row>
    <row r="21" spans="1:19" ht="15.75">
      <c r="A21" s="152"/>
      <c r="B21" s="179"/>
      <c r="C21" s="506"/>
    </row>
    <row r="22" spans="1:19" ht="31.5">
      <c r="A22" s="505" t="s">
        <v>245</v>
      </c>
      <c r="B22" s="179" t="s">
        <v>10</v>
      </c>
      <c r="C22" s="504">
        <f>SUM(C23:C27)</f>
        <v>321999228000</v>
      </c>
    </row>
    <row r="23" spans="1:19" ht="15.75">
      <c r="A23" s="152">
        <v>1</v>
      </c>
      <c r="B23" s="144" t="s">
        <v>424</v>
      </c>
      <c r="C23" s="508">
        <f>'Bankeu Desa'!C8</f>
        <v>10175000000</v>
      </c>
      <c r="D23" s="502"/>
      <c r="E23" s="502"/>
    </row>
    <row r="24" spans="1:19" ht="15.75">
      <c r="A24" s="152">
        <v>2</v>
      </c>
      <c r="B24" s="144" t="s">
        <v>517</v>
      </c>
      <c r="C24" s="508">
        <f>'Bankeu Sarpras'!C7</f>
        <v>46822500000</v>
      </c>
      <c r="D24" s="502"/>
      <c r="E24" s="502"/>
    </row>
    <row r="25" spans="1:19" ht="15.75">
      <c r="A25" s="152">
        <v>3</v>
      </c>
      <c r="B25" s="144" t="s">
        <v>518</v>
      </c>
      <c r="C25" s="508">
        <f>Parpol!C6</f>
        <v>1115752000</v>
      </c>
      <c r="D25" s="502"/>
      <c r="E25" s="502"/>
    </row>
    <row r="26" spans="1:19" ht="15.75">
      <c r="A26" s="152">
        <v>4</v>
      </c>
      <c r="B26" s="144" t="s">
        <v>519</v>
      </c>
      <c r="C26" s="508">
        <f>ADD!C6</f>
        <v>103884981000</v>
      </c>
      <c r="D26" s="502"/>
      <c r="E26" s="502"/>
    </row>
    <row r="27" spans="1:19" ht="15.75">
      <c r="A27" s="152">
        <v>5</v>
      </c>
      <c r="B27" s="144" t="s">
        <v>425</v>
      </c>
      <c r="C27" s="508">
        <f>'Dana Desa'!C7</f>
        <v>160000995000</v>
      </c>
      <c r="D27" s="502"/>
      <c r="E27" s="502"/>
      <c r="F27" s="161"/>
      <c r="G27" s="161"/>
      <c r="H27" s="161"/>
      <c r="I27" s="161"/>
      <c r="J27" s="161"/>
      <c r="K27" s="161"/>
      <c r="L27" s="161"/>
      <c r="M27" s="161"/>
      <c r="N27" s="161"/>
      <c r="O27" s="161"/>
      <c r="P27" s="161"/>
      <c r="Q27" s="161"/>
      <c r="R27" s="161"/>
      <c r="S27" s="161"/>
    </row>
    <row r="28" spans="1:19" ht="15.75">
      <c r="A28" s="152"/>
      <c r="B28" s="144"/>
      <c r="C28" s="144"/>
      <c r="D28" s="161"/>
      <c r="E28" s="161"/>
      <c r="F28" s="161"/>
      <c r="G28" s="161"/>
      <c r="H28" s="161"/>
      <c r="I28" s="161"/>
      <c r="J28" s="161"/>
      <c r="K28" s="161"/>
      <c r="L28" s="161"/>
      <c r="M28" s="161"/>
      <c r="N28" s="161"/>
      <c r="O28" s="161"/>
      <c r="P28" s="161"/>
      <c r="Q28" s="161"/>
      <c r="R28" s="161"/>
      <c r="S28" s="161"/>
    </row>
    <row r="29" spans="1:19" ht="15.75">
      <c r="A29" s="505" t="s">
        <v>246</v>
      </c>
      <c r="B29" s="179" t="s">
        <v>13</v>
      </c>
      <c r="C29" s="504">
        <f>C30</f>
        <v>2500000000</v>
      </c>
    </row>
    <row r="30" spans="1:19" ht="15.75">
      <c r="A30" s="152">
        <v>1</v>
      </c>
      <c r="B30" s="144" t="s">
        <v>520</v>
      </c>
      <c r="C30" s="507">
        <f>Takterduga!C7</f>
        <v>2500000000</v>
      </c>
      <c r="D30" s="161"/>
      <c r="E30" s="161"/>
      <c r="F30" s="161"/>
      <c r="G30" s="161"/>
      <c r="H30" s="161"/>
      <c r="I30" s="161"/>
      <c r="J30" s="161"/>
      <c r="K30" s="161"/>
      <c r="L30" s="161"/>
      <c r="M30" s="161"/>
      <c r="N30" s="161"/>
      <c r="O30" s="161"/>
      <c r="P30" s="161"/>
      <c r="Q30" s="161"/>
      <c r="R30" s="161"/>
      <c r="S30" s="161"/>
    </row>
    <row r="31" spans="1:19" ht="15.75">
      <c r="A31" s="510"/>
      <c r="B31" s="440"/>
      <c r="C31" s="507"/>
      <c r="D31" s="161"/>
      <c r="E31" s="161"/>
      <c r="F31" s="161"/>
      <c r="G31" s="161"/>
      <c r="H31" s="161"/>
      <c r="I31" s="161"/>
      <c r="J31" s="161"/>
      <c r="K31" s="161"/>
      <c r="L31" s="161"/>
      <c r="M31" s="161"/>
      <c r="N31" s="161"/>
      <c r="O31" s="161"/>
      <c r="P31" s="161"/>
      <c r="Q31" s="161"/>
      <c r="R31" s="161"/>
      <c r="S31" s="161"/>
    </row>
    <row r="32" spans="1:19" ht="15.75">
      <c r="A32" s="1140" t="s">
        <v>14</v>
      </c>
      <c r="B32" s="1141"/>
      <c r="C32" s="504">
        <f>SUM(C6,C15,C18,C22,C29)</f>
        <v>410851687000</v>
      </c>
    </row>
  </sheetData>
  <mergeCells count="3">
    <mergeCell ref="A32:B32"/>
    <mergeCell ref="A1:C1"/>
    <mergeCell ref="A2:C2"/>
  </mergeCells>
  <conditionalFormatting sqref="B10:B25">
    <cfRule type="expression" dxfId="16" priority="1">
      <formula>#REF!&lt;&gt;0</formula>
    </cfRule>
  </conditionalFormatting>
  <pageMargins left="0.39370078740157483" right="0.19685039370078741" top="0.19685039370078741" bottom="0.19685039370078741" header="0.31496062992125984" footer="0.31496062992125984"/>
  <pageSetup paperSize="11" scale="75" fitToHeight="0" orientation="landscape" horizontalDpi="300" verticalDpi="4294967293" r:id="rId1"/>
</worksheet>
</file>

<file path=xl/worksheets/sheet50.xml><?xml version="1.0" encoding="utf-8"?>
<worksheet xmlns="http://schemas.openxmlformats.org/spreadsheetml/2006/main" xmlns:r="http://schemas.openxmlformats.org/officeDocument/2006/relationships">
  <dimension ref="A1:D12"/>
  <sheetViews>
    <sheetView workbookViewId="0">
      <selection activeCell="B29" sqref="B29"/>
    </sheetView>
  </sheetViews>
  <sheetFormatPr defaultColWidth="25" defaultRowHeight="15.75"/>
  <cols>
    <col min="1" max="1" width="10.7109375" style="112" customWidth="1"/>
    <col min="2" max="2" width="102.7109375" style="112" customWidth="1"/>
    <col min="3" max="3" width="26.7109375" style="112" customWidth="1"/>
    <col min="4" max="4" width="40.7109375" style="112" customWidth="1"/>
    <col min="5" max="16384" width="25" style="112"/>
  </cols>
  <sheetData>
    <row r="1" spans="1:4">
      <c r="B1" s="516" t="s">
        <v>4541</v>
      </c>
    </row>
    <row r="3" spans="1:4" ht="31.5">
      <c r="A3" s="517" t="s">
        <v>112</v>
      </c>
      <c r="B3" s="368" t="s">
        <v>2</v>
      </c>
      <c r="C3" s="368" t="s">
        <v>3115</v>
      </c>
      <c r="D3" s="366" t="s">
        <v>525</v>
      </c>
    </row>
    <row r="4" spans="1:4">
      <c r="A4" s="518">
        <v>1</v>
      </c>
      <c r="B4" s="519" t="s">
        <v>3</v>
      </c>
      <c r="C4" s="519">
        <v>3</v>
      </c>
      <c r="D4" s="366">
        <v>4</v>
      </c>
    </row>
    <row r="5" spans="1:4">
      <c r="A5" s="518"/>
      <c r="B5" s="519"/>
      <c r="C5" s="519"/>
      <c r="D5" s="366"/>
    </row>
    <row r="6" spans="1:4">
      <c r="A6" s="518"/>
      <c r="B6" s="520" t="s">
        <v>6</v>
      </c>
      <c r="C6" s="519"/>
      <c r="D6" s="366"/>
    </row>
    <row r="7" spans="1:4" ht="31.5">
      <c r="A7" s="54"/>
      <c r="B7" s="4" t="s">
        <v>4541</v>
      </c>
      <c r="C7" s="655">
        <v>115000000</v>
      </c>
      <c r="D7" s="5" t="s">
        <v>4542</v>
      </c>
    </row>
    <row r="8" spans="1:4">
      <c r="A8" s="54"/>
      <c r="B8" s="13"/>
      <c r="C8" s="13"/>
      <c r="D8" s="13"/>
    </row>
    <row r="9" spans="1:4" ht="31.5">
      <c r="A9" s="54">
        <v>1</v>
      </c>
      <c r="B9" s="77" t="s">
        <v>4543</v>
      </c>
      <c r="C9" s="654">
        <v>25000000</v>
      </c>
      <c r="D9" s="5" t="s">
        <v>4542</v>
      </c>
    </row>
    <row r="10" spans="1:4" ht="31.5">
      <c r="A10" s="54">
        <v>2</v>
      </c>
      <c r="B10" s="77" t="s">
        <v>4544</v>
      </c>
      <c r="C10" s="654">
        <v>15000000</v>
      </c>
      <c r="D10" s="5" t="s">
        <v>4542</v>
      </c>
    </row>
    <row r="11" spans="1:4" ht="31.5">
      <c r="A11" s="54">
        <v>3</v>
      </c>
      <c r="B11" s="77" t="s">
        <v>4545</v>
      </c>
      <c r="C11" s="654">
        <v>50000000</v>
      </c>
      <c r="D11" s="5" t="s">
        <v>4542</v>
      </c>
    </row>
    <row r="12" spans="1:4" ht="31.5">
      <c r="A12" s="54">
        <v>4</v>
      </c>
      <c r="B12" s="77" t="s">
        <v>4546</v>
      </c>
      <c r="C12" s="654">
        <v>25000000</v>
      </c>
      <c r="D12" s="5" t="s">
        <v>4542</v>
      </c>
    </row>
  </sheetData>
  <pageMargins left="0.7" right="0.7" top="0.75" bottom="0.75" header="0.3" footer="0.3"/>
</worksheet>
</file>

<file path=xl/worksheets/sheet51.xml><?xml version="1.0" encoding="utf-8"?>
<worksheet xmlns="http://schemas.openxmlformats.org/spreadsheetml/2006/main" xmlns:r="http://schemas.openxmlformats.org/officeDocument/2006/relationships">
  <sheetPr>
    <tabColor rgb="FFFF0000"/>
    <pageSetUpPr fitToPage="1"/>
  </sheetPr>
  <dimension ref="A1:D1151"/>
  <sheetViews>
    <sheetView view="pageBreakPreview" zoomScale="60" workbookViewId="0">
      <selection activeCell="B1135" sqref="B1135"/>
    </sheetView>
  </sheetViews>
  <sheetFormatPr defaultColWidth="8.85546875" defaultRowHeight="15.75"/>
  <cols>
    <col min="1" max="1" width="10.7109375" style="496" customWidth="1"/>
    <col min="2" max="2" width="102.7109375" style="496" customWidth="1"/>
    <col min="3" max="3" width="26.7109375" style="496" customWidth="1"/>
    <col min="4" max="4" width="40.7109375" style="496" customWidth="1"/>
    <col min="5" max="16384" width="8.85546875" style="496"/>
  </cols>
  <sheetData>
    <row r="1" spans="1:4">
      <c r="A1" s="112"/>
      <c r="B1" s="299" t="s">
        <v>509</v>
      </c>
      <c r="C1" s="112"/>
      <c r="D1" s="112"/>
    </row>
    <row r="2" spans="1:4">
      <c r="A2" s="112"/>
      <c r="B2" s="112"/>
      <c r="C2" s="112"/>
      <c r="D2" s="112"/>
    </row>
    <row r="3" spans="1:4" ht="31.5">
      <c r="A3" s="517" t="s">
        <v>112</v>
      </c>
      <c r="B3" s="368" t="s">
        <v>2</v>
      </c>
      <c r="C3" s="368" t="s">
        <v>3115</v>
      </c>
      <c r="D3" s="366" t="s">
        <v>525</v>
      </c>
    </row>
    <row r="4" spans="1:4">
      <c r="A4" s="517">
        <v>1</v>
      </c>
      <c r="B4" s="368" t="s">
        <v>3</v>
      </c>
      <c r="C4" s="368">
        <v>3</v>
      </c>
      <c r="D4" s="366">
        <v>4</v>
      </c>
    </row>
    <row r="5" spans="1:4">
      <c r="A5" s="517"/>
      <c r="B5" s="520" t="s">
        <v>6</v>
      </c>
      <c r="C5" s="368"/>
      <c r="D5" s="366"/>
    </row>
    <row r="6" spans="1:4">
      <c r="A6" s="659"/>
      <c r="B6" s="4" t="s">
        <v>509</v>
      </c>
      <c r="C6" s="656">
        <v>32599000000</v>
      </c>
      <c r="D6" s="676" t="s">
        <v>534</v>
      </c>
    </row>
    <row r="7" spans="1:4">
      <c r="A7" s="659"/>
      <c r="B7" s="13"/>
      <c r="C7" s="658"/>
      <c r="D7" s="672"/>
    </row>
    <row r="8" spans="1:4">
      <c r="A8" s="671" t="s">
        <v>234</v>
      </c>
      <c r="B8" s="4" t="s">
        <v>535</v>
      </c>
      <c r="C8" s="656">
        <v>17536800000</v>
      </c>
      <c r="D8" s="672"/>
    </row>
    <row r="9" spans="1:4">
      <c r="A9" s="659">
        <v>1</v>
      </c>
      <c r="B9" s="5" t="s">
        <v>536</v>
      </c>
      <c r="C9" s="657">
        <v>12000000</v>
      </c>
      <c r="D9" s="672"/>
    </row>
    <row r="10" spans="1:4">
      <c r="A10" s="659">
        <v>2</v>
      </c>
      <c r="B10" s="5" t="s">
        <v>537</v>
      </c>
      <c r="C10" s="657">
        <v>8400000</v>
      </c>
      <c r="D10" s="672"/>
    </row>
    <row r="11" spans="1:4">
      <c r="A11" s="659">
        <v>3</v>
      </c>
      <c r="B11" s="5" t="s">
        <v>538</v>
      </c>
      <c r="C11" s="657">
        <v>15000000</v>
      </c>
      <c r="D11" s="672"/>
    </row>
    <row r="12" spans="1:4">
      <c r="A12" s="659">
        <v>4</v>
      </c>
      <c r="B12" s="5" t="s">
        <v>539</v>
      </c>
      <c r="C12" s="657">
        <v>16200000</v>
      </c>
      <c r="D12" s="672"/>
    </row>
    <row r="13" spans="1:4">
      <c r="A13" s="659">
        <v>5</v>
      </c>
      <c r="B13" s="5" t="s">
        <v>540</v>
      </c>
      <c r="C13" s="657">
        <v>7800000</v>
      </c>
      <c r="D13" s="672"/>
    </row>
    <row r="14" spans="1:4">
      <c r="A14" s="659">
        <v>6</v>
      </c>
      <c r="B14" s="5" t="s">
        <v>541</v>
      </c>
      <c r="C14" s="657">
        <v>9000000</v>
      </c>
      <c r="D14" s="672"/>
    </row>
    <row r="15" spans="1:4">
      <c r="A15" s="659">
        <v>7</v>
      </c>
      <c r="B15" s="5" t="s">
        <v>542</v>
      </c>
      <c r="C15" s="657">
        <v>15600000</v>
      </c>
      <c r="D15" s="672"/>
    </row>
    <row r="16" spans="1:4">
      <c r="A16" s="659">
        <v>8</v>
      </c>
      <c r="B16" s="5" t="s">
        <v>543</v>
      </c>
      <c r="C16" s="657">
        <v>13200000</v>
      </c>
      <c r="D16" s="672"/>
    </row>
    <row r="17" spans="1:4">
      <c r="A17" s="659">
        <v>9</v>
      </c>
      <c r="B17" s="5" t="s">
        <v>544</v>
      </c>
      <c r="C17" s="657">
        <v>10200000</v>
      </c>
      <c r="D17" s="672"/>
    </row>
    <row r="18" spans="1:4">
      <c r="A18" s="659">
        <v>10</v>
      </c>
      <c r="B18" s="5" t="s">
        <v>545</v>
      </c>
      <c r="C18" s="657">
        <v>12000000</v>
      </c>
      <c r="D18" s="672"/>
    </row>
    <row r="19" spans="1:4">
      <c r="A19" s="659">
        <v>11</v>
      </c>
      <c r="B19" s="5" t="s">
        <v>546</v>
      </c>
      <c r="C19" s="657">
        <v>13200000</v>
      </c>
      <c r="D19" s="672"/>
    </row>
    <row r="20" spans="1:4">
      <c r="A20" s="659">
        <v>12</v>
      </c>
      <c r="B20" s="5" t="s">
        <v>547</v>
      </c>
      <c r="C20" s="657">
        <v>9600000</v>
      </c>
      <c r="D20" s="672"/>
    </row>
    <row r="21" spans="1:4">
      <c r="A21" s="659">
        <v>13</v>
      </c>
      <c r="B21" s="5" t="s">
        <v>548</v>
      </c>
      <c r="C21" s="657">
        <v>12000000</v>
      </c>
      <c r="D21" s="672"/>
    </row>
    <row r="22" spans="1:4">
      <c r="A22" s="659">
        <v>14</v>
      </c>
      <c r="B22" s="5" t="s">
        <v>549</v>
      </c>
      <c r="C22" s="657">
        <v>10200000</v>
      </c>
      <c r="D22" s="672"/>
    </row>
    <row r="23" spans="1:4">
      <c r="A23" s="659">
        <v>15</v>
      </c>
      <c r="B23" s="5" t="s">
        <v>550</v>
      </c>
      <c r="C23" s="657">
        <v>9000000</v>
      </c>
      <c r="D23" s="672"/>
    </row>
    <row r="24" spans="1:4">
      <c r="A24" s="659">
        <v>16</v>
      </c>
      <c r="B24" s="5" t="s">
        <v>551</v>
      </c>
      <c r="C24" s="657">
        <v>9600000</v>
      </c>
      <c r="D24" s="672"/>
    </row>
    <row r="25" spans="1:4">
      <c r="A25" s="659">
        <v>17</v>
      </c>
      <c r="B25" s="5" t="s">
        <v>552</v>
      </c>
      <c r="C25" s="657">
        <v>7800000</v>
      </c>
      <c r="D25" s="672"/>
    </row>
    <row r="26" spans="1:4">
      <c r="A26" s="659">
        <v>18</v>
      </c>
      <c r="B26" s="5" t="s">
        <v>553</v>
      </c>
      <c r="C26" s="657">
        <v>14400000</v>
      </c>
      <c r="D26" s="672"/>
    </row>
    <row r="27" spans="1:4">
      <c r="A27" s="659">
        <v>19</v>
      </c>
      <c r="B27" s="5" t="s">
        <v>554</v>
      </c>
      <c r="C27" s="657">
        <v>41400000</v>
      </c>
      <c r="D27" s="672"/>
    </row>
    <row r="28" spans="1:4">
      <c r="A28" s="659">
        <v>20</v>
      </c>
      <c r="B28" s="5" t="s">
        <v>555</v>
      </c>
      <c r="C28" s="657">
        <v>10200000</v>
      </c>
      <c r="D28" s="672"/>
    </row>
    <row r="29" spans="1:4">
      <c r="A29" s="659">
        <v>21</v>
      </c>
      <c r="B29" s="5" t="s">
        <v>556</v>
      </c>
      <c r="C29" s="657">
        <v>3600000</v>
      </c>
      <c r="D29" s="672"/>
    </row>
    <row r="30" spans="1:4">
      <c r="A30" s="659">
        <v>22</v>
      </c>
      <c r="B30" s="5" t="s">
        <v>557</v>
      </c>
      <c r="C30" s="657">
        <v>7200000</v>
      </c>
      <c r="D30" s="672"/>
    </row>
    <row r="31" spans="1:4">
      <c r="A31" s="659">
        <v>23</v>
      </c>
      <c r="B31" s="5" t="s">
        <v>558</v>
      </c>
      <c r="C31" s="657">
        <v>9600000</v>
      </c>
      <c r="D31" s="672"/>
    </row>
    <row r="32" spans="1:4">
      <c r="A32" s="659">
        <v>24</v>
      </c>
      <c r="B32" s="5" t="s">
        <v>559</v>
      </c>
      <c r="C32" s="657">
        <v>27000000</v>
      </c>
      <c r="D32" s="672"/>
    </row>
    <row r="33" spans="1:4">
      <c r="A33" s="659">
        <v>25</v>
      </c>
      <c r="B33" s="5" t="s">
        <v>560</v>
      </c>
      <c r="C33" s="657">
        <v>15600000</v>
      </c>
      <c r="D33" s="672"/>
    </row>
    <row r="34" spans="1:4">
      <c r="A34" s="659">
        <v>26</v>
      </c>
      <c r="B34" s="5" t="s">
        <v>561</v>
      </c>
      <c r="C34" s="657">
        <v>10200000</v>
      </c>
      <c r="D34" s="672"/>
    </row>
    <row r="35" spans="1:4">
      <c r="A35" s="659">
        <v>27</v>
      </c>
      <c r="B35" s="5" t="s">
        <v>562</v>
      </c>
      <c r="C35" s="657">
        <v>18000000</v>
      </c>
      <c r="D35" s="672"/>
    </row>
    <row r="36" spans="1:4">
      <c r="A36" s="659">
        <v>28</v>
      </c>
      <c r="B36" s="5" t="s">
        <v>563</v>
      </c>
      <c r="C36" s="657">
        <v>26400000</v>
      </c>
      <c r="D36" s="672"/>
    </row>
    <row r="37" spans="1:4">
      <c r="A37" s="659">
        <v>29</v>
      </c>
      <c r="B37" s="5" t="s">
        <v>564</v>
      </c>
      <c r="C37" s="657">
        <v>13800000</v>
      </c>
      <c r="D37" s="672"/>
    </row>
    <row r="38" spans="1:4">
      <c r="A38" s="659">
        <v>30</v>
      </c>
      <c r="B38" s="5" t="s">
        <v>565</v>
      </c>
      <c r="C38" s="657">
        <v>14400000</v>
      </c>
      <c r="D38" s="672"/>
    </row>
    <row r="39" spans="1:4">
      <c r="A39" s="659">
        <v>31</v>
      </c>
      <c r="B39" s="5" t="s">
        <v>566</v>
      </c>
      <c r="C39" s="657">
        <v>15600000</v>
      </c>
      <c r="D39" s="672"/>
    </row>
    <row r="40" spans="1:4">
      <c r="A40" s="659">
        <v>32</v>
      </c>
      <c r="B40" s="5" t="s">
        <v>567</v>
      </c>
      <c r="C40" s="657">
        <v>17400000</v>
      </c>
      <c r="D40" s="672"/>
    </row>
    <row r="41" spans="1:4">
      <c r="A41" s="659">
        <v>33</v>
      </c>
      <c r="B41" s="5" t="s">
        <v>568</v>
      </c>
      <c r="C41" s="657">
        <v>12000000</v>
      </c>
      <c r="D41" s="672"/>
    </row>
    <row r="42" spans="1:4">
      <c r="A42" s="659">
        <v>34</v>
      </c>
      <c r="B42" s="5" t="s">
        <v>569</v>
      </c>
      <c r="C42" s="657">
        <v>18000000</v>
      </c>
      <c r="D42" s="672"/>
    </row>
    <row r="43" spans="1:4">
      <c r="A43" s="659">
        <v>35</v>
      </c>
      <c r="B43" s="5" t="s">
        <v>570</v>
      </c>
      <c r="C43" s="657">
        <v>4800000</v>
      </c>
      <c r="D43" s="672"/>
    </row>
    <row r="44" spans="1:4">
      <c r="A44" s="659">
        <v>36</v>
      </c>
      <c r="B44" s="5" t="s">
        <v>571</v>
      </c>
      <c r="C44" s="657">
        <v>13800000</v>
      </c>
      <c r="D44" s="672"/>
    </row>
    <row r="45" spans="1:4">
      <c r="A45" s="659">
        <v>37</v>
      </c>
      <c r="B45" s="5" t="s">
        <v>4461</v>
      </c>
      <c r="C45" s="657">
        <v>14400000</v>
      </c>
      <c r="D45" s="672"/>
    </row>
    <row r="46" spans="1:4">
      <c r="A46" s="659">
        <v>38</v>
      </c>
      <c r="B46" s="5" t="s">
        <v>572</v>
      </c>
      <c r="C46" s="657">
        <v>9600000</v>
      </c>
      <c r="D46" s="672"/>
    </row>
    <row r="47" spans="1:4">
      <c r="A47" s="659">
        <v>39</v>
      </c>
      <c r="B47" s="5" t="s">
        <v>573</v>
      </c>
      <c r="C47" s="657">
        <v>4800000</v>
      </c>
      <c r="D47" s="672"/>
    </row>
    <row r="48" spans="1:4">
      <c r="A48" s="659">
        <v>40</v>
      </c>
      <c r="B48" s="5" t="s">
        <v>4462</v>
      </c>
      <c r="C48" s="657">
        <v>8400000</v>
      </c>
      <c r="D48" s="672"/>
    </row>
    <row r="49" spans="1:4">
      <c r="A49" s="659">
        <v>41</v>
      </c>
      <c r="B49" s="5" t="s">
        <v>574</v>
      </c>
      <c r="C49" s="657">
        <v>17400000</v>
      </c>
      <c r="D49" s="672"/>
    </row>
    <row r="50" spans="1:4">
      <c r="A50" s="659">
        <v>42</v>
      </c>
      <c r="B50" s="5" t="s">
        <v>575</v>
      </c>
      <c r="C50" s="657">
        <v>15600000</v>
      </c>
      <c r="D50" s="672"/>
    </row>
    <row r="51" spans="1:4">
      <c r="A51" s="659">
        <v>43</v>
      </c>
      <c r="B51" s="5" t="s">
        <v>576</v>
      </c>
      <c r="C51" s="657">
        <v>7800000</v>
      </c>
      <c r="D51" s="672"/>
    </row>
    <row r="52" spans="1:4">
      <c r="A52" s="659">
        <v>44</v>
      </c>
      <c r="B52" s="5" t="s">
        <v>577</v>
      </c>
      <c r="C52" s="657">
        <v>8400000</v>
      </c>
      <c r="D52" s="672"/>
    </row>
    <row r="53" spans="1:4">
      <c r="A53" s="659">
        <v>45</v>
      </c>
      <c r="B53" s="5" t="s">
        <v>578</v>
      </c>
      <c r="C53" s="657">
        <v>12600000</v>
      </c>
      <c r="D53" s="672"/>
    </row>
    <row r="54" spans="1:4">
      <c r="A54" s="659">
        <v>46</v>
      </c>
      <c r="B54" s="5" t="s">
        <v>579</v>
      </c>
      <c r="C54" s="657">
        <v>10200000</v>
      </c>
      <c r="D54" s="672"/>
    </row>
    <row r="55" spans="1:4">
      <c r="A55" s="659">
        <v>47</v>
      </c>
      <c r="B55" s="5" t="s">
        <v>580</v>
      </c>
      <c r="C55" s="657">
        <v>11400000</v>
      </c>
      <c r="D55" s="672"/>
    </row>
    <row r="56" spans="1:4">
      <c r="A56" s="659">
        <v>48</v>
      </c>
      <c r="B56" s="5" t="s">
        <v>581</v>
      </c>
      <c r="C56" s="657">
        <v>19800000</v>
      </c>
      <c r="D56" s="672"/>
    </row>
    <row r="57" spans="1:4">
      <c r="A57" s="659">
        <v>49</v>
      </c>
      <c r="B57" s="5" t="s">
        <v>582</v>
      </c>
      <c r="C57" s="657">
        <v>6600000</v>
      </c>
      <c r="D57" s="672"/>
    </row>
    <row r="58" spans="1:4">
      <c r="A58" s="659">
        <v>50</v>
      </c>
      <c r="B58" s="5" t="s">
        <v>583</v>
      </c>
      <c r="C58" s="657">
        <v>21000000</v>
      </c>
      <c r="D58" s="672"/>
    </row>
    <row r="59" spans="1:4">
      <c r="A59" s="659">
        <v>51</v>
      </c>
      <c r="B59" s="5" t="s">
        <v>584</v>
      </c>
      <c r="C59" s="657">
        <v>9000000</v>
      </c>
      <c r="D59" s="672"/>
    </row>
    <row r="60" spans="1:4">
      <c r="A60" s="659">
        <v>52</v>
      </c>
      <c r="B60" s="5" t="s">
        <v>585</v>
      </c>
      <c r="C60" s="657">
        <v>8400000</v>
      </c>
      <c r="D60" s="672"/>
    </row>
    <row r="61" spans="1:4">
      <c r="A61" s="659">
        <v>53</v>
      </c>
      <c r="B61" s="5" t="s">
        <v>586</v>
      </c>
      <c r="C61" s="657">
        <v>8400000</v>
      </c>
      <c r="D61" s="672"/>
    </row>
    <row r="62" spans="1:4">
      <c r="A62" s="659">
        <v>54</v>
      </c>
      <c r="B62" s="5" t="s">
        <v>587</v>
      </c>
      <c r="C62" s="657">
        <v>7200000</v>
      </c>
      <c r="D62" s="672"/>
    </row>
    <row r="63" spans="1:4">
      <c r="A63" s="659">
        <v>55</v>
      </c>
      <c r="B63" s="5" t="s">
        <v>588</v>
      </c>
      <c r="C63" s="657">
        <v>9000000</v>
      </c>
      <c r="D63" s="672"/>
    </row>
    <row r="64" spans="1:4">
      <c r="A64" s="659">
        <v>56</v>
      </c>
      <c r="B64" s="5" t="s">
        <v>589</v>
      </c>
      <c r="C64" s="657">
        <v>10200000</v>
      </c>
      <c r="D64" s="672"/>
    </row>
    <row r="65" spans="1:4">
      <c r="A65" s="659">
        <v>57</v>
      </c>
      <c r="B65" s="5" t="s">
        <v>590</v>
      </c>
      <c r="C65" s="657">
        <v>9000000</v>
      </c>
      <c r="D65" s="672"/>
    </row>
    <row r="66" spans="1:4">
      <c r="A66" s="659">
        <v>58</v>
      </c>
      <c r="B66" s="5" t="s">
        <v>591</v>
      </c>
      <c r="C66" s="657">
        <v>12000000</v>
      </c>
      <c r="D66" s="672"/>
    </row>
    <row r="67" spans="1:4">
      <c r="A67" s="659">
        <v>59</v>
      </c>
      <c r="B67" s="5" t="s">
        <v>592</v>
      </c>
      <c r="C67" s="657">
        <v>9600000</v>
      </c>
      <c r="D67" s="672"/>
    </row>
    <row r="68" spans="1:4">
      <c r="A68" s="659">
        <v>60</v>
      </c>
      <c r="B68" s="5" t="s">
        <v>593</v>
      </c>
      <c r="C68" s="657">
        <v>13200000</v>
      </c>
      <c r="D68" s="672"/>
    </row>
    <row r="69" spans="1:4">
      <c r="A69" s="659">
        <v>61</v>
      </c>
      <c r="B69" s="5" t="s">
        <v>594</v>
      </c>
      <c r="C69" s="657">
        <v>18000000</v>
      </c>
      <c r="D69" s="672"/>
    </row>
    <row r="70" spans="1:4">
      <c r="A70" s="659">
        <v>62</v>
      </c>
      <c r="B70" s="5" t="s">
        <v>595</v>
      </c>
      <c r="C70" s="657">
        <v>8400000</v>
      </c>
      <c r="D70" s="672"/>
    </row>
    <row r="71" spans="1:4">
      <c r="A71" s="659">
        <v>63</v>
      </c>
      <c r="B71" s="5" t="s">
        <v>596</v>
      </c>
      <c r="C71" s="657">
        <v>7200000</v>
      </c>
      <c r="D71" s="672"/>
    </row>
    <row r="72" spans="1:4">
      <c r="A72" s="659">
        <v>64</v>
      </c>
      <c r="B72" s="5" t="s">
        <v>597</v>
      </c>
      <c r="C72" s="657">
        <v>10200000</v>
      </c>
      <c r="D72" s="672"/>
    </row>
    <row r="73" spans="1:4">
      <c r="A73" s="659">
        <v>65</v>
      </c>
      <c r="B73" s="5" t="s">
        <v>598</v>
      </c>
      <c r="C73" s="657">
        <v>19200000</v>
      </c>
      <c r="D73" s="672"/>
    </row>
    <row r="74" spans="1:4">
      <c r="A74" s="659">
        <v>66</v>
      </c>
      <c r="B74" s="5" t="s">
        <v>599</v>
      </c>
      <c r="C74" s="657">
        <v>13200000</v>
      </c>
      <c r="D74" s="672"/>
    </row>
    <row r="75" spans="1:4">
      <c r="A75" s="659">
        <v>67</v>
      </c>
      <c r="B75" s="5" t="s">
        <v>600</v>
      </c>
      <c r="C75" s="657">
        <v>15000000</v>
      </c>
      <c r="D75" s="672"/>
    </row>
    <row r="76" spans="1:4">
      <c r="A76" s="659">
        <v>68</v>
      </c>
      <c r="B76" s="5" t="s">
        <v>601</v>
      </c>
      <c r="C76" s="657">
        <v>10200000</v>
      </c>
      <c r="D76" s="672"/>
    </row>
    <row r="77" spans="1:4">
      <c r="A77" s="659">
        <v>69</v>
      </c>
      <c r="B77" s="5" t="s">
        <v>602</v>
      </c>
      <c r="C77" s="657">
        <v>10200000</v>
      </c>
      <c r="D77" s="672"/>
    </row>
    <row r="78" spans="1:4">
      <c r="A78" s="659">
        <v>70</v>
      </c>
      <c r="B78" s="5" t="s">
        <v>603</v>
      </c>
      <c r="C78" s="657">
        <v>9000000</v>
      </c>
      <c r="D78" s="672"/>
    </row>
    <row r="79" spans="1:4">
      <c r="A79" s="659">
        <v>71</v>
      </c>
      <c r="B79" s="5" t="s">
        <v>604</v>
      </c>
      <c r="C79" s="657">
        <v>18000000</v>
      </c>
      <c r="D79" s="672"/>
    </row>
    <row r="80" spans="1:4">
      <c r="A80" s="659">
        <v>72</v>
      </c>
      <c r="B80" s="5" t="s">
        <v>605</v>
      </c>
      <c r="C80" s="657">
        <v>33600000</v>
      </c>
      <c r="D80" s="672"/>
    </row>
    <row r="81" spans="1:4">
      <c r="A81" s="659">
        <v>73</v>
      </c>
      <c r="B81" s="5" t="s">
        <v>606</v>
      </c>
      <c r="C81" s="657">
        <v>16200000</v>
      </c>
      <c r="D81" s="672"/>
    </row>
    <row r="82" spans="1:4">
      <c r="A82" s="659">
        <v>74</v>
      </c>
      <c r="B82" s="5" t="s">
        <v>607</v>
      </c>
      <c r="C82" s="657">
        <v>4200000</v>
      </c>
      <c r="D82" s="672"/>
    </row>
    <row r="83" spans="1:4">
      <c r="A83" s="659">
        <v>75</v>
      </c>
      <c r="B83" s="5" t="s">
        <v>608</v>
      </c>
      <c r="C83" s="657">
        <v>42000000</v>
      </c>
      <c r="D83" s="672"/>
    </row>
    <row r="84" spans="1:4">
      <c r="A84" s="659">
        <v>76</v>
      </c>
      <c r="B84" s="5" t="s">
        <v>609</v>
      </c>
      <c r="C84" s="657">
        <v>13200000</v>
      </c>
      <c r="D84" s="672"/>
    </row>
    <row r="85" spans="1:4">
      <c r="A85" s="659">
        <v>77</v>
      </c>
      <c r="B85" s="5" t="s">
        <v>610</v>
      </c>
      <c r="C85" s="657">
        <v>15600000</v>
      </c>
      <c r="D85" s="672"/>
    </row>
    <row r="86" spans="1:4">
      <c r="A86" s="659">
        <v>78</v>
      </c>
      <c r="B86" s="5" t="s">
        <v>611</v>
      </c>
      <c r="C86" s="657">
        <v>8400000</v>
      </c>
      <c r="D86" s="672"/>
    </row>
    <row r="87" spans="1:4">
      <c r="A87" s="659">
        <v>79</v>
      </c>
      <c r="B87" s="5" t="s">
        <v>612</v>
      </c>
      <c r="C87" s="657">
        <v>17400000</v>
      </c>
      <c r="D87" s="672"/>
    </row>
    <row r="88" spans="1:4">
      <c r="A88" s="659">
        <v>80</v>
      </c>
      <c r="B88" s="5" t="s">
        <v>613</v>
      </c>
      <c r="C88" s="657">
        <v>19800000</v>
      </c>
      <c r="D88" s="672"/>
    </row>
    <row r="89" spans="1:4">
      <c r="A89" s="659">
        <v>81</v>
      </c>
      <c r="B89" s="5" t="s">
        <v>614</v>
      </c>
      <c r="C89" s="657">
        <v>18000000</v>
      </c>
      <c r="D89" s="672"/>
    </row>
    <row r="90" spans="1:4">
      <c r="A90" s="659">
        <v>82</v>
      </c>
      <c r="B90" s="5" t="s">
        <v>615</v>
      </c>
      <c r="C90" s="657">
        <v>25800000</v>
      </c>
      <c r="D90" s="672"/>
    </row>
    <row r="91" spans="1:4">
      <c r="A91" s="659">
        <v>83</v>
      </c>
      <c r="B91" s="5" t="s">
        <v>616</v>
      </c>
      <c r="C91" s="657">
        <v>10800000</v>
      </c>
      <c r="D91" s="672"/>
    </row>
    <row r="92" spans="1:4">
      <c r="A92" s="659">
        <v>84</v>
      </c>
      <c r="B92" s="5" t="s">
        <v>617</v>
      </c>
      <c r="C92" s="657">
        <v>8400000</v>
      </c>
      <c r="D92" s="672"/>
    </row>
    <row r="93" spans="1:4">
      <c r="A93" s="659">
        <v>85</v>
      </c>
      <c r="B93" s="5" t="s">
        <v>618</v>
      </c>
      <c r="C93" s="657">
        <v>9600000</v>
      </c>
      <c r="D93" s="672"/>
    </row>
    <row r="94" spans="1:4">
      <c r="A94" s="659">
        <v>86</v>
      </c>
      <c r="B94" s="5" t="s">
        <v>619</v>
      </c>
      <c r="C94" s="657">
        <v>9000000</v>
      </c>
      <c r="D94" s="672"/>
    </row>
    <row r="95" spans="1:4">
      <c r="A95" s="659">
        <v>87</v>
      </c>
      <c r="B95" s="5" t="s">
        <v>620</v>
      </c>
      <c r="C95" s="657">
        <v>7800000</v>
      </c>
      <c r="D95" s="672"/>
    </row>
    <row r="96" spans="1:4">
      <c r="A96" s="659">
        <v>88</v>
      </c>
      <c r="B96" s="5" t="s">
        <v>621</v>
      </c>
      <c r="C96" s="657">
        <v>6000000</v>
      </c>
      <c r="D96" s="672"/>
    </row>
    <row r="97" spans="1:4">
      <c r="A97" s="659">
        <v>89</v>
      </c>
      <c r="B97" s="5" t="s">
        <v>538</v>
      </c>
      <c r="C97" s="657">
        <v>9000000</v>
      </c>
      <c r="D97" s="672"/>
    </row>
    <row r="98" spans="1:4">
      <c r="A98" s="659">
        <v>90</v>
      </c>
      <c r="B98" s="5" t="s">
        <v>622</v>
      </c>
      <c r="C98" s="657">
        <v>12000000</v>
      </c>
      <c r="D98" s="672"/>
    </row>
    <row r="99" spans="1:4">
      <c r="A99" s="659">
        <v>91</v>
      </c>
      <c r="B99" s="5" t="s">
        <v>623</v>
      </c>
      <c r="C99" s="657">
        <v>8400000</v>
      </c>
      <c r="D99" s="672"/>
    </row>
    <row r="100" spans="1:4">
      <c r="A100" s="659">
        <v>92</v>
      </c>
      <c r="B100" s="5" t="s">
        <v>624</v>
      </c>
      <c r="C100" s="657">
        <v>0</v>
      </c>
      <c r="D100" s="672"/>
    </row>
    <row r="101" spans="1:4">
      <c r="A101" s="659">
        <v>93</v>
      </c>
      <c r="B101" s="5" t="s">
        <v>625</v>
      </c>
      <c r="C101" s="657">
        <v>12000000</v>
      </c>
      <c r="D101" s="672"/>
    </row>
    <row r="102" spans="1:4">
      <c r="A102" s="659">
        <v>94</v>
      </c>
      <c r="B102" s="5" t="s">
        <v>626</v>
      </c>
      <c r="C102" s="657">
        <v>20400000</v>
      </c>
      <c r="D102" s="672"/>
    </row>
    <row r="103" spans="1:4">
      <c r="A103" s="659">
        <v>95</v>
      </c>
      <c r="B103" s="5" t="s">
        <v>627</v>
      </c>
      <c r="C103" s="657">
        <v>10200000</v>
      </c>
      <c r="D103" s="672"/>
    </row>
    <row r="104" spans="1:4">
      <c r="A104" s="659">
        <v>96</v>
      </c>
      <c r="B104" s="5" t="s">
        <v>628</v>
      </c>
      <c r="C104" s="657">
        <v>14400000</v>
      </c>
      <c r="D104" s="672"/>
    </row>
    <row r="105" spans="1:4">
      <c r="A105" s="659">
        <v>97</v>
      </c>
      <c r="B105" s="5" t="s">
        <v>629</v>
      </c>
      <c r="C105" s="657">
        <v>9600000</v>
      </c>
      <c r="D105" s="672"/>
    </row>
    <row r="106" spans="1:4">
      <c r="A106" s="659">
        <v>98</v>
      </c>
      <c r="B106" s="5" t="s">
        <v>630</v>
      </c>
      <c r="C106" s="657">
        <v>13800000</v>
      </c>
      <c r="D106" s="672"/>
    </row>
    <row r="107" spans="1:4">
      <c r="A107" s="659">
        <v>99</v>
      </c>
      <c r="B107" s="5" t="s">
        <v>631</v>
      </c>
      <c r="C107" s="657">
        <v>12600000</v>
      </c>
      <c r="D107" s="672"/>
    </row>
    <row r="108" spans="1:4">
      <c r="A108" s="659">
        <v>100</v>
      </c>
      <c r="B108" s="5" t="s">
        <v>632</v>
      </c>
      <c r="C108" s="657">
        <v>8400000</v>
      </c>
      <c r="D108" s="672"/>
    </row>
    <row r="109" spans="1:4">
      <c r="A109" s="659">
        <v>101</v>
      </c>
      <c r="B109" s="5" t="s">
        <v>633</v>
      </c>
      <c r="C109" s="657">
        <v>16800000</v>
      </c>
      <c r="D109" s="672"/>
    </row>
    <row r="110" spans="1:4">
      <c r="A110" s="659">
        <v>102</v>
      </c>
      <c r="B110" s="5" t="s">
        <v>634</v>
      </c>
      <c r="C110" s="657">
        <v>9000000</v>
      </c>
      <c r="D110" s="672"/>
    </row>
    <row r="111" spans="1:4">
      <c r="A111" s="659">
        <v>103</v>
      </c>
      <c r="B111" s="5" t="s">
        <v>635</v>
      </c>
      <c r="C111" s="657">
        <v>13200000</v>
      </c>
      <c r="D111" s="672"/>
    </row>
    <row r="112" spans="1:4">
      <c r="A112" s="659">
        <v>104</v>
      </c>
      <c r="B112" s="5" t="s">
        <v>636</v>
      </c>
      <c r="C112" s="657">
        <v>16200000</v>
      </c>
      <c r="D112" s="672"/>
    </row>
    <row r="113" spans="1:4">
      <c r="A113" s="659">
        <v>105</v>
      </c>
      <c r="B113" s="5" t="s">
        <v>637</v>
      </c>
      <c r="C113" s="657">
        <v>13200000</v>
      </c>
      <c r="D113" s="672"/>
    </row>
    <row r="114" spans="1:4">
      <c r="A114" s="659">
        <v>106</v>
      </c>
      <c r="B114" s="5" t="s">
        <v>638</v>
      </c>
      <c r="C114" s="657">
        <v>7200000</v>
      </c>
      <c r="D114" s="672"/>
    </row>
    <row r="115" spans="1:4">
      <c r="A115" s="659">
        <v>107</v>
      </c>
      <c r="B115" s="5" t="s">
        <v>639</v>
      </c>
      <c r="C115" s="657">
        <v>10800000</v>
      </c>
      <c r="D115" s="672"/>
    </row>
    <row r="116" spans="1:4">
      <c r="A116" s="659">
        <v>108</v>
      </c>
      <c r="B116" s="5" t="s">
        <v>640</v>
      </c>
      <c r="C116" s="657">
        <v>8400000</v>
      </c>
      <c r="D116" s="672"/>
    </row>
    <row r="117" spans="1:4">
      <c r="A117" s="659">
        <v>109</v>
      </c>
      <c r="B117" s="5" t="s">
        <v>641</v>
      </c>
      <c r="C117" s="657">
        <v>8400000</v>
      </c>
      <c r="D117" s="672"/>
    </row>
    <row r="118" spans="1:4">
      <c r="A118" s="659">
        <v>110</v>
      </c>
      <c r="B118" s="5" t="s">
        <v>590</v>
      </c>
      <c r="C118" s="657">
        <v>7200000</v>
      </c>
      <c r="D118" s="672"/>
    </row>
    <row r="119" spans="1:4">
      <c r="A119" s="659">
        <v>111</v>
      </c>
      <c r="B119" s="5" t="s">
        <v>642</v>
      </c>
      <c r="C119" s="657">
        <v>30000000</v>
      </c>
      <c r="D119" s="672"/>
    </row>
    <row r="120" spans="1:4">
      <c r="A120" s="659">
        <v>112</v>
      </c>
      <c r="B120" s="5" t="s">
        <v>643</v>
      </c>
      <c r="C120" s="657">
        <v>31200000</v>
      </c>
      <c r="D120" s="672"/>
    </row>
    <row r="121" spans="1:4">
      <c r="A121" s="659">
        <v>113</v>
      </c>
      <c r="B121" s="5" t="s">
        <v>644</v>
      </c>
      <c r="C121" s="657">
        <v>12000000</v>
      </c>
      <c r="D121" s="672"/>
    </row>
    <row r="122" spans="1:4">
      <c r="A122" s="659">
        <v>114</v>
      </c>
      <c r="B122" s="5" t="s">
        <v>645</v>
      </c>
      <c r="C122" s="657">
        <v>9000000</v>
      </c>
      <c r="D122" s="672"/>
    </row>
    <row r="123" spans="1:4">
      <c r="A123" s="659">
        <v>115</v>
      </c>
      <c r="B123" s="5" t="s">
        <v>646</v>
      </c>
      <c r="C123" s="657">
        <v>0</v>
      </c>
      <c r="D123" s="672"/>
    </row>
    <row r="124" spans="1:4">
      <c r="A124" s="659">
        <v>116</v>
      </c>
      <c r="B124" s="5" t="s">
        <v>647</v>
      </c>
      <c r="C124" s="657">
        <v>12000000</v>
      </c>
      <c r="D124" s="672"/>
    </row>
    <row r="125" spans="1:4">
      <c r="A125" s="659">
        <v>117</v>
      </c>
      <c r="B125" s="5" t="s">
        <v>648</v>
      </c>
      <c r="C125" s="657">
        <v>22800000</v>
      </c>
      <c r="D125" s="672"/>
    </row>
    <row r="126" spans="1:4">
      <c r="A126" s="659">
        <v>118</v>
      </c>
      <c r="B126" s="5" t="s">
        <v>649</v>
      </c>
      <c r="C126" s="657">
        <v>7800000</v>
      </c>
      <c r="D126" s="672"/>
    </row>
    <row r="127" spans="1:4">
      <c r="A127" s="659">
        <v>119</v>
      </c>
      <c r="B127" s="5" t="s">
        <v>650</v>
      </c>
      <c r="C127" s="657">
        <v>3000000</v>
      </c>
      <c r="D127" s="672"/>
    </row>
    <row r="128" spans="1:4">
      <c r="A128" s="659">
        <v>120</v>
      </c>
      <c r="B128" s="5" t="s">
        <v>651</v>
      </c>
      <c r="C128" s="657">
        <v>10200000</v>
      </c>
      <c r="D128" s="672"/>
    </row>
    <row r="129" spans="1:4">
      <c r="A129" s="659">
        <v>121</v>
      </c>
      <c r="B129" s="5" t="s">
        <v>652</v>
      </c>
      <c r="C129" s="657">
        <v>8400000</v>
      </c>
      <c r="D129" s="672"/>
    </row>
    <row r="130" spans="1:4">
      <c r="A130" s="659">
        <v>122</v>
      </c>
      <c r="B130" s="5" t="s">
        <v>653</v>
      </c>
      <c r="C130" s="657">
        <v>22200000</v>
      </c>
      <c r="D130" s="672"/>
    </row>
    <row r="131" spans="1:4">
      <c r="A131" s="659">
        <v>123</v>
      </c>
      <c r="B131" s="5" t="s">
        <v>654</v>
      </c>
      <c r="C131" s="657">
        <v>13200000</v>
      </c>
      <c r="D131" s="672"/>
    </row>
    <row r="132" spans="1:4">
      <c r="A132" s="659">
        <v>124</v>
      </c>
      <c r="B132" s="5" t="s">
        <v>655</v>
      </c>
      <c r="C132" s="657">
        <v>7200000</v>
      </c>
      <c r="D132" s="672"/>
    </row>
    <row r="133" spans="1:4">
      <c r="A133" s="659">
        <v>125</v>
      </c>
      <c r="B133" s="5" t="s">
        <v>656</v>
      </c>
      <c r="C133" s="657">
        <v>9600000</v>
      </c>
      <c r="D133" s="672"/>
    </row>
    <row r="134" spans="1:4">
      <c r="A134" s="659">
        <v>126</v>
      </c>
      <c r="B134" s="5" t="s">
        <v>657</v>
      </c>
      <c r="C134" s="657">
        <v>7200000</v>
      </c>
      <c r="D134" s="672"/>
    </row>
    <row r="135" spans="1:4">
      <c r="A135" s="659">
        <v>127</v>
      </c>
      <c r="B135" s="5" t="s">
        <v>658</v>
      </c>
      <c r="C135" s="657">
        <v>15000000</v>
      </c>
      <c r="D135" s="672"/>
    </row>
    <row r="136" spans="1:4">
      <c r="A136" s="659">
        <v>128</v>
      </c>
      <c r="B136" s="5" t="s">
        <v>659</v>
      </c>
      <c r="C136" s="657">
        <v>24000000</v>
      </c>
      <c r="D136" s="672"/>
    </row>
    <row r="137" spans="1:4">
      <c r="A137" s="659">
        <v>129</v>
      </c>
      <c r="B137" s="5" t="s">
        <v>660</v>
      </c>
      <c r="C137" s="657">
        <v>7200000</v>
      </c>
      <c r="D137" s="672"/>
    </row>
    <row r="138" spans="1:4">
      <c r="A138" s="659">
        <v>130</v>
      </c>
      <c r="B138" s="5" t="s">
        <v>661</v>
      </c>
      <c r="C138" s="657">
        <v>14400000</v>
      </c>
      <c r="D138" s="672"/>
    </row>
    <row r="139" spans="1:4">
      <c r="A139" s="659">
        <v>131</v>
      </c>
      <c r="B139" s="5" t="s">
        <v>662</v>
      </c>
      <c r="C139" s="657">
        <v>16200000</v>
      </c>
      <c r="D139" s="672"/>
    </row>
    <row r="140" spans="1:4">
      <c r="A140" s="659">
        <v>132</v>
      </c>
      <c r="B140" s="5" t="s">
        <v>663</v>
      </c>
      <c r="C140" s="657">
        <v>12000000</v>
      </c>
      <c r="D140" s="672"/>
    </row>
    <row r="141" spans="1:4">
      <c r="A141" s="659">
        <v>133</v>
      </c>
      <c r="B141" s="5" t="s">
        <v>664</v>
      </c>
      <c r="C141" s="657">
        <v>13200000</v>
      </c>
      <c r="D141" s="672"/>
    </row>
    <row r="142" spans="1:4">
      <c r="A142" s="659">
        <v>134</v>
      </c>
      <c r="B142" s="5" t="s">
        <v>665</v>
      </c>
      <c r="C142" s="657">
        <v>9000000</v>
      </c>
      <c r="D142" s="672"/>
    </row>
    <row r="143" spans="1:4">
      <c r="A143" s="659">
        <v>135</v>
      </c>
      <c r="B143" s="5" t="s">
        <v>666</v>
      </c>
      <c r="C143" s="657">
        <v>9000000</v>
      </c>
      <c r="D143" s="672"/>
    </row>
    <row r="144" spans="1:4">
      <c r="A144" s="659">
        <v>136</v>
      </c>
      <c r="B144" s="5" t="s">
        <v>667</v>
      </c>
      <c r="C144" s="657">
        <v>22800000</v>
      </c>
      <c r="D144" s="672"/>
    </row>
    <row r="145" spans="1:4">
      <c r="A145" s="659">
        <v>137</v>
      </c>
      <c r="B145" s="5" t="s">
        <v>668</v>
      </c>
      <c r="C145" s="657">
        <v>13800000</v>
      </c>
      <c r="D145" s="672"/>
    </row>
    <row r="146" spans="1:4">
      <c r="A146" s="659">
        <v>138</v>
      </c>
      <c r="B146" s="5" t="s">
        <v>669</v>
      </c>
      <c r="C146" s="657">
        <v>15600000</v>
      </c>
      <c r="D146" s="672"/>
    </row>
    <row r="147" spans="1:4">
      <c r="A147" s="659">
        <v>139</v>
      </c>
      <c r="B147" s="5" t="s">
        <v>670</v>
      </c>
      <c r="C147" s="657">
        <v>10800000</v>
      </c>
      <c r="D147" s="672"/>
    </row>
    <row r="148" spans="1:4">
      <c r="A148" s="659">
        <v>140</v>
      </c>
      <c r="B148" s="5" t="s">
        <v>671</v>
      </c>
      <c r="C148" s="657">
        <v>12600000</v>
      </c>
      <c r="D148" s="672"/>
    </row>
    <row r="149" spans="1:4">
      <c r="A149" s="659">
        <v>141</v>
      </c>
      <c r="B149" s="5" t="s">
        <v>672</v>
      </c>
      <c r="C149" s="657">
        <v>13200000</v>
      </c>
      <c r="D149" s="672"/>
    </row>
    <row r="150" spans="1:4">
      <c r="A150" s="659">
        <v>142</v>
      </c>
      <c r="B150" s="5" t="s">
        <v>673</v>
      </c>
      <c r="C150" s="657">
        <v>8400000</v>
      </c>
      <c r="D150" s="672"/>
    </row>
    <row r="151" spans="1:4">
      <c r="A151" s="659">
        <v>143</v>
      </c>
      <c r="B151" s="5" t="s">
        <v>674</v>
      </c>
      <c r="C151" s="657">
        <v>15600000</v>
      </c>
      <c r="D151" s="672"/>
    </row>
    <row r="152" spans="1:4">
      <c r="A152" s="659">
        <v>144</v>
      </c>
      <c r="B152" s="5" t="s">
        <v>621</v>
      </c>
      <c r="C152" s="657">
        <v>12000000</v>
      </c>
      <c r="D152" s="672"/>
    </row>
    <row r="153" spans="1:4">
      <c r="A153" s="659">
        <v>145</v>
      </c>
      <c r="B153" s="5" t="s">
        <v>675</v>
      </c>
      <c r="C153" s="657">
        <v>30000000</v>
      </c>
      <c r="D153" s="672"/>
    </row>
    <row r="154" spans="1:4">
      <c r="A154" s="659">
        <v>146</v>
      </c>
      <c r="B154" s="5" t="s">
        <v>676</v>
      </c>
      <c r="C154" s="657">
        <v>12000000</v>
      </c>
      <c r="D154" s="672"/>
    </row>
    <row r="155" spans="1:4">
      <c r="A155" s="659">
        <v>147</v>
      </c>
      <c r="B155" s="5" t="s">
        <v>677</v>
      </c>
      <c r="C155" s="657">
        <v>9600000</v>
      </c>
      <c r="D155" s="672"/>
    </row>
    <row r="156" spans="1:4">
      <c r="A156" s="659">
        <v>148</v>
      </c>
      <c r="B156" s="5" t="s">
        <v>678</v>
      </c>
      <c r="C156" s="657">
        <v>13200000</v>
      </c>
      <c r="D156" s="672"/>
    </row>
    <row r="157" spans="1:4">
      <c r="A157" s="659">
        <v>149</v>
      </c>
      <c r="B157" s="5" t="s">
        <v>679</v>
      </c>
      <c r="C157" s="657">
        <v>12000000</v>
      </c>
      <c r="D157" s="672"/>
    </row>
    <row r="158" spans="1:4">
      <c r="A158" s="659">
        <v>150</v>
      </c>
      <c r="B158" s="5" t="s">
        <v>680</v>
      </c>
      <c r="C158" s="657">
        <v>9600000</v>
      </c>
      <c r="D158" s="672"/>
    </row>
    <row r="159" spans="1:4">
      <c r="A159" s="659">
        <v>151</v>
      </c>
      <c r="B159" s="5" t="s">
        <v>681</v>
      </c>
      <c r="C159" s="657">
        <v>23400000</v>
      </c>
      <c r="D159" s="672"/>
    </row>
    <row r="160" spans="1:4">
      <c r="A160" s="659">
        <v>152</v>
      </c>
      <c r="B160" s="5" t="s">
        <v>682</v>
      </c>
      <c r="C160" s="657">
        <v>11400000</v>
      </c>
      <c r="D160" s="672"/>
    </row>
    <row r="161" spans="1:4">
      <c r="A161" s="659">
        <v>153</v>
      </c>
      <c r="B161" s="5" t="s">
        <v>583</v>
      </c>
      <c r="C161" s="657">
        <v>10800000</v>
      </c>
      <c r="D161" s="672"/>
    </row>
    <row r="162" spans="1:4">
      <c r="A162" s="659">
        <v>154</v>
      </c>
      <c r="B162" s="5" t="s">
        <v>683</v>
      </c>
      <c r="C162" s="657">
        <v>40800000</v>
      </c>
      <c r="D162" s="672"/>
    </row>
    <row r="163" spans="1:4">
      <c r="A163" s="659">
        <v>155</v>
      </c>
      <c r="B163" s="5" t="s">
        <v>684</v>
      </c>
      <c r="C163" s="657">
        <v>15000000</v>
      </c>
      <c r="D163" s="672"/>
    </row>
    <row r="164" spans="1:4">
      <c r="A164" s="659">
        <v>156</v>
      </c>
      <c r="B164" s="5" t="s">
        <v>685</v>
      </c>
      <c r="C164" s="657">
        <v>16200000</v>
      </c>
      <c r="D164" s="672"/>
    </row>
    <row r="165" spans="1:4">
      <c r="A165" s="659">
        <v>157</v>
      </c>
      <c r="B165" s="5" t="s">
        <v>686</v>
      </c>
      <c r="C165" s="657">
        <v>24600000</v>
      </c>
      <c r="D165" s="672"/>
    </row>
    <row r="166" spans="1:4">
      <c r="A166" s="659">
        <v>158</v>
      </c>
      <c r="B166" s="5" t="s">
        <v>687</v>
      </c>
      <c r="C166" s="657">
        <v>15600000</v>
      </c>
      <c r="D166" s="672"/>
    </row>
    <row r="167" spans="1:4">
      <c r="A167" s="659">
        <v>159</v>
      </c>
      <c r="B167" s="5" t="s">
        <v>688</v>
      </c>
      <c r="C167" s="657">
        <v>13800000</v>
      </c>
      <c r="D167" s="672"/>
    </row>
    <row r="168" spans="1:4">
      <c r="A168" s="659">
        <v>160</v>
      </c>
      <c r="B168" s="5" t="s">
        <v>689</v>
      </c>
      <c r="C168" s="657">
        <v>10800000</v>
      </c>
      <c r="D168" s="672"/>
    </row>
    <row r="169" spans="1:4">
      <c r="A169" s="659">
        <v>161</v>
      </c>
      <c r="B169" s="5" t="s">
        <v>690</v>
      </c>
      <c r="C169" s="657">
        <v>22800000</v>
      </c>
      <c r="D169" s="672"/>
    </row>
    <row r="170" spans="1:4">
      <c r="A170" s="659">
        <v>162</v>
      </c>
      <c r="B170" s="5" t="s">
        <v>691</v>
      </c>
      <c r="C170" s="657">
        <v>12600000</v>
      </c>
      <c r="D170" s="672"/>
    </row>
    <row r="171" spans="1:4">
      <c r="A171" s="659">
        <v>163</v>
      </c>
      <c r="B171" s="5" t="s">
        <v>692</v>
      </c>
      <c r="C171" s="657">
        <v>7200000</v>
      </c>
      <c r="D171" s="672"/>
    </row>
    <row r="172" spans="1:4">
      <c r="A172" s="659">
        <v>164</v>
      </c>
      <c r="B172" s="5" t="s">
        <v>693</v>
      </c>
      <c r="C172" s="657">
        <v>30000000</v>
      </c>
      <c r="D172" s="672"/>
    </row>
    <row r="173" spans="1:4">
      <c r="A173" s="659">
        <v>165</v>
      </c>
      <c r="B173" s="5" t="s">
        <v>645</v>
      </c>
      <c r="C173" s="657">
        <v>9600000</v>
      </c>
      <c r="D173" s="672"/>
    </row>
    <row r="174" spans="1:4">
      <c r="A174" s="659">
        <v>166</v>
      </c>
      <c r="B174" s="5" t="s">
        <v>694</v>
      </c>
      <c r="C174" s="657">
        <v>14400000</v>
      </c>
      <c r="D174" s="672"/>
    </row>
    <row r="175" spans="1:4">
      <c r="A175" s="659">
        <v>167</v>
      </c>
      <c r="B175" s="5" t="s">
        <v>695</v>
      </c>
      <c r="C175" s="657">
        <v>13800000</v>
      </c>
      <c r="D175" s="672"/>
    </row>
    <row r="176" spans="1:4">
      <c r="A176" s="659">
        <v>168</v>
      </c>
      <c r="B176" s="5" t="s">
        <v>696</v>
      </c>
      <c r="C176" s="657">
        <v>9000000</v>
      </c>
      <c r="D176" s="672"/>
    </row>
    <row r="177" spans="1:4">
      <c r="A177" s="659">
        <v>169</v>
      </c>
      <c r="B177" s="5" t="s">
        <v>697</v>
      </c>
      <c r="C177" s="657">
        <v>13800000</v>
      </c>
      <c r="D177" s="672"/>
    </row>
    <row r="178" spans="1:4">
      <c r="A178" s="659">
        <v>170</v>
      </c>
      <c r="B178" s="5" t="s">
        <v>698</v>
      </c>
      <c r="C178" s="657">
        <v>21000000</v>
      </c>
      <c r="D178" s="672"/>
    </row>
    <row r="179" spans="1:4">
      <c r="A179" s="659">
        <v>171</v>
      </c>
      <c r="B179" s="5" t="s">
        <v>699</v>
      </c>
      <c r="C179" s="657">
        <v>16800000</v>
      </c>
      <c r="D179" s="672"/>
    </row>
    <row r="180" spans="1:4">
      <c r="A180" s="659">
        <v>172</v>
      </c>
      <c r="B180" s="5" t="s">
        <v>700</v>
      </c>
      <c r="C180" s="657">
        <v>19200000</v>
      </c>
      <c r="D180" s="672"/>
    </row>
    <row r="181" spans="1:4">
      <c r="A181" s="659">
        <v>173</v>
      </c>
      <c r="B181" s="5" t="s">
        <v>701</v>
      </c>
      <c r="C181" s="657">
        <v>15600000</v>
      </c>
      <c r="D181" s="672"/>
    </row>
    <row r="182" spans="1:4">
      <c r="A182" s="659">
        <v>174</v>
      </c>
      <c r="B182" s="5" t="s">
        <v>702</v>
      </c>
      <c r="C182" s="657">
        <v>16200000</v>
      </c>
      <c r="D182" s="672"/>
    </row>
    <row r="183" spans="1:4">
      <c r="A183" s="659">
        <v>175</v>
      </c>
      <c r="B183" s="5" t="s">
        <v>703</v>
      </c>
      <c r="C183" s="657">
        <v>39000000</v>
      </c>
      <c r="D183" s="672"/>
    </row>
    <row r="184" spans="1:4">
      <c r="A184" s="659">
        <v>176</v>
      </c>
      <c r="B184" s="5" t="s">
        <v>704</v>
      </c>
      <c r="C184" s="657">
        <v>11400000</v>
      </c>
      <c r="D184" s="672"/>
    </row>
    <row r="185" spans="1:4">
      <c r="A185" s="659">
        <v>177</v>
      </c>
      <c r="B185" s="5" t="s">
        <v>705</v>
      </c>
      <c r="C185" s="657">
        <v>14400000</v>
      </c>
      <c r="D185" s="672"/>
    </row>
    <row r="186" spans="1:4">
      <c r="A186" s="659">
        <v>178</v>
      </c>
      <c r="B186" s="5" t="s">
        <v>706</v>
      </c>
      <c r="C186" s="657">
        <v>25200000</v>
      </c>
      <c r="D186" s="672"/>
    </row>
    <row r="187" spans="1:4">
      <c r="A187" s="659">
        <v>179</v>
      </c>
      <c r="B187" s="5" t="s">
        <v>707</v>
      </c>
      <c r="C187" s="657">
        <v>18000000</v>
      </c>
      <c r="D187" s="672"/>
    </row>
    <row r="188" spans="1:4">
      <c r="A188" s="659">
        <v>180</v>
      </c>
      <c r="B188" s="5" t="s">
        <v>708</v>
      </c>
      <c r="C188" s="657">
        <v>10800000</v>
      </c>
      <c r="D188" s="672"/>
    </row>
    <row r="189" spans="1:4">
      <c r="A189" s="659">
        <v>181</v>
      </c>
      <c r="B189" s="5" t="s">
        <v>709</v>
      </c>
      <c r="C189" s="657">
        <v>13200000</v>
      </c>
      <c r="D189" s="672"/>
    </row>
    <row r="190" spans="1:4">
      <c r="A190" s="659">
        <v>182</v>
      </c>
      <c r="B190" s="5" t="s">
        <v>710</v>
      </c>
      <c r="C190" s="657">
        <v>21600000</v>
      </c>
      <c r="D190" s="672"/>
    </row>
    <row r="191" spans="1:4">
      <c r="A191" s="659">
        <v>183</v>
      </c>
      <c r="B191" s="5" t="s">
        <v>711</v>
      </c>
      <c r="C191" s="657">
        <v>7800000</v>
      </c>
      <c r="D191" s="672"/>
    </row>
    <row r="192" spans="1:4">
      <c r="A192" s="659">
        <v>184</v>
      </c>
      <c r="B192" s="5" t="s">
        <v>712</v>
      </c>
      <c r="C192" s="657">
        <v>18000000</v>
      </c>
      <c r="D192" s="672"/>
    </row>
    <row r="193" spans="1:4">
      <c r="A193" s="659">
        <v>185</v>
      </c>
      <c r="B193" s="5" t="s">
        <v>713</v>
      </c>
      <c r="C193" s="657">
        <v>18000000</v>
      </c>
      <c r="D193" s="672"/>
    </row>
    <row r="194" spans="1:4">
      <c r="A194" s="659">
        <v>186</v>
      </c>
      <c r="B194" s="5" t="s">
        <v>714</v>
      </c>
      <c r="C194" s="657">
        <v>10800000</v>
      </c>
      <c r="D194" s="672"/>
    </row>
    <row r="195" spans="1:4">
      <c r="A195" s="659">
        <v>187</v>
      </c>
      <c r="B195" s="5" t="s">
        <v>715</v>
      </c>
      <c r="C195" s="657">
        <v>18600000</v>
      </c>
      <c r="D195" s="672"/>
    </row>
    <row r="196" spans="1:4">
      <c r="A196" s="659">
        <v>188</v>
      </c>
      <c r="B196" s="5" t="s">
        <v>716</v>
      </c>
      <c r="C196" s="657">
        <v>20400000</v>
      </c>
      <c r="D196" s="672"/>
    </row>
    <row r="197" spans="1:4">
      <c r="A197" s="659">
        <v>189</v>
      </c>
      <c r="B197" s="5" t="s">
        <v>717</v>
      </c>
      <c r="C197" s="657">
        <v>18000000</v>
      </c>
      <c r="D197" s="672"/>
    </row>
    <row r="198" spans="1:4">
      <c r="A198" s="659">
        <v>190</v>
      </c>
      <c r="B198" s="5" t="s">
        <v>718</v>
      </c>
      <c r="C198" s="657">
        <v>24000000</v>
      </c>
      <c r="D198" s="672"/>
    </row>
    <row r="199" spans="1:4">
      <c r="A199" s="659">
        <v>191</v>
      </c>
      <c r="B199" s="5" t="s">
        <v>719</v>
      </c>
      <c r="C199" s="657">
        <v>20400000</v>
      </c>
      <c r="D199" s="672"/>
    </row>
    <row r="200" spans="1:4">
      <c r="A200" s="659">
        <v>192</v>
      </c>
      <c r="B200" s="5" t="s">
        <v>720</v>
      </c>
      <c r="C200" s="657">
        <v>22200000</v>
      </c>
      <c r="D200" s="672"/>
    </row>
    <row r="201" spans="1:4">
      <c r="A201" s="659">
        <v>193</v>
      </c>
      <c r="B201" s="5" t="s">
        <v>721</v>
      </c>
      <c r="C201" s="657">
        <v>12000000</v>
      </c>
      <c r="D201" s="672"/>
    </row>
    <row r="202" spans="1:4">
      <c r="A202" s="659">
        <v>194</v>
      </c>
      <c r="B202" s="5" t="s">
        <v>722</v>
      </c>
      <c r="C202" s="657">
        <v>22200000</v>
      </c>
      <c r="D202" s="672"/>
    </row>
    <row r="203" spans="1:4">
      <c r="A203" s="659">
        <v>195</v>
      </c>
      <c r="B203" s="5" t="s">
        <v>723</v>
      </c>
      <c r="C203" s="657">
        <v>17400000</v>
      </c>
      <c r="D203" s="672"/>
    </row>
    <row r="204" spans="1:4">
      <c r="A204" s="659">
        <v>196</v>
      </c>
      <c r="B204" s="5" t="s">
        <v>724</v>
      </c>
      <c r="C204" s="657">
        <v>7200000</v>
      </c>
      <c r="D204" s="672"/>
    </row>
    <row r="205" spans="1:4">
      <c r="A205" s="659">
        <v>197</v>
      </c>
      <c r="B205" s="5" t="s">
        <v>725</v>
      </c>
      <c r="C205" s="657">
        <v>7200000</v>
      </c>
      <c r="D205" s="672"/>
    </row>
    <row r="206" spans="1:4">
      <c r="A206" s="659">
        <v>198</v>
      </c>
      <c r="B206" s="5" t="s">
        <v>726</v>
      </c>
      <c r="C206" s="657">
        <v>7200000</v>
      </c>
      <c r="D206" s="672"/>
    </row>
    <row r="207" spans="1:4">
      <c r="A207" s="659">
        <v>199</v>
      </c>
      <c r="B207" s="5" t="s">
        <v>727</v>
      </c>
      <c r="C207" s="657">
        <v>10800000</v>
      </c>
      <c r="D207" s="672"/>
    </row>
    <row r="208" spans="1:4">
      <c r="A208" s="659">
        <v>200</v>
      </c>
      <c r="B208" s="5" t="s">
        <v>728</v>
      </c>
      <c r="C208" s="657">
        <v>9600000</v>
      </c>
      <c r="D208" s="672"/>
    </row>
    <row r="209" spans="1:4">
      <c r="A209" s="659">
        <v>201</v>
      </c>
      <c r="B209" s="5" t="s">
        <v>729</v>
      </c>
      <c r="C209" s="657">
        <v>21000000</v>
      </c>
      <c r="D209" s="672"/>
    </row>
    <row r="210" spans="1:4">
      <c r="A210" s="659">
        <v>202</v>
      </c>
      <c r="B210" s="5" t="s">
        <v>730</v>
      </c>
      <c r="C210" s="657">
        <v>41400000</v>
      </c>
      <c r="D210" s="672"/>
    </row>
    <row r="211" spans="1:4">
      <c r="A211" s="659">
        <v>203</v>
      </c>
      <c r="B211" s="5" t="s">
        <v>731</v>
      </c>
      <c r="C211" s="657">
        <v>4800000</v>
      </c>
      <c r="D211" s="672"/>
    </row>
    <row r="212" spans="1:4">
      <c r="A212" s="659">
        <v>204</v>
      </c>
      <c r="B212" s="5" t="s">
        <v>732</v>
      </c>
      <c r="C212" s="657">
        <v>12600000</v>
      </c>
      <c r="D212" s="672"/>
    </row>
    <row r="213" spans="1:4">
      <c r="A213" s="659">
        <v>205</v>
      </c>
      <c r="B213" s="5" t="s">
        <v>733</v>
      </c>
      <c r="C213" s="657">
        <v>19200000</v>
      </c>
      <c r="D213" s="672"/>
    </row>
    <row r="214" spans="1:4">
      <c r="A214" s="659">
        <v>206</v>
      </c>
      <c r="B214" s="5" t="s">
        <v>542</v>
      </c>
      <c r="C214" s="657">
        <v>10200000</v>
      </c>
      <c r="D214" s="672"/>
    </row>
    <row r="215" spans="1:4">
      <c r="A215" s="659">
        <v>207</v>
      </c>
      <c r="B215" s="5" t="s">
        <v>734</v>
      </c>
      <c r="C215" s="657">
        <v>9600000</v>
      </c>
      <c r="D215" s="672"/>
    </row>
    <row r="216" spans="1:4">
      <c r="A216" s="659">
        <v>208</v>
      </c>
      <c r="B216" s="5" t="s">
        <v>735</v>
      </c>
      <c r="C216" s="657">
        <v>9600000</v>
      </c>
      <c r="D216" s="672"/>
    </row>
    <row r="217" spans="1:4">
      <c r="A217" s="659">
        <v>209</v>
      </c>
      <c r="B217" s="5" t="s">
        <v>736</v>
      </c>
      <c r="C217" s="657">
        <v>6000000</v>
      </c>
      <c r="D217" s="672"/>
    </row>
    <row r="218" spans="1:4">
      <c r="A218" s="659">
        <v>210</v>
      </c>
      <c r="B218" s="5" t="s">
        <v>737</v>
      </c>
      <c r="C218" s="657">
        <v>7200000</v>
      </c>
      <c r="D218" s="672"/>
    </row>
    <row r="219" spans="1:4">
      <c r="A219" s="659">
        <v>211</v>
      </c>
      <c r="B219" s="5" t="s">
        <v>738</v>
      </c>
      <c r="C219" s="657">
        <v>9000000</v>
      </c>
      <c r="D219" s="672"/>
    </row>
    <row r="220" spans="1:4">
      <c r="A220" s="659">
        <v>212</v>
      </c>
      <c r="B220" s="5" t="s">
        <v>739</v>
      </c>
      <c r="C220" s="657">
        <v>10200000</v>
      </c>
      <c r="D220" s="672"/>
    </row>
    <row r="221" spans="1:4">
      <c r="A221" s="659">
        <v>213</v>
      </c>
      <c r="B221" s="5" t="s">
        <v>740</v>
      </c>
      <c r="C221" s="657">
        <v>16200000</v>
      </c>
      <c r="D221" s="672"/>
    </row>
    <row r="222" spans="1:4">
      <c r="A222" s="659">
        <v>214</v>
      </c>
      <c r="B222" s="5" t="s">
        <v>741</v>
      </c>
      <c r="C222" s="657">
        <v>7800000</v>
      </c>
      <c r="D222" s="672"/>
    </row>
    <row r="223" spans="1:4">
      <c r="A223" s="659">
        <v>215</v>
      </c>
      <c r="B223" s="5" t="s">
        <v>742</v>
      </c>
      <c r="C223" s="657">
        <v>6600000</v>
      </c>
      <c r="D223" s="672"/>
    </row>
    <row r="224" spans="1:4">
      <c r="A224" s="659">
        <v>216</v>
      </c>
      <c r="B224" s="5" t="s">
        <v>743</v>
      </c>
      <c r="C224" s="657">
        <v>20400000</v>
      </c>
      <c r="D224" s="672"/>
    </row>
    <row r="225" spans="1:4">
      <c r="A225" s="659">
        <v>217</v>
      </c>
      <c r="B225" s="5" t="s">
        <v>744</v>
      </c>
      <c r="C225" s="657">
        <v>19800000</v>
      </c>
      <c r="D225" s="672"/>
    </row>
    <row r="226" spans="1:4">
      <c r="A226" s="659">
        <v>218</v>
      </c>
      <c r="B226" s="5" t="s">
        <v>745</v>
      </c>
      <c r="C226" s="657">
        <v>17400000</v>
      </c>
      <c r="D226" s="672"/>
    </row>
    <row r="227" spans="1:4">
      <c r="A227" s="659">
        <v>219</v>
      </c>
      <c r="B227" s="5" t="s">
        <v>746</v>
      </c>
      <c r="C227" s="657">
        <v>19200000</v>
      </c>
      <c r="D227" s="672"/>
    </row>
    <row r="228" spans="1:4">
      <c r="A228" s="659">
        <v>220</v>
      </c>
      <c r="B228" s="5" t="s">
        <v>747</v>
      </c>
      <c r="C228" s="657">
        <v>27600000</v>
      </c>
      <c r="D228" s="672"/>
    </row>
    <row r="229" spans="1:4">
      <c r="A229" s="659">
        <v>221</v>
      </c>
      <c r="B229" s="5" t="s">
        <v>748</v>
      </c>
      <c r="C229" s="657">
        <v>70200000</v>
      </c>
      <c r="D229" s="672"/>
    </row>
    <row r="230" spans="1:4">
      <c r="A230" s="659">
        <v>222</v>
      </c>
      <c r="B230" s="5" t="s">
        <v>749</v>
      </c>
      <c r="C230" s="657">
        <v>44400000</v>
      </c>
      <c r="D230" s="672"/>
    </row>
    <row r="231" spans="1:4">
      <c r="A231" s="659">
        <v>223</v>
      </c>
      <c r="B231" s="5" t="s">
        <v>750</v>
      </c>
      <c r="C231" s="657">
        <v>13200000</v>
      </c>
      <c r="D231" s="672"/>
    </row>
    <row r="232" spans="1:4">
      <c r="A232" s="659">
        <v>224</v>
      </c>
      <c r="B232" s="5" t="s">
        <v>751</v>
      </c>
      <c r="C232" s="657">
        <v>14400000</v>
      </c>
      <c r="D232" s="672"/>
    </row>
    <row r="233" spans="1:4">
      <c r="A233" s="659">
        <v>225</v>
      </c>
      <c r="B233" s="5" t="s">
        <v>752</v>
      </c>
      <c r="C233" s="657">
        <v>18000000</v>
      </c>
      <c r="D233" s="672"/>
    </row>
    <row r="234" spans="1:4">
      <c r="A234" s="659">
        <v>226</v>
      </c>
      <c r="B234" s="5" t="s">
        <v>753</v>
      </c>
      <c r="C234" s="657">
        <v>18000000</v>
      </c>
      <c r="D234" s="672"/>
    </row>
    <row r="235" spans="1:4">
      <c r="A235" s="659">
        <v>227</v>
      </c>
      <c r="B235" s="5" t="s">
        <v>754</v>
      </c>
      <c r="C235" s="657">
        <v>29400000</v>
      </c>
      <c r="D235" s="672"/>
    </row>
    <row r="236" spans="1:4">
      <c r="A236" s="659">
        <v>228</v>
      </c>
      <c r="B236" s="5" t="s">
        <v>755</v>
      </c>
      <c r="C236" s="657">
        <v>34200000</v>
      </c>
      <c r="D236" s="672"/>
    </row>
    <row r="237" spans="1:4">
      <c r="A237" s="659">
        <v>229</v>
      </c>
      <c r="B237" s="5" t="s">
        <v>756</v>
      </c>
      <c r="C237" s="657">
        <v>20400000</v>
      </c>
      <c r="D237" s="672"/>
    </row>
    <row r="238" spans="1:4">
      <c r="A238" s="659">
        <v>230</v>
      </c>
      <c r="B238" s="5" t="s">
        <v>757</v>
      </c>
      <c r="C238" s="657">
        <v>15600000</v>
      </c>
      <c r="D238" s="672"/>
    </row>
    <row r="239" spans="1:4">
      <c r="A239" s="659">
        <v>231</v>
      </c>
      <c r="B239" s="5" t="s">
        <v>758</v>
      </c>
      <c r="C239" s="657">
        <v>12000000</v>
      </c>
      <c r="D239" s="672"/>
    </row>
    <row r="240" spans="1:4">
      <c r="A240" s="659">
        <v>232</v>
      </c>
      <c r="B240" s="5" t="s">
        <v>759</v>
      </c>
      <c r="C240" s="657">
        <v>10200000</v>
      </c>
      <c r="D240" s="672"/>
    </row>
    <row r="241" spans="1:4">
      <c r="A241" s="659">
        <v>233</v>
      </c>
      <c r="B241" s="5" t="s">
        <v>760</v>
      </c>
      <c r="C241" s="657">
        <v>13800000</v>
      </c>
      <c r="D241" s="672"/>
    </row>
    <row r="242" spans="1:4">
      <c r="A242" s="659">
        <v>234</v>
      </c>
      <c r="B242" s="5" t="s">
        <v>761</v>
      </c>
      <c r="C242" s="657">
        <v>12600000</v>
      </c>
      <c r="D242" s="672"/>
    </row>
    <row r="243" spans="1:4">
      <c r="A243" s="659">
        <v>235</v>
      </c>
      <c r="B243" s="5" t="s">
        <v>762</v>
      </c>
      <c r="C243" s="657">
        <v>12600000</v>
      </c>
      <c r="D243" s="672"/>
    </row>
    <row r="244" spans="1:4">
      <c r="A244" s="659">
        <v>236</v>
      </c>
      <c r="B244" s="5" t="s">
        <v>763</v>
      </c>
      <c r="C244" s="657">
        <v>12000000</v>
      </c>
      <c r="D244" s="672"/>
    </row>
    <row r="245" spans="1:4">
      <c r="A245" s="659">
        <v>237</v>
      </c>
      <c r="B245" s="5" t="s">
        <v>764</v>
      </c>
      <c r="C245" s="657">
        <v>16800000</v>
      </c>
      <c r="D245" s="672"/>
    </row>
    <row r="246" spans="1:4">
      <c r="A246" s="659">
        <v>238</v>
      </c>
      <c r="B246" s="5" t="s">
        <v>765</v>
      </c>
      <c r="C246" s="657">
        <v>22800000</v>
      </c>
      <c r="D246" s="672"/>
    </row>
    <row r="247" spans="1:4">
      <c r="A247" s="659">
        <v>239</v>
      </c>
      <c r="B247" s="5" t="s">
        <v>766</v>
      </c>
      <c r="C247" s="657">
        <v>21000000</v>
      </c>
      <c r="D247" s="672"/>
    </row>
    <row r="248" spans="1:4">
      <c r="A248" s="659">
        <v>240</v>
      </c>
      <c r="B248" s="5" t="s">
        <v>767</v>
      </c>
      <c r="C248" s="657">
        <v>13800000</v>
      </c>
      <c r="D248" s="672"/>
    </row>
    <row r="249" spans="1:4">
      <c r="A249" s="659">
        <v>241</v>
      </c>
      <c r="B249" s="5" t="s">
        <v>768</v>
      </c>
      <c r="C249" s="657">
        <v>22200000</v>
      </c>
      <c r="D249" s="672"/>
    </row>
    <row r="250" spans="1:4">
      <c r="A250" s="659">
        <v>242</v>
      </c>
      <c r="B250" s="5" t="s">
        <v>769</v>
      </c>
      <c r="C250" s="657">
        <v>23400000</v>
      </c>
      <c r="D250" s="672"/>
    </row>
    <row r="251" spans="1:4">
      <c r="A251" s="659">
        <v>243</v>
      </c>
      <c r="B251" s="5" t="s">
        <v>770</v>
      </c>
      <c r="C251" s="657">
        <v>17400000</v>
      </c>
      <c r="D251" s="672"/>
    </row>
    <row r="252" spans="1:4">
      <c r="A252" s="659">
        <v>244</v>
      </c>
      <c r="B252" s="5" t="s">
        <v>771</v>
      </c>
      <c r="C252" s="657">
        <v>16200000</v>
      </c>
      <c r="D252" s="672"/>
    </row>
    <row r="253" spans="1:4">
      <c r="A253" s="659">
        <v>245</v>
      </c>
      <c r="B253" s="5" t="s">
        <v>772</v>
      </c>
      <c r="C253" s="657">
        <v>15000000</v>
      </c>
      <c r="D253" s="672"/>
    </row>
    <row r="254" spans="1:4">
      <c r="A254" s="659">
        <v>246</v>
      </c>
      <c r="B254" s="5" t="s">
        <v>773</v>
      </c>
      <c r="C254" s="657">
        <v>46800000</v>
      </c>
      <c r="D254" s="672"/>
    </row>
    <row r="255" spans="1:4">
      <c r="A255" s="659">
        <v>247</v>
      </c>
      <c r="B255" s="5" t="s">
        <v>774</v>
      </c>
      <c r="C255" s="657">
        <v>7200000</v>
      </c>
      <c r="D255" s="672"/>
    </row>
    <row r="256" spans="1:4">
      <c r="A256" s="659">
        <v>248</v>
      </c>
      <c r="B256" s="5" t="s">
        <v>728</v>
      </c>
      <c r="C256" s="657">
        <v>8400000</v>
      </c>
      <c r="D256" s="672"/>
    </row>
    <row r="257" spans="1:4">
      <c r="A257" s="659">
        <v>249</v>
      </c>
      <c r="B257" s="5" t="s">
        <v>775</v>
      </c>
      <c r="C257" s="657">
        <v>16800000</v>
      </c>
      <c r="D257" s="672"/>
    </row>
    <row r="258" spans="1:4">
      <c r="A258" s="659">
        <v>250</v>
      </c>
      <c r="B258" s="5" t="s">
        <v>776</v>
      </c>
      <c r="C258" s="657">
        <v>22800000</v>
      </c>
      <c r="D258" s="672"/>
    </row>
    <row r="259" spans="1:4">
      <c r="A259" s="659">
        <v>251</v>
      </c>
      <c r="B259" s="5" t="s">
        <v>777</v>
      </c>
      <c r="C259" s="657">
        <v>8400000</v>
      </c>
      <c r="D259" s="672"/>
    </row>
    <row r="260" spans="1:4">
      <c r="A260" s="659">
        <v>252</v>
      </c>
      <c r="B260" s="5" t="s">
        <v>583</v>
      </c>
      <c r="C260" s="657">
        <v>9600000</v>
      </c>
      <c r="D260" s="672"/>
    </row>
    <row r="261" spans="1:4">
      <c r="A261" s="659">
        <v>253</v>
      </c>
      <c r="B261" s="5" t="s">
        <v>778</v>
      </c>
      <c r="C261" s="657">
        <v>13200000</v>
      </c>
      <c r="D261" s="672"/>
    </row>
    <row r="262" spans="1:4">
      <c r="A262" s="659">
        <v>254</v>
      </c>
      <c r="B262" s="5" t="s">
        <v>779</v>
      </c>
      <c r="C262" s="657">
        <v>15000000</v>
      </c>
      <c r="D262" s="672"/>
    </row>
    <row r="263" spans="1:4">
      <c r="A263" s="659">
        <v>255</v>
      </c>
      <c r="B263" s="5" t="s">
        <v>780</v>
      </c>
      <c r="C263" s="657">
        <v>21000000</v>
      </c>
      <c r="D263" s="672"/>
    </row>
    <row r="264" spans="1:4">
      <c r="A264" s="659">
        <v>256</v>
      </c>
      <c r="B264" s="5" t="s">
        <v>781</v>
      </c>
      <c r="C264" s="657">
        <v>15000000</v>
      </c>
      <c r="D264" s="672"/>
    </row>
    <row r="265" spans="1:4">
      <c r="A265" s="659">
        <v>257</v>
      </c>
      <c r="B265" s="5" t="s">
        <v>782</v>
      </c>
      <c r="C265" s="657">
        <v>56400000</v>
      </c>
      <c r="D265" s="672"/>
    </row>
    <row r="266" spans="1:4">
      <c r="A266" s="659">
        <v>258</v>
      </c>
      <c r="B266" s="5" t="s">
        <v>783</v>
      </c>
      <c r="C266" s="657">
        <v>33600000</v>
      </c>
      <c r="D266" s="672"/>
    </row>
    <row r="267" spans="1:4">
      <c r="A267" s="659">
        <v>259</v>
      </c>
      <c r="B267" s="5" t="s">
        <v>784</v>
      </c>
      <c r="C267" s="657">
        <v>9600000</v>
      </c>
      <c r="D267" s="672"/>
    </row>
    <row r="268" spans="1:4">
      <c r="A268" s="659">
        <v>260</v>
      </c>
      <c r="B268" s="5" t="s">
        <v>785</v>
      </c>
      <c r="C268" s="657">
        <v>12000000</v>
      </c>
      <c r="D268" s="672"/>
    </row>
    <row r="269" spans="1:4">
      <c r="A269" s="659">
        <v>261</v>
      </c>
      <c r="B269" s="5" t="s">
        <v>786</v>
      </c>
      <c r="C269" s="657">
        <v>12000000</v>
      </c>
      <c r="D269" s="672"/>
    </row>
    <row r="270" spans="1:4">
      <c r="A270" s="659">
        <v>262</v>
      </c>
      <c r="B270" s="5" t="s">
        <v>4463</v>
      </c>
      <c r="C270" s="657">
        <v>18600000</v>
      </c>
      <c r="D270" s="672"/>
    </row>
    <row r="271" spans="1:4">
      <c r="A271" s="659">
        <v>263</v>
      </c>
      <c r="B271" s="5" t="s">
        <v>787</v>
      </c>
      <c r="C271" s="657">
        <v>7200000</v>
      </c>
      <c r="D271" s="672"/>
    </row>
    <row r="272" spans="1:4">
      <c r="A272" s="659">
        <v>264</v>
      </c>
      <c r="B272" s="5" t="s">
        <v>788</v>
      </c>
      <c r="C272" s="657">
        <v>11400000</v>
      </c>
      <c r="D272" s="672"/>
    </row>
    <row r="273" spans="1:4">
      <c r="A273" s="659">
        <v>265</v>
      </c>
      <c r="B273" s="5" t="s">
        <v>789</v>
      </c>
      <c r="C273" s="657">
        <v>21000000</v>
      </c>
      <c r="D273" s="672"/>
    </row>
    <row r="274" spans="1:4">
      <c r="A274" s="659">
        <v>266</v>
      </c>
      <c r="B274" s="5" t="s">
        <v>790</v>
      </c>
      <c r="C274" s="657">
        <v>10800000</v>
      </c>
      <c r="D274" s="672"/>
    </row>
    <row r="275" spans="1:4">
      <c r="A275" s="659">
        <v>267</v>
      </c>
      <c r="B275" s="5" t="s">
        <v>791</v>
      </c>
      <c r="C275" s="657">
        <v>12000000</v>
      </c>
      <c r="D275" s="672"/>
    </row>
    <row r="276" spans="1:4">
      <c r="A276" s="659">
        <v>268</v>
      </c>
      <c r="B276" s="5" t="s">
        <v>792</v>
      </c>
      <c r="C276" s="657">
        <v>12000000</v>
      </c>
      <c r="D276" s="672"/>
    </row>
    <row r="277" spans="1:4">
      <c r="A277" s="659">
        <v>269</v>
      </c>
      <c r="B277" s="5" t="s">
        <v>793</v>
      </c>
      <c r="C277" s="657">
        <v>52800000</v>
      </c>
      <c r="D277" s="672"/>
    </row>
    <row r="278" spans="1:4">
      <c r="A278" s="659">
        <v>270</v>
      </c>
      <c r="B278" s="5" t="s">
        <v>794</v>
      </c>
      <c r="C278" s="657">
        <v>49200000</v>
      </c>
      <c r="D278" s="672"/>
    </row>
    <row r="279" spans="1:4">
      <c r="A279" s="659">
        <v>271</v>
      </c>
      <c r="B279" s="5" t="s">
        <v>795</v>
      </c>
      <c r="C279" s="657">
        <v>15600000</v>
      </c>
      <c r="D279" s="672"/>
    </row>
    <row r="280" spans="1:4">
      <c r="A280" s="659">
        <v>272</v>
      </c>
      <c r="B280" s="5" t="s">
        <v>796</v>
      </c>
      <c r="C280" s="657">
        <v>30000000</v>
      </c>
      <c r="D280" s="672"/>
    </row>
    <row r="281" spans="1:4">
      <c r="A281" s="659">
        <v>273</v>
      </c>
      <c r="B281" s="5" t="s">
        <v>797</v>
      </c>
      <c r="C281" s="657">
        <v>18000000</v>
      </c>
      <c r="D281" s="672"/>
    </row>
    <row r="282" spans="1:4">
      <c r="A282" s="659">
        <v>274</v>
      </c>
      <c r="B282" s="5" t="s">
        <v>798</v>
      </c>
      <c r="C282" s="657">
        <v>37800000</v>
      </c>
      <c r="D282" s="672"/>
    </row>
    <row r="283" spans="1:4">
      <c r="A283" s="659">
        <v>275</v>
      </c>
      <c r="B283" s="5" t="s">
        <v>799</v>
      </c>
      <c r="C283" s="657">
        <v>9600000</v>
      </c>
      <c r="D283" s="672"/>
    </row>
    <row r="284" spans="1:4">
      <c r="A284" s="659">
        <v>276</v>
      </c>
      <c r="B284" s="5" t="s">
        <v>800</v>
      </c>
      <c r="C284" s="657">
        <v>25200000</v>
      </c>
      <c r="D284" s="672"/>
    </row>
    <row r="285" spans="1:4">
      <c r="A285" s="659">
        <v>277</v>
      </c>
      <c r="B285" s="5" t="s">
        <v>801</v>
      </c>
      <c r="C285" s="657">
        <v>18000000</v>
      </c>
      <c r="D285" s="672"/>
    </row>
    <row r="286" spans="1:4">
      <c r="A286" s="659">
        <v>278</v>
      </c>
      <c r="B286" s="5" t="s">
        <v>802</v>
      </c>
      <c r="C286" s="657">
        <v>18000000</v>
      </c>
      <c r="D286" s="672"/>
    </row>
    <row r="287" spans="1:4">
      <c r="A287" s="659">
        <v>279</v>
      </c>
      <c r="B287" s="5" t="s">
        <v>803</v>
      </c>
      <c r="C287" s="657">
        <v>15000000</v>
      </c>
      <c r="D287" s="672"/>
    </row>
    <row r="288" spans="1:4">
      <c r="A288" s="659">
        <v>280</v>
      </c>
      <c r="B288" s="5" t="s">
        <v>804</v>
      </c>
      <c r="C288" s="657">
        <v>16200000</v>
      </c>
      <c r="D288" s="672"/>
    </row>
    <row r="289" spans="1:4">
      <c r="A289" s="659">
        <v>281</v>
      </c>
      <c r="B289" s="5" t="s">
        <v>805</v>
      </c>
      <c r="C289" s="657">
        <v>13800000</v>
      </c>
      <c r="D289" s="672"/>
    </row>
    <row r="290" spans="1:4">
      <c r="A290" s="659">
        <v>282</v>
      </c>
      <c r="B290" s="5" t="s">
        <v>806</v>
      </c>
      <c r="C290" s="657">
        <v>34200000</v>
      </c>
      <c r="D290" s="672"/>
    </row>
    <row r="291" spans="1:4">
      <c r="A291" s="659">
        <v>283</v>
      </c>
      <c r="B291" s="5" t="s">
        <v>807</v>
      </c>
      <c r="C291" s="657">
        <v>13800000</v>
      </c>
      <c r="D291" s="672"/>
    </row>
    <row r="292" spans="1:4">
      <c r="A292" s="659">
        <v>284</v>
      </c>
      <c r="B292" s="5" t="s">
        <v>808</v>
      </c>
      <c r="C292" s="657">
        <v>20400000</v>
      </c>
      <c r="D292" s="672"/>
    </row>
    <row r="293" spans="1:4">
      <c r="A293" s="659">
        <v>285</v>
      </c>
      <c r="B293" s="5" t="s">
        <v>809</v>
      </c>
      <c r="C293" s="657">
        <v>12600000</v>
      </c>
      <c r="D293" s="672"/>
    </row>
    <row r="294" spans="1:4">
      <c r="A294" s="659">
        <v>286</v>
      </c>
      <c r="B294" s="5" t="s">
        <v>810</v>
      </c>
      <c r="C294" s="657">
        <v>63600000</v>
      </c>
      <c r="D294" s="672"/>
    </row>
    <row r="295" spans="1:4">
      <c r="A295" s="659">
        <v>287</v>
      </c>
      <c r="B295" s="5" t="s">
        <v>811</v>
      </c>
      <c r="C295" s="657">
        <v>12000000</v>
      </c>
      <c r="D295" s="672"/>
    </row>
    <row r="296" spans="1:4">
      <c r="A296" s="659">
        <v>288</v>
      </c>
      <c r="B296" s="5" t="s">
        <v>812</v>
      </c>
      <c r="C296" s="657">
        <v>50400000</v>
      </c>
      <c r="D296" s="672"/>
    </row>
    <row r="297" spans="1:4">
      <c r="A297" s="659">
        <v>289</v>
      </c>
      <c r="B297" s="5" t="s">
        <v>813</v>
      </c>
      <c r="C297" s="657">
        <v>21000000</v>
      </c>
      <c r="D297" s="672"/>
    </row>
    <row r="298" spans="1:4">
      <c r="A298" s="659">
        <v>290</v>
      </c>
      <c r="B298" s="5" t="s">
        <v>814</v>
      </c>
      <c r="C298" s="657">
        <v>7800000</v>
      </c>
      <c r="D298" s="672"/>
    </row>
    <row r="299" spans="1:4">
      <c r="A299" s="659">
        <v>291</v>
      </c>
      <c r="B299" s="5" t="s">
        <v>815</v>
      </c>
      <c r="C299" s="657">
        <v>29400000</v>
      </c>
      <c r="D299" s="672"/>
    </row>
    <row r="300" spans="1:4">
      <c r="A300" s="659">
        <v>292</v>
      </c>
      <c r="B300" s="5" t="s">
        <v>816</v>
      </c>
      <c r="C300" s="657">
        <v>9000000</v>
      </c>
      <c r="D300" s="672"/>
    </row>
    <row r="301" spans="1:4">
      <c r="A301" s="659">
        <v>293</v>
      </c>
      <c r="B301" s="5" t="s">
        <v>817</v>
      </c>
      <c r="C301" s="657">
        <v>13800000</v>
      </c>
      <c r="D301" s="672"/>
    </row>
    <row r="302" spans="1:4">
      <c r="A302" s="659">
        <v>294</v>
      </c>
      <c r="B302" s="5" t="s">
        <v>775</v>
      </c>
      <c r="C302" s="657">
        <v>9600000</v>
      </c>
      <c r="D302" s="672"/>
    </row>
    <row r="303" spans="1:4">
      <c r="A303" s="659">
        <v>295</v>
      </c>
      <c r="B303" s="5" t="s">
        <v>818</v>
      </c>
      <c r="C303" s="657">
        <v>12000000</v>
      </c>
      <c r="D303" s="672"/>
    </row>
    <row r="304" spans="1:4">
      <c r="A304" s="659">
        <v>296</v>
      </c>
      <c r="B304" s="5" t="s">
        <v>819</v>
      </c>
      <c r="C304" s="657">
        <v>9000000</v>
      </c>
      <c r="D304" s="672"/>
    </row>
    <row r="305" spans="1:4">
      <c r="A305" s="659">
        <v>297</v>
      </c>
      <c r="B305" s="5" t="s">
        <v>820</v>
      </c>
      <c r="C305" s="657">
        <v>7200000</v>
      </c>
      <c r="D305" s="672"/>
    </row>
    <row r="306" spans="1:4">
      <c r="A306" s="659">
        <v>298</v>
      </c>
      <c r="B306" s="5" t="s">
        <v>821</v>
      </c>
      <c r="C306" s="657">
        <v>10800000</v>
      </c>
      <c r="D306" s="672"/>
    </row>
    <row r="307" spans="1:4">
      <c r="A307" s="659">
        <v>299</v>
      </c>
      <c r="B307" s="5" t="s">
        <v>822</v>
      </c>
      <c r="C307" s="657">
        <v>9600000</v>
      </c>
      <c r="D307" s="672"/>
    </row>
    <row r="308" spans="1:4">
      <c r="A308" s="659">
        <v>300</v>
      </c>
      <c r="B308" s="5" t="s">
        <v>823</v>
      </c>
      <c r="C308" s="657">
        <v>8400000</v>
      </c>
      <c r="D308" s="672"/>
    </row>
    <row r="309" spans="1:4">
      <c r="A309" s="659">
        <v>301</v>
      </c>
      <c r="B309" s="5" t="s">
        <v>824</v>
      </c>
      <c r="C309" s="657">
        <v>20400000</v>
      </c>
      <c r="D309" s="672"/>
    </row>
    <row r="310" spans="1:4">
      <c r="A310" s="659">
        <v>302</v>
      </c>
      <c r="B310" s="5" t="s">
        <v>542</v>
      </c>
      <c r="C310" s="657">
        <v>11400000</v>
      </c>
      <c r="D310" s="672"/>
    </row>
    <row r="311" spans="1:4">
      <c r="A311" s="659">
        <v>303</v>
      </c>
      <c r="B311" s="5" t="s">
        <v>825</v>
      </c>
      <c r="C311" s="657">
        <v>15600000</v>
      </c>
      <c r="D311" s="672"/>
    </row>
    <row r="312" spans="1:4">
      <c r="A312" s="659">
        <v>304</v>
      </c>
      <c r="B312" s="5" t="s">
        <v>826</v>
      </c>
      <c r="C312" s="657">
        <v>10200000</v>
      </c>
      <c r="D312" s="672"/>
    </row>
    <row r="313" spans="1:4">
      <c r="A313" s="659">
        <v>305</v>
      </c>
      <c r="B313" s="5" t="s">
        <v>827</v>
      </c>
      <c r="C313" s="657">
        <v>7200000</v>
      </c>
      <c r="D313" s="672"/>
    </row>
    <row r="314" spans="1:4">
      <c r="A314" s="659">
        <v>306</v>
      </c>
      <c r="B314" s="5" t="s">
        <v>828</v>
      </c>
      <c r="C314" s="657">
        <v>9000000</v>
      </c>
      <c r="D314" s="672"/>
    </row>
    <row r="315" spans="1:4">
      <c r="A315" s="659">
        <v>307</v>
      </c>
      <c r="B315" s="5" t="s">
        <v>829</v>
      </c>
      <c r="C315" s="657">
        <v>27600000</v>
      </c>
      <c r="D315" s="672"/>
    </row>
    <row r="316" spans="1:4">
      <c r="A316" s="659">
        <v>308</v>
      </c>
      <c r="B316" s="5" t="s">
        <v>830</v>
      </c>
      <c r="C316" s="657">
        <v>33000000</v>
      </c>
      <c r="D316" s="672"/>
    </row>
    <row r="317" spans="1:4">
      <c r="A317" s="659">
        <v>309</v>
      </c>
      <c r="B317" s="5" t="s">
        <v>831</v>
      </c>
      <c r="C317" s="657">
        <v>19800000</v>
      </c>
      <c r="D317" s="672"/>
    </row>
    <row r="318" spans="1:4">
      <c r="A318" s="659">
        <v>310</v>
      </c>
      <c r="B318" s="5" t="s">
        <v>832</v>
      </c>
      <c r="C318" s="657">
        <v>11400000</v>
      </c>
      <c r="D318" s="672"/>
    </row>
    <row r="319" spans="1:4">
      <c r="A319" s="659">
        <v>311</v>
      </c>
      <c r="B319" s="5" t="s">
        <v>833</v>
      </c>
      <c r="C319" s="657">
        <v>10800000</v>
      </c>
      <c r="D319" s="672"/>
    </row>
    <row r="320" spans="1:4">
      <c r="A320" s="659">
        <v>312</v>
      </c>
      <c r="B320" s="5" t="s">
        <v>834</v>
      </c>
      <c r="C320" s="657">
        <v>13800000</v>
      </c>
      <c r="D320" s="672"/>
    </row>
    <row r="321" spans="1:4">
      <c r="A321" s="659">
        <v>313</v>
      </c>
      <c r="B321" s="5" t="s">
        <v>835</v>
      </c>
      <c r="C321" s="657">
        <v>19800000</v>
      </c>
      <c r="D321" s="672"/>
    </row>
    <row r="322" spans="1:4">
      <c r="A322" s="659">
        <v>314</v>
      </c>
      <c r="B322" s="5" t="s">
        <v>836</v>
      </c>
      <c r="C322" s="657">
        <v>16800000</v>
      </c>
      <c r="D322" s="672"/>
    </row>
    <row r="323" spans="1:4">
      <c r="A323" s="659">
        <v>315</v>
      </c>
      <c r="B323" s="5" t="s">
        <v>837</v>
      </c>
      <c r="C323" s="657">
        <v>29400000</v>
      </c>
      <c r="D323" s="672"/>
    </row>
    <row r="324" spans="1:4">
      <c r="A324" s="659">
        <v>316</v>
      </c>
      <c r="B324" s="5" t="s">
        <v>838</v>
      </c>
      <c r="C324" s="657">
        <v>12600000</v>
      </c>
      <c r="D324" s="672"/>
    </row>
    <row r="325" spans="1:4">
      <c r="A325" s="659">
        <v>317</v>
      </c>
      <c r="B325" s="5" t="s">
        <v>839</v>
      </c>
      <c r="C325" s="657">
        <v>8400000</v>
      </c>
      <c r="D325" s="672"/>
    </row>
    <row r="326" spans="1:4">
      <c r="A326" s="659">
        <v>318</v>
      </c>
      <c r="B326" s="5" t="s">
        <v>840</v>
      </c>
      <c r="C326" s="657">
        <v>19800000</v>
      </c>
      <c r="D326" s="672"/>
    </row>
    <row r="327" spans="1:4">
      <c r="A327" s="659">
        <v>319</v>
      </c>
      <c r="B327" s="5" t="s">
        <v>841</v>
      </c>
      <c r="C327" s="657">
        <v>13200000</v>
      </c>
      <c r="D327" s="672"/>
    </row>
    <row r="328" spans="1:4">
      <c r="A328" s="659">
        <v>320</v>
      </c>
      <c r="B328" s="5" t="s">
        <v>842</v>
      </c>
      <c r="C328" s="657">
        <v>14400000</v>
      </c>
      <c r="D328" s="672"/>
    </row>
    <row r="329" spans="1:4">
      <c r="A329" s="659">
        <v>321</v>
      </c>
      <c r="B329" s="5" t="s">
        <v>843</v>
      </c>
      <c r="C329" s="657">
        <v>9600000</v>
      </c>
      <c r="D329" s="672"/>
    </row>
    <row r="330" spans="1:4">
      <c r="A330" s="659">
        <v>322</v>
      </c>
      <c r="B330" s="5" t="s">
        <v>844</v>
      </c>
      <c r="C330" s="657">
        <v>4200000</v>
      </c>
      <c r="D330" s="672"/>
    </row>
    <row r="331" spans="1:4">
      <c r="A331" s="659">
        <v>323</v>
      </c>
      <c r="B331" s="5" t="s">
        <v>845</v>
      </c>
      <c r="C331" s="657">
        <v>31800000</v>
      </c>
      <c r="D331" s="672"/>
    </row>
    <row r="332" spans="1:4">
      <c r="A332" s="659">
        <v>324</v>
      </c>
      <c r="B332" s="5" t="s">
        <v>846</v>
      </c>
      <c r="C332" s="657">
        <v>7200000</v>
      </c>
      <c r="D332" s="672"/>
    </row>
    <row r="333" spans="1:4">
      <c r="A333" s="659">
        <v>325</v>
      </c>
      <c r="B333" s="5" t="s">
        <v>847</v>
      </c>
      <c r="C333" s="657">
        <v>10200000</v>
      </c>
      <c r="D333" s="672"/>
    </row>
    <row r="334" spans="1:4">
      <c r="A334" s="659">
        <v>326</v>
      </c>
      <c r="B334" s="5" t="s">
        <v>674</v>
      </c>
      <c r="C334" s="657">
        <v>35400000</v>
      </c>
      <c r="D334" s="672"/>
    </row>
    <row r="335" spans="1:4">
      <c r="A335" s="659">
        <v>327</v>
      </c>
      <c r="B335" s="5" t="s">
        <v>848</v>
      </c>
      <c r="C335" s="657">
        <v>7200000</v>
      </c>
      <c r="D335" s="672"/>
    </row>
    <row r="336" spans="1:4">
      <c r="A336" s="659">
        <v>328</v>
      </c>
      <c r="B336" s="5" t="s">
        <v>849</v>
      </c>
      <c r="C336" s="657">
        <v>6600000</v>
      </c>
      <c r="D336" s="672"/>
    </row>
    <row r="337" spans="1:4">
      <c r="A337" s="659">
        <v>329</v>
      </c>
      <c r="B337" s="5" t="s">
        <v>850</v>
      </c>
      <c r="C337" s="657">
        <v>4200000</v>
      </c>
      <c r="D337" s="672"/>
    </row>
    <row r="338" spans="1:4">
      <c r="A338" s="659">
        <v>330</v>
      </c>
      <c r="B338" s="5" t="s">
        <v>775</v>
      </c>
      <c r="C338" s="657">
        <v>10200000</v>
      </c>
      <c r="D338" s="672"/>
    </row>
    <row r="339" spans="1:4">
      <c r="A339" s="659">
        <v>331</v>
      </c>
      <c r="B339" s="5" t="s">
        <v>851</v>
      </c>
      <c r="C339" s="657">
        <v>21000000</v>
      </c>
      <c r="D339" s="672"/>
    </row>
    <row r="340" spans="1:4">
      <c r="A340" s="659">
        <v>332</v>
      </c>
      <c r="B340" s="5" t="s">
        <v>852</v>
      </c>
      <c r="C340" s="657">
        <v>8400000</v>
      </c>
      <c r="D340" s="672"/>
    </row>
    <row r="341" spans="1:4">
      <c r="A341" s="659">
        <v>333</v>
      </c>
      <c r="B341" s="5" t="s">
        <v>853</v>
      </c>
      <c r="C341" s="657">
        <v>7200000</v>
      </c>
      <c r="D341" s="672"/>
    </row>
    <row r="342" spans="1:4">
      <c r="A342" s="659">
        <v>334</v>
      </c>
      <c r="B342" s="5" t="s">
        <v>854</v>
      </c>
      <c r="C342" s="657">
        <v>37800000</v>
      </c>
      <c r="D342" s="672"/>
    </row>
    <row r="343" spans="1:4">
      <c r="A343" s="659">
        <v>335</v>
      </c>
      <c r="B343" s="5" t="s">
        <v>855</v>
      </c>
      <c r="C343" s="657">
        <v>15000000</v>
      </c>
      <c r="D343" s="672"/>
    </row>
    <row r="344" spans="1:4">
      <c r="A344" s="659">
        <v>336</v>
      </c>
      <c r="B344" s="5" t="s">
        <v>856</v>
      </c>
      <c r="C344" s="657">
        <v>9600000</v>
      </c>
      <c r="D344" s="672"/>
    </row>
    <row r="345" spans="1:4">
      <c r="A345" s="659">
        <v>337</v>
      </c>
      <c r="B345" s="5" t="s">
        <v>730</v>
      </c>
      <c r="C345" s="657">
        <v>12600000</v>
      </c>
      <c r="D345" s="672"/>
    </row>
    <row r="346" spans="1:4">
      <c r="A346" s="659">
        <v>338</v>
      </c>
      <c r="B346" s="5" t="s">
        <v>622</v>
      </c>
      <c r="C346" s="657">
        <v>7200000</v>
      </c>
      <c r="D346" s="672"/>
    </row>
    <row r="347" spans="1:4">
      <c r="A347" s="659">
        <v>339</v>
      </c>
      <c r="B347" s="5" t="s">
        <v>857</v>
      </c>
      <c r="C347" s="657">
        <v>600000</v>
      </c>
      <c r="D347" s="672"/>
    </row>
    <row r="348" spans="1:4">
      <c r="A348" s="659">
        <v>340</v>
      </c>
      <c r="B348" s="5" t="s">
        <v>858</v>
      </c>
      <c r="C348" s="657">
        <v>8400000</v>
      </c>
      <c r="D348" s="672"/>
    </row>
    <row r="349" spans="1:4">
      <c r="A349" s="659">
        <v>341</v>
      </c>
      <c r="B349" s="5" t="s">
        <v>542</v>
      </c>
      <c r="C349" s="657">
        <v>10200000</v>
      </c>
      <c r="D349" s="672"/>
    </row>
    <row r="350" spans="1:4">
      <c r="A350" s="659">
        <v>342</v>
      </c>
      <c r="B350" s="5" t="s">
        <v>735</v>
      </c>
      <c r="C350" s="657">
        <v>13200000</v>
      </c>
      <c r="D350" s="672"/>
    </row>
    <row r="351" spans="1:4">
      <c r="A351" s="659">
        <v>343</v>
      </c>
      <c r="B351" s="5" t="s">
        <v>585</v>
      </c>
      <c r="C351" s="657">
        <v>7200000</v>
      </c>
      <c r="D351" s="672"/>
    </row>
    <row r="352" spans="1:4">
      <c r="A352" s="659">
        <v>344</v>
      </c>
      <c r="B352" s="5" t="s">
        <v>825</v>
      </c>
      <c r="C352" s="657">
        <v>7200000</v>
      </c>
      <c r="D352" s="672"/>
    </row>
    <row r="353" spans="1:4">
      <c r="A353" s="659">
        <v>345</v>
      </c>
      <c r="B353" s="5" t="s">
        <v>859</v>
      </c>
      <c r="C353" s="657">
        <v>7800000</v>
      </c>
      <c r="D353" s="672"/>
    </row>
    <row r="354" spans="1:4">
      <c r="A354" s="659">
        <v>346</v>
      </c>
      <c r="B354" s="5" t="s">
        <v>630</v>
      </c>
      <c r="C354" s="657">
        <v>2400000</v>
      </c>
      <c r="D354" s="672"/>
    </row>
    <row r="355" spans="1:4">
      <c r="A355" s="659">
        <v>347</v>
      </c>
      <c r="B355" s="5" t="s">
        <v>860</v>
      </c>
      <c r="C355" s="657">
        <v>10200000</v>
      </c>
      <c r="D355" s="672"/>
    </row>
    <row r="356" spans="1:4">
      <c r="A356" s="659">
        <v>348</v>
      </c>
      <c r="B356" s="5" t="s">
        <v>737</v>
      </c>
      <c r="C356" s="657">
        <v>7800000</v>
      </c>
      <c r="D356" s="672"/>
    </row>
    <row r="357" spans="1:4">
      <c r="A357" s="659">
        <v>349</v>
      </c>
      <c r="B357" s="5" t="s">
        <v>861</v>
      </c>
      <c r="C357" s="657">
        <v>51000000</v>
      </c>
      <c r="D357" s="672"/>
    </row>
    <row r="358" spans="1:4">
      <c r="A358" s="659">
        <v>350</v>
      </c>
      <c r="B358" s="5" t="s">
        <v>862</v>
      </c>
      <c r="C358" s="657">
        <v>11400000</v>
      </c>
      <c r="D358" s="672"/>
    </row>
    <row r="359" spans="1:4">
      <c r="A359" s="659">
        <v>351</v>
      </c>
      <c r="B359" s="5" t="s">
        <v>687</v>
      </c>
      <c r="C359" s="657">
        <v>7200000</v>
      </c>
      <c r="D359" s="672"/>
    </row>
    <row r="360" spans="1:4">
      <c r="A360" s="659">
        <v>352</v>
      </c>
      <c r="B360" s="5" t="s">
        <v>688</v>
      </c>
      <c r="C360" s="657">
        <v>9600000</v>
      </c>
      <c r="D360" s="672"/>
    </row>
    <row r="361" spans="1:4">
      <c r="A361" s="659">
        <v>353</v>
      </c>
      <c r="B361" s="5" t="s">
        <v>863</v>
      </c>
      <c r="C361" s="657">
        <v>9000000</v>
      </c>
      <c r="D361" s="672"/>
    </row>
    <row r="362" spans="1:4">
      <c r="A362" s="659">
        <v>354</v>
      </c>
      <c r="B362" s="5" t="s">
        <v>637</v>
      </c>
      <c r="C362" s="657">
        <v>9000000</v>
      </c>
      <c r="D362" s="672"/>
    </row>
    <row r="363" spans="1:4">
      <c r="A363" s="659">
        <v>355</v>
      </c>
      <c r="B363" s="5" t="s">
        <v>864</v>
      </c>
      <c r="C363" s="657">
        <v>12000000</v>
      </c>
      <c r="D363" s="672"/>
    </row>
    <row r="364" spans="1:4">
      <c r="A364" s="659">
        <v>356</v>
      </c>
      <c r="B364" s="5" t="s">
        <v>865</v>
      </c>
      <c r="C364" s="657">
        <v>12000000</v>
      </c>
      <c r="D364" s="672"/>
    </row>
    <row r="365" spans="1:4">
      <c r="A365" s="659">
        <v>357</v>
      </c>
      <c r="B365" s="5" t="s">
        <v>866</v>
      </c>
      <c r="C365" s="657">
        <v>6600000</v>
      </c>
      <c r="D365" s="672"/>
    </row>
    <row r="366" spans="1:4">
      <c r="A366" s="659">
        <v>358</v>
      </c>
      <c r="B366" s="5" t="s">
        <v>867</v>
      </c>
      <c r="C366" s="657">
        <v>7800000</v>
      </c>
      <c r="D366" s="672"/>
    </row>
    <row r="367" spans="1:4">
      <c r="A367" s="659">
        <v>359</v>
      </c>
      <c r="B367" s="5" t="s">
        <v>868</v>
      </c>
      <c r="C367" s="657">
        <v>9000000</v>
      </c>
      <c r="D367" s="672"/>
    </row>
    <row r="368" spans="1:4">
      <c r="A368" s="659">
        <v>360</v>
      </c>
      <c r="B368" s="5" t="s">
        <v>869</v>
      </c>
      <c r="C368" s="657">
        <v>7200000</v>
      </c>
      <c r="D368" s="672"/>
    </row>
    <row r="369" spans="1:4">
      <c r="A369" s="659">
        <v>361</v>
      </c>
      <c r="B369" s="5" t="s">
        <v>870</v>
      </c>
      <c r="C369" s="657">
        <v>12000000</v>
      </c>
      <c r="D369" s="672"/>
    </row>
    <row r="370" spans="1:4">
      <c r="A370" s="659">
        <v>362</v>
      </c>
      <c r="B370" s="5" t="s">
        <v>871</v>
      </c>
      <c r="C370" s="657">
        <v>25800000</v>
      </c>
      <c r="D370" s="672"/>
    </row>
    <row r="371" spans="1:4">
      <c r="A371" s="659">
        <v>363</v>
      </c>
      <c r="B371" s="5" t="s">
        <v>872</v>
      </c>
      <c r="C371" s="657">
        <v>17400000</v>
      </c>
      <c r="D371" s="672"/>
    </row>
    <row r="372" spans="1:4">
      <c r="A372" s="659">
        <v>364</v>
      </c>
      <c r="B372" s="5" t="s">
        <v>873</v>
      </c>
      <c r="C372" s="657">
        <v>32400000</v>
      </c>
      <c r="D372" s="672"/>
    </row>
    <row r="373" spans="1:4">
      <c r="A373" s="659">
        <v>365</v>
      </c>
      <c r="B373" s="5" t="s">
        <v>874</v>
      </c>
      <c r="C373" s="657">
        <v>36000000</v>
      </c>
      <c r="D373" s="672"/>
    </row>
    <row r="374" spans="1:4">
      <c r="A374" s="659">
        <v>366</v>
      </c>
      <c r="B374" s="5" t="s">
        <v>875</v>
      </c>
      <c r="C374" s="657">
        <v>52800000</v>
      </c>
      <c r="D374" s="672"/>
    </row>
    <row r="375" spans="1:4">
      <c r="A375" s="659">
        <v>367</v>
      </c>
      <c r="B375" s="5" t="s">
        <v>876</v>
      </c>
      <c r="C375" s="657">
        <v>28800000</v>
      </c>
      <c r="D375" s="672"/>
    </row>
    <row r="376" spans="1:4">
      <c r="A376" s="659">
        <v>368</v>
      </c>
      <c r="B376" s="5" t="s">
        <v>877</v>
      </c>
      <c r="C376" s="657">
        <v>27600000</v>
      </c>
      <c r="D376" s="672"/>
    </row>
    <row r="377" spans="1:4">
      <c r="A377" s="659">
        <v>369</v>
      </c>
      <c r="B377" s="5" t="s">
        <v>878</v>
      </c>
      <c r="C377" s="657">
        <v>9000000</v>
      </c>
      <c r="D377" s="672"/>
    </row>
    <row r="378" spans="1:4">
      <c r="A378" s="659">
        <v>370</v>
      </c>
      <c r="B378" s="5" t="s">
        <v>879</v>
      </c>
      <c r="C378" s="657">
        <v>24600000</v>
      </c>
      <c r="D378" s="672"/>
    </row>
    <row r="379" spans="1:4">
      <c r="A379" s="659">
        <v>371</v>
      </c>
      <c r="B379" s="5" t="s">
        <v>880</v>
      </c>
      <c r="C379" s="657">
        <v>12000000</v>
      </c>
      <c r="D379" s="672"/>
    </row>
    <row r="380" spans="1:4">
      <c r="A380" s="659">
        <v>372</v>
      </c>
      <c r="B380" s="5" t="s">
        <v>881</v>
      </c>
      <c r="C380" s="657">
        <v>18600000</v>
      </c>
      <c r="D380" s="672"/>
    </row>
    <row r="381" spans="1:4">
      <c r="A381" s="659">
        <v>373</v>
      </c>
      <c r="B381" s="5" t="s">
        <v>882</v>
      </c>
      <c r="C381" s="657">
        <v>25200000</v>
      </c>
      <c r="D381" s="672"/>
    </row>
    <row r="382" spans="1:4">
      <c r="A382" s="659">
        <v>374</v>
      </c>
      <c r="B382" s="5" t="s">
        <v>883</v>
      </c>
      <c r="C382" s="657">
        <v>20400000</v>
      </c>
      <c r="D382" s="672"/>
    </row>
    <row r="383" spans="1:4">
      <c r="A383" s="659">
        <v>375</v>
      </c>
      <c r="B383" s="5" t="s">
        <v>884</v>
      </c>
      <c r="C383" s="657">
        <v>6600000</v>
      </c>
      <c r="D383" s="672"/>
    </row>
    <row r="384" spans="1:4">
      <c r="A384" s="659">
        <v>376</v>
      </c>
      <c r="B384" s="5" t="s">
        <v>885</v>
      </c>
      <c r="C384" s="657">
        <v>19200000</v>
      </c>
      <c r="D384" s="672"/>
    </row>
    <row r="385" spans="1:4">
      <c r="A385" s="659">
        <v>377</v>
      </c>
      <c r="B385" s="5" t="s">
        <v>886</v>
      </c>
      <c r="C385" s="657">
        <v>19800000</v>
      </c>
      <c r="D385" s="672"/>
    </row>
    <row r="386" spans="1:4">
      <c r="A386" s="659">
        <v>378</v>
      </c>
      <c r="B386" s="5" t="s">
        <v>887</v>
      </c>
      <c r="C386" s="657">
        <v>39000000</v>
      </c>
      <c r="D386" s="672"/>
    </row>
    <row r="387" spans="1:4">
      <c r="A387" s="659">
        <v>379</v>
      </c>
      <c r="B387" s="5" t="s">
        <v>888</v>
      </c>
      <c r="C387" s="657">
        <v>32400000</v>
      </c>
      <c r="D387" s="672"/>
    </row>
    <row r="388" spans="1:4">
      <c r="A388" s="659">
        <v>380</v>
      </c>
      <c r="B388" s="5" t="s">
        <v>889</v>
      </c>
      <c r="C388" s="657">
        <v>12000000</v>
      </c>
      <c r="D388" s="672"/>
    </row>
    <row r="389" spans="1:4">
      <c r="A389" s="659">
        <v>381</v>
      </c>
      <c r="B389" s="5" t="s">
        <v>890</v>
      </c>
      <c r="C389" s="657">
        <v>13200000</v>
      </c>
      <c r="D389" s="672"/>
    </row>
    <row r="390" spans="1:4">
      <c r="A390" s="659">
        <v>382</v>
      </c>
      <c r="B390" s="5" t="s">
        <v>891</v>
      </c>
      <c r="C390" s="657">
        <v>10200000</v>
      </c>
      <c r="D390" s="672"/>
    </row>
    <row r="391" spans="1:4">
      <c r="A391" s="659">
        <v>383</v>
      </c>
      <c r="B391" s="5" t="s">
        <v>892</v>
      </c>
      <c r="C391" s="657">
        <v>23400000</v>
      </c>
      <c r="D391" s="672"/>
    </row>
    <row r="392" spans="1:4">
      <c r="A392" s="659">
        <v>384</v>
      </c>
      <c r="B392" s="5" t="s">
        <v>893</v>
      </c>
      <c r="C392" s="657">
        <v>19200000</v>
      </c>
      <c r="D392" s="672"/>
    </row>
    <row r="393" spans="1:4">
      <c r="A393" s="659">
        <v>385</v>
      </c>
      <c r="B393" s="5" t="s">
        <v>894</v>
      </c>
      <c r="C393" s="657">
        <v>25800000</v>
      </c>
      <c r="D393" s="672"/>
    </row>
    <row r="394" spans="1:4">
      <c r="A394" s="659">
        <v>386</v>
      </c>
      <c r="B394" s="5" t="s">
        <v>895</v>
      </c>
      <c r="C394" s="657">
        <v>22200000</v>
      </c>
      <c r="D394" s="672"/>
    </row>
    <row r="395" spans="1:4">
      <c r="A395" s="659">
        <v>387</v>
      </c>
      <c r="B395" s="5" t="s">
        <v>896</v>
      </c>
      <c r="C395" s="657">
        <v>16800000</v>
      </c>
      <c r="D395" s="672"/>
    </row>
    <row r="396" spans="1:4">
      <c r="A396" s="659">
        <v>388</v>
      </c>
      <c r="B396" s="5" t="s">
        <v>897</v>
      </c>
      <c r="C396" s="657">
        <v>10200000</v>
      </c>
      <c r="D396" s="672"/>
    </row>
    <row r="397" spans="1:4">
      <c r="A397" s="659">
        <v>389</v>
      </c>
      <c r="B397" s="5" t="s">
        <v>898</v>
      </c>
      <c r="C397" s="657">
        <v>14400000</v>
      </c>
      <c r="D397" s="672"/>
    </row>
    <row r="398" spans="1:4">
      <c r="A398" s="659">
        <v>390</v>
      </c>
      <c r="B398" s="5" t="s">
        <v>899</v>
      </c>
      <c r="C398" s="657">
        <v>17400000</v>
      </c>
      <c r="D398" s="672"/>
    </row>
    <row r="399" spans="1:4">
      <c r="A399" s="659">
        <v>391</v>
      </c>
      <c r="B399" s="5" t="s">
        <v>900</v>
      </c>
      <c r="C399" s="657">
        <v>19200000</v>
      </c>
      <c r="D399" s="672"/>
    </row>
    <row r="400" spans="1:4">
      <c r="A400" s="659">
        <v>392</v>
      </c>
      <c r="B400" s="5" t="s">
        <v>901</v>
      </c>
      <c r="C400" s="657">
        <v>21600000</v>
      </c>
      <c r="D400" s="672"/>
    </row>
    <row r="401" spans="1:4">
      <c r="A401" s="659">
        <v>393</v>
      </c>
      <c r="B401" s="5" t="s">
        <v>902</v>
      </c>
      <c r="C401" s="657">
        <v>18000000</v>
      </c>
      <c r="D401" s="672"/>
    </row>
    <row r="402" spans="1:4">
      <c r="A402" s="659">
        <v>394</v>
      </c>
      <c r="B402" s="5" t="s">
        <v>903</v>
      </c>
      <c r="C402" s="657">
        <v>31200000</v>
      </c>
      <c r="D402" s="672"/>
    </row>
    <row r="403" spans="1:4">
      <c r="A403" s="659">
        <v>395</v>
      </c>
      <c r="B403" s="5" t="s">
        <v>4464</v>
      </c>
      <c r="C403" s="657">
        <v>10800000</v>
      </c>
      <c r="D403" s="672"/>
    </row>
    <row r="404" spans="1:4">
      <c r="A404" s="659">
        <v>396</v>
      </c>
      <c r="B404" s="5" t="s">
        <v>904</v>
      </c>
      <c r="C404" s="657">
        <v>9600000</v>
      </c>
      <c r="D404" s="672"/>
    </row>
    <row r="405" spans="1:4">
      <c r="A405" s="659">
        <v>397</v>
      </c>
      <c r="B405" s="5" t="s">
        <v>905</v>
      </c>
      <c r="C405" s="657">
        <v>13200000</v>
      </c>
      <c r="D405" s="672"/>
    </row>
    <row r="406" spans="1:4">
      <c r="A406" s="659">
        <v>398</v>
      </c>
      <c r="B406" s="5" t="s">
        <v>906</v>
      </c>
      <c r="C406" s="657">
        <v>9000000</v>
      </c>
      <c r="D406" s="672"/>
    </row>
    <row r="407" spans="1:4">
      <c r="A407" s="659">
        <v>399</v>
      </c>
      <c r="B407" s="5" t="s">
        <v>907</v>
      </c>
      <c r="C407" s="657">
        <v>29400000</v>
      </c>
      <c r="D407" s="672"/>
    </row>
    <row r="408" spans="1:4">
      <c r="A408" s="659">
        <v>400</v>
      </c>
      <c r="B408" s="5" t="s">
        <v>908</v>
      </c>
      <c r="C408" s="657">
        <v>22800000</v>
      </c>
      <c r="D408" s="672"/>
    </row>
    <row r="409" spans="1:4">
      <c r="A409" s="659">
        <v>401</v>
      </c>
      <c r="B409" s="5" t="s">
        <v>909</v>
      </c>
      <c r="C409" s="657">
        <v>4200000</v>
      </c>
      <c r="D409" s="672"/>
    </row>
    <row r="410" spans="1:4">
      <c r="A410" s="659">
        <v>402</v>
      </c>
      <c r="B410" s="5" t="s">
        <v>910</v>
      </c>
      <c r="C410" s="657">
        <v>4800000</v>
      </c>
      <c r="D410" s="672"/>
    </row>
    <row r="411" spans="1:4">
      <c r="A411" s="659">
        <v>403</v>
      </c>
      <c r="B411" s="5" t="s">
        <v>911</v>
      </c>
      <c r="C411" s="657">
        <v>14400000</v>
      </c>
      <c r="D411" s="672"/>
    </row>
    <row r="412" spans="1:4">
      <c r="A412" s="659">
        <v>404</v>
      </c>
      <c r="B412" s="5" t="s">
        <v>912</v>
      </c>
      <c r="C412" s="657">
        <v>23400000</v>
      </c>
      <c r="D412" s="672"/>
    </row>
    <row r="413" spans="1:4">
      <c r="A413" s="659">
        <v>405</v>
      </c>
      <c r="B413" s="5" t="s">
        <v>913</v>
      </c>
      <c r="C413" s="657">
        <v>52800000</v>
      </c>
      <c r="D413" s="672"/>
    </row>
    <row r="414" spans="1:4">
      <c r="A414" s="659">
        <v>406</v>
      </c>
      <c r="B414" s="5" t="s">
        <v>914</v>
      </c>
      <c r="C414" s="657">
        <v>69600000</v>
      </c>
      <c r="D414" s="672"/>
    </row>
    <row r="415" spans="1:4">
      <c r="A415" s="659">
        <v>407</v>
      </c>
      <c r="B415" s="5" t="s">
        <v>824</v>
      </c>
      <c r="C415" s="657">
        <v>7800000</v>
      </c>
      <c r="D415" s="672"/>
    </row>
    <row r="416" spans="1:4">
      <c r="A416" s="659">
        <v>408</v>
      </c>
      <c r="B416" s="5" t="s">
        <v>735</v>
      </c>
      <c r="C416" s="657">
        <v>18600000</v>
      </c>
      <c r="D416" s="672"/>
    </row>
    <row r="417" spans="1:4">
      <c r="A417" s="659">
        <v>409</v>
      </c>
      <c r="B417" s="5" t="s">
        <v>915</v>
      </c>
      <c r="C417" s="657">
        <v>15000000</v>
      </c>
      <c r="D417" s="672"/>
    </row>
    <row r="418" spans="1:4">
      <c r="A418" s="659">
        <v>410</v>
      </c>
      <c r="B418" s="5" t="s">
        <v>916</v>
      </c>
      <c r="C418" s="657">
        <v>9000000</v>
      </c>
      <c r="D418" s="672"/>
    </row>
    <row r="419" spans="1:4">
      <c r="A419" s="659">
        <v>411</v>
      </c>
      <c r="B419" s="5" t="s">
        <v>917</v>
      </c>
      <c r="C419" s="657">
        <v>35400000</v>
      </c>
      <c r="D419" s="672"/>
    </row>
    <row r="420" spans="1:4">
      <c r="A420" s="659">
        <v>412</v>
      </c>
      <c r="B420" s="5" t="s">
        <v>918</v>
      </c>
      <c r="C420" s="657">
        <v>10800000</v>
      </c>
      <c r="D420" s="672"/>
    </row>
    <row r="421" spans="1:4">
      <c r="A421" s="659">
        <v>413</v>
      </c>
      <c r="B421" s="5" t="s">
        <v>919</v>
      </c>
      <c r="C421" s="657">
        <v>42600000</v>
      </c>
      <c r="D421" s="672"/>
    </row>
    <row r="422" spans="1:4">
      <c r="A422" s="659">
        <v>414</v>
      </c>
      <c r="B422" s="5" t="s">
        <v>920</v>
      </c>
      <c r="C422" s="657">
        <v>25200000</v>
      </c>
      <c r="D422" s="672"/>
    </row>
    <row r="423" spans="1:4">
      <c r="A423" s="659">
        <v>415</v>
      </c>
      <c r="B423" s="5" t="s">
        <v>921</v>
      </c>
      <c r="C423" s="657">
        <v>52200000</v>
      </c>
      <c r="D423" s="672"/>
    </row>
    <row r="424" spans="1:4">
      <c r="A424" s="659">
        <v>416</v>
      </c>
      <c r="B424" s="5" t="s">
        <v>922</v>
      </c>
      <c r="C424" s="657">
        <v>8400000</v>
      </c>
      <c r="D424" s="672"/>
    </row>
    <row r="425" spans="1:4">
      <c r="A425" s="659">
        <v>417</v>
      </c>
      <c r="B425" s="5" t="s">
        <v>923</v>
      </c>
      <c r="C425" s="657">
        <v>8400000</v>
      </c>
      <c r="D425" s="672"/>
    </row>
    <row r="426" spans="1:4">
      <c r="A426" s="659">
        <v>418</v>
      </c>
      <c r="B426" s="5" t="s">
        <v>924</v>
      </c>
      <c r="C426" s="657">
        <v>71400000</v>
      </c>
      <c r="D426" s="672"/>
    </row>
    <row r="427" spans="1:4">
      <c r="A427" s="659">
        <v>419</v>
      </c>
      <c r="B427" s="5" t="s">
        <v>925</v>
      </c>
      <c r="C427" s="657">
        <v>31200000</v>
      </c>
      <c r="D427" s="672"/>
    </row>
    <row r="428" spans="1:4">
      <c r="A428" s="659">
        <v>420</v>
      </c>
      <c r="B428" s="5" t="s">
        <v>926</v>
      </c>
      <c r="C428" s="657">
        <v>36000000</v>
      </c>
      <c r="D428" s="672"/>
    </row>
    <row r="429" spans="1:4">
      <c r="A429" s="659">
        <v>421</v>
      </c>
      <c r="B429" s="5" t="s">
        <v>927</v>
      </c>
      <c r="C429" s="657">
        <v>14400000</v>
      </c>
      <c r="D429" s="672"/>
    </row>
    <row r="430" spans="1:4">
      <c r="A430" s="659">
        <v>422</v>
      </c>
      <c r="B430" s="5" t="s">
        <v>928</v>
      </c>
      <c r="C430" s="657">
        <v>13800000</v>
      </c>
      <c r="D430" s="672"/>
    </row>
    <row r="431" spans="1:4">
      <c r="A431" s="659">
        <v>423</v>
      </c>
      <c r="B431" s="5" t="s">
        <v>929</v>
      </c>
      <c r="C431" s="657">
        <v>46800000</v>
      </c>
      <c r="D431" s="672"/>
    </row>
    <row r="432" spans="1:4">
      <c r="A432" s="659">
        <v>424</v>
      </c>
      <c r="B432" s="5" t="s">
        <v>930</v>
      </c>
      <c r="C432" s="657">
        <v>48600000</v>
      </c>
      <c r="D432" s="672"/>
    </row>
    <row r="433" spans="1:4">
      <c r="A433" s="659">
        <v>425</v>
      </c>
      <c r="B433" s="5" t="s">
        <v>931</v>
      </c>
      <c r="C433" s="657">
        <v>38400000</v>
      </c>
      <c r="D433" s="672"/>
    </row>
    <row r="434" spans="1:4">
      <c r="A434" s="659">
        <v>426</v>
      </c>
      <c r="B434" s="5" t="s">
        <v>932</v>
      </c>
      <c r="C434" s="657">
        <v>30000000</v>
      </c>
      <c r="D434" s="672"/>
    </row>
    <row r="435" spans="1:4">
      <c r="A435" s="659">
        <v>427</v>
      </c>
      <c r="B435" s="5" t="s">
        <v>933</v>
      </c>
      <c r="C435" s="657">
        <v>39600000</v>
      </c>
      <c r="D435" s="672"/>
    </row>
    <row r="436" spans="1:4">
      <c r="A436" s="659">
        <v>428</v>
      </c>
      <c r="B436" s="5" t="s">
        <v>934</v>
      </c>
      <c r="C436" s="657">
        <v>21600000</v>
      </c>
      <c r="D436" s="672"/>
    </row>
    <row r="437" spans="1:4">
      <c r="A437" s="659">
        <v>429</v>
      </c>
      <c r="B437" s="5" t="s">
        <v>935</v>
      </c>
      <c r="C437" s="657">
        <v>24000000</v>
      </c>
      <c r="D437" s="672"/>
    </row>
    <row r="438" spans="1:4">
      <c r="A438" s="659">
        <v>430</v>
      </c>
      <c r="B438" s="5" t="s">
        <v>936</v>
      </c>
      <c r="C438" s="657">
        <v>47400000</v>
      </c>
      <c r="D438" s="672"/>
    </row>
    <row r="439" spans="1:4">
      <c r="A439" s="659">
        <v>431</v>
      </c>
      <c r="B439" s="5" t="s">
        <v>937</v>
      </c>
      <c r="C439" s="657">
        <v>13200000</v>
      </c>
      <c r="D439" s="672"/>
    </row>
    <row r="440" spans="1:4">
      <c r="A440" s="659">
        <v>432</v>
      </c>
      <c r="B440" s="5" t="s">
        <v>938</v>
      </c>
      <c r="C440" s="657">
        <v>18000000</v>
      </c>
      <c r="D440" s="672"/>
    </row>
    <row r="441" spans="1:4">
      <c r="A441" s="659">
        <v>433</v>
      </c>
      <c r="B441" s="5" t="s">
        <v>939</v>
      </c>
      <c r="C441" s="657">
        <v>14400000</v>
      </c>
      <c r="D441" s="672"/>
    </row>
    <row r="442" spans="1:4">
      <c r="A442" s="659">
        <v>434</v>
      </c>
      <c r="B442" s="5" t="s">
        <v>940</v>
      </c>
      <c r="C442" s="657">
        <v>44400000</v>
      </c>
      <c r="D442" s="672"/>
    </row>
    <row r="443" spans="1:4">
      <c r="A443" s="659">
        <v>435</v>
      </c>
      <c r="B443" s="5" t="s">
        <v>941</v>
      </c>
      <c r="C443" s="657">
        <v>72000000</v>
      </c>
      <c r="D443" s="672"/>
    </row>
    <row r="444" spans="1:4">
      <c r="A444" s="659">
        <v>436</v>
      </c>
      <c r="B444" s="5" t="s">
        <v>942</v>
      </c>
      <c r="C444" s="657">
        <v>22200000</v>
      </c>
      <c r="D444" s="672"/>
    </row>
    <row r="445" spans="1:4">
      <c r="A445" s="659">
        <v>437</v>
      </c>
      <c r="B445" s="5" t="s">
        <v>943</v>
      </c>
      <c r="C445" s="657">
        <v>59400000</v>
      </c>
      <c r="D445" s="672"/>
    </row>
    <row r="446" spans="1:4">
      <c r="A446" s="659">
        <v>438</v>
      </c>
      <c r="B446" s="5" t="s">
        <v>944</v>
      </c>
      <c r="C446" s="657">
        <v>49200000</v>
      </c>
      <c r="D446" s="672"/>
    </row>
    <row r="447" spans="1:4">
      <c r="A447" s="659">
        <v>439</v>
      </c>
      <c r="B447" s="5" t="s">
        <v>945</v>
      </c>
      <c r="C447" s="657">
        <v>52800000</v>
      </c>
      <c r="D447" s="672"/>
    </row>
    <row r="448" spans="1:4">
      <c r="A448" s="659">
        <v>440</v>
      </c>
      <c r="B448" s="5" t="s">
        <v>946</v>
      </c>
      <c r="C448" s="657">
        <v>27600000</v>
      </c>
      <c r="D448" s="672"/>
    </row>
    <row r="449" spans="1:4">
      <c r="A449" s="659">
        <v>441</v>
      </c>
      <c r="B449" s="5" t="s">
        <v>947</v>
      </c>
      <c r="C449" s="657">
        <v>36000000</v>
      </c>
      <c r="D449" s="672"/>
    </row>
    <row r="450" spans="1:4">
      <c r="A450" s="659">
        <v>442</v>
      </c>
      <c r="B450" s="5" t="s">
        <v>948</v>
      </c>
      <c r="C450" s="657">
        <v>15000000</v>
      </c>
      <c r="D450" s="672"/>
    </row>
    <row r="451" spans="1:4">
      <c r="A451" s="659">
        <v>443</v>
      </c>
      <c r="B451" s="5" t="s">
        <v>949</v>
      </c>
      <c r="C451" s="657">
        <v>8400000</v>
      </c>
      <c r="D451" s="672"/>
    </row>
    <row r="452" spans="1:4">
      <c r="A452" s="659">
        <v>444</v>
      </c>
      <c r="B452" s="5" t="s">
        <v>950</v>
      </c>
      <c r="C452" s="657">
        <v>21000000</v>
      </c>
      <c r="D452" s="672"/>
    </row>
    <row r="453" spans="1:4">
      <c r="A453" s="659">
        <v>445</v>
      </c>
      <c r="B453" s="5" t="s">
        <v>951</v>
      </c>
      <c r="C453" s="657">
        <v>12600000</v>
      </c>
      <c r="D453" s="672"/>
    </row>
    <row r="454" spans="1:4">
      <c r="A454" s="659">
        <v>446</v>
      </c>
      <c r="B454" s="5" t="s">
        <v>952</v>
      </c>
      <c r="C454" s="657">
        <v>18000000</v>
      </c>
      <c r="D454" s="672"/>
    </row>
    <row r="455" spans="1:4">
      <c r="A455" s="659">
        <v>447</v>
      </c>
      <c r="B455" s="5" t="s">
        <v>953</v>
      </c>
      <c r="C455" s="657">
        <v>31200000</v>
      </c>
      <c r="D455" s="672"/>
    </row>
    <row r="456" spans="1:4">
      <c r="A456" s="659">
        <v>448</v>
      </c>
      <c r="B456" s="5" t="s">
        <v>954</v>
      </c>
      <c r="C456" s="657">
        <v>19200000</v>
      </c>
      <c r="D456" s="672"/>
    </row>
    <row r="457" spans="1:4">
      <c r="A457" s="659">
        <v>449</v>
      </c>
      <c r="B457" s="5" t="s">
        <v>955</v>
      </c>
      <c r="C457" s="657">
        <v>10200000</v>
      </c>
      <c r="D457" s="672"/>
    </row>
    <row r="458" spans="1:4">
      <c r="A458" s="659">
        <v>450</v>
      </c>
      <c r="B458" s="5" t="s">
        <v>956</v>
      </c>
      <c r="C458" s="657">
        <v>20400000</v>
      </c>
      <c r="D458" s="672"/>
    </row>
    <row r="459" spans="1:4">
      <c r="A459" s="659">
        <v>451</v>
      </c>
      <c r="B459" s="5" t="s">
        <v>957</v>
      </c>
      <c r="C459" s="657">
        <v>15600000</v>
      </c>
      <c r="D459" s="672"/>
    </row>
    <row r="460" spans="1:4">
      <c r="A460" s="659">
        <v>452</v>
      </c>
      <c r="B460" s="5" t="s">
        <v>958</v>
      </c>
      <c r="C460" s="657">
        <v>38400000</v>
      </c>
      <c r="D460" s="672"/>
    </row>
    <row r="461" spans="1:4">
      <c r="A461" s="659">
        <v>453</v>
      </c>
      <c r="B461" s="5" t="s">
        <v>959</v>
      </c>
      <c r="C461" s="657">
        <v>23400000</v>
      </c>
      <c r="D461" s="672"/>
    </row>
    <row r="462" spans="1:4">
      <c r="A462" s="659">
        <v>454</v>
      </c>
      <c r="B462" s="5" t="s">
        <v>960</v>
      </c>
      <c r="C462" s="657">
        <v>29400000</v>
      </c>
      <c r="D462" s="672"/>
    </row>
    <row r="463" spans="1:4">
      <c r="A463" s="659">
        <v>455</v>
      </c>
      <c r="B463" s="5" t="s">
        <v>961</v>
      </c>
      <c r="C463" s="657">
        <v>22800000</v>
      </c>
      <c r="D463" s="672"/>
    </row>
    <row r="464" spans="1:4">
      <c r="A464" s="659">
        <v>456</v>
      </c>
      <c r="B464" s="5" t="s">
        <v>962</v>
      </c>
      <c r="C464" s="657">
        <v>19800000</v>
      </c>
      <c r="D464" s="672"/>
    </row>
    <row r="465" spans="1:4">
      <c r="A465" s="659">
        <v>457</v>
      </c>
      <c r="B465" s="5" t="s">
        <v>963</v>
      </c>
      <c r="C465" s="657">
        <v>19200000</v>
      </c>
      <c r="D465" s="672"/>
    </row>
    <row r="466" spans="1:4">
      <c r="A466" s="659">
        <v>458</v>
      </c>
      <c r="B466" s="5" t="s">
        <v>964</v>
      </c>
      <c r="C466" s="657">
        <v>20400000</v>
      </c>
      <c r="D466" s="672"/>
    </row>
    <row r="467" spans="1:4">
      <c r="A467" s="659">
        <v>459</v>
      </c>
      <c r="B467" s="5" t="s">
        <v>965</v>
      </c>
      <c r="C467" s="657">
        <v>18600000</v>
      </c>
      <c r="D467" s="672"/>
    </row>
    <row r="468" spans="1:4">
      <c r="A468" s="659">
        <v>460</v>
      </c>
      <c r="B468" s="5" t="s">
        <v>966</v>
      </c>
      <c r="C468" s="657">
        <v>14400000</v>
      </c>
      <c r="D468" s="672"/>
    </row>
    <row r="469" spans="1:4">
      <c r="A469" s="659">
        <v>461</v>
      </c>
      <c r="B469" s="5" t="s">
        <v>967</v>
      </c>
      <c r="C469" s="657">
        <v>15600000</v>
      </c>
      <c r="D469" s="672"/>
    </row>
    <row r="470" spans="1:4">
      <c r="A470" s="659">
        <v>462</v>
      </c>
      <c r="B470" s="5" t="s">
        <v>968</v>
      </c>
      <c r="C470" s="657">
        <v>15600000</v>
      </c>
      <c r="D470" s="672"/>
    </row>
    <row r="471" spans="1:4">
      <c r="A471" s="659">
        <v>463</v>
      </c>
      <c r="B471" s="5" t="s">
        <v>969</v>
      </c>
      <c r="C471" s="657">
        <v>22800000</v>
      </c>
      <c r="D471" s="672"/>
    </row>
    <row r="472" spans="1:4">
      <c r="A472" s="659">
        <v>464</v>
      </c>
      <c r="B472" s="5" t="s">
        <v>970</v>
      </c>
      <c r="C472" s="657">
        <v>15000000</v>
      </c>
      <c r="D472" s="672"/>
    </row>
    <row r="473" spans="1:4">
      <c r="A473" s="659">
        <v>465</v>
      </c>
      <c r="B473" s="5" t="s">
        <v>971</v>
      </c>
      <c r="C473" s="657">
        <v>107400000</v>
      </c>
      <c r="D473" s="672"/>
    </row>
    <row r="474" spans="1:4">
      <c r="A474" s="659">
        <v>466</v>
      </c>
      <c r="B474" s="5" t="s">
        <v>972</v>
      </c>
      <c r="C474" s="657">
        <v>98400000</v>
      </c>
      <c r="D474" s="672"/>
    </row>
    <row r="475" spans="1:4">
      <c r="A475" s="659">
        <v>467</v>
      </c>
      <c r="B475" s="5" t="s">
        <v>973</v>
      </c>
      <c r="C475" s="657">
        <v>19200000</v>
      </c>
      <c r="D475" s="672"/>
    </row>
    <row r="476" spans="1:4">
      <c r="A476" s="659">
        <v>468</v>
      </c>
      <c r="B476" s="5" t="s">
        <v>974</v>
      </c>
      <c r="C476" s="657">
        <v>15000000</v>
      </c>
      <c r="D476" s="672"/>
    </row>
    <row r="477" spans="1:4">
      <c r="A477" s="659">
        <v>469</v>
      </c>
      <c r="B477" s="5" t="s">
        <v>975</v>
      </c>
      <c r="C477" s="657">
        <v>7800000</v>
      </c>
      <c r="D477" s="672"/>
    </row>
    <row r="478" spans="1:4">
      <c r="A478" s="659">
        <v>470</v>
      </c>
      <c r="B478" s="5" t="s">
        <v>976</v>
      </c>
      <c r="C478" s="657">
        <v>18600000</v>
      </c>
      <c r="D478" s="672"/>
    </row>
    <row r="479" spans="1:4">
      <c r="A479" s="659">
        <v>471</v>
      </c>
      <c r="B479" s="5" t="s">
        <v>977</v>
      </c>
      <c r="C479" s="657">
        <v>7200000</v>
      </c>
      <c r="D479" s="672"/>
    </row>
    <row r="480" spans="1:4">
      <c r="A480" s="659">
        <v>472</v>
      </c>
      <c r="B480" s="5" t="s">
        <v>4465</v>
      </c>
      <c r="C480" s="657">
        <v>12000000</v>
      </c>
      <c r="D480" s="672"/>
    </row>
    <row r="481" spans="1:4">
      <c r="A481" s="659">
        <v>473</v>
      </c>
      <c r="B481" s="5" t="s">
        <v>978</v>
      </c>
      <c r="C481" s="657">
        <v>8400000</v>
      </c>
      <c r="D481" s="672"/>
    </row>
    <row r="482" spans="1:4">
      <c r="A482" s="659">
        <v>474</v>
      </c>
      <c r="B482" s="5" t="s">
        <v>979</v>
      </c>
      <c r="C482" s="657">
        <v>12600000</v>
      </c>
      <c r="D482" s="672"/>
    </row>
    <row r="483" spans="1:4">
      <c r="A483" s="659">
        <v>475</v>
      </c>
      <c r="B483" s="5" t="s">
        <v>980</v>
      </c>
      <c r="C483" s="657">
        <v>9600000</v>
      </c>
      <c r="D483" s="672"/>
    </row>
    <row r="484" spans="1:4">
      <c r="A484" s="659">
        <v>476</v>
      </c>
      <c r="B484" s="5" t="s">
        <v>981</v>
      </c>
      <c r="C484" s="657">
        <v>4200000</v>
      </c>
      <c r="D484" s="672"/>
    </row>
    <row r="485" spans="1:4">
      <c r="A485" s="659">
        <v>477</v>
      </c>
      <c r="B485" s="5" t="s">
        <v>982</v>
      </c>
      <c r="C485" s="657">
        <v>0</v>
      </c>
      <c r="D485" s="672"/>
    </row>
    <row r="486" spans="1:4">
      <c r="A486" s="659">
        <v>478</v>
      </c>
      <c r="B486" s="5" t="s">
        <v>983</v>
      </c>
      <c r="C486" s="657">
        <v>4200000</v>
      </c>
      <c r="D486" s="672"/>
    </row>
    <row r="487" spans="1:4">
      <c r="A487" s="659">
        <v>479</v>
      </c>
      <c r="B487" s="5" t="s">
        <v>984</v>
      </c>
      <c r="C487" s="657">
        <v>6000000</v>
      </c>
      <c r="D487" s="672"/>
    </row>
    <row r="488" spans="1:4">
      <c r="A488" s="659">
        <v>480</v>
      </c>
      <c r="B488" s="5" t="s">
        <v>985</v>
      </c>
      <c r="C488" s="657">
        <v>600000</v>
      </c>
      <c r="D488" s="672"/>
    </row>
    <row r="489" spans="1:4">
      <c r="A489" s="659">
        <v>481</v>
      </c>
      <c r="B489" s="5" t="s">
        <v>585</v>
      </c>
      <c r="C489" s="657">
        <v>16200000</v>
      </c>
      <c r="D489" s="672"/>
    </row>
    <row r="490" spans="1:4">
      <c r="A490" s="659">
        <v>482</v>
      </c>
      <c r="B490" s="5" t="s">
        <v>986</v>
      </c>
      <c r="C490" s="657">
        <v>12000000</v>
      </c>
      <c r="D490" s="672"/>
    </row>
    <row r="491" spans="1:4">
      <c r="A491" s="659">
        <v>483</v>
      </c>
      <c r="B491" s="5" t="s">
        <v>987</v>
      </c>
      <c r="C491" s="657">
        <v>600000</v>
      </c>
      <c r="D491" s="672"/>
    </row>
    <row r="492" spans="1:4">
      <c r="A492" s="659">
        <v>484</v>
      </c>
      <c r="B492" s="5" t="s">
        <v>988</v>
      </c>
      <c r="C492" s="657">
        <v>8400000</v>
      </c>
      <c r="D492" s="672"/>
    </row>
    <row r="493" spans="1:4">
      <c r="A493" s="659">
        <v>485</v>
      </c>
      <c r="B493" s="5" t="s">
        <v>989</v>
      </c>
      <c r="C493" s="657">
        <v>0</v>
      </c>
      <c r="D493" s="672"/>
    </row>
    <row r="494" spans="1:4">
      <c r="A494" s="659">
        <v>486</v>
      </c>
      <c r="B494" s="5" t="s">
        <v>990</v>
      </c>
      <c r="C494" s="657">
        <v>3000000</v>
      </c>
      <c r="D494" s="672"/>
    </row>
    <row r="495" spans="1:4">
      <c r="A495" s="659">
        <v>487</v>
      </c>
      <c r="B495" s="5" t="s">
        <v>991</v>
      </c>
      <c r="C495" s="657">
        <v>2400000</v>
      </c>
      <c r="D495" s="672"/>
    </row>
    <row r="496" spans="1:4">
      <c r="A496" s="659">
        <v>488</v>
      </c>
      <c r="B496" s="5" t="s">
        <v>992</v>
      </c>
      <c r="C496" s="657">
        <v>18000000</v>
      </c>
      <c r="D496" s="672"/>
    </row>
    <row r="497" spans="1:4">
      <c r="A497" s="659">
        <v>489</v>
      </c>
      <c r="B497" s="5" t="s">
        <v>993</v>
      </c>
      <c r="C497" s="657">
        <v>18000000</v>
      </c>
      <c r="D497" s="672"/>
    </row>
    <row r="498" spans="1:4">
      <c r="A498" s="659">
        <v>490</v>
      </c>
      <c r="B498" s="5" t="s">
        <v>994</v>
      </c>
      <c r="C498" s="657">
        <v>10200000</v>
      </c>
      <c r="D498" s="672"/>
    </row>
    <row r="499" spans="1:4">
      <c r="A499" s="659">
        <v>491</v>
      </c>
      <c r="B499" s="5" t="s">
        <v>995</v>
      </c>
      <c r="C499" s="657">
        <v>12600000</v>
      </c>
      <c r="D499" s="672"/>
    </row>
    <row r="500" spans="1:4">
      <c r="A500" s="659">
        <v>492</v>
      </c>
      <c r="B500" s="5" t="s">
        <v>996</v>
      </c>
      <c r="C500" s="657">
        <v>49800000</v>
      </c>
      <c r="D500" s="672"/>
    </row>
    <row r="501" spans="1:4">
      <c r="A501" s="659">
        <v>493</v>
      </c>
      <c r="B501" s="5" t="s">
        <v>997</v>
      </c>
      <c r="C501" s="657">
        <v>18000000</v>
      </c>
      <c r="D501" s="672"/>
    </row>
    <row r="502" spans="1:4">
      <c r="A502" s="659">
        <v>494</v>
      </c>
      <c r="B502" s="5" t="s">
        <v>998</v>
      </c>
      <c r="C502" s="657">
        <v>29400000</v>
      </c>
      <c r="D502" s="672"/>
    </row>
    <row r="503" spans="1:4">
      <c r="A503" s="659">
        <v>495</v>
      </c>
      <c r="B503" s="5" t="s">
        <v>999</v>
      </c>
      <c r="C503" s="657">
        <v>18600000</v>
      </c>
      <c r="D503" s="672"/>
    </row>
    <row r="504" spans="1:4">
      <c r="A504" s="659">
        <v>496</v>
      </c>
      <c r="B504" s="5" t="s">
        <v>1000</v>
      </c>
      <c r="C504" s="657">
        <v>45000000</v>
      </c>
      <c r="D504" s="672"/>
    </row>
    <row r="505" spans="1:4">
      <c r="A505" s="659">
        <v>497</v>
      </c>
      <c r="B505" s="5" t="s">
        <v>1001</v>
      </c>
      <c r="C505" s="657">
        <v>40800000</v>
      </c>
      <c r="D505" s="672"/>
    </row>
    <row r="506" spans="1:4">
      <c r="A506" s="659">
        <v>498</v>
      </c>
      <c r="B506" s="5" t="s">
        <v>1002</v>
      </c>
      <c r="C506" s="657">
        <v>27600000</v>
      </c>
      <c r="D506" s="672"/>
    </row>
    <row r="507" spans="1:4">
      <c r="A507" s="659">
        <v>499</v>
      </c>
      <c r="B507" s="5" t="s">
        <v>1003</v>
      </c>
      <c r="C507" s="657">
        <v>20400000</v>
      </c>
      <c r="D507" s="672"/>
    </row>
    <row r="508" spans="1:4">
      <c r="A508" s="659">
        <v>500</v>
      </c>
      <c r="B508" s="5" t="s">
        <v>1004</v>
      </c>
      <c r="C508" s="657">
        <v>13800000</v>
      </c>
      <c r="D508" s="672"/>
    </row>
    <row r="509" spans="1:4">
      <c r="A509" s="659">
        <v>501</v>
      </c>
      <c r="B509" s="5" t="s">
        <v>1005</v>
      </c>
      <c r="C509" s="657">
        <v>24600000</v>
      </c>
      <c r="D509" s="672"/>
    </row>
    <row r="510" spans="1:4">
      <c r="A510" s="659">
        <v>502</v>
      </c>
      <c r="B510" s="5" t="s">
        <v>1006</v>
      </c>
      <c r="C510" s="657">
        <v>55200000</v>
      </c>
      <c r="D510" s="672"/>
    </row>
    <row r="511" spans="1:4">
      <c r="A511" s="659">
        <v>503</v>
      </c>
      <c r="B511" s="5" t="s">
        <v>1007</v>
      </c>
      <c r="C511" s="657">
        <v>8400000</v>
      </c>
      <c r="D511" s="672"/>
    </row>
    <row r="512" spans="1:4">
      <c r="A512" s="659">
        <v>504</v>
      </c>
      <c r="B512" s="5" t="s">
        <v>1008</v>
      </c>
      <c r="C512" s="657">
        <v>29400000</v>
      </c>
      <c r="D512" s="672"/>
    </row>
    <row r="513" spans="1:4">
      <c r="A513" s="659">
        <v>505</v>
      </c>
      <c r="B513" s="5" t="s">
        <v>1009</v>
      </c>
      <c r="C513" s="657">
        <v>18600000</v>
      </c>
      <c r="D513" s="672"/>
    </row>
    <row r="514" spans="1:4">
      <c r="A514" s="659">
        <v>506</v>
      </c>
      <c r="B514" s="5" t="s">
        <v>1010</v>
      </c>
      <c r="C514" s="657">
        <v>23400000</v>
      </c>
      <c r="D514" s="672"/>
    </row>
    <row r="515" spans="1:4">
      <c r="A515" s="659">
        <v>507</v>
      </c>
      <c r="B515" s="5" t="s">
        <v>1011</v>
      </c>
      <c r="C515" s="657">
        <v>37800000</v>
      </c>
      <c r="D515" s="672"/>
    </row>
    <row r="516" spans="1:4">
      <c r="A516" s="659">
        <v>508</v>
      </c>
      <c r="B516" s="5" t="s">
        <v>1012</v>
      </c>
      <c r="C516" s="657">
        <v>44400000</v>
      </c>
      <c r="D516" s="672"/>
    </row>
    <row r="517" spans="1:4">
      <c r="A517" s="659">
        <v>509</v>
      </c>
      <c r="B517" s="5" t="s">
        <v>1013</v>
      </c>
      <c r="C517" s="657">
        <v>18600000</v>
      </c>
      <c r="D517" s="672"/>
    </row>
    <row r="518" spans="1:4">
      <c r="A518" s="659">
        <v>510</v>
      </c>
      <c r="B518" s="5" t="s">
        <v>1014</v>
      </c>
      <c r="C518" s="657">
        <v>27600000</v>
      </c>
      <c r="D518" s="672"/>
    </row>
    <row r="519" spans="1:4">
      <c r="A519" s="659">
        <v>511</v>
      </c>
      <c r="B519" s="5" t="s">
        <v>1015</v>
      </c>
      <c r="C519" s="657">
        <v>17400000</v>
      </c>
      <c r="D519" s="672"/>
    </row>
    <row r="520" spans="1:4">
      <c r="A520" s="659">
        <v>512</v>
      </c>
      <c r="B520" s="5" t="s">
        <v>1016</v>
      </c>
      <c r="C520" s="657">
        <v>12600000</v>
      </c>
      <c r="D520" s="672"/>
    </row>
    <row r="521" spans="1:4">
      <c r="A521" s="659">
        <v>513</v>
      </c>
      <c r="B521" s="5" t="s">
        <v>1017</v>
      </c>
      <c r="C521" s="657">
        <v>18600000</v>
      </c>
      <c r="D521" s="672"/>
    </row>
    <row r="522" spans="1:4">
      <c r="A522" s="659">
        <v>514</v>
      </c>
      <c r="B522" s="5" t="s">
        <v>1018</v>
      </c>
      <c r="C522" s="657">
        <v>11400000</v>
      </c>
      <c r="D522" s="672"/>
    </row>
    <row r="523" spans="1:4">
      <c r="A523" s="659">
        <v>515</v>
      </c>
      <c r="B523" s="5" t="s">
        <v>1019</v>
      </c>
      <c r="C523" s="657">
        <v>16200000</v>
      </c>
      <c r="D523" s="672"/>
    </row>
    <row r="524" spans="1:4">
      <c r="A524" s="659">
        <v>516</v>
      </c>
      <c r="B524" s="5" t="s">
        <v>1020</v>
      </c>
      <c r="C524" s="657">
        <v>35400000</v>
      </c>
      <c r="D524" s="672"/>
    </row>
    <row r="525" spans="1:4">
      <c r="A525" s="659">
        <v>517</v>
      </c>
      <c r="B525" s="5" t="s">
        <v>1021</v>
      </c>
      <c r="C525" s="657">
        <v>19200000</v>
      </c>
      <c r="D525" s="672"/>
    </row>
    <row r="526" spans="1:4">
      <c r="A526" s="659">
        <v>518</v>
      </c>
      <c r="B526" s="5" t="s">
        <v>1022</v>
      </c>
      <c r="C526" s="657">
        <v>16200000</v>
      </c>
      <c r="D526" s="672"/>
    </row>
    <row r="527" spans="1:4">
      <c r="A527" s="659">
        <v>519</v>
      </c>
      <c r="B527" s="5" t="s">
        <v>1023</v>
      </c>
      <c r="C527" s="657">
        <v>28800000</v>
      </c>
      <c r="D527" s="672"/>
    </row>
    <row r="528" spans="1:4">
      <c r="A528" s="659">
        <v>520</v>
      </c>
      <c r="B528" s="5" t="s">
        <v>1024</v>
      </c>
      <c r="C528" s="657">
        <v>15600000</v>
      </c>
      <c r="D528" s="672"/>
    </row>
    <row r="529" spans="1:4">
      <c r="A529" s="659">
        <v>521</v>
      </c>
      <c r="B529" s="5" t="s">
        <v>1025</v>
      </c>
      <c r="C529" s="657">
        <v>9000000</v>
      </c>
      <c r="D529" s="672"/>
    </row>
    <row r="530" spans="1:4">
      <c r="A530" s="659">
        <v>522</v>
      </c>
      <c r="B530" s="5" t="s">
        <v>1026</v>
      </c>
      <c r="C530" s="657">
        <v>14400000</v>
      </c>
      <c r="D530" s="672"/>
    </row>
    <row r="531" spans="1:4">
      <c r="A531" s="659">
        <v>523</v>
      </c>
      <c r="B531" s="5" t="s">
        <v>1027</v>
      </c>
      <c r="C531" s="657">
        <v>7800000</v>
      </c>
      <c r="D531" s="672"/>
    </row>
    <row r="532" spans="1:4">
      <c r="A532" s="659">
        <v>524</v>
      </c>
      <c r="B532" s="5" t="s">
        <v>1028</v>
      </c>
      <c r="C532" s="657">
        <v>7200000</v>
      </c>
      <c r="D532" s="672"/>
    </row>
    <row r="533" spans="1:4">
      <c r="A533" s="659">
        <v>525</v>
      </c>
      <c r="B533" s="5" t="s">
        <v>1029</v>
      </c>
      <c r="C533" s="657">
        <v>15600000</v>
      </c>
      <c r="D533" s="672"/>
    </row>
    <row r="534" spans="1:4">
      <c r="A534" s="659">
        <v>526</v>
      </c>
      <c r="B534" s="5" t="s">
        <v>1030</v>
      </c>
      <c r="C534" s="657">
        <v>7200000</v>
      </c>
      <c r="D534" s="672"/>
    </row>
    <row r="535" spans="1:4">
      <c r="A535" s="659">
        <v>527</v>
      </c>
      <c r="B535" s="5" t="s">
        <v>1031</v>
      </c>
      <c r="C535" s="657">
        <v>15000000</v>
      </c>
      <c r="D535" s="672"/>
    </row>
    <row r="536" spans="1:4">
      <c r="A536" s="659">
        <v>528</v>
      </c>
      <c r="B536" s="5" t="s">
        <v>1032</v>
      </c>
      <c r="C536" s="657">
        <v>19200000</v>
      </c>
      <c r="D536" s="672"/>
    </row>
    <row r="537" spans="1:4">
      <c r="A537" s="659">
        <v>529</v>
      </c>
      <c r="B537" s="5" t="s">
        <v>1033</v>
      </c>
      <c r="C537" s="657">
        <v>1200000</v>
      </c>
      <c r="D537" s="672"/>
    </row>
    <row r="538" spans="1:4">
      <c r="A538" s="659">
        <v>530</v>
      </c>
      <c r="B538" s="5" t="s">
        <v>1034</v>
      </c>
      <c r="C538" s="657">
        <v>9000000</v>
      </c>
      <c r="D538" s="672"/>
    </row>
    <row r="539" spans="1:4">
      <c r="A539" s="659">
        <v>531</v>
      </c>
      <c r="B539" s="5" t="s">
        <v>730</v>
      </c>
      <c r="C539" s="657">
        <v>7200000</v>
      </c>
      <c r="D539" s="672"/>
    </row>
    <row r="540" spans="1:4">
      <c r="A540" s="659">
        <v>532</v>
      </c>
      <c r="B540" s="5" t="s">
        <v>1035</v>
      </c>
      <c r="C540" s="657">
        <v>10200000</v>
      </c>
      <c r="D540" s="672"/>
    </row>
    <row r="541" spans="1:4">
      <c r="A541" s="659">
        <v>533</v>
      </c>
      <c r="B541" s="5" t="s">
        <v>1036</v>
      </c>
      <c r="C541" s="657">
        <v>18000000</v>
      </c>
      <c r="D541" s="672"/>
    </row>
    <row r="542" spans="1:4">
      <c r="A542" s="659">
        <v>534</v>
      </c>
      <c r="B542" s="5" t="s">
        <v>1037</v>
      </c>
      <c r="C542" s="657">
        <v>47400000</v>
      </c>
      <c r="D542" s="672"/>
    </row>
    <row r="543" spans="1:4">
      <c r="A543" s="659">
        <v>535</v>
      </c>
      <c r="B543" s="5" t="s">
        <v>1038</v>
      </c>
      <c r="C543" s="657">
        <v>3600000</v>
      </c>
      <c r="D543" s="672"/>
    </row>
    <row r="544" spans="1:4">
      <c r="A544" s="659">
        <v>536</v>
      </c>
      <c r="B544" s="5" t="s">
        <v>1039</v>
      </c>
      <c r="C544" s="657">
        <v>63600000</v>
      </c>
      <c r="D544" s="672"/>
    </row>
    <row r="545" spans="1:4">
      <c r="A545" s="659">
        <v>537</v>
      </c>
      <c r="B545" s="5" t="s">
        <v>688</v>
      </c>
      <c r="C545" s="657">
        <v>11400000</v>
      </c>
      <c r="D545" s="672"/>
    </row>
    <row r="546" spans="1:4">
      <c r="A546" s="659">
        <v>538</v>
      </c>
      <c r="B546" s="5" t="s">
        <v>863</v>
      </c>
      <c r="C546" s="657">
        <v>7200000</v>
      </c>
      <c r="D546" s="672"/>
    </row>
    <row r="547" spans="1:4">
      <c r="A547" s="659">
        <v>539</v>
      </c>
      <c r="B547" s="5" t="s">
        <v>1040</v>
      </c>
      <c r="C547" s="657">
        <v>33000000</v>
      </c>
      <c r="D547" s="672"/>
    </row>
    <row r="548" spans="1:4">
      <c r="A548" s="659">
        <v>540</v>
      </c>
      <c r="B548" s="5" t="s">
        <v>1041</v>
      </c>
      <c r="C548" s="657">
        <v>6600000</v>
      </c>
      <c r="D548" s="672"/>
    </row>
    <row r="549" spans="1:4">
      <c r="A549" s="659">
        <v>541</v>
      </c>
      <c r="B549" s="5" t="s">
        <v>869</v>
      </c>
      <c r="C549" s="657">
        <v>32400000</v>
      </c>
      <c r="D549" s="672"/>
    </row>
    <row r="550" spans="1:4">
      <c r="A550" s="659">
        <v>542</v>
      </c>
      <c r="B550" s="5" t="s">
        <v>1042</v>
      </c>
      <c r="C550" s="657">
        <v>15000000</v>
      </c>
      <c r="D550" s="672"/>
    </row>
    <row r="551" spans="1:4">
      <c r="A551" s="659">
        <v>543</v>
      </c>
      <c r="B551" s="5" t="s">
        <v>1043</v>
      </c>
      <c r="C551" s="657">
        <v>9000000</v>
      </c>
      <c r="D551" s="672"/>
    </row>
    <row r="552" spans="1:4">
      <c r="A552" s="659">
        <v>544</v>
      </c>
      <c r="B552" s="5" t="s">
        <v>1044</v>
      </c>
      <c r="C552" s="657">
        <v>26400000</v>
      </c>
      <c r="D552" s="672"/>
    </row>
    <row r="553" spans="1:4">
      <c r="A553" s="659">
        <v>545</v>
      </c>
      <c r="B553" s="5" t="s">
        <v>1045</v>
      </c>
      <c r="C553" s="657">
        <v>25800000</v>
      </c>
      <c r="D553" s="672"/>
    </row>
    <row r="554" spans="1:4">
      <c r="A554" s="659">
        <v>546</v>
      </c>
      <c r="B554" s="5" t="s">
        <v>1046</v>
      </c>
      <c r="C554" s="657">
        <v>9000000</v>
      </c>
      <c r="D554" s="672"/>
    </row>
    <row r="555" spans="1:4">
      <c r="A555" s="659">
        <v>547</v>
      </c>
      <c r="B555" s="5" t="s">
        <v>1047</v>
      </c>
      <c r="C555" s="657">
        <v>26400000</v>
      </c>
      <c r="D555" s="672"/>
    </row>
    <row r="556" spans="1:4">
      <c r="A556" s="659">
        <v>548</v>
      </c>
      <c r="B556" s="5" t="s">
        <v>1048</v>
      </c>
      <c r="C556" s="657">
        <v>20400000</v>
      </c>
      <c r="D556" s="672"/>
    </row>
    <row r="557" spans="1:4">
      <c r="A557" s="659">
        <v>549</v>
      </c>
      <c r="B557" s="5" t="s">
        <v>1049</v>
      </c>
      <c r="C557" s="657">
        <v>23400000</v>
      </c>
      <c r="D557" s="672"/>
    </row>
    <row r="558" spans="1:4">
      <c r="A558" s="659">
        <v>550</v>
      </c>
      <c r="B558" s="5" t="s">
        <v>1050</v>
      </c>
      <c r="C558" s="657">
        <v>53400000</v>
      </c>
      <c r="D558" s="672"/>
    </row>
    <row r="559" spans="1:4">
      <c r="A559" s="659">
        <v>551</v>
      </c>
      <c r="B559" s="5" t="s">
        <v>1051</v>
      </c>
      <c r="C559" s="657">
        <v>23400000</v>
      </c>
      <c r="D559" s="672"/>
    </row>
    <row r="560" spans="1:4">
      <c r="A560" s="659">
        <v>552</v>
      </c>
      <c r="B560" s="5" t="s">
        <v>1052</v>
      </c>
      <c r="C560" s="657">
        <v>31200000</v>
      </c>
      <c r="D560" s="672"/>
    </row>
    <row r="561" spans="1:4">
      <c r="A561" s="659">
        <v>553</v>
      </c>
      <c r="B561" s="5" t="s">
        <v>1053</v>
      </c>
      <c r="C561" s="657">
        <v>18000000</v>
      </c>
      <c r="D561" s="672"/>
    </row>
    <row r="562" spans="1:4">
      <c r="A562" s="659">
        <v>554</v>
      </c>
      <c r="B562" s="5" t="s">
        <v>1054</v>
      </c>
      <c r="C562" s="657">
        <v>25200000</v>
      </c>
      <c r="D562" s="672"/>
    </row>
    <row r="563" spans="1:4">
      <c r="A563" s="659">
        <v>555</v>
      </c>
      <c r="B563" s="5" t="s">
        <v>1055</v>
      </c>
      <c r="C563" s="657">
        <v>31800000</v>
      </c>
      <c r="D563" s="672"/>
    </row>
    <row r="564" spans="1:4">
      <c r="A564" s="659">
        <v>556</v>
      </c>
      <c r="B564" s="5" t="s">
        <v>1056</v>
      </c>
      <c r="C564" s="657">
        <v>25800000</v>
      </c>
      <c r="D564" s="672"/>
    </row>
    <row r="565" spans="1:4">
      <c r="A565" s="659">
        <v>557</v>
      </c>
      <c r="B565" s="5" t="s">
        <v>1057</v>
      </c>
      <c r="C565" s="657">
        <v>15600000</v>
      </c>
      <c r="D565" s="672"/>
    </row>
    <row r="566" spans="1:4">
      <c r="A566" s="659">
        <v>558</v>
      </c>
      <c r="B566" s="5" t="s">
        <v>1058</v>
      </c>
      <c r="C566" s="657">
        <v>54600000</v>
      </c>
      <c r="D566" s="672"/>
    </row>
    <row r="567" spans="1:4">
      <c r="A567" s="659">
        <v>559</v>
      </c>
      <c r="B567" s="5" t="s">
        <v>1059</v>
      </c>
      <c r="C567" s="657">
        <v>33600000</v>
      </c>
      <c r="D567" s="672"/>
    </row>
    <row r="568" spans="1:4">
      <c r="A568" s="659">
        <v>560</v>
      </c>
      <c r="B568" s="5" t="s">
        <v>1060</v>
      </c>
      <c r="C568" s="657">
        <v>35400000</v>
      </c>
      <c r="D568" s="672"/>
    </row>
    <row r="569" spans="1:4">
      <c r="A569" s="659">
        <v>561</v>
      </c>
      <c r="B569" s="5" t="s">
        <v>1061</v>
      </c>
      <c r="C569" s="657">
        <v>24600000</v>
      </c>
      <c r="D569" s="672"/>
    </row>
    <row r="570" spans="1:4">
      <c r="A570" s="659">
        <v>562</v>
      </c>
      <c r="B570" s="5" t="s">
        <v>1062</v>
      </c>
      <c r="C570" s="657">
        <v>64800000</v>
      </c>
      <c r="D570" s="672"/>
    </row>
    <row r="571" spans="1:4">
      <c r="A571" s="659">
        <v>563</v>
      </c>
      <c r="B571" s="5" t="s">
        <v>1063</v>
      </c>
      <c r="C571" s="657">
        <v>37800000</v>
      </c>
      <c r="D571" s="672"/>
    </row>
    <row r="572" spans="1:4">
      <c r="A572" s="659">
        <v>564</v>
      </c>
      <c r="B572" s="5" t="s">
        <v>1064</v>
      </c>
      <c r="C572" s="657">
        <v>12000000</v>
      </c>
      <c r="D572" s="672"/>
    </row>
    <row r="573" spans="1:4">
      <c r="A573" s="659">
        <v>565</v>
      </c>
      <c r="B573" s="5" t="s">
        <v>1065</v>
      </c>
      <c r="C573" s="657">
        <v>27000000</v>
      </c>
      <c r="D573" s="672"/>
    </row>
    <row r="574" spans="1:4">
      <c r="A574" s="659">
        <v>566</v>
      </c>
      <c r="B574" s="5" t="s">
        <v>1066</v>
      </c>
      <c r="C574" s="657">
        <v>26400000</v>
      </c>
      <c r="D574" s="672"/>
    </row>
    <row r="575" spans="1:4">
      <c r="A575" s="659">
        <v>567</v>
      </c>
      <c r="B575" s="5" t="s">
        <v>1067</v>
      </c>
      <c r="C575" s="657">
        <v>19200000</v>
      </c>
      <c r="D575" s="672"/>
    </row>
    <row r="576" spans="1:4">
      <c r="A576" s="659">
        <v>568</v>
      </c>
      <c r="B576" s="5" t="s">
        <v>1068</v>
      </c>
      <c r="C576" s="657">
        <v>15000000</v>
      </c>
      <c r="D576" s="672"/>
    </row>
    <row r="577" spans="1:4">
      <c r="A577" s="659">
        <v>569</v>
      </c>
      <c r="B577" s="5" t="s">
        <v>1069</v>
      </c>
      <c r="C577" s="657">
        <v>12000000</v>
      </c>
      <c r="D577" s="672"/>
    </row>
    <row r="578" spans="1:4">
      <c r="A578" s="659">
        <v>570</v>
      </c>
      <c r="B578" s="5" t="s">
        <v>1070</v>
      </c>
      <c r="C578" s="657">
        <v>10200000</v>
      </c>
      <c r="D578" s="672"/>
    </row>
    <row r="579" spans="1:4">
      <c r="A579" s="659">
        <v>571</v>
      </c>
      <c r="B579" s="5" t="s">
        <v>1071</v>
      </c>
      <c r="C579" s="657">
        <v>18000000</v>
      </c>
      <c r="D579" s="672"/>
    </row>
    <row r="580" spans="1:4">
      <c r="A580" s="659">
        <v>572</v>
      </c>
      <c r="B580" s="5" t="s">
        <v>1072</v>
      </c>
      <c r="C580" s="657">
        <v>7200000</v>
      </c>
      <c r="D580" s="672"/>
    </row>
    <row r="581" spans="1:4">
      <c r="A581" s="659">
        <v>573</v>
      </c>
      <c r="B581" s="5" t="s">
        <v>1073</v>
      </c>
      <c r="C581" s="657">
        <v>15000000</v>
      </c>
      <c r="D581" s="672"/>
    </row>
    <row r="582" spans="1:4">
      <c r="A582" s="659">
        <v>574</v>
      </c>
      <c r="B582" s="5" t="s">
        <v>1074</v>
      </c>
      <c r="C582" s="657">
        <v>13800000</v>
      </c>
      <c r="D582" s="672"/>
    </row>
    <row r="583" spans="1:4">
      <c r="A583" s="659">
        <v>575</v>
      </c>
      <c r="B583" s="5" t="s">
        <v>1075</v>
      </c>
      <c r="C583" s="657">
        <v>17400000</v>
      </c>
      <c r="D583" s="672"/>
    </row>
    <row r="584" spans="1:4">
      <c r="A584" s="659">
        <v>576</v>
      </c>
      <c r="B584" s="5" t="s">
        <v>1076</v>
      </c>
      <c r="C584" s="657">
        <v>15000000</v>
      </c>
      <c r="D584" s="672"/>
    </row>
    <row r="585" spans="1:4">
      <c r="A585" s="659">
        <v>577</v>
      </c>
      <c r="B585" s="5" t="s">
        <v>1077</v>
      </c>
      <c r="C585" s="657">
        <v>23400000</v>
      </c>
      <c r="D585" s="672"/>
    </row>
    <row r="586" spans="1:4">
      <c r="A586" s="659">
        <v>578</v>
      </c>
      <c r="B586" s="5" t="s">
        <v>1078</v>
      </c>
      <c r="C586" s="657">
        <v>12600000</v>
      </c>
      <c r="D586" s="672"/>
    </row>
    <row r="587" spans="1:4">
      <c r="A587" s="659">
        <v>579</v>
      </c>
      <c r="B587" s="5" t="s">
        <v>1079</v>
      </c>
      <c r="C587" s="657">
        <v>16200000</v>
      </c>
      <c r="D587" s="672"/>
    </row>
    <row r="588" spans="1:4">
      <c r="A588" s="659">
        <v>580</v>
      </c>
      <c r="B588" s="5" t="s">
        <v>1080</v>
      </c>
      <c r="C588" s="657">
        <v>15600000</v>
      </c>
      <c r="D588" s="672"/>
    </row>
    <row r="589" spans="1:4">
      <c r="A589" s="659">
        <v>581</v>
      </c>
      <c r="B589" s="5" t="s">
        <v>1081</v>
      </c>
      <c r="C589" s="657">
        <v>19800000</v>
      </c>
      <c r="D589" s="672"/>
    </row>
    <row r="590" spans="1:4">
      <c r="A590" s="659">
        <v>582</v>
      </c>
      <c r="B590" s="5" t="s">
        <v>1082</v>
      </c>
      <c r="C590" s="657">
        <v>10800000</v>
      </c>
      <c r="D590" s="672"/>
    </row>
    <row r="591" spans="1:4">
      <c r="A591" s="659">
        <v>583</v>
      </c>
      <c r="B591" s="5" t="s">
        <v>1083</v>
      </c>
      <c r="C591" s="657">
        <v>22800000</v>
      </c>
      <c r="D591" s="672"/>
    </row>
    <row r="592" spans="1:4">
      <c r="A592" s="659">
        <v>584</v>
      </c>
      <c r="B592" s="5" t="s">
        <v>1084</v>
      </c>
      <c r="C592" s="657">
        <v>17400000</v>
      </c>
      <c r="D592" s="672"/>
    </row>
    <row r="593" spans="1:4">
      <c r="A593" s="659">
        <v>585</v>
      </c>
      <c r="B593" s="5" t="s">
        <v>1085</v>
      </c>
      <c r="C593" s="657">
        <v>7800000</v>
      </c>
      <c r="D593" s="672"/>
    </row>
    <row r="594" spans="1:4">
      <c r="A594" s="659">
        <v>586</v>
      </c>
      <c r="B594" s="5" t="s">
        <v>1086</v>
      </c>
      <c r="C594" s="657">
        <v>10200000</v>
      </c>
      <c r="D594" s="672"/>
    </row>
    <row r="595" spans="1:4">
      <c r="A595" s="659">
        <v>587</v>
      </c>
      <c r="B595" s="5" t="s">
        <v>1087</v>
      </c>
      <c r="C595" s="657">
        <v>24600000</v>
      </c>
      <c r="D595" s="672"/>
    </row>
    <row r="596" spans="1:4">
      <c r="A596" s="659">
        <v>588</v>
      </c>
      <c r="B596" s="5" t="s">
        <v>1088</v>
      </c>
      <c r="C596" s="657">
        <v>19200000</v>
      </c>
      <c r="D596" s="672"/>
    </row>
    <row r="597" spans="1:4">
      <c r="A597" s="659">
        <v>589</v>
      </c>
      <c r="B597" s="5" t="s">
        <v>1089</v>
      </c>
      <c r="C597" s="657">
        <v>9000000</v>
      </c>
      <c r="D597" s="672"/>
    </row>
    <row r="598" spans="1:4">
      <c r="A598" s="659">
        <v>590</v>
      </c>
      <c r="B598" s="5" t="s">
        <v>1090</v>
      </c>
      <c r="C598" s="657">
        <v>22200000</v>
      </c>
      <c r="D598" s="672"/>
    </row>
    <row r="599" spans="1:4">
      <c r="A599" s="659">
        <v>591</v>
      </c>
      <c r="B599" s="5" t="s">
        <v>4466</v>
      </c>
      <c r="C599" s="657">
        <v>14400000</v>
      </c>
      <c r="D599" s="672"/>
    </row>
    <row r="600" spans="1:4">
      <c r="A600" s="659">
        <v>592</v>
      </c>
      <c r="B600" s="5" t="s">
        <v>1091</v>
      </c>
      <c r="C600" s="657">
        <v>19800000</v>
      </c>
      <c r="D600" s="672"/>
    </row>
    <row r="601" spans="1:4">
      <c r="A601" s="659">
        <v>593</v>
      </c>
      <c r="B601" s="5" t="s">
        <v>1092</v>
      </c>
      <c r="C601" s="657">
        <v>7800000</v>
      </c>
      <c r="D601" s="672"/>
    </row>
    <row r="602" spans="1:4">
      <c r="A602" s="659">
        <v>594</v>
      </c>
      <c r="B602" s="5" t="s">
        <v>1093</v>
      </c>
      <c r="C602" s="657">
        <v>9000000</v>
      </c>
      <c r="D602" s="672"/>
    </row>
    <row r="603" spans="1:4">
      <c r="A603" s="659">
        <v>595</v>
      </c>
      <c r="B603" s="5" t="s">
        <v>816</v>
      </c>
      <c r="C603" s="657">
        <v>15000000</v>
      </c>
      <c r="D603" s="672"/>
    </row>
    <row r="604" spans="1:4">
      <c r="A604" s="659">
        <v>596</v>
      </c>
      <c r="B604" s="5" t="s">
        <v>1094</v>
      </c>
      <c r="C604" s="657">
        <v>14400000</v>
      </c>
      <c r="D604" s="672"/>
    </row>
    <row r="605" spans="1:4">
      <c r="A605" s="659">
        <v>597</v>
      </c>
      <c r="B605" s="5" t="s">
        <v>1095</v>
      </c>
      <c r="C605" s="657">
        <v>13200000</v>
      </c>
      <c r="D605" s="672"/>
    </row>
    <row r="606" spans="1:4">
      <c r="A606" s="659">
        <v>598</v>
      </c>
      <c r="B606" s="5" t="s">
        <v>1096</v>
      </c>
      <c r="C606" s="657">
        <v>12600000</v>
      </c>
      <c r="D606" s="672"/>
    </row>
    <row r="607" spans="1:4">
      <c r="A607" s="659">
        <v>599</v>
      </c>
      <c r="B607" s="5" t="s">
        <v>1097</v>
      </c>
      <c r="C607" s="657">
        <v>7200000</v>
      </c>
      <c r="D607" s="672"/>
    </row>
    <row r="608" spans="1:4">
      <c r="A608" s="659">
        <v>600</v>
      </c>
      <c r="B608" s="5" t="s">
        <v>1098</v>
      </c>
      <c r="C608" s="657">
        <v>34200000</v>
      </c>
      <c r="D608" s="672"/>
    </row>
    <row r="609" spans="1:4">
      <c r="A609" s="659">
        <v>601</v>
      </c>
      <c r="B609" s="5" t="s">
        <v>1099</v>
      </c>
      <c r="C609" s="657">
        <v>7200000</v>
      </c>
      <c r="D609" s="672"/>
    </row>
    <row r="610" spans="1:4">
      <c r="A610" s="659">
        <v>602</v>
      </c>
      <c r="B610" s="5" t="s">
        <v>1100</v>
      </c>
      <c r="C610" s="657">
        <v>12000000</v>
      </c>
      <c r="D610" s="672"/>
    </row>
    <row r="611" spans="1:4">
      <c r="A611" s="659">
        <v>603</v>
      </c>
      <c r="B611" s="5" t="s">
        <v>1101</v>
      </c>
      <c r="C611" s="657">
        <v>19200000</v>
      </c>
      <c r="D611" s="672"/>
    </row>
    <row r="612" spans="1:4">
      <c r="A612" s="659">
        <v>604</v>
      </c>
      <c r="B612" s="5" t="s">
        <v>1102</v>
      </c>
      <c r="C612" s="657">
        <v>33000000</v>
      </c>
      <c r="D612" s="672"/>
    </row>
    <row r="613" spans="1:4">
      <c r="A613" s="659">
        <v>605</v>
      </c>
      <c r="B613" s="5" t="s">
        <v>1103</v>
      </c>
      <c r="C613" s="657">
        <v>12600000</v>
      </c>
      <c r="D613" s="672"/>
    </row>
    <row r="614" spans="1:4">
      <c r="A614" s="659">
        <v>606</v>
      </c>
      <c r="B614" s="5" t="s">
        <v>1104</v>
      </c>
      <c r="C614" s="657">
        <v>12600000</v>
      </c>
      <c r="D614" s="672"/>
    </row>
    <row r="615" spans="1:4">
      <c r="A615" s="659">
        <v>607</v>
      </c>
      <c r="B615" s="5" t="s">
        <v>1105</v>
      </c>
      <c r="C615" s="657">
        <v>8400000</v>
      </c>
      <c r="D615" s="672"/>
    </row>
    <row r="616" spans="1:4">
      <c r="A616" s="659">
        <v>608</v>
      </c>
      <c r="B616" s="5" t="s">
        <v>825</v>
      </c>
      <c r="C616" s="657">
        <v>19800000</v>
      </c>
      <c r="D616" s="672"/>
    </row>
    <row r="617" spans="1:4">
      <c r="A617" s="659">
        <v>609</v>
      </c>
      <c r="B617" s="5" t="s">
        <v>688</v>
      </c>
      <c r="C617" s="657">
        <v>5400000</v>
      </c>
      <c r="D617" s="672"/>
    </row>
    <row r="618" spans="1:4">
      <c r="A618" s="659">
        <v>610</v>
      </c>
      <c r="B618" s="5" t="s">
        <v>1106</v>
      </c>
      <c r="C618" s="657">
        <v>9000000</v>
      </c>
      <c r="D618" s="672"/>
    </row>
    <row r="619" spans="1:4">
      <c r="A619" s="659">
        <v>611</v>
      </c>
      <c r="B619" s="5" t="s">
        <v>1107</v>
      </c>
      <c r="C619" s="657">
        <v>0</v>
      </c>
      <c r="D619" s="672"/>
    </row>
    <row r="620" spans="1:4">
      <c r="A620" s="659">
        <v>612</v>
      </c>
      <c r="B620" s="5" t="s">
        <v>1108</v>
      </c>
      <c r="C620" s="657">
        <v>7200000</v>
      </c>
      <c r="D620" s="672"/>
    </row>
    <row r="621" spans="1:4">
      <c r="A621" s="659">
        <v>613</v>
      </c>
      <c r="B621" s="5" t="s">
        <v>1109</v>
      </c>
      <c r="C621" s="657">
        <v>17400000</v>
      </c>
      <c r="D621" s="672"/>
    </row>
    <row r="622" spans="1:4">
      <c r="A622" s="659">
        <v>614</v>
      </c>
      <c r="B622" s="5" t="s">
        <v>1110</v>
      </c>
      <c r="C622" s="657">
        <v>13200000</v>
      </c>
      <c r="D622" s="672"/>
    </row>
    <row r="623" spans="1:4">
      <c r="A623" s="659">
        <v>615</v>
      </c>
      <c r="B623" s="5" t="s">
        <v>1111</v>
      </c>
      <c r="C623" s="657">
        <v>10800000</v>
      </c>
      <c r="D623" s="672"/>
    </row>
    <row r="624" spans="1:4">
      <c r="A624" s="659">
        <v>616</v>
      </c>
      <c r="B624" s="5" t="s">
        <v>1112</v>
      </c>
      <c r="C624" s="657">
        <v>9600000</v>
      </c>
      <c r="D624" s="672"/>
    </row>
    <row r="625" spans="1:4">
      <c r="A625" s="659">
        <v>617</v>
      </c>
      <c r="B625" s="5" t="s">
        <v>1113</v>
      </c>
      <c r="C625" s="657">
        <v>12600000</v>
      </c>
      <c r="D625" s="672"/>
    </row>
    <row r="626" spans="1:4">
      <c r="A626" s="659">
        <v>618</v>
      </c>
      <c r="B626" s="5" t="s">
        <v>1114</v>
      </c>
      <c r="C626" s="657">
        <v>18000000</v>
      </c>
      <c r="D626" s="672"/>
    </row>
    <row r="627" spans="1:4">
      <c r="A627" s="659">
        <v>619</v>
      </c>
      <c r="B627" s="5" t="s">
        <v>1115</v>
      </c>
      <c r="C627" s="657">
        <v>57000000</v>
      </c>
      <c r="D627" s="672"/>
    </row>
    <row r="628" spans="1:4">
      <c r="A628" s="659">
        <v>620</v>
      </c>
      <c r="B628" s="5" t="s">
        <v>1116</v>
      </c>
      <c r="C628" s="657">
        <v>15000000</v>
      </c>
      <c r="D628" s="672"/>
    </row>
    <row r="629" spans="1:4">
      <c r="A629" s="659">
        <v>621</v>
      </c>
      <c r="B629" s="5" t="s">
        <v>1117</v>
      </c>
      <c r="C629" s="657">
        <v>39600000</v>
      </c>
      <c r="D629" s="672"/>
    </row>
    <row r="630" spans="1:4">
      <c r="A630" s="659">
        <v>622</v>
      </c>
      <c r="B630" s="5" t="s">
        <v>1118</v>
      </c>
      <c r="C630" s="657">
        <v>19800000</v>
      </c>
      <c r="D630" s="672"/>
    </row>
    <row r="631" spans="1:4">
      <c r="A631" s="659">
        <v>623</v>
      </c>
      <c r="B631" s="5" t="s">
        <v>4467</v>
      </c>
      <c r="C631" s="657">
        <v>18600000</v>
      </c>
      <c r="D631" s="672"/>
    </row>
    <row r="632" spans="1:4">
      <c r="A632" s="659">
        <v>624</v>
      </c>
      <c r="B632" s="5" t="s">
        <v>1119</v>
      </c>
      <c r="C632" s="657">
        <v>36600000</v>
      </c>
      <c r="D632" s="672"/>
    </row>
    <row r="633" spans="1:4">
      <c r="A633" s="659">
        <v>625</v>
      </c>
      <c r="B633" s="5" t="s">
        <v>1120</v>
      </c>
      <c r="C633" s="657">
        <v>8400000</v>
      </c>
      <c r="D633" s="672"/>
    </row>
    <row r="634" spans="1:4">
      <c r="A634" s="659">
        <v>626</v>
      </c>
      <c r="B634" s="5" t="s">
        <v>1121</v>
      </c>
      <c r="C634" s="657">
        <v>61200000</v>
      </c>
      <c r="D634" s="672"/>
    </row>
    <row r="635" spans="1:4">
      <c r="A635" s="659">
        <v>627</v>
      </c>
      <c r="B635" s="5" t="s">
        <v>1122</v>
      </c>
      <c r="C635" s="657">
        <v>34200000</v>
      </c>
      <c r="D635" s="672"/>
    </row>
    <row r="636" spans="1:4">
      <c r="A636" s="659">
        <v>628</v>
      </c>
      <c r="B636" s="5" t="s">
        <v>1123</v>
      </c>
      <c r="C636" s="657">
        <v>41400000</v>
      </c>
      <c r="D636" s="672"/>
    </row>
    <row r="637" spans="1:4">
      <c r="A637" s="659">
        <v>629</v>
      </c>
      <c r="B637" s="5" t="s">
        <v>1124</v>
      </c>
      <c r="C637" s="657">
        <v>10800000</v>
      </c>
      <c r="D637" s="672"/>
    </row>
    <row r="638" spans="1:4">
      <c r="A638" s="659">
        <v>630</v>
      </c>
      <c r="B638" s="5" t="s">
        <v>1125</v>
      </c>
      <c r="C638" s="657">
        <v>17400000</v>
      </c>
      <c r="D638" s="672"/>
    </row>
    <row r="639" spans="1:4">
      <c r="A639" s="659">
        <v>631</v>
      </c>
      <c r="B639" s="5" t="s">
        <v>1126</v>
      </c>
      <c r="C639" s="657">
        <v>19200000</v>
      </c>
      <c r="D639" s="672"/>
    </row>
    <row r="640" spans="1:4">
      <c r="A640" s="659">
        <v>632</v>
      </c>
      <c r="B640" s="5" t="s">
        <v>1127</v>
      </c>
      <c r="C640" s="657">
        <v>30600000</v>
      </c>
      <c r="D640" s="672"/>
    </row>
    <row r="641" spans="1:4" ht="31.5">
      <c r="A641" s="659">
        <v>633</v>
      </c>
      <c r="B641" s="77" t="s">
        <v>1128</v>
      </c>
      <c r="C641" s="657">
        <v>18600000</v>
      </c>
      <c r="D641" s="672"/>
    </row>
    <row r="642" spans="1:4">
      <c r="A642" s="659">
        <v>634</v>
      </c>
      <c r="B642" s="5" t="s">
        <v>1129</v>
      </c>
      <c r="C642" s="657">
        <v>37200000</v>
      </c>
      <c r="D642" s="672"/>
    </row>
    <row r="643" spans="1:4">
      <c r="A643" s="659">
        <v>635</v>
      </c>
      <c r="B643" s="5" t="s">
        <v>1130</v>
      </c>
      <c r="C643" s="657">
        <v>21600000</v>
      </c>
      <c r="D643" s="672"/>
    </row>
    <row r="644" spans="1:4">
      <c r="A644" s="659">
        <v>636</v>
      </c>
      <c r="B644" s="5" t="s">
        <v>1131</v>
      </c>
      <c r="C644" s="657">
        <v>19200000</v>
      </c>
      <c r="D644" s="672"/>
    </row>
    <row r="645" spans="1:4">
      <c r="A645" s="659">
        <v>637</v>
      </c>
      <c r="B645" s="5" t="s">
        <v>1132</v>
      </c>
      <c r="C645" s="657">
        <v>14400000</v>
      </c>
      <c r="D645" s="672"/>
    </row>
    <row r="646" spans="1:4">
      <c r="A646" s="659">
        <v>638</v>
      </c>
      <c r="B646" s="5" t="s">
        <v>1133</v>
      </c>
      <c r="C646" s="657">
        <v>28800000</v>
      </c>
      <c r="D646" s="672"/>
    </row>
    <row r="647" spans="1:4">
      <c r="A647" s="659">
        <v>639</v>
      </c>
      <c r="B647" s="5" t="s">
        <v>1134</v>
      </c>
      <c r="C647" s="657">
        <v>17400000</v>
      </c>
      <c r="D647" s="672"/>
    </row>
    <row r="648" spans="1:4">
      <c r="A648" s="659">
        <v>640</v>
      </c>
      <c r="B648" s="5" t="s">
        <v>1135</v>
      </c>
      <c r="C648" s="657">
        <v>36000000</v>
      </c>
      <c r="D648" s="672"/>
    </row>
    <row r="649" spans="1:4">
      <c r="A649" s="659">
        <v>641</v>
      </c>
      <c r="B649" s="5" t="s">
        <v>1136</v>
      </c>
      <c r="C649" s="657">
        <v>18600000</v>
      </c>
      <c r="D649" s="672"/>
    </row>
    <row r="650" spans="1:4">
      <c r="A650" s="659">
        <v>642</v>
      </c>
      <c r="B650" s="5" t="s">
        <v>1137</v>
      </c>
      <c r="C650" s="657">
        <v>16200000</v>
      </c>
      <c r="D650" s="672"/>
    </row>
    <row r="651" spans="1:4">
      <c r="A651" s="659">
        <v>643</v>
      </c>
      <c r="B651" s="5" t="s">
        <v>1138</v>
      </c>
      <c r="C651" s="657">
        <v>18000000</v>
      </c>
      <c r="D651" s="672"/>
    </row>
    <row r="652" spans="1:4">
      <c r="A652" s="659">
        <v>644</v>
      </c>
      <c r="B652" s="5" t="s">
        <v>1139</v>
      </c>
      <c r="C652" s="657">
        <v>21600000</v>
      </c>
      <c r="D652" s="672"/>
    </row>
    <row r="653" spans="1:4">
      <c r="A653" s="659">
        <v>645</v>
      </c>
      <c r="B653" s="5" t="s">
        <v>1140</v>
      </c>
      <c r="C653" s="657">
        <v>51000000</v>
      </c>
      <c r="D653" s="672"/>
    </row>
    <row r="654" spans="1:4">
      <c r="A654" s="659">
        <v>646</v>
      </c>
      <c r="B654" s="5" t="s">
        <v>1141</v>
      </c>
      <c r="C654" s="657">
        <v>10200000</v>
      </c>
      <c r="D654" s="672"/>
    </row>
    <row r="655" spans="1:4">
      <c r="A655" s="659">
        <v>647</v>
      </c>
      <c r="B655" s="5" t="s">
        <v>1142</v>
      </c>
      <c r="C655" s="657">
        <v>16800000</v>
      </c>
      <c r="D655" s="672"/>
    </row>
    <row r="656" spans="1:4">
      <c r="A656" s="659">
        <v>648</v>
      </c>
      <c r="B656" s="5" t="s">
        <v>1143</v>
      </c>
      <c r="C656" s="657">
        <v>26400000</v>
      </c>
      <c r="D656" s="672"/>
    </row>
    <row r="657" spans="1:4">
      <c r="A657" s="659">
        <v>649</v>
      </c>
      <c r="B657" s="5" t="s">
        <v>1144</v>
      </c>
      <c r="C657" s="657">
        <v>76200000</v>
      </c>
      <c r="D657" s="672"/>
    </row>
    <row r="658" spans="1:4">
      <c r="A658" s="659">
        <v>650</v>
      </c>
      <c r="B658" s="5" t="s">
        <v>1145</v>
      </c>
      <c r="C658" s="657">
        <v>18600000</v>
      </c>
      <c r="D658" s="672"/>
    </row>
    <row r="659" spans="1:4">
      <c r="A659" s="659">
        <v>651</v>
      </c>
      <c r="B659" s="5" t="s">
        <v>1146</v>
      </c>
      <c r="C659" s="657">
        <v>28200000</v>
      </c>
      <c r="D659" s="672"/>
    </row>
    <row r="660" spans="1:4">
      <c r="A660" s="659">
        <v>652</v>
      </c>
      <c r="B660" s="5" t="s">
        <v>1147</v>
      </c>
      <c r="C660" s="657">
        <v>19800000</v>
      </c>
      <c r="D660" s="672"/>
    </row>
    <row r="661" spans="1:4">
      <c r="A661" s="659">
        <v>653</v>
      </c>
      <c r="B661" s="5" t="s">
        <v>1148</v>
      </c>
      <c r="C661" s="657">
        <v>56400000</v>
      </c>
      <c r="D661" s="672"/>
    </row>
    <row r="662" spans="1:4">
      <c r="A662" s="659">
        <v>654</v>
      </c>
      <c r="B662" s="5" t="s">
        <v>1149</v>
      </c>
      <c r="C662" s="657">
        <v>15000000</v>
      </c>
      <c r="D662" s="672"/>
    </row>
    <row r="663" spans="1:4">
      <c r="A663" s="659">
        <v>655</v>
      </c>
      <c r="B663" s="5" t="s">
        <v>1150</v>
      </c>
      <c r="C663" s="657">
        <v>16200000</v>
      </c>
      <c r="D663" s="672"/>
    </row>
    <row r="664" spans="1:4">
      <c r="A664" s="659">
        <v>656</v>
      </c>
      <c r="B664" s="5" t="s">
        <v>1151</v>
      </c>
      <c r="C664" s="657">
        <v>24000000</v>
      </c>
      <c r="D664" s="672"/>
    </row>
    <row r="665" spans="1:4">
      <c r="A665" s="659">
        <v>657</v>
      </c>
      <c r="B665" s="5" t="s">
        <v>1152</v>
      </c>
      <c r="C665" s="657">
        <v>21600000</v>
      </c>
      <c r="D665" s="672"/>
    </row>
    <row r="666" spans="1:4">
      <c r="A666" s="659">
        <v>658</v>
      </c>
      <c r="B666" s="5" t="s">
        <v>1153</v>
      </c>
      <c r="C666" s="657">
        <v>19800000</v>
      </c>
      <c r="D666" s="672"/>
    </row>
    <row r="667" spans="1:4">
      <c r="A667" s="659">
        <v>659</v>
      </c>
      <c r="B667" s="5" t="s">
        <v>1154</v>
      </c>
      <c r="C667" s="657">
        <v>8400000</v>
      </c>
      <c r="D667" s="672"/>
    </row>
    <row r="668" spans="1:4">
      <c r="A668" s="659">
        <v>660</v>
      </c>
      <c r="B668" s="5" t="s">
        <v>1155</v>
      </c>
      <c r="C668" s="657">
        <v>17400000</v>
      </c>
      <c r="D668" s="672"/>
    </row>
    <row r="669" spans="1:4">
      <c r="A669" s="659">
        <v>661</v>
      </c>
      <c r="B669" s="5" t="s">
        <v>1156</v>
      </c>
      <c r="C669" s="657">
        <v>13200000</v>
      </c>
      <c r="D669" s="672"/>
    </row>
    <row r="670" spans="1:4">
      <c r="A670" s="659">
        <v>662</v>
      </c>
      <c r="B670" s="5" t="s">
        <v>1157</v>
      </c>
      <c r="C670" s="657">
        <v>6000000</v>
      </c>
      <c r="D670" s="672"/>
    </row>
    <row r="671" spans="1:4">
      <c r="A671" s="659">
        <v>663</v>
      </c>
      <c r="B671" s="5" t="s">
        <v>814</v>
      </c>
      <c r="C671" s="657">
        <v>9600000</v>
      </c>
      <c r="D671" s="672"/>
    </row>
    <row r="672" spans="1:4">
      <c r="A672" s="659">
        <v>664</v>
      </c>
      <c r="B672" s="5" t="s">
        <v>730</v>
      </c>
      <c r="C672" s="657">
        <v>9000000</v>
      </c>
      <c r="D672" s="672"/>
    </row>
    <row r="673" spans="1:4">
      <c r="A673" s="659">
        <v>665</v>
      </c>
      <c r="B673" s="5" t="s">
        <v>1158</v>
      </c>
      <c r="C673" s="657">
        <v>12000000</v>
      </c>
      <c r="D673" s="672"/>
    </row>
    <row r="674" spans="1:4">
      <c r="A674" s="659">
        <v>666</v>
      </c>
      <c r="B674" s="5" t="s">
        <v>1159</v>
      </c>
      <c r="C674" s="657">
        <v>5400000</v>
      </c>
      <c r="D674" s="672"/>
    </row>
    <row r="675" spans="1:4">
      <c r="A675" s="659">
        <v>667</v>
      </c>
      <c r="B675" s="5" t="s">
        <v>1160</v>
      </c>
      <c r="C675" s="657">
        <v>28800000</v>
      </c>
      <c r="D675" s="672"/>
    </row>
    <row r="676" spans="1:4">
      <c r="A676" s="659">
        <v>668</v>
      </c>
      <c r="B676" s="5" t="s">
        <v>1161</v>
      </c>
      <c r="C676" s="657">
        <v>15600000</v>
      </c>
      <c r="D676" s="672"/>
    </row>
    <row r="677" spans="1:4">
      <c r="A677" s="659">
        <v>669</v>
      </c>
      <c r="B677" s="5" t="s">
        <v>1162</v>
      </c>
      <c r="C677" s="657">
        <v>7200000</v>
      </c>
      <c r="D677" s="672"/>
    </row>
    <row r="678" spans="1:4">
      <c r="A678" s="659">
        <v>670</v>
      </c>
      <c r="B678" s="5" t="s">
        <v>624</v>
      </c>
      <c r="C678" s="657">
        <v>7800000</v>
      </c>
      <c r="D678" s="672"/>
    </row>
    <row r="679" spans="1:4">
      <c r="A679" s="659">
        <v>671</v>
      </c>
      <c r="B679" s="5" t="s">
        <v>1163</v>
      </c>
      <c r="C679" s="657">
        <v>10200000</v>
      </c>
      <c r="D679" s="672"/>
    </row>
    <row r="680" spans="1:4">
      <c r="A680" s="659">
        <v>672</v>
      </c>
      <c r="B680" s="5" t="s">
        <v>1164</v>
      </c>
      <c r="C680" s="657">
        <v>9000000</v>
      </c>
      <c r="D680" s="672"/>
    </row>
    <row r="681" spans="1:4">
      <c r="A681" s="659">
        <v>673</v>
      </c>
      <c r="B681" s="5" t="s">
        <v>825</v>
      </c>
      <c r="C681" s="657">
        <v>10800000</v>
      </c>
      <c r="D681" s="672"/>
    </row>
    <row r="682" spans="1:4">
      <c r="A682" s="659">
        <v>674</v>
      </c>
      <c r="B682" s="5" t="s">
        <v>1109</v>
      </c>
      <c r="C682" s="657">
        <v>16200000</v>
      </c>
      <c r="D682" s="672"/>
    </row>
    <row r="683" spans="1:4">
      <c r="A683" s="659">
        <v>675</v>
      </c>
      <c r="B683" s="5" t="s">
        <v>1165</v>
      </c>
      <c r="C683" s="657">
        <v>16200000</v>
      </c>
      <c r="D683" s="672"/>
    </row>
    <row r="684" spans="1:4">
      <c r="A684" s="659">
        <v>676</v>
      </c>
      <c r="B684" s="5" t="s">
        <v>1166</v>
      </c>
      <c r="C684" s="657">
        <v>4200000</v>
      </c>
      <c r="D684" s="672"/>
    </row>
    <row r="685" spans="1:4">
      <c r="A685" s="659">
        <v>677</v>
      </c>
      <c r="B685" s="5" t="s">
        <v>1167</v>
      </c>
      <c r="C685" s="657">
        <v>8400000</v>
      </c>
      <c r="D685" s="672"/>
    </row>
    <row r="686" spans="1:4">
      <c r="A686" s="659">
        <v>678</v>
      </c>
      <c r="B686" s="5" t="s">
        <v>1168</v>
      </c>
      <c r="C686" s="657">
        <v>13200000</v>
      </c>
      <c r="D686" s="672"/>
    </row>
    <row r="687" spans="1:4">
      <c r="A687" s="659">
        <v>679</v>
      </c>
      <c r="B687" s="5" t="s">
        <v>1169</v>
      </c>
      <c r="C687" s="657">
        <v>7200000</v>
      </c>
      <c r="D687" s="672"/>
    </row>
    <row r="688" spans="1:4">
      <c r="A688" s="659">
        <v>680</v>
      </c>
      <c r="B688" s="5" t="s">
        <v>1170</v>
      </c>
      <c r="C688" s="657">
        <v>21600000</v>
      </c>
      <c r="D688" s="672"/>
    </row>
    <row r="689" spans="1:4">
      <c r="A689" s="659">
        <v>681</v>
      </c>
      <c r="B689" s="5" t="s">
        <v>1171</v>
      </c>
      <c r="C689" s="657">
        <v>22800000</v>
      </c>
      <c r="D689" s="672"/>
    </row>
    <row r="690" spans="1:4" ht="31.5">
      <c r="A690" s="659">
        <v>682</v>
      </c>
      <c r="B690" s="77" t="s">
        <v>1172</v>
      </c>
      <c r="C690" s="657">
        <v>24000000</v>
      </c>
      <c r="D690" s="672"/>
    </row>
    <row r="691" spans="1:4">
      <c r="A691" s="659">
        <v>683</v>
      </c>
      <c r="B691" s="5" t="s">
        <v>1173</v>
      </c>
      <c r="C691" s="657">
        <v>21000000</v>
      </c>
      <c r="D691" s="672"/>
    </row>
    <row r="692" spans="1:4">
      <c r="A692" s="659">
        <v>684</v>
      </c>
      <c r="B692" s="5" t="s">
        <v>1174</v>
      </c>
      <c r="C692" s="657">
        <v>50400000</v>
      </c>
      <c r="D692" s="672"/>
    </row>
    <row r="693" spans="1:4">
      <c r="A693" s="659">
        <v>685</v>
      </c>
      <c r="B693" s="5" t="s">
        <v>1175</v>
      </c>
      <c r="C693" s="657">
        <v>54600000</v>
      </c>
      <c r="D693" s="672"/>
    </row>
    <row r="694" spans="1:4">
      <c r="A694" s="659">
        <v>686</v>
      </c>
      <c r="B694" s="5" t="s">
        <v>1176</v>
      </c>
      <c r="C694" s="657">
        <v>36000000</v>
      </c>
      <c r="D694" s="672"/>
    </row>
    <row r="695" spans="1:4">
      <c r="A695" s="659">
        <v>687</v>
      </c>
      <c r="B695" s="5" t="s">
        <v>1177</v>
      </c>
      <c r="C695" s="657">
        <v>28800000</v>
      </c>
      <c r="D695" s="672"/>
    </row>
    <row r="696" spans="1:4">
      <c r="A696" s="659">
        <v>688</v>
      </c>
      <c r="B696" s="5" t="s">
        <v>1178</v>
      </c>
      <c r="C696" s="657">
        <v>16800000</v>
      </c>
      <c r="D696" s="672"/>
    </row>
    <row r="697" spans="1:4">
      <c r="A697" s="659">
        <v>689</v>
      </c>
      <c r="B697" s="5" t="s">
        <v>1179</v>
      </c>
      <c r="C697" s="657">
        <v>20400000</v>
      </c>
      <c r="D697" s="672"/>
    </row>
    <row r="698" spans="1:4">
      <c r="A698" s="659">
        <v>690</v>
      </c>
      <c r="B698" s="5" t="s">
        <v>746</v>
      </c>
      <c r="C698" s="657">
        <v>23400000</v>
      </c>
      <c r="D698" s="672"/>
    </row>
    <row r="699" spans="1:4">
      <c r="A699" s="659">
        <v>691</v>
      </c>
      <c r="B699" s="5" t="s">
        <v>1180</v>
      </c>
      <c r="C699" s="657">
        <v>11400000</v>
      </c>
      <c r="D699" s="672"/>
    </row>
    <row r="700" spans="1:4">
      <c r="A700" s="659">
        <v>692</v>
      </c>
      <c r="B700" s="5" t="s">
        <v>1181</v>
      </c>
      <c r="C700" s="657">
        <v>34200000</v>
      </c>
      <c r="D700" s="672"/>
    </row>
    <row r="701" spans="1:4">
      <c r="A701" s="659">
        <v>693</v>
      </c>
      <c r="B701" s="5" t="s">
        <v>1182</v>
      </c>
      <c r="C701" s="657">
        <v>5400000</v>
      </c>
      <c r="D701" s="672"/>
    </row>
    <row r="702" spans="1:4">
      <c r="A702" s="659">
        <v>694</v>
      </c>
      <c r="B702" s="5" t="s">
        <v>1183</v>
      </c>
      <c r="C702" s="657">
        <v>24000000</v>
      </c>
      <c r="D702" s="672"/>
    </row>
    <row r="703" spans="1:4">
      <c r="A703" s="659">
        <v>695</v>
      </c>
      <c r="B703" s="5" t="s">
        <v>1184</v>
      </c>
      <c r="C703" s="657">
        <v>4200000</v>
      </c>
      <c r="D703" s="672"/>
    </row>
    <row r="704" spans="1:4">
      <c r="A704" s="659">
        <v>696</v>
      </c>
      <c r="B704" s="5" t="s">
        <v>1185</v>
      </c>
      <c r="C704" s="657">
        <v>12600000</v>
      </c>
      <c r="D704" s="672"/>
    </row>
    <row r="705" spans="1:4">
      <c r="A705" s="659">
        <v>697</v>
      </c>
      <c r="B705" s="5" t="s">
        <v>1186</v>
      </c>
      <c r="C705" s="657">
        <v>16800000</v>
      </c>
      <c r="D705" s="672"/>
    </row>
    <row r="706" spans="1:4">
      <c r="A706" s="659">
        <v>698</v>
      </c>
      <c r="B706" s="5" t="s">
        <v>1187</v>
      </c>
      <c r="C706" s="657">
        <v>14400000</v>
      </c>
      <c r="D706" s="672"/>
    </row>
    <row r="707" spans="1:4">
      <c r="A707" s="659">
        <v>699</v>
      </c>
      <c r="B707" s="5" t="s">
        <v>1188</v>
      </c>
      <c r="C707" s="657">
        <v>39000000</v>
      </c>
      <c r="D707" s="672"/>
    </row>
    <row r="708" spans="1:4">
      <c r="A708" s="659">
        <v>700</v>
      </c>
      <c r="B708" s="5" t="s">
        <v>1189</v>
      </c>
      <c r="C708" s="657">
        <v>23400000</v>
      </c>
      <c r="D708" s="672"/>
    </row>
    <row r="709" spans="1:4">
      <c r="A709" s="659">
        <v>701</v>
      </c>
      <c r="B709" s="5" t="s">
        <v>1190</v>
      </c>
      <c r="C709" s="657">
        <v>16200000</v>
      </c>
      <c r="D709" s="672"/>
    </row>
    <row r="710" spans="1:4">
      <c r="A710" s="659">
        <v>702</v>
      </c>
      <c r="B710" s="5" t="s">
        <v>1191</v>
      </c>
      <c r="C710" s="657">
        <v>15600000</v>
      </c>
      <c r="D710" s="672"/>
    </row>
    <row r="711" spans="1:4">
      <c r="A711" s="659">
        <v>703</v>
      </c>
      <c r="B711" s="5" t="s">
        <v>1192</v>
      </c>
      <c r="C711" s="657">
        <v>26400000</v>
      </c>
      <c r="D711" s="672"/>
    </row>
    <row r="712" spans="1:4">
      <c r="A712" s="659">
        <v>704</v>
      </c>
      <c r="B712" s="5" t="s">
        <v>1193</v>
      </c>
      <c r="C712" s="657">
        <v>20400000</v>
      </c>
      <c r="D712" s="672"/>
    </row>
    <row r="713" spans="1:4">
      <c r="A713" s="659">
        <v>705</v>
      </c>
      <c r="B713" s="5" t="s">
        <v>1194</v>
      </c>
      <c r="C713" s="657">
        <v>18600000</v>
      </c>
      <c r="D713" s="672"/>
    </row>
    <row r="714" spans="1:4">
      <c r="A714" s="659">
        <v>706</v>
      </c>
      <c r="B714" s="5" t="s">
        <v>1195</v>
      </c>
      <c r="C714" s="657">
        <v>63000000</v>
      </c>
      <c r="D714" s="672"/>
    </row>
    <row r="715" spans="1:4">
      <c r="A715" s="659">
        <v>707</v>
      </c>
      <c r="B715" s="5" t="s">
        <v>1196</v>
      </c>
      <c r="C715" s="657">
        <v>36600000</v>
      </c>
      <c r="D715" s="672"/>
    </row>
    <row r="716" spans="1:4">
      <c r="A716" s="659">
        <v>708</v>
      </c>
      <c r="B716" s="5" t="s">
        <v>1197</v>
      </c>
      <c r="C716" s="657">
        <v>69000000</v>
      </c>
      <c r="D716" s="672"/>
    </row>
    <row r="717" spans="1:4">
      <c r="A717" s="659">
        <v>709</v>
      </c>
      <c r="B717" s="5" t="s">
        <v>1198</v>
      </c>
      <c r="C717" s="657">
        <v>19200000</v>
      </c>
      <c r="D717" s="672"/>
    </row>
    <row r="718" spans="1:4">
      <c r="A718" s="659">
        <v>710</v>
      </c>
      <c r="B718" s="5" t="s">
        <v>1199</v>
      </c>
      <c r="C718" s="657">
        <v>43200000</v>
      </c>
      <c r="D718" s="672"/>
    </row>
    <row r="719" spans="1:4">
      <c r="A719" s="659">
        <v>711</v>
      </c>
      <c r="B719" s="5" t="s">
        <v>1200</v>
      </c>
      <c r="C719" s="657">
        <v>48000000</v>
      </c>
      <c r="D719" s="672"/>
    </row>
    <row r="720" spans="1:4">
      <c r="A720" s="659">
        <v>712</v>
      </c>
      <c r="B720" s="5" t="s">
        <v>1201</v>
      </c>
      <c r="C720" s="657">
        <v>15000000</v>
      </c>
      <c r="D720" s="672"/>
    </row>
    <row r="721" spans="1:4">
      <c r="A721" s="659">
        <v>713</v>
      </c>
      <c r="B721" s="5" t="s">
        <v>1202</v>
      </c>
      <c r="C721" s="657">
        <v>8400000</v>
      </c>
      <c r="D721" s="672"/>
    </row>
    <row r="722" spans="1:4">
      <c r="A722" s="659">
        <v>714</v>
      </c>
      <c r="B722" s="5" t="s">
        <v>1203</v>
      </c>
      <c r="C722" s="657">
        <v>6000000</v>
      </c>
      <c r="D722" s="672"/>
    </row>
    <row r="723" spans="1:4">
      <c r="A723" s="659">
        <v>715</v>
      </c>
      <c r="B723" s="5" t="s">
        <v>1204</v>
      </c>
      <c r="C723" s="657">
        <v>13800000</v>
      </c>
      <c r="D723" s="672"/>
    </row>
    <row r="724" spans="1:4">
      <c r="A724" s="659">
        <v>716</v>
      </c>
      <c r="B724" s="5" t="s">
        <v>1205</v>
      </c>
      <c r="C724" s="657">
        <v>12000000</v>
      </c>
      <c r="D724" s="672"/>
    </row>
    <row r="725" spans="1:4">
      <c r="A725" s="659">
        <v>717</v>
      </c>
      <c r="B725" s="5" t="s">
        <v>1206</v>
      </c>
      <c r="C725" s="657">
        <v>9000000</v>
      </c>
      <c r="D725" s="672"/>
    </row>
    <row r="726" spans="1:4">
      <c r="A726" s="659">
        <v>718</v>
      </c>
      <c r="B726" s="5" t="s">
        <v>1207</v>
      </c>
      <c r="C726" s="657">
        <v>9000000</v>
      </c>
      <c r="D726" s="672"/>
    </row>
    <row r="727" spans="1:4">
      <c r="A727" s="659">
        <v>719</v>
      </c>
      <c r="B727" s="5" t="s">
        <v>1028</v>
      </c>
      <c r="C727" s="657">
        <v>13200000</v>
      </c>
      <c r="D727" s="672"/>
    </row>
    <row r="728" spans="1:4">
      <c r="A728" s="659">
        <v>720</v>
      </c>
      <c r="B728" s="5" t="s">
        <v>1208</v>
      </c>
      <c r="C728" s="657">
        <v>20400000</v>
      </c>
      <c r="D728" s="672"/>
    </row>
    <row r="729" spans="1:4">
      <c r="A729" s="659">
        <v>721</v>
      </c>
      <c r="B729" s="5" t="s">
        <v>1209</v>
      </c>
      <c r="C729" s="657">
        <v>12000000</v>
      </c>
      <c r="D729" s="672"/>
    </row>
    <row r="730" spans="1:4">
      <c r="A730" s="659">
        <v>722</v>
      </c>
      <c r="B730" s="5" t="s">
        <v>1210</v>
      </c>
      <c r="C730" s="657">
        <v>12000000</v>
      </c>
      <c r="D730" s="672"/>
    </row>
    <row r="731" spans="1:4">
      <c r="A731" s="659">
        <v>723</v>
      </c>
      <c r="B731" s="5" t="s">
        <v>1211</v>
      </c>
      <c r="C731" s="657">
        <v>21600000</v>
      </c>
      <c r="D731" s="672"/>
    </row>
    <row r="732" spans="1:4">
      <c r="A732" s="659">
        <v>724</v>
      </c>
      <c r="B732" s="5" t="s">
        <v>735</v>
      </c>
      <c r="C732" s="657">
        <v>16200000</v>
      </c>
      <c r="D732" s="672"/>
    </row>
    <row r="733" spans="1:4">
      <c r="A733" s="659">
        <v>725</v>
      </c>
      <c r="B733" s="5" t="s">
        <v>630</v>
      </c>
      <c r="C733" s="657">
        <v>10800000</v>
      </c>
      <c r="D733" s="672"/>
    </row>
    <row r="734" spans="1:4">
      <c r="A734" s="659">
        <v>726</v>
      </c>
      <c r="B734" s="5" t="s">
        <v>1212</v>
      </c>
      <c r="C734" s="657">
        <v>25200000</v>
      </c>
      <c r="D734" s="672"/>
    </row>
    <row r="735" spans="1:4">
      <c r="A735" s="659">
        <v>727</v>
      </c>
      <c r="B735" s="5" t="s">
        <v>1213</v>
      </c>
      <c r="C735" s="657">
        <v>8400000</v>
      </c>
      <c r="D735" s="672"/>
    </row>
    <row r="736" spans="1:4">
      <c r="A736" s="659">
        <v>728</v>
      </c>
      <c r="B736" s="5" t="s">
        <v>1214</v>
      </c>
      <c r="C736" s="657">
        <v>10200000</v>
      </c>
      <c r="D736" s="672"/>
    </row>
    <row r="737" spans="1:4">
      <c r="A737" s="659">
        <v>729</v>
      </c>
      <c r="B737" s="5" t="s">
        <v>1112</v>
      </c>
      <c r="C737" s="657">
        <v>13200000</v>
      </c>
      <c r="D737" s="672"/>
    </row>
    <row r="738" spans="1:4">
      <c r="A738" s="659">
        <v>730</v>
      </c>
      <c r="B738" s="5" t="s">
        <v>1215</v>
      </c>
      <c r="C738" s="657">
        <v>19800000</v>
      </c>
      <c r="D738" s="672"/>
    </row>
    <row r="739" spans="1:4">
      <c r="A739" s="659">
        <v>731</v>
      </c>
      <c r="B739" s="5" t="s">
        <v>1216</v>
      </c>
      <c r="C739" s="657">
        <v>14400000</v>
      </c>
      <c r="D739" s="672"/>
    </row>
    <row r="740" spans="1:4">
      <c r="A740" s="659">
        <v>732</v>
      </c>
      <c r="B740" s="5" t="s">
        <v>1217</v>
      </c>
      <c r="C740" s="657">
        <v>91800000</v>
      </c>
      <c r="D740" s="672"/>
    </row>
    <row r="741" spans="1:4">
      <c r="A741" s="659">
        <v>733</v>
      </c>
      <c r="B741" s="5" t="s">
        <v>1218</v>
      </c>
      <c r="C741" s="657">
        <v>70800000</v>
      </c>
      <c r="D741" s="672"/>
    </row>
    <row r="742" spans="1:4">
      <c r="A742" s="659">
        <v>734</v>
      </c>
      <c r="B742" s="5" t="s">
        <v>1219</v>
      </c>
      <c r="C742" s="657">
        <v>46200000</v>
      </c>
      <c r="D742" s="672"/>
    </row>
    <row r="743" spans="1:4">
      <c r="A743" s="659">
        <v>735</v>
      </c>
      <c r="B743" s="5" t="s">
        <v>1220</v>
      </c>
      <c r="C743" s="657">
        <v>53400000</v>
      </c>
      <c r="D743" s="672"/>
    </row>
    <row r="744" spans="1:4">
      <c r="A744" s="659">
        <v>736</v>
      </c>
      <c r="B744" s="5" t="s">
        <v>1221</v>
      </c>
      <c r="C744" s="657">
        <v>66000000</v>
      </c>
      <c r="D744" s="672"/>
    </row>
    <row r="745" spans="1:4">
      <c r="A745" s="659">
        <v>737</v>
      </c>
      <c r="B745" s="5" t="s">
        <v>1222</v>
      </c>
      <c r="C745" s="657">
        <v>24600000</v>
      </c>
      <c r="D745" s="672"/>
    </row>
    <row r="746" spans="1:4">
      <c r="A746" s="659">
        <v>738</v>
      </c>
      <c r="B746" s="5" t="s">
        <v>1223</v>
      </c>
      <c r="C746" s="657">
        <v>15600000</v>
      </c>
      <c r="D746" s="672"/>
    </row>
    <row r="747" spans="1:4">
      <c r="A747" s="659">
        <v>739</v>
      </c>
      <c r="B747" s="5" t="s">
        <v>1224</v>
      </c>
      <c r="C747" s="657">
        <v>19200000</v>
      </c>
      <c r="D747" s="672"/>
    </row>
    <row r="748" spans="1:4">
      <c r="A748" s="659">
        <v>740</v>
      </c>
      <c r="B748" s="5" t="s">
        <v>1225</v>
      </c>
      <c r="C748" s="657">
        <v>58800000</v>
      </c>
      <c r="D748" s="672"/>
    </row>
    <row r="749" spans="1:4">
      <c r="A749" s="659">
        <v>741</v>
      </c>
      <c r="B749" s="5" t="s">
        <v>1226</v>
      </c>
      <c r="C749" s="657">
        <v>39600000</v>
      </c>
      <c r="D749" s="672"/>
    </row>
    <row r="750" spans="1:4">
      <c r="A750" s="659">
        <v>742</v>
      </c>
      <c r="B750" s="5" t="s">
        <v>704</v>
      </c>
      <c r="C750" s="657">
        <v>22800000</v>
      </c>
      <c r="D750" s="672"/>
    </row>
    <row r="751" spans="1:4">
      <c r="A751" s="659">
        <v>743</v>
      </c>
      <c r="B751" s="5" t="s">
        <v>1227</v>
      </c>
      <c r="C751" s="657">
        <v>15600000</v>
      </c>
      <c r="D751" s="672"/>
    </row>
    <row r="752" spans="1:4">
      <c r="A752" s="659">
        <v>744</v>
      </c>
      <c r="B752" s="5" t="s">
        <v>1228</v>
      </c>
      <c r="C752" s="657">
        <v>31800000</v>
      </c>
      <c r="D752" s="672"/>
    </row>
    <row r="753" spans="1:4">
      <c r="A753" s="659">
        <v>745</v>
      </c>
      <c r="B753" s="5" t="s">
        <v>1229</v>
      </c>
      <c r="C753" s="657">
        <v>24000000</v>
      </c>
      <c r="D753" s="672"/>
    </row>
    <row r="754" spans="1:4">
      <c r="A754" s="659">
        <v>746</v>
      </c>
      <c r="B754" s="5" t="s">
        <v>1230</v>
      </c>
      <c r="C754" s="657">
        <v>19800000</v>
      </c>
      <c r="D754" s="672"/>
    </row>
    <row r="755" spans="1:4">
      <c r="A755" s="659">
        <v>747</v>
      </c>
      <c r="B755" s="5" t="s">
        <v>1231</v>
      </c>
      <c r="C755" s="657">
        <v>18000000</v>
      </c>
      <c r="D755" s="672"/>
    </row>
    <row r="756" spans="1:4">
      <c r="A756" s="659">
        <v>748</v>
      </c>
      <c r="B756" s="5" t="s">
        <v>1232</v>
      </c>
      <c r="C756" s="657">
        <v>15000000</v>
      </c>
      <c r="D756" s="672"/>
    </row>
    <row r="757" spans="1:4">
      <c r="A757" s="659">
        <v>749</v>
      </c>
      <c r="B757" s="5" t="s">
        <v>1233</v>
      </c>
      <c r="C757" s="657">
        <v>10200000</v>
      </c>
      <c r="D757" s="672"/>
    </row>
    <row r="758" spans="1:4">
      <c r="A758" s="659">
        <v>750</v>
      </c>
      <c r="B758" s="5" t="s">
        <v>1234</v>
      </c>
      <c r="C758" s="657">
        <v>21000000</v>
      </c>
      <c r="D758" s="672"/>
    </row>
    <row r="759" spans="1:4">
      <c r="A759" s="659">
        <v>751</v>
      </c>
      <c r="B759" s="5" t="s">
        <v>1235</v>
      </c>
      <c r="C759" s="657">
        <v>36600000</v>
      </c>
      <c r="D759" s="672"/>
    </row>
    <row r="760" spans="1:4">
      <c r="A760" s="659">
        <v>752</v>
      </c>
      <c r="B760" s="5" t="s">
        <v>1236</v>
      </c>
      <c r="C760" s="657">
        <v>20400000</v>
      </c>
      <c r="D760" s="672"/>
    </row>
    <row r="761" spans="1:4">
      <c r="A761" s="659">
        <v>753</v>
      </c>
      <c r="B761" s="5" t="s">
        <v>1237</v>
      </c>
      <c r="C761" s="657">
        <v>29400000</v>
      </c>
      <c r="D761" s="672"/>
    </row>
    <row r="762" spans="1:4">
      <c r="A762" s="659">
        <v>754</v>
      </c>
      <c r="B762" s="5" t="s">
        <v>1238</v>
      </c>
      <c r="C762" s="657">
        <v>18000000</v>
      </c>
      <c r="D762" s="672"/>
    </row>
    <row r="763" spans="1:4">
      <c r="A763" s="659">
        <v>755</v>
      </c>
      <c r="B763" s="5" t="s">
        <v>1239</v>
      </c>
      <c r="C763" s="657">
        <v>31200000</v>
      </c>
      <c r="D763" s="672"/>
    </row>
    <row r="764" spans="1:4">
      <c r="A764" s="659">
        <v>756</v>
      </c>
      <c r="B764" s="5" t="s">
        <v>1240</v>
      </c>
      <c r="C764" s="657">
        <v>20400000</v>
      </c>
      <c r="D764" s="672"/>
    </row>
    <row r="765" spans="1:4">
      <c r="A765" s="659">
        <v>757</v>
      </c>
      <c r="B765" s="5" t="s">
        <v>1241</v>
      </c>
      <c r="C765" s="657">
        <v>22200000</v>
      </c>
      <c r="D765" s="672"/>
    </row>
    <row r="766" spans="1:4">
      <c r="A766" s="659">
        <v>758</v>
      </c>
      <c r="B766" s="5" t="s">
        <v>1242</v>
      </c>
      <c r="C766" s="657">
        <v>11400000</v>
      </c>
      <c r="D766" s="672"/>
    </row>
    <row r="767" spans="1:4">
      <c r="A767" s="659">
        <v>759</v>
      </c>
      <c r="B767" s="5" t="s">
        <v>1243</v>
      </c>
      <c r="C767" s="657">
        <v>33600000</v>
      </c>
      <c r="D767" s="672"/>
    </row>
    <row r="768" spans="1:4">
      <c r="A768" s="659">
        <v>760</v>
      </c>
      <c r="B768" s="5" t="s">
        <v>1244</v>
      </c>
      <c r="C768" s="657">
        <v>19800000</v>
      </c>
      <c r="D768" s="672"/>
    </row>
    <row r="769" spans="1:4">
      <c r="A769" s="659">
        <v>761</v>
      </c>
      <c r="B769" s="5" t="s">
        <v>1245</v>
      </c>
      <c r="C769" s="657">
        <v>13200000</v>
      </c>
      <c r="D769" s="672"/>
    </row>
    <row r="770" spans="1:4">
      <c r="A770" s="659">
        <v>762</v>
      </c>
      <c r="B770" s="5" t="s">
        <v>1246</v>
      </c>
      <c r="C770" s="657">
        <v>13200000</v>
      </c>
      <c r="D770" s="672"/>
    </row>
    <row r="771" spans="1:4">
      <c r="A771" s="659">
        <v>763</v>
      </c>
      <c r="B771" s="5" t="s">
        <v>1247</v>
      </c>
      <c r="C771" s="657">
        <v>34200000</v>
      </c>
      <c r="D771" s="672"/>
    </row>
    <row r="772" spans="1:4">
      <c r="A772" s="659">
        <v>764</v>
      </c>
      <c r="B772" s="5" t="s">
        <v>1248</v>
      </c>
      <c r="C772" s="657">
        <v>22800000</v>
      </c>
      <c r="D772" s="672"/>
    </row>
    <row r="773" spans="1:4">
      <c r="A773" s="659">
        <v>765</v>
      </c>
      <c r="B773" s="5" t="s">
        <v>1249</v>
      </c>
      <c r="C773" s="657">
        <v>27000000</v>
      </c>
      <c r="D773" s="672"/>
    </row>
    <row r="774" spans="1:4">
      <c r="A774" s="659">
        <v>766</v>
      </c>
      <c r="B774" s="5" t="s">
        <v>1250</v>
      </c>
      <c r="C774" s="657">
        <v>14400000</v>
      </c>
      <c r="D774" s="672"/>
    </row>
    <row r="775" spans="1:4">
      <c r="A775" s="659">
        <v>767</v>
      </c>
      <c r="B775" s="5" t="s">
        <v>1251</v>
      </c>
      <c r="C775" s="657">
        <v>12000000</v>
      </c>
      <c r="D775" s="672"/>
    </row>
    <row r="776" spans="1:4">
      <c r="A776" s="659">
        <v>768</v>
      </c>
      <c r="B776" s="5" t="s">
        <v>1252</v>
      </c>
      <c r="C776" s="657">
        <v>18000000</v>
      </c>
      <c r="D776" s="672"/>
    </row>
    <row r="777" spans="1:4">
      <c r="A777" s="659">
        <v>769</v>
      </c>
      <c r="B777" s="5" t="s">
        <v>1253</v>
      </c>
      <c r="C777" s="657">
        <v>7200000</v>
      </c>
      <c r="D777" s="672"/>
    </row>
    <row r="778" spans="1:4">
      <c r="A778" s="659">
        <v>770</v>
      </c>
      <c r="B778" s="5" t="s">
        <v>1254</v>
      </c>
      <c r="C778" s="657">
        <v>22200000</v>
      </c>
      <c r="D778" s="672"/>
    </row>
    <row r="779" spans="1:4">
      <c r="A779" s="659">
        <v>771</v>
      </c>
      <c r="B779" s="5" t="s">
        <v>1255</v>
      </c>
      <c r="C779" s="657">
        <v>11400000</v>
      </c>
      <c r="D779" s="672"/>
    </row>
    <row r="780" spans="1:4">
      <c r="A780" s="659">
        <v>772</v>
      </c>
      <c r="B780" s="5" t="s">
        <v>1096</v>
      </c>
      <c r="C780" s="657">
        <v>9000000</v>
      </c>
      <c r="D780" s="672"/>
    </row>
    <row r="781" spans="1:4">
      <c r="A781" s="659">
        <v>773</v>
      </c>
      <c r="B781" s="5" t="s">
        <v>1256</v>
      </c>
      <c r="C781" s="657">
        <v>0</v>
      </c>
      <c r="D781" s="672"/>
    </row>
    <row r="782" spans="1:4">
      <c r="A782" s="659">
        <v>774</v>
      </c>
      <c r="B782" s="5" t="s">
        <v>1257</v>
      </c>
      <c r="C782" s="657">
        <v>7800000</v>
      </c>
      <c r="D782" s="672"/>
    </row>
    <row r="783" spans="1:4">
      <c r="A783" s="659">
        <v>775</v>
      </c>
      <c r="B783" s="5" t="s">
        <v>1258</v>
      </c>
      <c r="C783" s="657">
        <v>8400000</v>
      </c>
      <c r="D783" s="672"/>
    </row>
    <row r="784" spans="1:4">
      <c r="A784" s="659">
        <v>776</v>
      </c>
      <c r="B784" s="5" t="s">
        <v>1259</v>
      </c>
      <c r="C784" s="657">
        <v>16200000</v>
      </c>
      <c r="D784" s="672"/>
    </row>
    <row r="785" spans="1:4">
      <c r="A785" s="659">
        <v>777</v>
      </c>
      <c r="B785" s="5" t="s">
        <v>1260</v>
      </c>
      <c r="C785" s="657">
        <v>9600000</v>
      </c>
      <c r="D785" s="672"/>
    </row>
    <row r="786" spans="1:4">
      <c r="A786" s="659">
        <v>778</v>
      </c>
      <c r="B786" s="5" t="s">
        <v>1261</v>
      </c>
      <c r="C786" s="657">
        <v>16800000</v>
      </c>
      <c r="D786" s="672"/>
    </row>
    <row r="787" spans="1:4">
      <c r="A787" s="659">
        <v>779</v>
      </c>
      <c r="B787" s="5" t="s">
        <v>1262</v>
      </c>
      <c r="C787" s="657">
        <v>20400000</v>
      </c>
      <c r="D787" s="672"/>
    </row>
    <row r="788" spans="1:4">
      <c r="A788" s="659">
        <v>780</v>
      </c>
      <c r="B788" s="5" t="s">
        <v>1263</v>
      </c>
      <c r="C788" s="657">
        <v>33600000</v>
      </c>
      <c r="D788" s="672"/>
    </row>
    <row r="789" spans="1:4">
      <c r="A789" s="659">
        <v>781</v>
      </c>
      <c r="B789" s="5" t="s">
        <v>1264</v>
      </c>
      <c r="C789" s="657">
        <v>11400000</v>
      </c>
      <c r="D789" s="672"/>
    </row>
    <row r="790" spans="1:4">
      <c r="A790" s="659">
        <v>782</v>
      </c>
      <c r="B790" s="5" t="s">
        <v>1265</v>
      </c>
      <c r="C790" s="657">
        <v>21000000</v>
      </c>
      <c r="D790" s="672"/>
    </row>
    <row r="791" spans="1:4">
      <c r="A791" s="659">
        <v>783</v>
      </c>
      <c r="B791" s="5" t="s">
        <v>1266</v>
      </c>
      <c r="C791" s="657">
        <v>14400000</v>
      </c>
      <c r="D791" s="672"/>
    </row>
    <row r="792" spans="1:4">
      <c r="A792" s="659">
        <v>784</v>
      </c>
      <c r="B792" s="5" t="s">
        <v>1267</v>
      </c>
      <c r="C792" s="657">
        <v>23400000</v>
      </c>
      <c r="D792" s="672"/>
    </row>
    <row r="793" spans="1:4">
      <c r="A793" s="659">
        <v>785</v>
      </c>
      <c r="B793" s="5" t="s">
        <v>1268</v>
      </c>
      <c r="C793" s="657">
        <v>40200000</v>
      </c>
      <c r="D793" s="672"/>
    </row>
    <row r="794" spans="1:4">
      <c r="A794" s="659">
        <v>786</v>
      </c>
      <c r="B794" s="5" t="s">
        <v>1269</v>
      </c>
      <c r="C794" s="657">
        <v>27600000</v>
      </c>
      <c r="D794" s="672"/>
    </row>
    <row r="795" spans="1:4">
      <c r="A795" s="659">
        <v>787</v>
      </c>
      <c r="B795" s="5" t="s">
        <v>1270</v>
      </c>
      <c r="C795" s="657">
        <v>16200000</v>
      </c>
      <c r="D795" s="672"/>
    </row>
    <row r="796" spans="1:4">
      <c r="A796" s="659">
        <v>788</v>
      </c>
      <c r="B796" s="5" t="s">
        <v>1271</v>
      </c>
      <c r="C796" s="657">
        <v>28200000</v>
      </c>
      <c r="D796" s="672"/>
    </row>
    <row r="797" spans="1:4">
      <c r="A797" s="659">
        <v>789</v>
      </c>
      <c r="B797" s="5" t="s">
        <v>1272</v>
      </c>
      <c r="C797" s="657">
        <v>27600000</v>
      </c>
      <c r="D797" s="672"/>
    </row>
    <row r="798" spans="1:4">
      <c r="A798" s="659">
        <v>790</v>
      </c>
      <c r="B798" s="5" t="s">
        <v>1273</v>
      </c>
      <c r="C798" s="657">
        <v>16800000</v>
      </c>
      <c r="D798" s="672"/>
    </row>
    <row r="799" spans="1:4">
      <c r="A799" s="659">
        <v>791</v>
      </c>
      <c r="B799" s="5" t="s">
        <v>1274</v>
      </c>
      <c r="C799" s="657">
        <v>70200000</v>
      </c>
      <c r="D799" s="672"/>
    </row>
    <row r="800" spans="1:4">
      <c r="A800" s="659">
        <v>792</v>
      </c>
      <c r="B800" s="5" t="s">
        <v>1275</v>
      </c>
      <c r="C800" s="657">
        <v>9600000</v>
      </c>
      <c r="D800" s="672"/>
    </row>
    <row r="801" spans="1:4">
      <c r="A801" s="659">
        <v>793</v>
      </c>
      <c r="B801" s="5" t="s">
        <v>1276</v>
      </c>
      <c r="C801" s="657">
        <v>13200000</v>
      </c>
      <c r="D801" s="672"/>
    </row>
    <row r="802" spans="1:4">
      <c r="A802" s="659">
        <v>794</v>
      </c>
      <c r="B802" s="5" t="s">
        <v>1277</v>
      </c>
      <c r="C802" s="657">
        <v>18000000</v>
      </c>
      <c r="D802" s="672"/>
    </row>
    <row r="803" spans="1:4">
      <c r="A803" s="659">
        <v>795</v>
      </c>
      <c r="B803" s="5" t="s">
        <v>1278</v>
      </c>
      <c r="C803" s="657">
        <v>25200000</v>
      </c>
      <c r="D803" s="672"/>
    </row>
    <row r="804" spans="1:4">
      <c r="A804" s="659">
        <v>796</v>
      </c>
      <c r="B804" s="5" t="s">
        <v>1279</v>
      </c>
      <c r="C804" s="657">
        <v>18600000</v>
      </c>
      <c r="D804" s="672"/>
    </row>
    <row r="805" spans="1:4">
      <c r="A805" s="659">
        <v>797</v>
      </c>
      <c r="B805" s="5" t="s">
        <v>1280</v>
      </c>
      <c r="C805" s="657">
        <v>48600000</v>
      </c>
      <c r="D805" s="672"/>
    </row>
    <row r="806" spans="1:4">
      <c r="A806" s="659">
        <v>798</v>
      </c>
      <c r="B806" s="5" t="s">
        <v>1281</v>
      </c>
      <c r="C806" s="657">
        <v>13800000</v>
      </c>
      <c r="D806" s="672"/>
    </row>
    <row r="807" spans="1:4">
      <c r="A807" s="659">
        <v>799</v>
      </c>
      <c r="B807" s="5" t="s">
        <v>1282</v>
      </c>
      <c r="C807" s="657">
        <v>18000000</v>
      </c>
      <c r="D807" s="672"/>
    </row>
    <row r="808" spans="1:4">
      <c r="A808" s="659">
        <v>800</v>
      </c>
      <c r="B808" s="5" t="s">
        <v>1283</v>
      </c>
      <c r="C808" s="657">
        <v>23400000</v>
      </c>
      <c r="D808" s="672"/>
    </row>
    <row r="809" spans="1:4">
      <c r="A809" s="659">
        <v>801</v>
      </c>
      <c r="B809" s="5" t="s">
        <v>1284</v>
      </c>
      <c r="C809" s="657">
        <v>22200000</v>
      </c>
      <c r="D809" s="672"/>
    </row>
    <row r="810" spans="1:4">
      <c r="A810" s="659">
        <v>802</v>
      </c>
      <c r="B810" s="5" t="s">
        <v>1285</v>
      </c>
      <c r="C810" s="657">
        <v>20400000</v>
      </c>
      <c r="D810" s="672"/>
    </row>
    <row r="811" spans="1:4">
      <c r="A811" s="659">
        <v>803</v>
      </c>
      <c r="B811" s="5" t="s">
        <v>1286</v>
      </c>
      <c r="C811" s="657">
        <v>20400000</v>
      </c>
      <c r="D811" s="672"/>
    </row>
    <row r="812" spans="1:4">
      <c r="A812" s="659">
        <v>804</v>
      </c>
      <c r="B812" s="5" t="s">
        <v>1287</v>
      </c>
      <c r="C812" s="657">
        <v>17400000</v>
      </c>
      <c r="D812" s="672"/>
    </row>
    <row r="813" spans="1:4">
      <c r="A813" s="659">
        <v>805</v>
      </c>
      <c r="B813" s="5" t="s">
        <v>1288</v>
      </c>
      <c r="C813" s="657">
        <v>24000000</v>
      </c>
      <c r="D813" s="672"/>
    </row>
    <row r="814" spans="1:4">
      <c r="A814" s="659">
        <v>806</v>
      </c>
      <c r="B814" s="5" t="s">
        <v>1289</v>
      </c>
      <c r="C814" s="657">
        <v>21000000</v>
      </c>
      <c r="D814" s="672"/>
    </row>
    <row r="815" spans="1:4">
      <c r="A815" s="659">
        <v>807</v>
      </c>
      <c r="B815" s="5" t="s">
        <v>1290</v>
      </c>
      <c r="C815" s="657">
        <v>11400000</v>
      </c>
      <c r="D815" s="672"/>
    </row>
    <row r="816" spans="1:4">
      <c r="A816" s="659">
        <v>808</v>
      </c>
      <c r="B816" s="5" t="s">
        <v>1291</v>
      </c>
      <c r="C816" s="657">
        <v>28200000</v>
      </c>
      <c r="D816" s="672"/>
    </row>
    <row r="817" spans="1:4">
      <c r="A817" s="659">
        <v>809</v>
      </c>
      <c r="B817" s="5" t="s">
        <v>1292</v>
      </c>
      <c r="C817" s="657">
        <v>36000000</v>
      </c>
      <c r="D817" s="672"/>
    </row>
    <row r="818" spans="1:4">
      <c r="A818" s="659">
        <v>810</v>
      </c>
      <c r="B818" s="5" t="s">
        <v>1293</v>
      </c>
      <c r="C818" s="657">
        <v>31200000</v>
      </c>
      <c r="D818" s="672"/>
    </row>
    <row r="819" spans="1:4">
      <c r="A819" s="659">
        <v>811</v>
      </c>
      <c r="B819" s="5" t="s">
        <v>1294</v>
      </c>
      <c r="C819" s="657">
        <v>20400000</v>
      </c>
      <c r="D819" s="672"/>
    </row>
    <row r="820" spans="1:4">
      <c r="A820" s="659">
        <v>812</v>
      </c>
      <c r="B820" s="5" t="s">
        <v>1295</v>
      </c>
      <c r="C820" s="657">
        <v>13200000</v>
      </c>
      <c r="D820" s="672"/>
    </row>
    <row r="821" spans="1:4">
      <c r="A821" s="659">
        <v>813</v>
      </c>
      <c r="B821" s="5" t="s">
        <v>1296</v>
      </c>
      <c r="C821" s="657">
        <v>34800000</v>
      </c>
      <c r="D821" s="672"/>
    </row>
    <row r="822" spans="1:4">
      <c r="A822" s="659">
        <v>814</v>
      </c>
      <c r="B822" s="5" t="s">
        <v>1297</v>
      </c>
      <c r="C822" s="657">
        <v>70800000</v>
      </c>
      <c r="D822" s="672"/>
    </row>
    <row r="823" spans="1:4">
      <c r="A823" s="659">
        <v>815</v>
      </c>
      <c r="B823" s="5" t="s">
        <v>1298</v>
      </c>
      <c r="C823" s="657">
        <v>31200000</v>
      </c>
      <c r="D823" s="672"/>
    </row>
    <row r="824" spans="1:4">
      <c r="A824" s="659">
        <v>816</v>
      </c>
      <c r="B824" s="5" t="s">
        <v>1299</v>
      </c>
      <c r="C824" s="657">
        <v>16800000</v>
      </c>
      <c r="D824" s="672"/>
    </row>
    <row r="825" spans="1:4">
      <c r="A825" s="659">
        <v>817</v>
      </c>
      <c r="B825" s="5" t="s">
        <v>1300</v>
      </c>
      <c r="C825" s="657">
        <v>25200000</v>
      </c>
      <c r="D825" s="672"/>
    </row>
    <row r="826" spans="1:4">
      <c r="A826" s="659">
        <v>818</v>
      </c>
      <c r="B826" s="5" t="s">
        <v>1301</v>
      </c>
      <c r="C826" s="657">
        <v>90000000</v>
      </c>
      <c r="D826" s="672"/>
    </row>
    <row r="827" spans="1:4">
      <c r="A827" s="659">
        <v>819</v>
      </c>
      <c r="B827" s="5" t="s">
        <v>1302</v>
      </c>
      <c r="C827" s="657">
        <v>46800000</v>
      </c>
      <c r="D827" s="672"/>
    </row>
    <row r="828" spans="1:4">
      <c r="A828" s="659">
        <v>820</v>
      </c>
      <c r="B828" s="5" t="s">
        <v>1303</v>
      </c>
      <c r="C828" s="657">
        <v>29400000</v>
      </c>
      <c r="D828" s="672"/>
    </row>
    <row r="829" spans="1:4">
      <c r="A829" s="659">
        <v>821</v>
      </c>
      <c r="B829" s="5" t="s">
        <v>1304</v>
      </c>
      <c r="C829" s="657">
        <v>27000000</v>
      </c>
      <c r="D829" s="672"/>
    </row>
    <row r="830" spans="1:4">
      <c r="A830" s="659">
        <v>822</v>
      </c>
      <c r="B830" s="5" t="s">
        <v>1305</v>
      </c>
      <c r="C830" s="657">
        <v>10200000</v>
      </c>
      <c r="D830" s="672"/>
    </row>
    <row r="831" spans="1:4">
      <c r="A831" s="659">
        <v>823</v>
      </c>
      <c r="B831" s="5" t="s">
        <v>1306</v>
      </c>
      <c r="C831" s="657">
        <v>13800000</v>
      </c>
      <c r="D831" s="672"/>
    </row>
    <row r="832" spans="1:4">
      <c r="A832" s="659">
        <v>824</v>
      </c>
      <c r="B832" s="5" t="s">
        <v>1307</v>
      </c>
      <c r="C832" s="657">
        <v>21000000</v>
      </c>
      <c r="D832" s="672"/>
    </row>
    <row r="833" spans="1:4">
      <c r="A833" s="659">
        <v>825</v>
      </c>
      <c r="B833" s="5" t="s">
        <v>1308</v>
      </c>
      <c r="C833" s="657">
        <v>16200000</v>
      </c>
      <c r="D833" s="672"/>
    </row>
    <row r="834" spans="1:4">
      <c r="A834" s="659">
        <v>826</v>
      </c>
      <c r="B834" s="5" t="s">
        <v>1309</v>
      </c>
      <c r="C834" s="657">
        <v>7200000</v>
      </c>
      <c r="D834" s="672"/>
    </row>
    <row r="835" spans="1:4">
      <c r="A835" s="659">
        <v>827</v>
      </c>
      <c r="B835" s="5" t="s">
        <v>1310</v>
      </c>
      <c r="C835" s="657">
        <v>12600000</v>
      </c>
      <c r="D835" s="672"/>
    </row>
    <row r="836" spans="1:4">
      <c r="A836" s="659">
        <v>828</v>
      </c>
      <c r="B836" s="5" t="s">
        <v>674</v>
      </c>
      <c r="C836" s="657">
        <v>10200000</v>
      </c>
      <c r="D836" s="672"/>
    </row>
    <row r="837" spans="1:4">
      <c r="A837" s="659">
        <v>829</v>
      </c>
      <c r="B837" s="5" t="s">
        <v>1255</v>
      </c>
      <c r="C837" s="657">
        <v>14400000</v>
      </c>
      <c r="D837" s="672"/>
    </row>
    <row r="838" spans="1:4">
      <c r="A838" s="659">
        <v>830</v>
      </c>
      <c r="B838" s="5" t="s">
        <v>1311</v>
      </c>
      <c r="C838" s="657">
        <v>9600000</v>
      </c>
      <c r="D838" s="672"/>
    </row>
    <row r="839" spans="1:4">
      <c r="A839" s="659">
        <v>831</v>
      </c>
      <c r="B839" s="5" t="s">
        <v>1312</v>
      </c>
      <c r="C839" s="657">
        <v>12600000</v>
      </c>
      <c r="D839" s="672"/>
    </row>
    <row r="840" spans="1:4">
      <c r="A840" s="659">
        <v>832</v>
      </c>
      <c r="B840" s="5" t="s">
        <v>1313</v>
      </c>
      <c r="C840" s="657">
        <v>42600000</v>
      </c>
      <c r="D840" s="672"/>
    </row>
    <row r="841" spans="1:4">
      <c r="A841" s="659">
        <v>833</v>
      </c>
      <c r="B841" s="5" t="s">
        <v>1314</v>
      </c>
      <c r="C841" s="657">
        <v>16800000</v>
      </c>
      <c r="D841" s="672"/>
    </row>
    <row r="842" spans="1:4">
      <c r="A842" s="659">
        <v>834</v>
      </c>
      <c r="B842" s="5" t="s">
        <v>1315</v>
      </c>
      <c r="C842" s="657">
        <v>12600000</v>
      </c>
      <c r="D842" s="672"/>
    </row>
    <row r="843" spans="1:4">
      <c r="A843" s="659">
        <v>835</v>
      </c>
      <c r="B843" s="5" t="s">
        <v>735</v>
      </c>
      <c r="C843" s="657">
        <v>10200000</v>
      </c>
      <c r="D843" s="672"/>
    </row>
    <row r="844" spans="1:4">
      <c r="A844" s="659">
        <v>836</v>
      </c>
      <c r="B844" s="5" t="s">
        <v>1316</v>
      </c>
      <c r="C844" s="657">
        <v>24600000</v>
      </c>
      <c r="D844" s="672"/>
    </row>
    <row r="845" spans="1:4">
      <c r="A845" s="659">
        <v>837</v>
      </c>
      <c r="B845" s="5" t="s">
        <v>1317</v>
      </c>
      <c r="C845" s="657">
        <v>18600000</v>
      </c>
      <c r="D845" s="672"/>
    </row>
    <row r="846" spans="1:4">
      <c r="A846" s="659">
        <v>838</v>
      </c>
      <c r="B846" s="5" t="s">
        <v>1318</v>
      </c>
      <c r="C846" s="657">
        <v>9000000</v>
      </c>
      <c r="D846" s="672"/>
    </row>
    <row r="847" spans="1:4">
      <c r="A847" s="659">
        <v>839</v>
      </c>
      <c r="B847" s="5" t="s">
        <v>852</v>
      </c>
      <c r="C847" s="657">
        <v>9000000</v>
      </c>
      <c r="D847" s="672"/>
    </row>
    <row r="848" spans="1:4">
      <c r="A848" s="659">
        <v>840</v>
      </c>
      <c r="B848" s="5" t="s">
        <v>1319</v>
      </c>
      <c r="C848" s="657">
        <v>12000000</v>
      </c>
      <c r="D848" s="672"/>
    </row>
    <row r="849" spans="1:4">
      <c r="A849" s="659">
        <v>841</v>
      </c>
      <c r="B849" s="5" t="s">
        <v>1320</v>
      </c>
      <c r="C849" s="657">
        <v>25200000</v>
      </c>
      <c r="D849" s="672"/>
    </row>
    <row r="850" spans="1:4">
      <c r="A850" s="659">
        <v>842</v>
      </c>
      <c r="B850" s="5" t="s">
        <v>1321</v>
      </c>
      <c r="C850" s="657">
        <v>18000000</v>
      </c>
      <c r="D850" s="672"/>
    </row>
    <row r="851" spans="1:4">
      <c r="A851" s="659">
        <v>843</v>
      </c>
      <c r="B851" s="5" t="s">
        <v>1322</v>
      </c>
      <c r="C851" s="657">
        <v>12600000</v>
      </c>
      <c r="D851" s="672"/>
    </row>
    <row r="852" spans="1:4">
      <c r="A852" s="659">
        <v>844</v>
      </c>
      <c r="B852" s="5" t="s">
        <v>1323</v>
      </c>
      <c r="C852" s="657">
        <v>15000000</v>
      </c>
      <c r="D852" s="672"/>
    </row>
    <row r="853" spans="1:4">
      <c r="A853" s="659">
        <v>845</v>
      </c>
      <c r="B853" s="5" t="s">
        <v>1324</v>
      </c>
      <c r="C853" s="657">
        <v>72000000</v>
      </c>
      <c r="D853" s="672"/>
    </row>
    <row r="854" spans="1:4">
      <c r="A854" s="659">
        <v>846</v>
      </c>
      <c r="B854" s="5" t="s">
        <v>1325</v>
      </c>
      <c r="C854" s="657">
        <v>50400000</v>
      </c>
      <c r="D854" s="672"/>
    </row>
    <row r="855" spans="1:4">
      <c r="A855" s="659">
        <v>847</v>
      </c>
      <c r="B855" s="5" t="s">
        <v>1326</v>
      </c>
      <c r="C855" s="657">
        <v>15000000</v>
      </c>
      <c r="D855" s="672"/>
    </row>
    <row r="856" spans="1:4">
      <c r="A856" s="659">
        <v>848</v>
      </c>
      <c r="B856" s="5" t="s">
        <v>1327</v>
      </c>
      <c r="C856" s="657">
        <v>10200000</v>
      </c>
      <c r="D856" s="672"/>
    </row>
    <row r="857" spans="1:4">
      <c r="A857" s="659">
        <v>849</v>
      </c>
      <c r="B857" s="5" t="s">
        <v>1328</v>
      </c>
      <c r="C857" s="657">
        <v>21600000</v>
      </c>
      <c r="D857" s="672"/>
    </row>
    <row r="858" spans="1:4">
      <c r="A858" s="659">
        <v>850</v>
      </c>
      <c r="B858" s="5" t="s">
        <v>1329</v>
      </c>
      <c r="C858" s="657">
        <v>17400000</v>
      </c>
      <c r="D858" s="672"/>
    </row>
    <row r="859" spans="1:4">
      <c r="A859" s="659">
        <v>851</v>
      </c>
      <c r="B859" s="5" t="s">
        <v>1330</v>
      </c>
      <c r="C859" s="657">
        <v>24600000</v>
      </c>
      <c r="D859" s="672"/>
    </row>
    <row r="860" spans="1:4">
      <c r="A860" s="659">
        <v>852</v>
      </c>
      <c r="B860" s="5" t="s">
        <v>1331</v>
      </c>
      <c r="C860" s="657">
        <v>12600000</v>
      </c>
      <c r="D860" s="672"/>
    </row>
    <row r="861" spans="1:4">
      <c r="A861" s="659">
        <v>853</v>
      </c>
      <c r="B861" s="5" t="s">
        <v>1332</v>
      </c>
      <c r="C861" s="657">
        <v>18000000</v>
      </c>
      <c r="D861" s="672"/>
    </row>
    <row r="862" spans="1:4">
      <c r="A862" s="659">
        <v>854</v>
      </c>
      <c r="B862" s="5" t="s">
        <v>1333</v>
      </c>
      <c r="C862" s="657">
        <v>12000000</v>
      </c>
      <c r="D862" s="672"/>
    </row>
    <row r="863" spans="1:4">
      <c r="A863" s="659">
        <v>855</v>
      </c>
      <c r="B863" s="5" t="s">
        <v>1334</v>
      </c>
      <c r="C863" s="657">
        <v>36000000</v>
      </c>
      <c r="D863" s="672"/>
    </row>
    <row r="864" spans="1:4">
      <c r="A864" s="659">
        <v>856</v>
      </c>
      <c r="B864" s="5" t="s">
        <v>1335</v>
      </c>
      <c r="C864" s="657">
        <v>16800000</v>
      </c>
      <c r="D864" s="672"/>
    </row>
    <row r="865" spans="1:4">
      <c r="A865" s="659">
        <v>857</v>
      </c>
      <c r="B865" s="5" t="s">
        <v>1336</v>
      </c>
      <c r="C865" s="657">
        <v>9600000</v>
      </c>
      <c r="D865" s="672"/>
    </row>
    <row r="866" spans="1:4">
      <c r="A866" s="659">
        <v>858</v>
      </c>
      <c r="B866" s="5" t="s">
        <v>1337</v>
      </c>
      <c r="C866" s="657">
        <v>12000000</v>
      </c>
      <c r="D866" s="672"/>
    </row>
    <row r="867" spans="1:4">
      <c r="A867" s="659">
        <v>859</v>
      </c>
      <c r="B867" s="5" t="s">
        <v>1338</v>
      </c>
      <c r="C867" s="657">
        <v>18000000</v>
      </c>
      <c r="D867" s="672"/>
    </row>
    <row r="868" spans="1:4">
      <c r="A868" s="659">
        <v>860</v>
      </c>
      <c r="B868" s="5" t="s">
        <v>1339</v>
      </c>
      <c r="C868" s="657">
        <v>31200000</v>
      </c>
      <c r="D868" s="672"/>
    </row>
    <row r="869" spans="1:4">
      <c r="A869" s="659">
        <v>861</v>
      </c>
      <c r="B869" s="5" t="s">
        <v>1340</v>
      </c>
      <c r="C869" s="657">
        <v>22200000</v>
      </c>
      <c r="D869" s="672"/>
    </row>
    <row r="870" spans="1:4">
      <c r="A870" s="659">
        <v>862</v>
      </c>
      <c r="B870" s="5" t="s">
        <v>1341</v>
      </c>
      <c r="C870" s="657">
        <v>28800000</v>
      </c>
      <c r="D870" s="672"/>
    </row>
    <row r="871" spans="1:4">
      <c r="A871" s="659">
        <v>863</v>
      </c>
      <c r="B871" s="5" t="s">
        <v>1342</v>
      </c>
      <c r="C871" s="657">
        <v>49800000</v>
      </c>
      <c r="D871" s="672"/>
    </row>
    <row r="872" spans="1:4">
      <c r="A872" s="659">
        <v>864</v>
      </c>
      <c r="B872" s="5" t="s">
        <v>1343</v>
      </c>
      <c r="C872" s="657">
        <v>51000000</v>
      </c>
      <c r="D872" s="672"/>
    </row>
    <row r="873" spans="1:4">
      <c r="A873" s="659">
        <v>865</v>
      </c>
      <c r="B873" s="5" t="s">
        <v>1344</v>
      </c>
      <c r="C873" s="657">
        <v>24000000</v>
      </c>
      <c r="D873" s="672"/>
    </row>
    <row r="874" spans="1:4">
      <c r="A874" s="659">
        <v>866</v>
      </c>
      <c r="B874" s="5" t="s">
        <v>1345</v>
      </c>
      <c r="C874" s="657">
        <v>10200000</v>
      </c>
      <c r="D874" s="672"/>
    </row>
    <row r="875" spans="1:4">
      <c r="A875" s="659">
        <v>867</v>
      </c>
      <c r="B875" s="5" t="s">
        <v>1029</v>
      </c>
      <c r="C875" s="657">
        <v>15600000</v>
      </c>
      <c r="D875" s="672"/>
    </row>
    <row r="876" spans="1:4">
      <c r="A876" s="659">
        <v>868</v>
      </c>
      <c r="B876" s="5" t="s">
        <v>621</v>
      </c>
      <c r="C876" s="657">
        <v>15600000</v>
      </c>
      <c r="D876" s="672"/>
    </row>
    <row r="877" spans="1:4">
      <c r="A877" s="659">
        <v>869</v>
      </c>
      <c r="B877" s="5" t="s">
        <v>1096</v>
      </c>
      <c r="C877" s="657">
        <v>1800000</v>
      </c>
      <c r="D877" s="672"/>
    </row>
    <row r="878" spans="1:4">
      <c r="A878" s="659">
        <v>870</v>
      </c>
      <c r="B878" s="5" t="s">
        <v>1346</v>
      </c>
      <c r="C878" s="657">
        <v>13800000</v>
      </c>
      <c r="D878" s="672"/>
    </row>
    <row r="879" spans="1:4">
      <c r="A879" s="659">
        <v>871</v>
      </c>
      <c r="B879" s="5" t="s">
        <v>1347</v>
      </c>
      <c r="C879" s="657">
        <v>15000000</v>
      </c>
      <c r="D879" s="672"/>
    </row>
    <row r="880" spans="1:4">
      <c r="A880" s="659">
        <v>872</v>
      </c>
      <c r="B880" s="5" t="s">
        <v>1348</v>
      </c>
      <c r="C880" s="657">
        <v>9000000</v>
      </c>
      <c r="D880" s="672"/>
    </row>
    <row r="881" spans="1:4">
      <c r="A881" s="659">
        <v>873</v>
      </c>
      <c r="B881" s="5" t="s">
        <v>1349</v>
      </c>
      <c r="C881" s="657">
        <v>14400000</v>
      </c>
      <c r="D881" s="672"/>
    </row>
    <row r="882" spans="1:4">
      <c r="A882" s="659">
        <v>874</v>
      </c>
      <c r="B882" s="5" t="s">
        <v>1350</v>
      </c>
      <c r="C882" s="657">
        <v>13200000</v>
      </c>
      <c r="D882" s="672"/>
    </row>
    <row r="883" spans="1:4">
      <c r="A883" s="659">
        <v>875</v>
      </c>
      <c r="B883" s="5" t="s">
        <v>636</v>
      </c>
      <c r="C883" s="657">
        <v>8400000</v>
      </c>
      <c r="D883" s="672"/>
    </row>
    <row r="884" spans="1:4">
      <c r="A884" s="659">
        <v>876</v>
      </c>
      <c r="B884" s="5" t="s">
        <v>1351</v>
      </c>
      <c r="C884" s="657">
        <v>12000000</v>
      </c>
      <c r="D884" s="672"/>
    </row>
    <row r="885" spans="1:4">
      <c r="A885" s="659">
        <v>877</v>
      </c>
      <c r="B885" s="5" t="s">
        <v>1352</v>
      </c>
      <c r="C885" s="657">
        <v>15000000</v>
      </c>
      <c r="D885" s="672"/>
    </row>
    <row r="886" spans="1:4">
      <c r="A886" s="659">
        <v>878</v>
      </c>
      <c r="B886" s="5" t="s">
        <v>1353</v>
      </c>
      <c r="C886" s="657">
        <v>14400000</v>
      </c>
      <c r="D886" s="672"/>
    </row>
    <row r="887" spans="1:4">
      <c r="A887" s="659">
        <v>879</v>
      </c>
      <c r="B887" s="5" t="s">
        <v>1354</v>
      </c>
      <c r="C887" s="657">
        <v>33600000</v>
      </c>
      <c r="D887" s="672"/>
    </row>
    <row r="888" spans="1:4">
      <c r="A888" s="659">
        <v>880</v>
      </c>
      <c r="B888" s="5" t="s">
        <v>1355</v>
      </c>
      <c r="C888" s="657">
        <v>17400000</v>
      </c>
      <c r="D888" s="672"/>
    </row>
    <row r="889" spans="1:4">
      <c r="A889" s="659">
        <v>881</v>
      </c>
      <c r="B889" s="5" t="s">
        <v>1356</v>
      </c>
      <c r="C889" s="657">
        <v>18000000</v>
      </c>
      <c r="D889" s="672"/>
    </row>
    <row r="890" spans="1:4">
      <c r="A890" s="659">
        <v>882</v>
      </c>
      <c r="B890" s="5" t="s">
        <v>1357</v>
      </c>
      <c r="C890" s="657">
        <v>18600000</v>
      </c>
      <c r="D890" s="672"/>
    </row>
    <row r="891" spans="1:4">
      <c r="A891" s="659">
        <v>883</v>
      </c>
      <c r="B891" s="5" t="s">
        <v>1358</v>
      </c>
      <c r="C891" s="657">
        <v>18600000</v>
      </c>
      <c r="D891" s="672"/>
    </row>
    <row r="892" spans="1:4">
      <c r="A892" s="659">
        <v>884</v>
      </c>
      <c r="B892" s="5" t="s">
        <v>1359</v>
      </c>
      <c r="C892" s="657">
        <v>11400000</v>
      </c>
      <c r="D892" s="672"/>
    </row>
    <row r="893" spans="1:4">
      <c r="A893" s="659">
        <v>885</v>
      </c>
      <c r="B893" s="5" t="s">
        <v>1360</v>
      </c>
      <c r="C893" s="657">
        <v>21600000</v>
      </c>
      <c r="D893" s="672"/>
    </row>
    <row r="894" spans="1:4">
      <c r="A894" s="659">
        <v>886</v>
      </c>
      <c r="B894" s="5" t="s">
        <v>1361</v>
      </c>
      <c r="C894" s="657">
        <v>15000000</v>
      </c>
      <c r="D894" s="672"/>
    </row>
    <row r="895" spans="1:4">
      <c r="A895" s="659">
        <v>887</v>
      </c>
      <c r="B895" s="5" t="s">
        <v>1362</v>
      </c>
      <c r="C895" s="657">
        <v>24600000</v>
      </c>
      <c r="D895" s="672"/>
    </row>
    <row r="896" spans="1:4">
      <c r="A896" s="659">
        <v>888</v>
      </c>
      <c r="B896" s="5" t="s">
        <v>1363</v>
      </c>
      <c r="C896" s="657">
        <v>10800000</v>
      </c>
      <c r="D896" s="672"/>
    </row>
    <row r="897" spans="1:4">
      <c r="A897" s="659">
        <v>889</v>
      </c>
      <c r="B897" s="5" t="s">
        <v>1364</v>
      </c>
      <c r="C897" s="657">
        <v>16200000</v>
      </c>
      <c r="D897" s="672"/>
    </row>
    <row r="898" spans="1:4">
      <c r="A898" s="659">
        <v>890</v>
      </c>
      <c r="B898" s="5" t="s">
        <v>1365</v>
      </c>
      <c r="C898" s="657">
        <v>7200000</v>
      </c>
      <c r="D898" s="672"/>
    </row>
    <row r="899" spans="1:4">
      <c r="A899" s="659">
        <v>891</v>
      </c>
      <c r="B899" s="5" t="s">
        <v>1366</v>
      </c>
      <c r="C899" s="657">
        <v>6600000</v>
      </c>
      <c r="D899" s="672"/>
    </row>
    <row r="900" spans="1:4">
      <c r="A900" s="659">
        <v>892</v>
      </c>
      <c r="B900" s="5" t="s">
        <v>1367</v>
      </c>
      <c r="C900" s="657">
        <v>11400000</v>
      </c>
      <c r="D900" s="672"/>
    </row>
    <row r="901" spans="1:4">
      <c r="A901" s="659">
        <v>893</v>
      </c>
      <c r="B901" s="5" t="s">
        <v>1368</v>
      </c>
      <c r="C901" s="657">
        <v>30000000</v>
      </c>
      <c r="D901" s="672"/>
    </row>
    <row r="902" spans="1:4">
      <c r="A902" s="659">
        <v>894</v>
      </c>
      <c r="B902" s="5" t="s">
        <v>1369</v>
      </c>
      <c r="C902" s="657">
        <v>15000000</v>
      </c>
      <c r="D902" s="672"/>
    </row>
    <row r="903" spans="1:4">
      <c r="A903" s="659">
        <v>895</v>
      </c>
      <c r="B903" s="5" t="s">
        <v>1370</v>
      </c>
      <c r="C903" s="657">
        <v>13800000</v>
      </c>
      <c r="D903" s="672"/>
    </row>
    <row r="904" spans="1:4">
      <c r="A904" s="659">
        <v>896</v>
      </c>
      <c r="B904" s="5" t="s">
        <v>1371</v>
      </c>
      <c r="C904" s="657">
        <v>8400000</v>
      </c>
      <c r="D904" s="672"/>
    </row>
    <row r="905" spans="1:4">
      <c r="A905" s="659">
        <v>897</v>
      </c>
      <c r="B905" s="5" t="s">
        <v>1372</v>
      </c>
      <c r="C905" s="657">
        <v>9000000</v>
      </c>
      <c r="D905" s="672"/>
    </row>
    <row r="906" spans="1:4">
      <c r="A906" s="659">
        <v>898</v>
      </c>
      <c r="B906" s="5" t="s">
        <v>1373</v>
      </c>
      <c r="C906" s="657">
        <v>11400000</v>
      </c>
      <c r="D906" s="672"/>
    </row>
    <row r="907" spans="1:4">
      <c r="A907" s="659">
        <v>899</v>
      </c>
      <c r="B907" s="5" t="s">
        <v>1374</v>
      </c>
      <c r="C907" s="657">
        <v>8400000</v>
      </c>
      <c r="D907" s="672"/>
    </row>
    <row r="908" spans="1:4">
      <c r="A908" s="659">
        <v>900</v>
      </c>
      <c r="B908" s="5" t="s">
        <v>1375</v>
      </c>
      <c r="C908" s="657">
        <v>27600000</v>
      </c>
      <c r="D908" s="672"/>
    </row>
    <row r="909" spans="1:4">
      <c r="A909" s="659">
        <v>901</v>
      </c>
      <c r="B909" s="5" t="s">
        <v>1376</v>
      </c>
      <c r="C909" s="657">
        <v>15600000</v>
      </c>
      <c r="D909" s="672"/>
    </row>
    <row r="910" spans="1:4">
      <c r="A910" s="659">
        <v>902</v>
      </c>
      <c r="B910" s="5" t="s">
        <v>1377</v>
      </c>
      <c r="C910" s="657">
        <v>27000000</v>
      </c>
      <c r="D910" s="672"/>
    </row>
    <row r="911" spans="1:4">
      <c r="A911" s="659">
        <v>903</v>
      </c>
      <c r="B911" s="5" t="s">
        <v>4468</v>
      </c>
      <c r="C911" s="657">
        <v>55200000</v>
      </c>
      <c r="D911" s="672"/>
    </row>
    <row r="912" spans="1:4">
      <c r="A912" s="659">
        <v>904</v>
      </c>
      <c r="B912" s="5" t="s">
        <v>4469</v>
      </c>
      <c r="C912" s="657">
        <v>15600000</v>
      </c>
      <c r="D912" s="672"/>
    </row>
    <row r="913" spans="1:4">
      <c r="A913" s="659">
        <v>905</v>
      </c>
      <c r="B913" s="5" t="s">
        <v>4470</v>
      </c>
      <c r="C913" s="657">
        <v>7800000</v>
      </c>
      <c r="D913" s="672"/>
    </row>
    <row r="914" spans="1:4">
      <c r="A914" s="659">
        <v>906</v>
      </c>
      <c r="B914" s="5" t="s">
        <v>4471</v>
      </c>
      <c r="C914" s="657">
        <v>12000000</v>
      </c>
      <c r="D914" s="672"/>
    </row>
    <row r="915" spans="1:4">
      <c r="A915" s="659">
        <v>907</v>
      </c>
      <c r="B915" s="5" t="s">
        <v>1261</v>
      </c>
      <c r="C915" s="657">
        <v>16800000</v>
      </c>
      <c r="D915" s="672"/>
    </row>
    <row r="916" spans="1:4">
      <c r="A916" s="659">
        <v>908</v>
      </c>
      <c r="B916" s="5" t="s">
        <v>4472</v>
      </c>
      <c r="C916" s="657">
        <v>17400000</v>
      </c>
      <c r="D916" s="672"/>
    </row>
    <row r="917" spans="1:4">
      <c r="A917" s="659">
        <v>909</v>
      </c>
      <c r="B917" s="5" t="s">
        <v>4473</v>
      </c>
      <c r="C917" s="657">
        <v>16200000</v>
      </c>
      <c r="D917" s="672"/>
    </row>
    <row r="918" spans="1:4">
      <c r="A918" s="659">
        <v>910</v>
      </c>
      <c r="B918" s="5" t="s">
        <v>4474</v>
      </c>
      <c r="C918" s="657">
        <v>18600000</v>
      </c>
      <c r="D918" s="672"/>
    </row>
    <row r="919" spans="1:4">
      <c r="A919" s="659">
        <v>911</v>
      </c>
      <c r="B919" s="5" t="s">
        <v>4475</v>
      </c>
      <c r="C919" s="657">
        <v>12600000</v>
      </c>
      <c r="D919" s="672"/>
    </row>
    <row r="920" spans="1:4">
      <c r="A920" s="659">
        <v>912</v>
      </c>
      <c r="B920" s="5" t="s">
        <v>4476</v>
      </c>
      <c r="C920" s="657">
        <v>122400000</v>
      </c>
      <c r="D920" s="672"/>
    </row>
    <row r="921" spans="1:4">
      <c r="A921" s="659"/>
      <c r="B921" s="13"/>
      <c r="C921" s="658"/>
      <c r="D921" s="672"/>
    </row>
    <row r="922" spans="1:4">
      <c r="A922" s="671" t="s">
        <v>240</v>
      </c>
      <c r="B922" s="4" t="s">
        <v>1378</v>
      </c>
      <c r="C922" s="656">
        <v>3943000000</v>
      </c>
      <c r="D922" s="672"/>
    </row>
    <row r="923" spans="1:4">
      <c r="A923" s="659">
        <v>1</v>
      </c>
      <c r="B923" s="5" t="s">
        <v>1379</v>
      </c>
      <c r="C923" s="657">
        <v>18400000</v>
      </c>
      <c r="D923" s="672"/>
    </row>
    <row r="924" spans="1:4">
      <c r="A924" s="659">
        <v>2</v>
      </c>
      <c r="B924" s="5" t="s">
        <v>1380</v>
      </c>
      <c r="C924" s="657">
        <v>25600000</v>
      </c>
      <c r="D924" s="672"/>
    </row>
    <row r="925" spans="1:4">
      <c r="A925" s="659">
        <v>3</v>
      </c>
      <c r="B925" s="5" t="s">
        <v>1381</v>
      </c>
      <c r="C925" s="657">
        <v>31600000</v>
      </c>
      <c r="D925" s="672"/>
    </row>
    <row r="926" spans="1:4">
      <c r="A926" s="659">
        <v>4</v>
      </c>
      <c r="B926" s="5" t="s">
        <v>1382</v>
      </c>
      <c r="C926" s="657">
        <v>69200000</v>
      </c>
      <c r="D926" s="672"/>
    </row>
    <row r="927" spans="1:4">
      <c r="A927" s="659">
        <v>5</v>
      </c>
      <c r="B927" s="5" t="s">
        <v>1383</v>
      </c>
      <c r="C927" s="657">
        <v>92600000</v>
      </c>
      <c r="D927" s="672"/>
    </row>
    <row r="928" spans="1:4">
      <c r="A928" s="659">
        <v>6</v>
      </c>
      <c r="B928" s="5" t="s">
        <v>1384</v>
      </c>
      <c r="C928" s="657">
        <v>19000000</v>
      </c>
      <c r="D928" s="672"/>
    </row>
    <row r="929" spans="1:4">
      <c r="A929" s="659">
        <v>7</v>
      </c>
      <c r="B929" s="5" t="s">
        <v>1385</v>
      </c>
      <c r="C929" s="657">
        <v>18000000</v>
      </c>
      <c r="D929" s="672"/>
    </row>
    <row r="930" spans="1:4">
      <c r="A930" s="659">
        <v>8</v>
      </c>
      <c r="B930" s="5" t="s">
        <v>1386</v>
      </c>
      <c r="C930" s="657">
        <v>17000000</v>
      </c>
      <c r="D930" s="672"/>
    </row>
    <row r="931" spans="1:4">
      <c r="A931" s="659">
        <v>9</v>
      </c>
      <c r="B931" s="5" t="s">
        <v>1387</v>
      </c>
      <c r="C931" s="657">
        <v>23400000</v>
      </c>
      <c r="D931" s="672"/>
    </row>
    <row r="932" spans="1:4">
      <c r="A932" s="659">
        <v>10</v>
      </c>
      <c r="B932" s="5" t="s">
        <v>1388</v>
      </c>
      <c r="C932" s="657">
        <v>150000000</v>
      </c>
      <c r="D932" s="672"/>
    </row>
    <row r="933" spans="1:4">
      <c r="A933" s="659">
        <v>11</v>
      </c>
      <c r="B933" s="5" t="s">
        <v>1389</v>
      </c>
      <c r="C933" s="657">
        <v>73400000</v>
      </c>
      <c r="D933" s="672"/>
    </row>
    <row r="934" spans="1:4">
      <c r="A934" s="659">
        <v>12</v>
      </c>
      <c r="B934" s="5" t="s">
        <v>1390</v>
      </c>
      <c r="C934" s="657">
        <v>18600000</v>
      </c>
      <c r="D934" s="672"/>
    </row>
    <row r="935" spans="1:4">
      <c r="A935" s="659">
        <v>13</v>
      </c>
      <c r="B935" s="5" t="s">
        <v>1391</v>
      </c>
      <c r="C935" s="657">
        <v>47400000</v>
      </c>
      <c r="D935" s="672"/>
    </row>
    <row r="936" spans="1:4">
      <c r="A936" s="659">
        <v>14</v>
      </c>
      <c r="B936" s="5" t="s">
        <v>1392</v>
      </c>
      <c r="C936" s="657">
        <v>92200000</v>
      </c>
      <c r="D936" s="672"/>
    </row>
    <row r="937" spans="1:4">
      <c r="A937" s="659">
        <v>15</v>
      </c>
      <c r="B937" s="5" t="s">
        <v>1393</v>
      </c>
      <c r="C937" s="657">
        <v>83200000</v>
      </c>
      <c r="D937" s="672"/>
    </row>
    <row r="938" spans="1:4">
      <c r="A938" s="659">
        <v>16</v>
      </c>
      <c r="B938" s="5" t="s">
        <v>1394</v>
      </c>
      <c r="C938" s="657">
        <v>61200000</v>
      </c>
      <c r="D938" s="672"/>
    </row>
    <row r="939" spans="1:4">
      <c r="A939" s="659">
        <v>17</v>
      </c>
      <c r="B939" s="5" t="s">
        <v>1395</v>
      </c>
      <c r="C939" s="657">
        <v>56400000</v>
      </c>
      <c r="D939" s="672"/>
    </row>
    <row r="940" spans="1:4">
      <c r="A940" s="659">
        <v>18</v>
      </c>
      <c r="B940" s="5" t="s">
        <v>1396</v>
      </c>
      <c r="C940" s="657">
        <v>64000000</v>
      </c>
      <c r="D940" s="672"/>
    </row>
    <row r="941" spans="1:4">
      <c r="A941" s="659">
        <v>19</v>
      </c>
      <c r="B941" s="5" t="s">
        <v>1397</v>
      </c>
      <c r="C941" s="657">
        <v>54600000</v>
      </c>
      <c r="D941" s="672"/>
    </row>
    <row r="942" spans="1:4">
      <c r="A942" s="659">
        <v>20</v>
      </c>
      <c r="B942" s="5" t="s">
        <v>1398</v>
      </c>
      <c r="C942" s="657">
        <v>0</v>
      </c>
      <c r="D942" s="672"/>
    </row>
    <row r="943" spans="1:4">
      <c r="A943" s="659">
        <v>21</v>
      </c>
      <c r="B943" s="5" t="s">
        <v>1399</v>
      </c>
      <c r="C943" s="657">
        <v>53200000</v>
      </c>
      <c r="D943" s="672"/>
    </row>
    <row r="944" spans="1:4">
      <c r="A944" s="659">
        <v>22</v>
      </c>
      <c r="B944" s="5" t="s">
        <v>1400</v>
      </c>
      <c r="C944" s="657">
        <v>63000000</v>
      </c>
      <c r="D944" s="672"/>
    </row>
    <row r="945" spans="1:4">
      <c r="A945" s="659">
        <v>23</v>
      </c>
      <c r="B945" s="5" t="s">
        <v>1401</v>
      </c>
      <c r="C945" s="657">
        <v>50400000</v>
      </c>
      <c r="D945" s="672"/>
    </row>
    <row r="946" spans="1:4">
      <c r="A946" s="659">
        <v>24</v>
      </c>
      <c r="B946" s="5" t="s">
        <v>1402</v>
      </c>
      <c r="C946" s="657">
        <v>30400000</v>
      </c>
      <c r="D946" s="672"/>
    </row>
    <row r="947" spans="1:4">
      <c r="A947" s="659">
        <v>25</v>
      </c>
      <c r="B947" s="5" t="s">
        <v>1403</v>
      </c>
      <c r="C947" s="657">
        <v>60200000</v>
      </c>
      <c r="D947" s="672"/>
    </row>
    <row r="948" spans="1:4">
      <c r="A948" s="659">
        <v>26</v>
      </c>
      <c r="B948" s="5" t="s">
        <v>1404</v>
      </c>
      <c r="C948" s="657">
        <v>33000000</v>
      </c>
      <c r="D948" s="672"/>
    </row>
    <row r="949" spans="1:4">
      <c r="A949" s="659">
        <v>27</v>
      </c>
      <c r="B949" s="5" t="s">
        <v>1405</v>
      </c>
      <c r="C949" s="657">
        <v>33800000</v>
      </c>
      <c r="D949" s="672"/>
    </row>
    <row r="950" spans="1:4">
      <c r="A950" s="659">
        <v>28</v>
      </c>
      <c r="B950" s="5" t="s">
        <v>1406</v>
      </c>
      <c r="C950" s="657">
        <v>0</v>
      </c>
      <c r="D950" s="672"/>
    </row>
    <row r="951" spans="1:4">
      <c r="A951" s="659">
        <v>29</v>
      </c>
      <c r="B951" s="5" t="s">
        <v>4477</v>
      </c>
      <c r="C951" s="657">
        <v>110000000</v>
      </c>
      <c r="D951" s="672"/>
    </row>
    <row r="952" spans="1:4">
      <c r="A952" s="659">
        <v>30</v>
      </c>
      <c r="B952" s="5" t="s">
        <v>4478</v>
      </c>
      <c r="C952" s="657">
        <v>153200000</v>
      </c>
      <c r="D952" s="672"/>
    </row>
    <row r="953" spans="1:4">
      <c r="A953" s="659">
        <v>31</v>
      </c>
      <c r="B953" s="5" t="s">
        <v>4479</v>
      </c>
      <c r="C953" s="657">
        <v>70200000</v>
      </c>
      <c r="D953" s="672"/>
    </row>
    <row r="954" spans="1:4">
      <c r="A954" s="659">
        <v>32</v>
      </c>
      <c r="B954" s="5" t="s">
        <v>1407</v>
      </c>
      <c r="C954" s="657">
        <v>38400000</v>
      </c>
      <c r="D954" s="672"/>
    </row>
    <row r="955" spans="1:4">
      <c r="A955" s="659">
        <v>33</v>
      </c>
      <c r="B955" s="5" t="s">
        <v>1408</v>
      </c>
      <c r="C955" s="657">
        <v>9400000</v>
      </c>
      <c r="D955" s="672"/>
    </row>
    <row r="956" spans="1:4">
      <c r="A956" s="659">
        <v>34</v>
      </c>
      <c r="B956" s="5" t="s">
        <v>1409</v>
      </c>
      <c r="C956" s="657">
        <v>12200000</v>
      </c>
      <c r="D956" s="672"/>
    </row>
    <row r="957" spans="1:4">
      <c r="A957" s="659">
        <v>35</v>
      </c>
      <c r="B957" s="5" t="s">
        <v>1410</v>
      </c>
      <c r="C957" s="657">
        <v>21800000</v>
      </c>
      <c r="D957" s="672"/>
    </row>
    <row r="958" spans="1:4">
      <c r="A958" s="659">
        <v>36</v>
      </c>
      <c r="B958" s="5" t="s">
        <v>1411</v>
      </c>
      <c r="C958" s="657">
        <v>25600000</v>
      </c>
      <c r="D958" s="672"/>
    </row>
    <row r="959" spans="1:4">
      <c r="A959" s="659">
        <v>37</v>
      </c>
      <c r="B959" s="5" t="s">
        <v>1412</v>
      </c>
      <c r="C959" s="657">
        <v>23200000</v>
      </c>
      <c r="D959" s="672"/>
    </row>
    <row r="960" spans="1:4">
      <c r="A960" s="659">
        <v>38</v>
      </c>
      <c r="B960" s="5" t="s">
        <v>1413</v>
      </c>
      <c r="C960" s="657">
        <v>22200000</v>
      </c>
      <c r="D960" s="672"/>
    </row>
    <row r="961" spans="1:4">
      <c r="A961" s="659">
        <v>39</v>
      </c>
      <c r="B961" s="5" t="s">
        <v>1414</v>
      </c>
      <c r="C961" s="657">
        <v>41400000</v>
      </c>
      <c r="D961" s="672"/>
    </row>
    <row r="962" spans="1:4">
      <c r="A962" s="659">
        <v>40</v>
      </c>
      <c r="B962" s="5" t="s">
        <v>1415</v>
      </c>
      <c r="C962" s="657">
        <v>13600000</v>
      </c>
      <c r="D962" s="672"/>
    </row>
    <row r="963" spans="1:4">
      <c r="A963" s="659">
        <v>41</v>
      </c>
      <c r="B963" s="5" t="s">
        <v>1416</v>
      </c>
      <c r="C963" s="657">
        <v>23400000</v>
      </c>
      <c r="D963" s="672"/>
    </row>
    <row r="964" spans="1:4">
      <c r="A964" s="659">
        <v>42</v>
      </c>
      <c r="B964" s="5" t="s">
        <v>1417</v>
      </c>
      <c r="C964" s="657">
        <v>13400000</v>
      </c>
      <c r="D964" s="672"/>
    </row>
    <row r="965" spans="1:4">
      <c r="A965" s="659">
        <v>43</v>
      </c>
      <c r="B965" s="5" t="s">
        <v>1418</v>
      </c>
      <c r="C965" s="657">
        <v>7600000</v>
      </c>
      <c r="D965" s="672"/>
    </row>
    <row r="966" spans="1:4">
      <c r="A966" s="659">
        <v>44</v>
      </c>
      <c r="B966" s="5" t="s">
        <v>1419</v>
      </c>
      <c r="C966" s="657">
        <v>31400000</v>
      </c>
      <c r="D966" s="672"/>
    </row>
    <row r="967" spans="1:4">
      <c r="A967" s="659">
        <v>45</v>
      </c>
      <c r="B967" s="5" t="s">
        <v>1420</v>
      </c>
      <c r="C967" s="657">
        <v>52600000</v>
      </c>
      <c r="D967" s="672"/>
    </row>
    <row r="968" spans="1:4">
      <c r="A968" s="659">
        <v>46</v>
      </c>
      <c r="B968" s="5" t="s">
        <v>1421</v>
      </c>
      <c r="C968" s="657">
        <v>19200000</v>
      </c>
      <c r="D968" s="672"/>
    </row>
    <row r="969" spans="1:4">
      <c r="A969" s="659">
        <v>47</v>
      </c>
      <c r="B969" s="5" t="s">
        <v>1422</v>
      </c>
      <c r="C969" s="657">
        <v>26000000</v>
      </c>
      <c r="D969" s="672"/>
    </row>
    <row r="970" spans="1:4">
      <c r="A970" s="659">
        <v>48</v>
      </c>
      <c r="B970" s="5" t="s">
        <v>1423</v>
      </c>
      <c r="C970" s="657">
        <v>13000000</v>
      </c>
      <c r="D970" s="672"/>
    </row>
    <row r="971" spans="1:4">
      <c r="A971" s="659">
        <v>49</v>
      </c>
      <c r="B971" s="5" t="s">
        <v>1424</v>
      </c>
      <c r="C971" s="657">
        <v>21600000</v>
      </c>
      <c r="D971" s="672"/>
    </row>
    <row r="972" spans="1:4">
      <c r="A972" s="659">
        <v>50</v>
      </c>
      <c r="B972" s="5" t="s">
        <v>1425</v>
      </c>
      <c r="C972" s="657">
        <v>293600000</v>
      </c>
      <c r="D972" s="672"/>
    </row>
    <row r="973" spans="1:4">
      <c r="A973" s="659">
        <v>51</v>
      </c>
      <c r="B973" s="5" t="s">
        <v>1426</v>
      </c>
      <c r="C973" s="657">
        <v>12600000</v>
      </c>
      <c r="D973" s="672"/>
    </row>
    <row r="974" spans="1:4">
      <c r="A974" s="659">
        <v>52</v>
      </c>
      <c r="B974" s="5" t="s">
        <v>1427</v>
      </c>
      <c r="C974" s="657">
        <v>4400000</v>
      </c>
      <c r="D974" s="672"/>
    </row>
    <row r="975" spans="1:4">
      <c r="A975" s="659">
        <v>53</v>
      </c>
      <c r="B975" s="5" t="s">
        <v>1428</v>
      </c>
      <c r="C975" s="657">
        <v>21000000</v>
      </c>
      <c r="D975" s="672"/>
    </row>
    <row r="976" spans="1:4">
      <c r="A976" s="659">
        <v>54</v>
      </c>
      <c r="B976" s="5" t="s">
        <v>1429</v>
      </c>
      <c r="C976" s="657">
        <v>75200000</v>
      </c>
      <c r="D976" s="672"/>
    </row>
    <row r="977" spans="1:4">
      <c r="A977" s="659">
        <v>55</v>
      </c>
      <c r="B977" s="5" t="s">
        <v>1430</v>
      </c>
      <c r="C977" s="657">
        <v>92400000</v>
      </c>
      <c r="D977" s="672"/>
    </row>
    <row r="978" spans="1:4">
      <c r="A978" s="659">
        <v>56</v>
      </c>
      <c r="B978" s="5" t="s">
        <v>1431</v>
      </c>
      <c r="C978" s="657">
        <v>31400000</v>
      </c>
      <c r="D978" s="672"/>
    </row>
    <row r="979" spans="1:4">
      <c r="A979" s="659">
        <v>57</v>
      </c>
      <c r="B979" s="5" t="s">
        <v>1432</v>
      </c>
      <c r="C979" s="657">
        <v>51600000</v>
      </c>
      <c r="D979" s="672"/>
    </row>
    <row r="980" spans="1:4">
      <c r="A980" s="659">
        <v>58</v>
      </c>
      <c r="B980" s="5" t="s">
        <v>1433</v>
      </c>
      <c r="C980" s="657">
        <v>31800000</v>
      </c>
      <c r="D980" s="672"/>
    </row>
    <row r="981" spans="1:4">
      <c r="A981" s="659">
        <v>59</v>
      </c>
      <c r="B981" s="5" t="s">
        <v>1434</v>
      </c>
      <c r="C981" s="657">
        <v>74000000</v>
      </c>
      <c r="D981" s="672"/>
    </row>
    <row r="982" spans="1:4">
      <c r="A982" s="659">
        <v>60</v>
      </c>
      <c r="B982" s="5" t="s">
        <v>1435</v>
      </c>
      <c r="C982" s="657">
        <v>50200000</v>
      </c>
      <c r="D982" s="672"/>
    </row>
    <row r="983" spans="1:4">
      <c r="A983" s="659">
        <v>61</v>
      </c>
      <c r="B983" s="5" t="s">
        <v>1436</v>
      </c>
      <c r="C983" s="657">
        <v>54600000</v>
      </c>
      <c r="D983" s="672"/>
    </row>
    <row r="984" spans="1:4">
      <c r="A984" s="659">
        <v>62</v>
      </c>
      <c r="B984" s="5" t="s">
        <v>1437</v>
      </c>
      <c r="C984" s="657">
        <v>31400000</v>
      </c>
      <c r="D984" s="672"/>
    </row>
    <row r="985" spans="1:4">
      <c r="A985" s="659">
        <v>63</v>
      </c>
      <c r="B985" s="5" t="s">
        <v>1438</v>
      </c>
      <c r="C985" s="657">
        <v>23600000</v>
      </c>
      <c r="D985" s="672"/>
    </row>
    <row r="986" spans="1:4">
      <c r="A986" s="659">
        <v>64</v>
      </c>
      <c r="B986" s="5" t="s">
        <v>1439</v>
      </c>
      <c r="C986" s="657">
        <v>26000000</v>
      </c>
      <c r="D986" s="672"/>
    </row>
    <row r="987" spans="1:4">
      <c r="A987" s="659">
        <v>65</v>
      </c>
      <c r="B987" s="5" t="s">
        <v>1440</v>
      </c>
      <c r="C987" s="657">
        <v>74800000</v>
      </c>
      <c r="D987" s="672"/>
    </row>
    <row r="988" spans="1:4">
      <c r="A988" s="659">
        <v>66</v>
      </c>
      <c r="B988" s="5" t="s">
        <v>1441</v>
      </c>
      <c r="C988" s="657">
        <v>35600000</v>
      </c>
      <c r="D988" s="672"/>
    </row>
    <row r="989" spans="1:4">
      <c r="A989" s="659">
        <v>67</v>
      </c>
      <c r="B989" s="5" t="s">
        <v>1442</v>
      </c>
      <c r="C989" s="657">
        <v>13600000</v>
      </c>
      <c r="D989" s="672"/>
    </row>
    <row r="990" spans="1:4">
      <c r="A990" s="659">
        <v>68</v>
      </c>
      <c r="B990" s="5" t="s">
        <v>1443</v>
      </c>
      <c r="C990" s="657">
        <v>12400000</v>
      </c>
      <c r="D990" s="672"/>
    </row>
    <row r="991" spans="1:4">
      <c r="A991" s="659">
        <v>69</v>
      </c>
      <c r="B991" s="5" t="s">
        <v>1444</v>
      </c>
      <c r="C991" s="657">
        <v>16200000</v>
      </c>
      <c r="D991" s="672"/>
    </row>
    <row r="992" spans="1:4">
      <c r="A992" s="659">
        <v>70</v>
      </c>
      <c r="B992" s="5" t="s">
        <v>1445</v>
      </c>
      <c r="C992" s="657">
        <v>12400000</v>
      </c>
      <c r="D992" s="672"/>
    </row>
    <row r="993" spans="1:4">
      <c r="A993" s="659">
        <v>71</v>
      </c>
      <c r="B993" s="5" t="s">
        <v>1446</v>
      </c>
      <c r="C993" s="657">
        <v>11600000</v>
      </c>
      <c r="D993" s="672"/>
    </row>
    <row r="994" spans="1:4">
      <c r="A994" s="659">
        <v>72</v>
      </c>
      <c r="B994" s="5" t="s">
        <v>1447</v>
      </c>
      <c r="C994" s="657">
        <v>54400000</v>
      </c>
      <c r="D994" s="672"/>
    </row>
    <row r="995" spans="1:4">
      <c r="A995" s="659">
        <v>73</v>
      </c>
      <c r="B995" s="5" t="s">
        <v>1448</v>
      </c>
      <c r="C995" s="657">
        <v>17400000</v>
      </c>
      <c r="D995" s="672"/>
    </row>
    <row r="996" spans="1:4">
      <c r="A996" s="659">
        <v>74</v>
      </c>
      <c r="B996" s="5" t="s">
        <v>1449</v>
      </c>
      <c r="C996" s="657">
        <v>10600000</v>
      </c>
      <c r="D996" s="672"/>
    </row>
    <row r="997" spans="1:4">
      <c r="A997" s="659">
        <v>75</v>
      </c>
      <c r="B997" s="5" t="s">
        <v>1450</v>
      </c>
      <c r="C997" s="657">
        <v>13400000</v>
      </c>
      <c r="D997" s="672"/>
    </row>
    <row r="998" spans="1:4">
      <c r="A998" s="659">
        <v>76</v>
      </c>
      <c r="B998" s="5" t="s">
        <v>1451</v>
      </c>
      <c r="C998" s="657">
        <v>19400000</v>
      </c>
      <c r="D998" s="672"/>
    </row>
    <row r="999" spans="1:4">
      <c r="A999" s="659">
        <v>77</v>
      </c>
      <c r="B999" s="5" t="s">
        <v>1452</v>
      </c>
      <c r="C999" s="657">
        <v>30600000</v>
      </c>
      <c r="D999" s="672"/>
    </row>
    <row r="1000" spans="1:4">
      <c r="A1000" s="659">
        <v>78</v>
      </c>
      <c r="B1000" s="5" t="s">
        <v>1453</v>
      </c>
      <c r="C1000" s="657">
        <v>17000000</v>
      </c>
      <c r="D1000" s="672"/>
    </row>
    <row r="1001" spans="1:4">
      <c r="A1001" s="659">
        <v>79</v>
      </c>
      <c r="B1001" s="5" t="s">
        <v>1454</v>
      </c>
      <c r="C1001" s="657">
        <v>40800000</v>
      </c>
      <c r="D1001" s="672"/>
    </row>
    <row r="1002" spans="1:4">
      <c r="A1002" s="659">
        <v>80</v>
      </c>
      <c r="B1002" s="5" t="s">
        <v>1455</v>
      </c>
      <c r="C1002" s="657">
        <v>24000000</v>
      </c>
      <c r="D1002" s="672"/>
    </row>
    <row r="1003" spans="1:4">
      <c r="A1003" s="659">
        <v>81</v>
      </c>
      <c r="B1003" s="5" t="s">
        <v>1456</v>
      </c>
      <c r="C1003" s="657">
        <v>33000000</v>
      </c>
      <c r="D1003" s="672"/>
    </row>
    <row r="1004" spans="1:4">
      <c r="A1004" s="659">
        <v>82</v>
      </c>
      <c r="B1004" s="5" t="s">
        <v>1457</v>
      </c>
      <c r="C1004" s="657">
        <v>68200000</v>
      </c>
      <c r="D1004" s="672"/>
    </row>
    <row r="1005" spans="1:4">
      <c r="A1005" s="659">
        <v>83</v>
      </c>
      <c r="B1005" s="5" t="s">
        <v>1458</v>
      </c>
      <c r="C1005" s="657">
        <v>6000000</v>
      </c>
      <c r="D1005" s="672"/>
    </row>
    <row r="1006" spans="1:4">
      <c r="A1006" s="659">
        <v>84</v>
      </c>
      <c r="B1006" s="5" t="s">
        <v>1459</v>
      </c>
      <c r="C1006" s="657">
        <v>23400000</v>
      </c>
      <c r="D1006" s="672"/>
    </row>
    <row r="1007" spans="1:4">
      <c r="A1007" s="659">
        <v>85</v>
      </c>
      <c r="B1007" s="5" t="s">
        <v>1460</v>
      </c>
      <c r="C1007" s="657">
        <v>25600000</v>
      </c>
      <c r="D1007" s="672"/>
    </row>
    <row r="1008" spans="1:4">
      <c r="A1008" s="659">
        <v>86</v>
      </c>
      <c r="B1008" s="5" t="s">
        <v>1461</v>
      </c>
      <c r="C1008" s="657">
        <v>96400000</v>
      </c>
      <c r="D1008" s="672"/>
    </row>
    <row r="1009" spans="1:4">
      <c r="A1009" s="659">
        <v>87</v>
      </c>
      <c r="B1009" s="5" t="s">
        <v>1462</v>
      </c>
      <c r="C1009" s="657">
        <v>79000000</v>
      </c>
      <c r="D1009" s="672"/>
    </row>
    <row r="1010" spans="1:4">
      <c r="A1010" s="659">
        <v>88</v>
      </c>
      <c r="B1010" s="5" t="s">
        <v>1463</v>
      </c>
      <c r="C1010" s="657">
        <v>65400000</v>
      </c>
      <c r="D1010" s="672"/>
    </row>
    <row r="1011" spans="1:4">
      <c r="A1011" s="659">
        <v>89</v>
      </c>
      <c r="B1011" s="5" t="s">
        <v>1464</v>
      </c>
      <c r="C1011" s="657">
        <v>13000000</v>
      </c>
      <c r="D1011" s="672"/>
    </row>
    <row r="1012" spans="1:4">
      <c r="A1012" s="659">
        <v>90</v>
      </c>
      <c r="B1012" s="5" t="s">
        <v>1465</v>
      </c>
      <c r="C1012" s="657">
        <v>34600000</v>
      </c>
      <c r="D1012" s="672"/>
    </row>
    <row r="1013" spans="1:4">
      <c r="A1013" s="659">
        <v>91</v>
      </c>
      <c r="B1013" s="5" t="s">
        <v>1466</v>
      </c>
      <c r="C1013" s="657">
        <v>37800000</v>
      </c>
      <c r="D1013" s="672"/>
    </row>
    <row r="1014" spans="1:4">
      <c r="A1014" s="659">
        <v>92</v>
      </c>
      <c r="B1014" s="5" t="s">
        <v>1467</v>
      </c>
      <c r="C1014" s="657">
        <v>26400000</v>
      </c>
      <c r="D1014" s="672"/>
    </row>
    <row r="1015" spans="1:4">
      <c r="A1015" s="659">
        <v>93</v>
      </c>
      <c r="B1015" s="5" t="s">
        <v>1468</v>
      </c>
      <c r="C1015" s="657">
        <v>27400000</v>
      </c>
      <c r="D1015" s="672"/>
    </row>
    <row r="1016" spans="1:4">
      <c r="A1016" s="659">
        <v>94</v>
      </c>
      <c r="B1016" s="5" t="s">
        <v>4480</v>
      </c>
      <c r="C1016" s="657">
        <v>0</v>
      </c>
      <c r="D1016" s="672"/>
    </row>
    <row r="1017" spans="1:4">
      <c r="A1017" s="659">
        <v>95</v>
      </c>
      <c r="B1017" s="5" t="s">
        <v>1469</v>
      </c>
      <c r="C1017" s="657">
        <v>22400000</v>
      </c>
      <c r="D1017" s="672"/>
    </row>
    <row r="1018" spans="1:4">
      <c r="A1018" s="659">
        <v>96</v>
      </c>
      <c r="B1018" s="5" t="s">
        <v>1470</v>
      </c>
      <c r="C1018" s="657">
        <v>8200000</v>
      </c>
      <c r="D1018" s="672"/>
    </row>
    <row r="1019" spans="1:4">
      <c r="A1019" s="659">
        <v>97</v>
      </c>
      <c r="B1019" s="5" t="s">
        <v>1471</v>
      </c>
      <c r="C1019" s="657">
        <v>0</v>
      </c>
      <c r="D1019" s="672"/>
    </row>
    <row r="1020" spans="1:4">
      <c r="A1020" s="659">
        <v>98</v>
      </c>
      <c r="B1020" s="5" t="s">
        <v>1472</v>
      </c>
      <c r="C1020" s="657">
        <v>1400000</v>
      </c>
      <c r="D1020" s="672"/>
    </row>
    <row r="1021" spans="1:4">
      <c r="A1021" s="659">
        <v>99</v>
      </c>
      <c r="B1021" s="5" t="s">
        <v>4481</v>
      </c>
      <c r="C1021" s="657">
        <v>7600000</v>
      </c>
      <c r="D1021" s="672"/>
    </row>
    <row r="1022" spans="1:4">
      <c r="A1022" s="659"/>
      <c r="B1022" s="13"/>
      <c r="C1022" s="658"/>
      <c r="D1022" s="672"/>
    </row>
    <row r="1023" spans="1:4">
      <c r="A1023" s="671" t="s">
        <v>244</v>
      </c>
      <c r="B1023" s="4" t="s">
        <v>1473</v>
      </c>
      <c r="C1023" s="656">
        <v>4572200000</v>
      </c>
      <c r="D1023" s="672"/>
    </row>
    <row r="1024" spans="1:4">
      <c r="A1024" s="659">
        <v>1</v>
      </c>
      <c r="B1024" s="5" t="s">
        <v>1474</v>
      </c>
      <c r="C1024" s="657">
        <v>64000000</v>
      </c>
      <c r="D1024" s="672"/>
    </row>
    <row r="1025" spans="1:4">
      <c r="A1025" s="659">
        <v>2</v>
      </c>
      <c r="B1025" s="5" t="s">
        <v>1475</v>
      </c>
      <c r="C1025" s="657">
        <v>130000000</v>
      </c>
      <c r="D1025" s="672"/>
    </row>
    <row r="1026" spans="1:4">
      <c r="A1026" s="659">
        <v>3</v>
      </c>
      <c r="B1026" s="5" t="s">
        <v>1476</v>
      </c>
      <c r="C1026" s="657">
        <v>9200000</v>
      </c>
      <c r="D1026" s="672"/>
    </row>
    <row r="1027" spans="1:4">
      <c r="A1027" s="659">
        <v>4</v>
      </c>
      <c r="B1027" s="5" t="s">
        <v>1477</v>
      </c>
      <c r="C1027" s="657">
        <v>20000000</v>
      </c>
      <c r="D1027" s="672"/>
    </row>
    <row r="1028" spans="1:4">
      <c r="A1028" s="659">
        <v>5</v>
      </c>
      <c r="B1028" s="5" t="s">
        <v>1478</v>
      </c>
      <c r="C1028" s="657">
        <v>56800000</v>
      </c>
      <c r="D1028" s="672"/>
    </row>
    <row r="1029" spans="1:4">
      <c r="A1029" s="659">
        <v>6</v>
      </c>
      <c r="B1029" s="5" t="s">
        <v>1479</v>
      </c>
      <c r="C1029" s="657">
        <v>14000000</v>
      </c>
      <c r="D1029" s="672"/>
    </row>
    <row r="1030" spans="1:4">
      <c r="A1030" s="659">
        <v>7</v>
      </c>
      <c r="B1030" s="5" t="s">
        <v>1480</v>
      </c>
      <c r="C1030" s="657">
        <v>25600000</v>
      </c>
      <c r="D1030" s="672"/>
    </row>
    <row r="1031" spans="1:4">
      <c r="A1031" s="659">
        <v>8</v>
      </c>
      <c r="B1031" s="5" t="s">
        <v>1481</v>
      </c>
      <c r="C1031" s="657">
        <v>36400000</v>
      </c>
      <c r="D1031" s="672"/>
    </row>
    <row r="1032" spans="1:4">
      <c r="A1032" s="659">
        <v>9</v>
      </c>
      <c r="B1032" s="5" t="s">
        <v>1482</v>
      </c>
      <c r="C1032" s="657">
        <v>13200000</v>
      </c>
      <c r="D1032" s="672"/>
    </row>
    <row r="1033" spans="1:4">
      <c r="A1033" s="659">
        <v>10</v>
      </c>
      <c r="B1033" s="5" t="s">
        <v>1483</v>
      </c>
      <c r="C1033" s="657">
        <v>133200000</v>
      </c>
      <c r="D1033" s="672"/>
    </row>
    <row r="1034" spans="1:4">
      <c r="A1034" s="659">
        <v>11</v>
      </c>
      <c r="B1034" s="5" t="s">
        <v>1484</v>
      </c>
      <c r="C1034" s="657">
        <v>222800000</v>
      </c>
      <c r="D1034" s="672"/>
    </row>
    <row r="1035" spans="1:4">
      <c r="A1035" s="659">
        <v>12</v>
      </c>
      <c r="B1035" s="5" t="s">
        <v>1485</v>
      </c>
      <c r="C1035" s="657">
        <v>123600000</v>
      </c>
      <c r="D1035" s="672"/>
    </row>
    <row r="1036" spans="1:4">
      <c r="A1036" s="659">
        <v>13</v>
      </c>
      <c r="B1036" s="5" t="s">
        <v>1486</v>
      </c>
      <c r="C1036" s="657">
        <v>19200000</v>
      </c>
      <c r="D1036" s="672"/>
    </row>
    <row r="1037" spans="1:4">
      <c r="A1037" s="659">
        <v>14</v>
      </c>
      <c r="B1037" s="5" t="s">
        <v>1487</v>
      </c>
      <c r="C1037" s="657">
        <v>94000000</v>
      </c>
      <c r="D1037" s="672"/>
    </row>
    <row r="1038" spans="1:4">
      <c r="A1038" s="659">
        <v>15</v>
      </c>
      <c r="B1038" s="5" t="s">
        <v>1488</v>
      </c>
      <c r="C1038" s="657">
        <v>57200000</v>
      </c>
      <c r="D1038" s="672"/>
    </row>
    <row r="1039" spans="1:4">
      <c r="A1039" s="659">
        <v>16</v>
      </c>
      <c r="B1039" s="5" t="s">
        <v>1489</v>
      </c>
      <c r="C1039" s="657">
        <v>30000000</v>
      </c>
      <c r="D1039" s="672"/>
    </row>
    <row r="1040" spans="1:4">
      <c r="A1040" s="659">
        <v>17</v>
      </c>
      <c r="B1040" s="5" t="s">
        <v>1490</v>
      </c>
      <c r="C1040" s="657">
        <v>0</v>
      </c>
      <c r="D1040" s="672"/>
    </row>
    <row r="1041" spans="1:4">
      <c r="A1041" s="659">
        <v>18</v>
      </c>
      <c r="B1041" s="5" t="s">
        <v>1491</v>
      </c>
      <c r="C1041" s="657">
        <v>74000000</v>
      </c>
      <c r="D1041" s="672"/>
    </row>
    <row r="1042" spans="1:4">
      <c r="A1042" s="659">
        <v>19</v>
      </c>
      <c r="B1042" s="5" t="s">
        <v>1492</v>
      </c>
      <c r="C1042" s="657">
        <v>18000000</v>
      </c>
      <c r="D1042" s="672"/>
    </row>
    <row r="1043" spans="1:4">
      <c r="A1043" s="659">
        <v>20</v>
      </c>
      <c r="B1043" s="5" t="s">
        <v>1493</v>
      </c>
      <c r="C1043" s="657">
        <v>70800000</v>
      </c>
      <c r="D1043" s="672"/>
    </row>
    <row r="1044" spans="1:4">
      <c r="A1044" s="659">
        <v>21</v>
      </c>
      <c r="B1044" s="5" t="s">
        <v>1494</v>
      </c>
      <c r="C1044" s="657">
        <v>27200000</v>
      </c>
      <c r="D1044" s="672"/>
    </row>
    <row r="1045" spans="1:4">
      <c r="A1045" s="659">
        <v>22</v>
      </c>
      <c r="B1045" s="5" t="s">
        <v>1495</v>
      </c>
      <c r="C1045" s="657">
        <v>32800000</v>
      </c>
      <c r="D1045" s="672"/>
    </row>
    <row r="1046" spans="1:4">
      <c r="A1046" s="659">
        <v>23</v>
      </c>
      <c r="B1046" s="5" t="s">
        <v>1496</v>
      </c>
      <c r="C1046" s="657">
        <v>172800000</v>
      </c>
      <c r="D1046" s="672"/>
    </row>
    <row r="1047" spans="1:4">
      <c r="A1047" s="659">
        <v>24</v>
      </c>
      <c r="B1047" s="5" t="s">
        <v>1497</v>
      </c>
      <c r="C1047" s="657">
        <v>150000000</v>
      </c>
      <c r="D1047" s="672"/>
    </row>
    <row r="1048" spans="1:4">
      <c r="A1048" s="659">
        <v>25</v>
      </c>
      <c r="B1048" s="5" t="s">
        <v>1498</v>
      </c>
      <c r="C1048" s="657">
        <v>26800000</v>
      </c>
      <c r="D1048" s="672"/>
    </row>
    <row r="1049" spans="1:4">
      <c r="A1049" s="659">
        <v>26</v>
      </c>
      <c r="B1049" s="5" t="s">
        <v>1499</v>
      </c>
      <c r="C1049" s="657">
        <v>175200000</v>
      </c>
      <c r="D1049" s="672"/>
    </row>
    <row r="1050" spans="1:4">
      <c r="A1050" s="659">
        <v>27</v>
      </c>
      <c r="B1050" s="5" t="s">
        <v>1500</v>
      </c>
      <c r="C1050" s="657">
        <v>134800000</v>
      </c>
      <c r="D1050" s="672"/>
    </row>
    <row r="1051" spans="1:4">
      <c r="A1051" s="659">
        <v>28</v>
      </c>
      <c r="B1051" s="5" t="s">
        <v>1501</v>
      </c>
      <c r="C1051" s="657">
        <v>57600000</v>
      </c>
      <c r="D1051" s="672"/>
    </row>
    <row r="1052" spans="1:4">
      <c r="A1052" s="659">
        <v>29</v>
      </c>
      <c r="B1052" s="5" t="s">
        <v>4482</v>
      </c>
      <c r="C1052" s="657">
        <v>142800000</v>
      </c>
      <c r="D1052" s="672"/>
    </row>
    <row r="1053" spans="1:4">
      <c r="A1053" s="659">
        <v>30</v>
      </c>
      <c r="B1053" s="5" t="s">
        <v>4483</v>
      </c>
      <c r="C1053" s="657">
        <v>150000000</v>
      </c>
      <c r="D1053" s="672"/>
    </row>
    <row r="1054" spans="1:4">
      <c r="A1054" s="659">
        <v>31</v>
      </c>
      <c r="B1054" s="5" t="s">
        <v>4484</v>
      </c>
      <c r="C1054" s="657">
        <v>407600000</v>
      </c>
      <c r="D1054" s="672"/>
    </row>
    <row r="1055" spans="1:4">
      <c r="A1055" s="659">
        <v>32</v>
      </c>
      <c r="B1055" s="5" t="s">
        <v>4485</v>
      </c>
      <c r="C1055" s="657">
        <v>278400000</v>
      </c>
      <c r="D1055" s="672"/>
    </row>
    <row r="1056" spans="1:4">
      <c r="A1056" s="659">
        <v>33</v>
      </c>
      <c r="B1056" s="5" t="s">
        <v>4486</v>
      </c>
      <c r="C1056" s="657">
        <v>425200000</v>
      </c>
      <c r="D1056" s="672"/>
    </row>
    <row r="1057" spans="1:4">
      <c r="A1057" s="659">
        <v>34</v>
      </c>
      <c r="B1057" s="5" t="s">
        <v>1502</v>
      </c>
      <c r="C1057" s="657">
        <v>51600000</v>
      </c>
      <c r="D1057" s="672"/>
    </row>
    <row r="1058" spans="1:4">
      <c r="A1058" s="659">
        <v>35</v>
      </c>
      <c r="B1058" s="5" t="s">
        <v>1503</v>
      </c>
      <c r="C1058" s="657">
        <v>12400000</v>
      </c>
      <c r="D1058" s="672"/>
    </row>
    <row r="1059" spans="1:4">
      <c r="A1059" s="659">
        <v>36</v>
      </c>
      <c r="B1059" s="5" t="s">
        <v>1504</v>
      </c>
      <c r="C1059" s="657">
        <v>65200000</v>
      </c>
      <c r="D1059" s="672"/>
    </row>
    <row r="1060" spans="1:4">
      <c r="A1060" s="659">
        <v>37</v>
      </c>
      <c r="B1060" s="5" t="s">
        <v>4487</v>
      </c>
      <c r="C1060" s="657">
        <v>0</v>
      </c>
      <c r="D1060" s="672"/>
    </row>
    <row r="1061" spans="1:4">
      <c r="A1061" s="659">
        <v>38</v>
      </c>
      <c r="B1061" s="5" t="s">
        <v>1505</v>
      </c>
      <c r="C1061" s="657">
        <v>32800000</v>
      </c>
      <c r="D1061" s="672"/>
    </row>
    <row r="1062" spans="1:4">
      <c r="A1062" s="659">
        <v>39</v>
      </c>
      <c r="B1062" s="5" t="s">
        <v>1506</v>
      </c>
      <c r="C1062" s="657">
        <v>68800000</v>
      </c>
      <c r="D1062" s="672"/>
    </row>
    <row r="1063" spans="1:4">
      <c r="A1063" s="659">
        <v>40</v>
      </c>
      <c r="B1063" s="5" t="s">
        <v>1507</v>
      </c>
      <c r="C1063" s="657">
        <v>32000000</v>
      </c>
      <c r="D1063" s="672"/>
    </row>
    <row r="1064" spans="1:4">
      <c r="A1064" s="659">
        <v>41</v>
      </c>
      <c r="B1064" s="5" t="s">
        <v>1508</v>
      </c>
      <c r="C1064" s="657">
        <v>56400000</v>
      </c>
      <c r="D1064" s="672"/>
    </row>
    <row r="1065" spans="1:4">
      <c r="A1065" s="659">
        <v>42</v>
      </c>
      <c r="B1065" s="5" t="s">
        <v>1509</v>
      </c>
      <c r="C1065" s="657">
        <v>0</v>
      </c>
      <c r="D1065" s="672"/>
    </row>
    <row r="1066" spans="1:4">
      <c r="A1066" s="659">
        <v>43</v>
      </c>
      <c r="B1066" s="5" t="s">
        <v>1510</v>
      </c>
      <c r="C1066" s="657">
        <v>46800000</v>
      </c>
      <c r="D1066" s="672"/>
    </row>
    <row r="1067" spans="1:4">
      <c r="A1067" s="659">
        <v>44</v>
      </c>
      <c r="B1067" s="5" t="s">
        <v>1511</v>
      </c>
      <c r="C1067" s="657">
        <v>40400000</v>
      </c>
      <c r="D1067" s="672"/>
    </row>
    <row r="1068" spans="1:4">
      <c r="A1068" s="659">
        <v>45</v>
      </c>
      <c r="B1068" s="5" t="s">
        <v>1512</v>
      </c>
      <c r="C1068" s="657">
        <v>49200000</v>
      </c>
      <c r="D1068" s="672"/>
    </row>
    <row r="1069" spans="1:4">
      <c r="A1069" s="659">
        <v>46</v>
      </c>
      <c r="B1069" s="5" t="s">
        <v>1513</v>
      </c>
      <c r="C1069" s="657">
        <v>112400000</v>
      </c>
      <c r="D1069" s="672"/>
    </row>
    <row r="1070" spans="1:4">
      <c r="A1070" s="659">
        <v>47</v>
      </c>
      <c r="B1070" s="5" t="s">
        <v>1514</v>
      </c>
      <c r="C1070" s="657">
        <v>114800000</v>
      </c>
      <c r="D1070" s="672"/>
    </row>
    <row r="1071" spans="1:4">
      <c r="A1071" s="659">
        <v>48</v>
      </c>
      <c r="B1071" s="5" t="s">
        <v>1515</v>
      </c>
      <c r="C1071" s="657">
        <v>24000000</v>
      </c>
      <c r="D1071" s="672"/>
    </row>
    <row r="1072" spans="1:4">
      <c r="A1072" s="659">
        <v>49</v>
      </c>
      <c r="B1072" s="5" t="s">
        <v>1516</v>
      </c>
      <c r="C1072" s="657">
        <v>82800000</v>
      </c>
      <c r="D1072" s="672"/>
    </row>
    <row r="1073" spans="1:4">
      <c r="A1073" s="659">
        <v>50</v>
      </c>
      <c r="B1073" s="5" t="s">
        <v>1517</v>
      </c>
      <c r="C1073" s="657">
        <v>35200000</v>
      </c>
      <c r="D1073" s="672"/>
    </row>
    <row r="1074" spans="1:4">
      <c r="A1074" s="659">
        <v>51</v>
      </c>
      <c r="B1074" s="5" t="s">
        <v>1518</v>
      </c>
      <c r="C1074" s="657">
        <v>41200000</v>
      </c>
      <c r="D1074" s="672"/>
    </row>
    <row r="1075" spans="1:4">
      <c r="A1075" s="659">
        <v>52</v>
      </c>
      <c r="B1075" s="5" t="s">
        <v>1519</v>
      </c>
      <c r="C1075" s="657">
        <v>7200000</v>
      </c>
      <c r="D1075" s="672"/>
    </row>
    <row r="1076" spans="1:4">
      <c r="A1076" s="659">
        <v>53</v>
      </c>
      <c r="B1076" s="5" t="s">
        <v>4488</v>
      </c>
      <c r="C1076" s="657">
        <v>0</v>
      </c>
      <c r="D1076" s="672"/>
    </row>
    <row r="1077" spans="1:4">
      <c r="A1077" s="659">
        <v>54</v>
      </c>
      <c r="B1077" s="5" t="s">
        <v>1520</v>
      </c>
      <c r="C1077" s="657">
        <v>19200000</v>
      </c>
      <c r="D1077" s="672"/>
    </row>
    <row r="1078" spans="1:4">
      <c r="A1078" s="659">
        <v>55</v>
      </c>
      <c r="B1078" s="5" t="s">
        <v>4489</v>
      </c>
      <c r="C1078" s="657">
        <v>14000000</v>
      </c>
      <c r="D1078" s="672"/>
    </row>
    <row r="1079" spans="1:4">
      <c r="A1079" s="659">
        <v>56</v>
      </c>
      <c r="B1079" s="5" t="s">
        <v>4490</v>
      </c>
      <c r="C1079" s="657">
        <v>115200000</v>
      </c>
      <c r="D1079" s="672"/>
    </row>
    <row r="1080" spans="1:4">
      <c r="A1080" s="659">
        <v>57</v>
      </c>
      <c r="B1080" s="5" t="s">
        <v>4476</v>
      </c>
      <c r="C1080" s="657">
        <v>157400000</v>
      </c>
      <c r="D1080" s="672"/>
    </row>
    <row r="1081" spans="1:4">
      <c r="A1081" s="659"/>
      <c r="B1081" s="13"/>
      <c r="C1081" s="658"/>
      <c r="D1081" s="672"/>
    </row>
    <row r="1082" spans="1:4">
      <c r="A1082" s="671" t="s">
        <v>245</v>
      </c>
      <c r="B1082" s="4" t="s">
        <v>1521</v>
      </c>
      <c r="C1082" s="656">
        <v>130800000</v>
      </c>
      <c r="D1082" s="672"/>
    </row>
    <row r="1083" spans="1:4">
      <c r="A1083" s="659">
        <v>1</v>
      </c>
      <c r="B1083" s="5" t="s">
        <v>1521</v>
      </c>
      <c r="C1083" s="657">
        <v>130800000</v>
      </c>
      <c r="D1083" s="672"/>
    </row>
    <row r="1084" spans="1:4">
      <c r="A1084" s="659"/>
      <c r="B1084" s="13"/>
      <c r="C1084" s="658"/>
      <c r="D1084" s="672"/>
    </row>
    <row r="1085" spans="1:4">
      <c r="A1085" s="671" t="s">
        <v>246</v>
      </c>
      <c r="B1085" s="4" t="s">
        <v>1522</v>
      </c>
      <c r="C1085" s="656">
        <v>240000000</v>
      </c>
      <c r="D1085" s="672"/>
    </row>
    <row r="1086" spans="1:4">
      <c r="A1086" s="659">
        <v>1</v>
      </c>
      <c r="B1086" s="77" t="s">
        <v>4491</v>
      </c>
      <c r="C1086" s="657">
        <v>30000000</v>
      </c>
      <c r="D1086" s="672"/>
    </row>
    <row r="1087" spans="1:4">
      <c r="A1087" s="659">
        <v>2</v>
      </c>
      <c r="B1087" s="77" t="s">
        <v>4492</v>
      </c>
      <c r="C1087" s="657">
        <v>40000000</v>
      </c>
      <c r="D1087" s="672"/>
    </row>
    <row r="1088" spans="1:4">
      <c r="A1088" s="659">
        <v>3</v>
      </c>
      <c r="B1088" s="77" t="s">
        <v>4493</v>
      </c>
      <c r="C1088" s="657">
        <v>70000000</v>
      </c>
      <c r="D1088" s="672"/>
    </row>
    <row r="1089" spans="1:4">
      <c r="A1089" s="659">
        <v>4</v>
      </c>
      <c r="B1089" s="77" t="s">
        <v>4494</v>
      </c>
      <c r="C1089" s="657">
        <v>10000000</v>
      </c>
      <c r="D1089" s="672"/>
    </row>
    <row r="1090" spans="1:4">
      <c r="A1090" s="659">
        <v>5</v>
      </c>
      <c r="B1090" s="5" t="s">
        <v>4495</v>
      </c>
      <c r="C1090" s="657">
        <v>15000000</v>
      </c>
      <c r="D1090" s="672"/>
    </row>
    <row r="1091" spans="1:4">
      <c r="A1091" s="659">
        <v>6</v>
      </c>
      <c r="B1091" s="5" t="s">
        <v>4496</v>
      </c>
      <c r="C1091" s="657">
        <v>25000000</v>
      </c>
      <c r="D1091" s="672"/>
    </row>
    <row r="1092" spans="1:4">
      <c r="A1092" s="659">
        <v>7</v>
      </c>
      <c r="B1092" s="5" t="s">
        <v>4497</v>
      </c>
      <c r="C1092" s="657">
        <v>50000000</v>
      </c>
      <c r="D1092" s="672"/>
    </row>
    <row r="1093" spans="1:4">
      <c r="A1093" s="659"/>
      <c r="B1093" s="13"/>
      <c r="C1093" s="658"/>
      <c r="D1093" s="672"/>
    </row>
    <row r="1094" spans="1:4" ht="31.5">
      <c r="A1094" s="671" t="s">
        <v>247</v>
      </c>
      <c r="B1094" s="283" t="s">
        <v>1523</v>
      </c>
      <c r="C1094" s="656">
        <v>1755000000</v>
      </c>
      <c r="D1094" s="672"/>
    </row>
    <row r="1095" spans="1:4">
      <c r="A1095" s="659">
        <v>1</v>
      </c>
      <c r="B1095" s="77" t="s">
        <v>4498</v>
      </c>
      <c r="C1095" s="657">
        <v>20000000</v>
      </c>
      <c r="D1095" s="672"/>
    </row>
    <row r="1096" spans="1:4">
      <c r="A1096" s="659">
        <v>2</v>
      </c>
      <c r="B1096" s="77" t="s">
        <v>4499</v>
      </c>
      <c r="C1096" s="657">
        <v>250000000</v>
      </c>
      <c r="D1096" s="672"/>
    </row>
    <row r="1097" spans="1:4">
      <c r="A1097" s="659">
        <v>3</v>
      </c>
      <c r="B1097" s="77" t="s">
        <v>4500</v>
      </c>
      <c r="C1097" s="657">
        <v>200000000</v>
      </c>
      <c r="D1097" s="672"/>
    </row>
    <row r="1098" spans="1:4">
      <c r="A1098" s="659">
        <v>4</v>
      </c>
      <c r="B1098" s="77" t="s">
        <v>4501</v>
      </c>
      <c r="C1098" s="657">
        <v>100000000</v>
      </c>
      <c r="D1098" s="672"/>
    </row>
    <row r="1099" spans="1:4">
      <c r="A1099" s="659">
        <v>5</v>
      </c>
      <c r="B1099" s="5" t="s">
        <v>4502</v>
      </c>
      <c r="C1099" s="657">
        <v>200000000</v>
      </c>
      <c r="D1099" s="672"/>
    </row>
    <row r="1100" spans="1:4">
      <c r="A1100" s="659">
        <v>6</v>
      </c>
      <c r="B1100" s="77" t="s">
        <v>4503</v>
      </c>
      <c r="C1100" s="657">
        <v>40000000</v>
      </c>
      <c r="D1100" s="672"/>
    </row>
    <row r="1101" spans="1:4">
      <c r="A1101" s="659">
        <v>7</v>
      </c>
      <c r="B1101" s="77" t="s">
        <v>4504</v>
      </c>
      <c r="C1101" s="657">
        <v>50000000</v>
      </c>
      <c r="D1101" s="672"/>
    </row>
    <row r="1102" spans="1:4">
      <c r="A1102" s="659">
        <v>8</v>
      </c>
      <c r="B1102" s="77" t="s">
        <v>4505</v>
      </c>
      <c r="C1102" s="657">
        <v>50000000</v>
      </c>
      <c r="D1102" s="672"/>
    </row>
    <row r="1103" spans="1:4">
      <c r="A1103" s="659">
        <v>9</v>
      </c>
      <c r="B1103" s="77" t="s">
        <v>4506</v>
      </c>
      <c r="C1103" s="657">
        <v>100000000</v>
      </c>
      <c r="D1103" s="672"/>
    </row>
    <row r="1104" spans="1:4" ht="31.5">
      <c r="A1104" s="659">
        <v>10</v>
      </c>
      <c r="B1104" s="77" t="s">
        <v>4507</v>
      </c>
      <c r="C1104" s="657">
        <v>100000000</v>
      </c>
      <c r="D1104" s="672"/>
    </row>
    <row r="1105" spans="1:4">
      <c r="A1105" s="659">
        <v>11</v>
      </c>
      <c r="B1105" s="5" t="s">
        <v>4508</v>
      </c>
      <c r="C1105" s="657">
        <v>100000000</v>
      </c>
      <c r="D1105" s="672"/>
    </row>
    <row r="1106" spans="1:4">
      <c r="A1106" s="659">
        <v>12</v>
      </c>
      <c r="B1106" s="77" t="s">
        <v>4509</v>
      </c>
      <c r="C1106" s="657">
        <v>25000000</v>
      </c>
    </row>
    <row r="1107" spans="1:4">
      <c r="A1107" s="659">
        <v>13</v>
      </c>
      <c r="B1107" s="5" t="s">
        <v>4510</v>
      </c>
      <c r="C1107" s="657">
        <v>25000000</v>
      </c>
    </row>
    <row r="1108" spans="1:4">
      <c r="A1108" s="659">
        <v>14</v>
      </c>
      <c r="B1108" s="77" t="s">
        <v>4511</v>
      </c>
      <c r="C1108" s="657">
        <v>50000000</v>
      </c>
    </row>
    <row r="1109" spans="1:4">
      <c r="A1109" s="659">
        <v>15</v>
      </c>
      <c r="B1109" s="5" t="s">
        <v>4512</v>
      </c>
      <c r="C1109" s="657">
        <v>15000000</v>
      </c>
    </row>
    <row r="1110" spans="1:4">
      <c r="A1110" s="659">
        <v>16</v>
      </c>
      <c r="B1110" s="77" t="s">
        <v>4513</v>
      </c>
      <c r="C1110" s="657">
        <v>25000000</v>
      </c>
    </row>
    <row r="1111" spans="1:4">
      <c r="A1111" s="659">
        <v>17</v>
      </c>
      <c r="B1111" s="77" t="s">
        <v>4514</v>
      </c>
      <c r="C1111" s="657">
        <v>30000000</v>
      </c>
    </row>
    <row r="1112" spans="1:4">
      <c r="A1112" s="659">
        <v>18</v>
      </c>
      <c r="B1112" s="77" t="s">
        <v>4515</v>
      </c>
      <c r="C1112" s="657">
        <v>200000000</v>
      </c>
    </row>
    <row r="1113" spans="1:4">
      <c r="A1113" s="659">
        <v>19</v>
      </c>
      <c r="B1113" s="77" t="s">
        <v>4516</v>
      </c>
      <c r="C1113" s="658"/>
    </row>
    <row r="1114" spans="1:4" ht="31.5">
      <c r="A1114" s="659">
        <v>20</v>
      </c>
      <c r="B1114" s="77" t="s">
        <v>4517</v>
      </c>
      <c r="C1114" s="657">
        <v>50000000</v>
      </c>
    </row>
    <row r="1115" spans="1:4">
      <c r="A1115" s="659">
        <v>21</v>
      </c>
      <c r="B1115" s="77" t="s">
        <v>4518</v>
      </c>
      <c r="C1115" s="657">
        <v>25000000</v>
      </c>
    </row>
    <row r="1116" spans="1:4">
      <c r="A1116" s="659">
        <v>22</v>
      </c>
      <c r="B1116" s="5" t="s">
        <v>4519</v>
      </c>
      <c r="C1116" s="657">
        <v>50000000</v>
      </c>
    </row>
    <row r="1117" spans="1:4">
      <c r="A1117" s="659">
        <v>23</v>
      </c>
      <c r="B1117" s="77" t="s">
        <v>4520</v>
      </c>
      <c r="C1117" s="657">
        <v>50000000</v>
      </c>
    </row>
    <row r="1118" spans="1:4">
      <c r="B1118" s="13"/>
      <c r="C1118" s="658"/>
    </row>
    <row r="1119" spans="1:4">
      <c r="A1119" s="651" t="s">
        <v>249</v>
      </c>
      <c r="B1119" s="4" t="s">
        <v>4521</v>
      </c>
      <c r="C1119" s="656">
        <v>271600000</v>
      </c>
    </row>
    <row r="1120" spans="1:4">
      <c r="A1120" s="496">
        <v>1</v>
      </c>
      <c r="B1120" s="5" t="s">
        <v>4522</v>
      </c>
      <c r="C1120" s="657">
        <v>207580000</v>
      </c>
    </row>
    <row r="1121" spans="1:3">
      <c r="A1121" s="496">
        <v>2</v>
      </c>
      <c r="B1121" s="5" t="s">
        <v>4523</v>
      </c>
      <c r="C1121" s="657">
        <v>57230000</v>
      </c>
    </row>
    <row r="1122" spans="1:3">
      <c r="A1122" s="496">
        <v>3</v>
      </c>
      <c r="B1122" s="5" t="s">
        <v>4524</v>
      </c>
      <c r="C1122" s="657">
        <v>6790000</v>
      </c>
    </row>
    <row r="1123" spans="1:3">
      <c r="B1123" s="13"/>
      <c r="C1123" s="658"/>
    </row>
    <row r="1124" spans="1:3">
      <c r="A1124" s="651" t="s">
        <v>251</v>
      </c>
      <c r="B1124" s="4" t="s">
        <v>4525</v>
      </c>
      <c r="C1124" s="656">
        <v>1507800000</v>
      </c>
    </row>
    <row r="1125" spans="1:3">
      <c r="A1125" s="496">
        <v>1</v>
      </c>
      <c r="B1125" s="5" t="s">
        <v>4526</v>
      </c>
      <c r="C1125" s="657">
        <v>868000000</v>
      </c>
    </row>
    <row r="1126" spans="1:3">
      <c r="A1126" s="496">
        <v>2</v>
      </c>
      <c r="B1126" s="5" t="s">
        <v>4523</v>
      </c>
      <c r="C1126" s="657">
        <v>100800000</v>
      </c>
    </row>
    <row r="1127" spans="1:3">
      <c r="A1127" s="650">
        <v>3</v>
      </c>
      <c r="B1127" s="5" t="s">
        <v>4527</v>
      </c>
      <c r="C1127" s="657">
        <v>29400000</v>
      </c>
    </row>
    <row r="1128" spans="1:3">
      <c r="A1128" s="650">
        <v>4</v>
      </c>
      <c r="B1128" s="5" t="s">
        <v>4524</v>
      </c>
      <c r="C1128" s="657">
        <v>79800000</v>
      </c>
    </row>
    <row r="1129" spans="1:3">
      <c r="A1129" s="650">
        <v>5</v>
      </c>
      <c r="B1129" s="5" t="s">
        <v>4528</v>
      </c>
      <c r="C1129" s="657">
        <v>75600000</v>
      </c>
    </row>
    <row r="1130" spans="1:3">
      <c r="A1130" s="650">
        <v>6</v>
      </c>
      <c r="B1130" s="5" t="s">
        <v>4529</v>
      </c>
      <c r="C1130" s="657">
        <v>306600000</v>
      </c>
    </row>
    <row r="1131" spans="1:3">
      <c r="A1131" s="650">
        <v>7</v>
      </c>
      <c r="B1131" s="5" t="s">
        <v>4530</v>
      </c>
      <c r="C1131" s="657">
        <v>21000000</v>
      </c>
    </row>
    <row r="1132" spans="1:3">
      <c r="A1132" s="650">
        <v>8</v>
      </c>
      <c r="B1132" s="5" t="s">
        <v>4531</v>
      </c>
      <c r="C1132" s="657">
        <v>2800000</v>
      </c>
    </row>
    <row r="1133" spans="1:3">
      <c r="A1133" s="650">
        <v>9</v>
      </c>
      <c r="B1133" s="5" t="s">
        <v>4532</v>
      </c>
      <c r="C1133" s="657">
        <v>23800000</v>
      </c>
    </row>
    <row r="1134" spans="1:3">
      <c r="B1134" s="13"/>
      <c r="C1134" s="658"/>
    </row>
    <row r="1135" spans="1:3">
      <c r="A1135" s="651" t="s">
        <v>123</v>
      </c>
      <c r="B1135" s="4" t="s">
        <v>4533</v>
      </c>
      <c r="C1135" s="656">
        <v>2641800000</v>
      </c>
    </row>
    <row r="1136" spans="1:3">
      <c r="A1136" s="496">
        <v>1</v>
      </c>
      <c r="B1136" s="5" t="s">
        <v>4534</v>
      </c>
      <c r="C1136" s="657">
        <v>8500000</v>
      </c>
    </row>
    <row r="1137" spans="1:3">
      <c r="A1137" s="496">
        <v>2</v>
      </c>
      <c r="B1137" s="5" t="s">
        <v>4522</v>
      </c>
      <c r="C1137" s="657">
        <v>1088000000</v>
      </c>
    </row>
    <row r="1138" spans="1:3">
      <c r="A1138" s="650">
        <v>3</v>
      </c>
      <c r="B1138" s="5" t="s">
        <v>4523</v>
      </c>
      <c r="C1138" s="657">
        <v>243100000</v>
      </c>
    </row>
    <row r="1139" spans="1:3">
      <c r="A1139" s="650">
        <v>4</v>
      </c>
      <c r="B1139" s="5" t="s">
        <v>4535</v>
      </c>
      <c r="C1139" s="657">
        <v>74800000</v>
      </c>
    </row>
    <row r="1140" spans="1:3">
      <c r="A1140" s="650">
        <v>5</v>
      </c>
      <c r="B1140" s="5" t="s">
        <v>4536</v>
      </c>
      <c r="C1140" s="657">
        <v>49300000</v>
      </c>
    </row>
    <row r="1141" spans="1:3">
      <c r="A1141" s="650">
        <v>6</v>
      </c>
      <c r="B1141" s="5" t="s">
        <v>4527</v>
      </c>
      <c r="C1141" s="657">
        <v>93500000</v>
      </c>
    </row>
    <row r="1142" spans="1:3">
      <c r="A1142" s="650">
        <v>7</v>
      </c>
      <c r="B1142" s="5" t="s">
        <v>4524</v>
      </c>
      <c r="C1142" s="657">
        <v>382500000</v>
      </c>
    </row>
    <row r="1143" spans="1:3">
      <c r="A1143" s="650">
        <v>8</v>
      </c>
      <c r="B1143" s="5" t="s">
        <v>4528</v>
      </c>
      <c r="C1143" s="657">
        <v>161500000</v>
      </c>
    </row>
    <row r="1144" spans="1:3">
      <c r="A1144" s="650">
        <v>9</v>
      </c>
      <c r="B1144" s="5" t="s">
        <v>4537</v>
      </c>
      <c r="C1144" s="657">
        <v>0</v>
      </c>
    </row>
    <row r="1145" spans="1:3">
      <c r="A1145" s="650">
        <v>10</v>
      </c>
      <c r="B1145" s="5" t="s">
        <v>4529</v>
      </c>
      <c r="C1145" s="657">
        <v>127500000</v>
      </c>
    </row>
    <row r="1146" spans="1:3">
      <c r="A1146" s="650">
        <v>11</v>
      </c>
      <c r="B1146" s="5" t="s">
        <v>4538</v>
      </c>
      <c r="C1146" s="657">
        <v>95200000</v>
      </c>
    </row>
    <row r="1147" spans="1:3">
      <c r="A1147" s="650">
        <v>12</v>
      </c>
      <c r="B1147" s="5" t="s">
        <v>4530</v>
      </c>
      <c r="C1147" s="657">
        <v>68000000</v>
      </c>
    </row>
    <row r="1148" spans="1:3">
      <c r="A1148" s="650">
        <v>13</v>
      </c>
      <c r="B1148" s="5" t="s">
        <v>4531</v>
      </c>
      <c r="C1148" s="657">
        <v>10200000</v>
      </c>
    </row>
    <row r="1149" spans="1:3">
      <c r="A1149" s="650">
        <v>14</v>
      </c>
      <c r="B1149" s="5" t="s">
        <v>4539</v>
      </c>
      <c r="C1149" s="657">
        <v>40800000</v>
      </c>
    </row>
    <row r="1150" spans="1:3">
      <c r="A1150" s="650">
        <v>15</v>
      </c>
      <c r="B1150" s="5" t="s">
        <v>4532</v>
      </c>
      <c r="C1150" s="657">
        <v>91800000</v>
      </c>
    </row>
    <row r="1151" spans="1:3">
      <c r="A1151" s="650">
        <v>16</v>
      </c>
      <c r="B1151" s="5" t="s">
        <v>4540</v>
      </c>
      <c r="C1151" s="657">
        <v>107100000</v>
      </c>
    </row>
  </sheetData>
  <printOptions horizontalCentered="1"/>
  <pageMargins left="0.19685039370078741" right="0.19685039370078741" top="0.19685039370078741" bottom="0.19685039370078741" header="0.19685039370078741" footer="0.11811023622047245"/>
  <pageSetup paperSize="402" scale="58" fitToHeight="0" orientation="portrait" horizontalDpi="300" verticalDpi="4294967293" r:id="rId1"/>
  <headerFooter>
    <oddFooter>&amp;C&amp;P&amp;RInformasi APBD 2017</oddFooter>
  </headerFooter>
</worksheet>
</file>

<file path=xl/worksheets/sheet52.xml><?xml version="1.0" encoding="utf-8"?>
<worksheet xmlns="http://schemas.openxmlformats.org/spreadsheetml/2006/main" xmlns:r="http://schemas.openxmlformats.org/officeDocument/2006/relationships">
  <sheetPr>
    <tabColor rgb="FFFF0000"/>
    <pageSetUpPr fitToPage="1"/>
  </sheetPr>
  <dimension ref="A1:D186"/>
  <sheetViews>
    <sheetView view="pageBreakPreview" zoomScale="60" workbookViewId="0">
      <selection activeCell="B186" sqref="B186"/>
    </sheetView>
  </sheetViews>
  <sheetFormatPr defaultColWidth="8.85546875" defaultRowHeight="15.75"/>
  <cols>
    <col min="1" max="1" width="10.7109375" style="496" customWidth="1"/>
    <col min="2" max="2" width="102.7109375" style="496" customWidth="1"/>
    <col min="3" max="3" width="25.7109375" style="496" customWidth="1"/>
    <col min="4" max="4" width="40.7109375" style="496" customWidth="1"/>
    <col min="5" max="16384" width="8.85546875" style="496"/>
  </cols>
  <sheetData>
    <row r="1" spans="1:4">
      <c r="B1" s="299" t="s">
        <v>510</v>
      </c>
    </row>
    <row r="3" spans="1:4" ht="31.5">
      <c r="A3" s="517" t="s">
        <v>112</v>
      </c>
      <c r="B3" s="368" t="s">
        <v>2</v>
      </c>
      <c r="C3" s="368" t="s">
        <v>3115</v>
      </c>
      <c r="D3" s="366" t="s">
        <v>525</v>
      </c>
    </row>
    <row r="4" spans="1:4">
      <c r="A4" s="517">
        <v>1</v>
      </c>
      <c r="B4" s="368" t="s">
        <v>3</v>
      </c>
      <c r="C4" s="368">
        <v>3</v>
      </c>
      <c r="D4" s="366">
        <v>4</v>
      </c>
    </row>
    <row r="5" spans="1:4">
      <c r="A5" s="269"/>
      <c r="B5" s="520" t="s">
        <v>6</v>
      </c>
      <c r="C5" s="269"/>
      <c r="D5" s="269"/>
    </row>
    <row r="6" spans="1:4" ht="31.5">
      <c r="A6" s="340"/>
      <c r="B6" s="4" t="s">
        <v>510</v>
      </c>
      <c r="C6" s="656">
        <v>9800000000</v>
      </c>
      <c r="D6" s="5" t="s">
        <v>1524</v>
      </c>
    </row>
    <row r="7" spans="1:4" s="650" customFormat="1">
      <c r="A7" s="340"/>
      <c r="B7" s="5"/>
      <c r="C7" s="657"/>
      <c r="D7" s="5"/>
    </row>
    <row r="8" spans="1:4" ht="31.5">
      <c r="A8" s="340">
        <v>1</v>
      </c>
      <c r="B8" s="77" t="s">
        <v>4630</v>
      </c>
      <c r="C8" s="657">
        <v>50000000</v>
      </c>
      <c r="D8" s="5" t="s">
        <v>1524</v>
      </c>
    </row>
    <row r="9" spans="1:4" ht="31.5">
      <c r="A9" s="340">
        <v>2</v>
      </c>
      <c r="B9" s="77" t="s">
        <v>4631</v>
      </c>
      <c r="C9" s="657">
        <v>50000000</v>
      </c>
      <c r="D9" s="5" t="s">
        <v>1524</v>
      </c>
    </row>
    <row r="10" spans="1:4" ht="31.5">
      <c r="A10" s="340">
        <v>3</v>
      </c>
      <c r="B10" s="77" t="s">
        <v>4632</v>
      </c>
      <c r="C10" s="657">
        <v>50000000</v>
      </c>
      <c r="D10" s="5" t="s">
        <v>1524</v>
      </c>
    </row>
    <row r="11" spans="1:4" ht="31.5">
      <c r="A11" s="340">
        <v>4</v>
      </c>
      <c r="B11" s="5" t="s">
        <v>4633</v>
      </c>
      <c r="C11" s="657">
        <v>100000000</v>
      </c>
      <c r="D11" s="5" t="s">
        <v>1524</v>
      </c>
    </row>
    <row r="12" spans="1:4" ht="31.5">
      <c r="A12" s="340">
        <v>5</v>
      </c>
      <c r="B12" s="5" t="s">
        <v>4634</v>
      </c>
      <c r="C12" s="657">
        <v>50000000</v>
      </c>
      <c r="D12" s="5" t="s">
        <v>1524</v>
      </c>
    </row>
    <row r="13" spans="1:4" ht="31.5">
      <c r="A13" s="340">
        <v>6</v>
      </c>
      <c r="B13" s="77" t="s">
        <v>4635</v>
      </c>
      <c r="C13" s="657">
        <v>50000000</v>
      </c>
      <c r="D13" s="5" t="s">
        <v>1524</v>
      </c>
    </row>
    <row r="14" spans="1:4" ht="31.5">
      <c r="A14" s="340">
        <v>7</v>
      </c>
      <c r="B14" s="77" t="s">
        <v>4636</v>
      </c>
      <c r="C14" s="657">
        <v>100000000</v>
      </c>
      <c r="D14" s="5" t="s">
        <v>1524</v>
      </c>
    </row>
    <row r="15" spans="1:4" ht="31.5">
      <c r="A15" s="340">
        <v>8</v>
      </c>
      <c r="B15" s="77" t="s">
        <v>4637</v>
      </c>
      <c r="C15" s="657">
        <v>100000000</v>
      </c>
      <c r="D15" s="5" t="s">
        <v>1524</v>
      </c>
    </row>
    <row r="16" spans="1:4" ht="31.5">
      <c r="A16" s="340">
        <v>9</v>
      </c>
      <c r="B16" s="77" t="s">
        <v>4638</v>
      </c>
      <c r="C16" s="657">
        <v>100000000</v>
      </c>
      <c r="D16" s="5" t="s">
        <v>1524</v>
      </c>
    </row>
    <row r="17" spans="1:4" ht="31.5">
      <c r="A17" s="340">
        <v>10</v>
      </c>
      <c r="B17" s="77" t="s">
        <v>4639</v>
      </c>
      <c r="C17" s="657">
        <v>100000000</v>
      </c>
      <c r="D17" s="5" t="s">
        <v>1524</v>
      </c>
    </row>
    <row r="18" spans="1:4" ht="31.5">
      <c r="A18" s="340">
        <v>11</v>
      </c>
      <c r="B18" s="77" t="s">
        <v>4640</v>
      </c>
      <c r="C18" s="657">
        <v>100000000</v>
      </c>
      <c r="D18" s="5" t="s">
        <v>1524</v>
      </c>
    </row>
    <row r="19" spans="1:4" ht="31.5">
      <c r="A19" s="340">
        <v>12</v>
      </c>
      <c r="B19" s="77" t="s">
        <v>4641</v>
      </c>
      <c r="C19" s="657">
        <v>100000000</v>
      </c>
      <c r="D19" s="5" t="s">
        <v>1524</v>
      </c>
    </row>
    <row r="20" spans="1:4" ht="31.5">
      <c r="A20" s="340">
        <v>13</v>
      </c>
      <c r="B20" s="77" t="s">
        <v>4642</v>
      </c>
      <c r="C20" s="657">
        <v>100000000</v>
      </c>
      <c r="D20" s="5" t="s">
        <v>1524</v>
      </c>
    </row>
    <row r="21" spans="1:4" ht="31.5">
      <c r="A21" s="340">
        <v>14</v>
      </c>
      <c r="B21" s="77" t="s">
        <v>4643</v>
      </c>
      <c r="C21" s="657">
        <v>25000000</v>
      </c>
      <c r="D21" s="5" t="s">
        <v>1524</v>
      </c>
    </row>
    <row r="22" spans="1:4" ht="31.5">
      <c r="A22" s="340">
        <v>15</v>
      </c>
      <c r="B22" s="77" t="s">
        <v>4644</v>
      </c>
      <c r="C22" s="657">
        <v>15000000</v>
      </c>
      <c r="D22" s="5" t="s">
        <v>1524</v>
      </c>
    </row>
    <row r="23" spans="1:4" ht="31.5">
      <c r="A23" s="340">
        <v>16</v>
      </c>
      <c r="B23" s="77" t="s">
        <v>4645</v>
      </c>
      <c r="C23" s="657">
        <v>50000000</v>
      </c>
      <c r="D23" s="5" t="s">
        <v>1524</v>
      </c>
    </row>
    <row r="24" spans="1:4" ht="31.5">
      <c r="A24" s="340">
        <v>17</v>
      </c>
      <c r="B24" s="77" t="s">
        <v>4646</v>
      </c>
      <c r="C24" s="657">
        <v>90000000</v>
      </c>
      <c r="D24" s="5" t="s">
        <v>1524</v>
      </c>
    </row>
    <row r="25" spans="1:4" ht="31.5">
      <c r="A25" s="340">
        <v>18</v>
      </c>
      <c r="B25" s="77" t="s">
        <v>4647</v>
      </c>
      <c r="C25" s="657">
        <v>90000000</v>
      </c>
      <c r="D25" s="5" t="s">
        <v>1524</v>
      </c>
    </row>
    <row r="26" spans="1:4" ht="31.5">
      <c r="A26" s="340">
        <v>19</v>
      </c>
      <c r="B26" s="77" t="s">
        <v>4648</v>
      </c>
      <c r="C26" s="657">
        <v>90000000</v>
      </c>
      <c r="D26" s="5" t="s">
        <v>1524</v>
      </c>
    </row>
    <row r="27" spans="1:4" ht="31.5">
      <c r="A27" s="340">
        <v>20</v>
      </c>
      <c r="B27" s="77" t="s">
        <v>4649</v>
      </c>
      <c r="C27" s="657">
        <v>90000000</v>
      </c>
      <c r="D27" s="5" t="s">
        <v>1524</v>
      </c>
    </row>
    <row r="28" spans="1:4" ht="31.5">
      <c r="A28" s="340">
        <v>21</v>
      </c>
      <c r="B28" s="77" t="s">
        <v>4650</v>
      </c>
      <c r="C28" s="657">
        <v>100000000</v>
      </c>
      <c r="D28" s="5" t="s">
        <v>1524</v>
      </c>
    </row>
    <row r="29" spans="1:4" ht="31.5">
      <c r="A29" s="340">
        <v>22</v>
      </c>
      <c r="B29" s="77" t="s">
        <v>4651</v>
      </c>
      <c r="C29" s="657">
        <v>100000000</v>
      </c>
      <c r="D29" s="5" t="s">
        <v>1524</v>
      </c>
    </row>
    <row r="30" spans="1:4" ht="31.5">
      <c r="A30" s="340">
        <v>23</v>
      </c>
      <c r="B30" s="77" t="s">
        <v>4652</v>
      </c>
      <c r="C30" s="657">
        <v>100000000</v>
      </c>
      <c r="D30" s="5" t="s">
        <v>1524</v>
      </c>
    </row>
    <row r="31" spans="1:4" ht="31.5">
      <c r="A31" s="340">
        <v>24</v>
      </c>
      <c r="B31" s="77" t="s">
        <v>4653</v>
      </c>
      <c r="C31" s="657">
        <v>100000000</v>
      </c>
      <c r="D31" s="5" t="s">
        <v>1524</v>
      </c>
    </row>
    <row r="32" spans="1:4" ht="31.5">
      <c r="A32" s="340">
        <v>25</v>
      </c>
      <c r="B32" s="77" t="s">
        <v>4654</v>
      </c>
      <c r="C32" s="657">
        <v>100000000</v>
      </c>
      <c r="D32" s="5" t="s">
        <v>1524</v>
      </c>
    </row>
    <row r="33" spans="1:4" ht="31.5">
      <c r="A33" s="340">
        <v>26</v>
      </c>
      <c r="B33" s="77" t="s">
        <v>4655</v>
      </c>
      <c r="C33" s="657">
        <v>100000000</v>
      </c>
      <c r="D33" s="5" t="s">
        <v>1524</v>
      </c>
    </row>
    <row r="34" spans="1:4" ht="31.5">
      <c r="A34" s="340">
        <v>27</v>
      </c>
      <c r="B34" s="77" t="s">
        <v>4656</v>
      </c>
      <c r="C34" s="657">
        <v>100000000</v>
      </c>
      <c r="D34" s="5" t="s">
        <v>1524</v>
      </c>
    </row>
    <row r="35" spans="1:4" ht="31.5">
      <c r="A35" s="340">
        <v>28</v>
      </c>
      <c r="B35" s="77" t="s">
        <v>4657</v>
      </c>
      <c r="C35" s="657">
        <v>100000000</v>
      </c>
      <c r="D35" s="5" t="s">
        <v>1524</v>
      </c>
    </row>
    <row r="36" spans="1:4" ht="31.5">
      <c r="A36" s="340">
        <v>29</v>
      </c>
      <c r="B36" s="77" t="s">
        <v>4658</v>
      </c>
      <c r="C36" s="657">
        <v>100000000</v>
      </c>
      <c r="D36" s="5" t="s">
        <v>1524</v>
      </c>
    </row>
    <row r="37" spans="1:4" ht="31.5">
      <c r="A37" s="340">
        <v>30</v>
      </c>
      <c r="B37" s="77" t="s">
        <v>4659</v>
      </c>
      <c r="C37" s="657">
        <v>100000000</v>
      </c>
      <c r="D37" s="5" t="s">
        <v>1524</v>
      </c>
    </row>
    <row r="38" spans="1:4" ht="31.5">
      <c r="A38" s="340">
        <v>31</v>
      </c>
      <c r="B38" s="77" t="s">
        <v>4660</v>
      </c>
      <c r="C38" s="657">
        <v>100000000</v>
      </c>
      <c r="D38" s="5" t="s">
        <v>1524</v>
      </c>
    </row>
    <row r="39" spans="1:4" ht="31.5">
      <c r="A39" s="340">
        <v>32</v>
      </c>
      <c r="B39" s="77" t="s">
        <v>4661</v>
      </c>
      <c r="C39" s="657">
        <v>30000000</v>
      </c>
      <c r="D39" s="5" t="s">
        <v>1524</v>
      </c>
    </row>
    <row r="40" spans="1:4" ht="31.5">
      <c r="A40" s="340">
        <v>33</v>
      </c>
      <c r="B40" s="5" t="s">
        <v>4662</v>
      </c>
      <c r="C40" s="657">
        <v>50000000</v>
      </c>
      <c r="D40" s="5" t="s">
        <v>1524</v>
      </c>
    </row>
    <row r="41" spans="1:4" ht="31.5">
      <c r="A41" s="340">
        <v>34</v>
      </c>
      <c r="B41" s="77" t="s">
        <v>4663</v>
      </c>
      <c r="C41" s="657">
        <v>50000000</v>
      </c>
      <c r="D41" s="5" t="s">
        <v>1524</v>
      </c>
    </row>
    <row r="42" spans="1:4" ht="31.5">
      <c r="A42" s="340">
        <v>35</v>
      </c>
      <c r="B42" s="77" t="s">
        <v>4664</v>
      </c>
      <c r="C42" s="657">
        <v>50000000</v>
      </c>
      <c r="D42" s="5" t="s">
        <v>1524</v>
      </c>
    </row>
    <row r="43" spans="1:4" ht="31.5">
      <c r="A43" s="340">
        <v>36</v>
      </c>
      <c r="B43" s="77" t="s">
        <v>4665</v>
      </c>
      <c r="C43" s="657">
        <v>100000000</v>
      </c>
      <c r="D43" s="5" t="s">
        <v>1524</v>
      </c>
    </row>
    <row r="44" spans="1:4" ht="31.5">
      <c r="A44" s="340">
        <v>37</v>
      </c>
      <c r="B44" s="77" t="s">
        <v>4666</v>
      </c>
      <c r="C44" s="657">
        <v>100000000</v>
      </c>
      <c r="D44" s="5" t="s">
        <v>1524</v>
      </c>
    </row>
    <row r="45" spans="1:4" ht="31.5">
      <c r="A45" s="340">
        <v>38</v>
      </c>
      <c r="B45" s="77" t="s">
        <v>4667</v>
      </c>
      <c r="C45" s="657">
        <v>100000000</v>
      </c>
      <c r="D45" s="5" t="s">
        <v>1524</v>
      </c>
    </row>
    <row r="46" spans="1:4" ht="31.5">
      <c r="A46" s="340">
        <v>39</v>
      </c>
      <c r="B46" s="77" t="s">
        <v>4668</v>
      </c>
      <c r="C46" s="657">
        <v>100000000</v>
      </c>
      <c r="D46" s="5" t="s">
        <v>1524</v>
      </c>
    </row>
    <row r="47" spans="1:4" ht="31.5">
      <c r="A47" s="340">
        <v>40</v>
      </c>
      <c r="B47" s="77" t="s">
        <v>4669</v>
      </c>
      <c r="C47" s="657">
        <v>90000000</v>
      </c>
      <c r="D47" s="5" t="s">
        <v>1524</v>
      </c>
    </row>
    <row r="48" spans="1:4" ht="31.5">
      <c r="A48" s="340">
        <v>41</v>
      </c>
      <c r="B48" s="77" t="s">
        <v>4670</v>
      </c>
      <c r="C48" s="657">
        <v>100000000</v>
      </c>
      <c r="D48" s="5" t="s">
        <v>1524</v>
      </c>
    </row>
    <row r="49" spans="1:4" ht="31.5">
      <c r="A49" s="340">
        <v>42</v>
      </c>
      <c r="B49" s="77" t="s">
        <v>4671</v>
      </c>
      <c r="C49" s="657">
        <v>95000000</v>
      </c>
      <c r="D49" s="5" t="s">
        <v>1524</v>
      </c>
    </row>
    <row r="50" spans="1:4" ht="31.5">
      <c r="A50" s="340">
        <v>43</v>
      </c>
      <c r="B50" s="77" t="s">
        <v>4672</v>
      </c>
      <c r="C50" s="657">
        <v>90000000</v>
      </c>
      <c r="D50" s="5" t="s">
        <v>1524</v>
      </c>
    </row>
    <row r="51" spans="1:4" ht="31.5">
      <c r="A51" s="340">
        <v>44</v>
      </c>
      <c r="B51" s="77" t="s">
        <v>4673</v>
      </c>
      <c r="C51" s="657">
        <v>95000000</v>
      </c>
      <c r="D51" s="5" t="s">
        <v>1524</v>
      </c>
    </row>
    <row r="52" spans="1:4" ht="31.5">
      <c r="A52" s="340">
        <v>45</v>
      </c>
      <c r="B52" s="77" t="s">
        <v>4674</v>
      </c>
      <c r="C52" s="657">
        <v>100000000</v>
      </c>
      <c r="D52" s="5" t="s">
        <v>1524</v>
      </c>
    </row>
    <row r="53" spans="1:4" ht="31.5">
      <c r="A53" s="340">
        <v>46</v>
      </c>
      <c r="B53" s="77" t="s">
        <v>4675</v>
      </c>
      <c r="C53" s="657">
        <v>50000000</v>
      </c>
      <c r="D53" s="5" t="s">
        <v>1524</v>
      </c>
    </row>
    <row r="54" spans="1:4" ht="31.5">
      <c r="A54" s="340">
        <v>47</v>
      </c>
      <c r="B54" s="77" t="s">
        <v>4676</v>
      </c>
      <c r="C54" s="657">
        <v>50000000</v>
      </c>
      <c r="D54" s="5" t="s">
        <v>1524</v>
      </c>
    </row>
    <row r="55" spans="1:4" ht="31.5">
      <c r="A55" s="340">
        <v>48</v>
      </c>
      <c r="B55" s="77" t="s">
        <v>4677</v>
      </c>
      <c r="C55" s="657">
        <v>50000000</v>
      </c>
      <c r="D55" s="5" t="s">
        <v>1524</v>
      </c>
    </row>
    <row r="56" spans="1:4" ht="31.5">
      <c r="A56" s="340">
        <v>49</v>
      </c>
      <c r="B56" s="77" t="s">
        <v>4678</v>
      </c>
      <c r="C56" s="657">
        <v>100000000</v>
      </c>
      <c r="D56" s="5" t="s">
        <v>1524</v>
      </c>
    </row>
    <row r="57" spans="1:4" ht="31.5">
      <c r="A57" s="340">
        <v>50</v>
      </c>
      <c r="B57" s="77" t="s">
        <v>4679</v>
      </c>
      <c r="C57" s="657">
        <v>35000000</v>
      </c>
      <c r="D57" s="5" t="s">
        <v>1524</v>
      </c>
    </row>
    <row r="58" spans="1:4" ht="31.5">
      <c r="A58" s="340">
        <v>51</v>
      </c>
      <c r="B58" s="77" t="s">
        <v>4680</v>
      </c>
      <c r="C58" s="657">
        <v>50000000</v>
      </c>
      <c r="D58" s="5" t="s">
        <v>1524</v>
      </c>
    </row>
    <row r="59" spans="1:4" ht="31.5">
      <c r="A59" s="340">
        <v>52</v>
      </c>
      <c r="B59" s="77" t="s">
        <v>4681</v>
      </c>
      <c r="C59" s="657">
        <v>100000000</v>
      </c>
      <c r="D59" s="5" t="s">
        <v>1524</v>
      </c>
    </row>
    <row r="60" spans="1:4" ht="31.5">
      <c r="A60" s="340">
        <v>53</v>
      </c>
      <c r="B60" s="77" t="s">
        <v>4682</v>
      </c>
      <c r="C60" s="657">
        <v>50000000</v>
      </c>
      <c r="D60" s="5" t="s">
        <v>1524</v>
      </c>
    </row>
    <row r="61" spans="1:4" ht="31.5">
      <c r="A61" s="340">
        <v>54</v>
      </c>
      <c r="B61" s="77" t="s">
        <v>4683</v>
      </c>
      <c r="C61" s="657">
        <v>170000000</v>
      </c>
      <c r="D61" s="5" t="s">
        <v>1524</v>
      </c>
    </row>
    <row r="62" spans="1:4" ht="31.5">
      <c r="A62" s="340">
        <v>55</v>
      </c>
      <c r="B62" s="77" t="s">
        <v>4684</v>
      </c>
      <c r="C62" s="657">
        <v>20000000</v>
      </c>
      <c r="D62" s="5" t="s">
        <v>1524</v>
      </c>
    </row>
    <row r="63" spans="1:4" ht="31.5">
      <c r="A63" s="340">
        <v>56</v>
      </c>
      <c r="B63" s="77" t="s">
        <v>4685</v>
      </c>
      <c r="C63" s="657">
        <v>20000000</v>
      </c>
      <c r="D63" s="5" t="s">
        <v>1524</v>
      </c>
    </row>
    <row r="64" spans="1:4" ht="31.5">
      <c r="A64" s="340">
        <v>57</v>
      </c>
      <c r="B64" s="77" t="s">
        <v>4686</v>
      </c>
      <c r="C64" s="657">
        <v>20000000</v>
      </c>
      <c r="D64" s="5" t="s">
        <v>1524</v>
      </c>
    </row>
    <row r="65" spans="1:4" ht="31.5">
      <c r="A65" s="340">
        <v>58</v>
      </c>
      <c r="B65" s="77" t="s">
        <v>4687</v>
      </c>
      <c r="C65" s="657">
        <v>80000000</v>
      </c>
      <c r="D65" s="5" t="s">
        <v>1524</v>
      </c>
    </row>
    <row r="66" spans="1:4" ht="31.5">
      <c r="A66" s="340">
        <v>59</v>
      </c>
      <c r="B66" s="77" t="s">
        <v>4688</v>
      </c>
      <c r="C66" s="657">
        <v>80000000</v>
      </c>
      <c r="D66" s="5" t="s">
        <v>1524</v>
      </c>
    </row>
    <row r="67" spans="1:4" ht="31.5">
      <c r="A67" s="340">
        <v>60</v>
      </c>
      <c r="B67" s="77" t="s">
        <v>4689</v>
      </c>
      <c r="C67" s="657">
        <v>90000000</v>
      </c>
      <c r="D67" s="5" t="s">
        <v>1524</v>
      </c>
    </row>
    <row r="68" spans="1:4" ht="31.5">
      <c r="A68" s="340">
        <v>61</v>
      </c>
      <c r="B68" s="77" t="s">
        <v>4690</v>
      </c>
      <c r="C68" s="657">
        <v>50000000</v>
      </c>
      <c r="D68" s="5" t="s">
        <v>1524</v>
      </c>
    </row>
    <row r="69" spans="1:4" ht="31.5">
      <c r="A69" s="340">
        <v>62</v>
      </c>
      <c r="B69" s="77" t="s">
        <v>4691</v>
      </c>
      <c r="C69" s="657">
        <v>50000000</v>
      </c>
      <c r="D69" s="5" t="s">
        <v>1524</v>
      </c>
    </row>
    <row r="70" spans="1:4" ht="31.5">
      <c r="A70" s="340">
        <v>63</v>
      </c>
      <c r="B70" s="5" t="s">
        <v>4692</v>
      </c>
      <c r="C70" s="657">
        <v>50000000</v>
      </c>
      <c r="D70" s="5" t="s">
        <v>1524</v>
      </c>
    </row>
    <row r="71" spans="1:4" ht="31.5">
      <c r="A71" s="340">
        <v>64</v>
      </c>
      <c r="B71" s="77" t="s">
        <v>4693</v>
      </c>
      <c r="C71" s="657">
        <v>50000000</v>
      </c>
      <c r="D71" s="5" t="s">
        <v>1524</v>
      </c>
    </row>
    <row r="72" spans="1:4" ht="31.5">
      <c r="A72" s="340">
        <v>65</v>
      </c>
      <c r="B72" s="77" t="s">
        <v>4694</v>
      </c>
      <c r="C72" s="657">
        <v>100000000</v>
      </c>
      <c r="D72" s="5" t="s">
        <v>1524</v>
      </c>
    </row>
    <row r="73" spans="1:4" ht="31.5">
      <c r="A73" s="340">
        <v>66</v>
      </c>
      <c r="B73" s="5" t="s">
        <v>4695</v>
      </c>
      <c r="C73" s="657">
        <v>60000000</v>
      </c>
      <c r="D73" s="5" t="s">
        <v>1524</v>
      </c>
    </row>
    <row r="74" spans="1:4" ht="31.5">
      <c r="A74" s="340">
        <v>67</v>
      </c>
      <c r="B74" s="77" t="s">
        <v>4696</v>
      </c>
      <c r="C74" s="657">
        <v>75000000</v>
      </c>
      <c r="D74" s="5" t="s">
        <v>1524</v>
      </c>
    </row>
    <row r="75" spans="1:4" ht="31.5">
      <c r="A75" s="340">
        <v>68</v>
      </c>
      <c r="B75" s="77" t="s">
        <v>4697</v>
      </c>
      <c r="C75" s="657">
        <v>75000000</v>
      </c>
      <c r="D75" s="5" t="s">
        <v>1524</v>
      </c>
    </row>
    <row r="76" spans="1:4" ht="31.5">
      <c r="A76" s="340">
        <v>69</v>
      </c>
      <c r="B76" s="77" t="s">
        <v>4698</v>
      </c>
      <c r="C76" s="657">
        <v>50000000</v>
      </c>
      <c r="D76" s="5" t="s">
        <v>1524</v>
      </c>
    </row>
    <row r="77" spans="1:4" ht="31.5">
      <c r="A77" s="340">
        <v>70</v>
      </c>
      <c r="B77" s="77" t="s">
        <v>4699</v>
      </c>
      <c r="C77" s="657">
        <v>100000000</v>
      </c>
      <c r="D77" s="5" t="s">
        <v>1524</v>
      </c>
    </row>
    <row r="78" spans="1:4" ht="31.5">
      <c r="A78" s="340">
        <v>71</v>
      </c>
      <c r="B78" s="77" t="s">
        <v>4700</v>
      </c>
      <c r="C78" s="657">
        <v>90000000</v>
      </c>
      <c r="D78" s="5" t="s">
        <v>1524</v>
      </c>
    </row>
    <row r="79" spans="1:4" ht="31.5">
      <c r="A79" s="340">
        <v>72</v>
      </c>
      <c r="B79" s="77" t="s">
        <v>4701</v>
      </c>
      <c r="C79" s="657">
        <v>75000000</v>
      </c>
      <c r="D79" s="5" t="s">
        <v>1524</v>
      </c>
    </row>
    <row r="80" spans="1:4" ht="31.5">
      <c r="A80" s="340">
        <v>73</v>
      </c>
      <c r="B80" s="77" t="s">
        <v>4702</v>
      </c>
      <c r="C80" s="657">
        <v>60000000</v>
      </c>
      <c r="D80" s="5" t="s">
        <v>1524</v>
      </c>
    </row>
    <row r="81" spans="1:4" ht="31.5">
      <c r="A81" s="340">
        <v>74</v>
      </c>
      <c r="B81" s="77" t="s">
        <v>4703</v>
      </c>
      <c r="C81" s="657">
        <v>75000000</v>
      </c>
      <c r="D81" s="5" t="s">
        <v>1524</v>
      </c>
    </row>
    <row r="82" spans="1:4" ht="31.5">
      <c r="A82" s="340">
        <v>75</v>
      </c>
      <c r="B82" s="77" t="s">
        <v>4704</v>
      </c>
      <c r="C82" s="657">
        <v>30000000</v>
      </c>
      <c r="D82" s="5" t="s">
        <v>1524</v>
      </c>
    </row>
    <row r="83" spans="1:4" ht="31.5">
      <c r="A83" s="340">
        <v>76</v>
      </c>
      <c r="B83" s="77" t="s">
        <v>4705</v>
      </c>
      <c r="C83" s="657">
        <v>100000000</v>
      </c>
      <c r="D83" s="5" t="s">
        <v>1524</v>
      </c>
    </row>
    <row r="84" spans="1:4" ht="31.5">
      <c r="A84" s="340">
        <v>77</v>
      </c>
      <c r="B84" s="77" t="s">
        <v>4706</v>
      </c>
      <c r="C84" s="657">
        <v>100000000</v>
      </c>
      <c r="D84" s="5" t="s">
        <v>1524</v>
      </c>
    </row>
    <row r="85" spans="1:4" ht="31.5">
      <c r="A85" s="340">
        <v>78</v>
      </c>
      <c r="B85" s="77" t="s">
        <v>4707</v>
      </c>
      <c r="C85" s="657">
        <v>25000000</v>
      </c>
      <c r="D85" s="5" t="s">
        <v>1524</v>
      </c>
    </row>
    <row r="86" spans="1:4" ht="31.5">
      <c r="A86" s="340">
        <v>79</v>
      </c>
      <c r="B86" s="77" t="s">
        <v>4708</v>
      </c>
      <c r="C86" s="657">
        <v>25000000</v>
      </c>
      <c r="D86" s="5" t="s">
        <v>1524</v>
      </c>
    </row>
    <row r="87" spans="1:4" ht="31.5">
      <c r="A87" s="340">
        <v>80</v>
      </c>
      <c r="B87" s="77" t="s">
        <v>4709</v>
      </c>
      <c r="C87" s="657">
        <v>30000000</v>
      </c>
      <c r="D87" s="5" t="s">
        <v>1524</v>
      </c>
    </row>
    <row r="88" spans="1:4" ht="31.5">
      <c r="A88" s="340">
        <v>81</v>
      </c>
      <c r="B88" s="77" t="s">
        <v>4710</v>
      </c>
      <c r="C88" s="657">
        <v>30000000</v>
      </c>
      <c r="D88" s="5" t="s">
        <v>1524</v>
      </c>
    </row>
    <row r="89" spans="1:4" ht="31.5">
      <c r="A89" s="340">
        <v>82</v>
      </c>
      <c r="B89" s="77" t="s">
        <v>4711</v>
      </c>
      <c r="C89" s="657">
        <v>30000000</v>
      </c>
      <c r="D89" s="5" t="s">
        <v>1524</v>
      </c>
    </row>
    <row r="90" spans="1:4" ht="31.5">
      <c r="A90" s="340">
        <v>83</v>
      </c>
      <c r="B90" s="77" t="s">
        <v>4712</v>
      </c>
      <c r="C90" s="657">
        <v>30000000</v>
      </c>
      <c r="D90" s="5" t="s">
        <v>1524</v>
      </c>
    </row>
    <row r="91" spans="1:4" ht="31.5">
      <c r="A91" s="340">
        <v>84</v>
      </c>
      <c r="B91" s="77" t="s">
        <v>4713</v>
      </c>
      <c r="C91" s="657">
        <v>30000000</v>
      </c>
      <c r="D91" s="5" t="s">
        <v>1524</v>
      </c>
    </row>
    <row r="92" spans="1:4" ht="31.5">
      <c r="A92" s="340">
        <v>85</v>
      </c>
      <c r="B92" s="77" t="s">
        <v>4714</v>
      </c>
      <c r="C92" s="657">
        <v>30000000</v>
      </c>
      <c r="D92" s="5" t="s">
        <v>1524</v>
      </c>
    </row>
    <row r="93" spans="1:4" ht="31.5">
      <c r="A93" s="340">
        <v>86</v>
      </c>
      <c r="B93" s="77" t="s">
        <v>4715</v>
      </c>
      <c r="C93" s="657">
        <v>30000000</v>
      </c>
      <c r="D93" s="5" t="s">
        <v>1524</v>
      </c>
    </row>
    <row r="94" spans="1:4" ht="31.5">
      <c r="A94" s="340">
        <v>87</v>
      </c>
      <c r="B94" s="77" t="s">
        <v>4716</v>
      </c>
      <c r="C94" s="657">
        <v>30000000</v>
      </c>
      <c r="D94" s="5" t="s">
        <v>1524</v>
      </c>
    </row>
    <row r="95" spans="1:4" ht="31.5">
      <c r="A95" s="340">
        <v>88</v>
      </c>
      <c r="B95" s="77" t="s">
        <v>4717</v>
      </c>
      <c r="C95" s="657">
        <v>30000000</v>
      </c>
      <c r="D95" s="5" t="s">
        <v>1524</v>
      </c>
    </row>
    <row r="96" spans="1:4" ht="31.5">
      <c r="A96" s="340">
        <v>89</v>
      </c>
      <c r="B96" s="77" t="s">
        <v>4718</v>
      </c>
      <c r="C96" s="657">
        <v>30000000</v>
      </c>
      <c r="D96" s="5" t="s">
        <v>1524</v>
      </c>
    </row>
    <row r="97" spans="1:4" ht="31.5">
      <c r="A97" s="340">
        <v>90</v>
      </c>
      <c r="B97" s="77" t="s">
        <v>4719</v>
      </c>
      <c r="C97" s="657">
        <v>30000000</v>
      </c>
      <c r="D97" s="5" t="s">
        <v>1524</v>
      </c>
    </row>
    <row r="98" spans="1:4" ht="31.5">
      <c r="A98" s="340">
        <v>91</v>
      </c>
      <c r="B98" s="77" t="s">
        <v>4720</v>
      </c>
      <c r="C98" s="657">
        <v>30000000</v>
      </c>
      <c r="D98" s="5" t="s">
        <v>1524</v>
      </c>
    </row>
    <row r="99" spans="1:4" ht="31.5">
      <c r="A99" s="340">
        <v>92</v>
      </c>
      <c r="B99" s="77" t="s">
        <v>4721</v>
      </c>
      <c r="C99" s="657">
        <v>30000000</v>
      </c>
      <c r="D99" s="5" t="s">
        <v>1524</v>
      </c>
    </row>
    <row r="100" spans="1:4" ht="31.5">
      <c r="A100" s="340">
        <v>93</v>
      </c>
      <c r="B100" s="77" t="s">
        <v>4722</v>
      </c>
      <c r="C100" s="657">
        <v>30000000</v>
      </c>
      <c r="D100" s="5" t="s">
        <v>1524</v>
      </c>
    </row>
    <row r="101" spans="1:4" ht="31.5">
      <c r="A101" s="340">
        <v>94</v>
      </c>
      <c r="B101" s="77" t="s">
        <v>4723</v>
      </c>
      <c r="C101" s="657">
        <v>30000000</v>
      </c>
      <c r="D101" s="5" t="s">
        <v>1524</v>
      </c>
    </row>
    <row r="102" spans="1:4" ht="31.5">
      <c r="A102" s="340">
        <v>95</v>
      </c>
      <c r="B102" s="77" t="s">
        <v>4724</v>
      </c>
      <c r="C102" s="657">
        <v>30000000</v>
      </c>
      <c r="D102" s="5" t="s">
        <v>1524</v>
      </c>
    </row>
    <row r="103" spans="1:4" ht="31.5">
      <c r="A103" s="340">
        <v>96</v>
      </c>
      <c r="B103" s="77" t="s">
        <v>4725</v>
      </c>
      <c r="C103" s="657">
        <v>30000000</v>
      </c>
      <c r="D103" s="5" t="s">
        <v>1524</v>
      </c>
    </row>
    <row r="104" spans="1:4" ht="31.5">
      <c r="A104" s="340">
        <v>97</v>
      </c>
      <c r="B104" s="77" t="s">
        <v>4726</v>
      </c>
      <c r="C104" s="657">
        <v>100000000</v>
      </c>
      <c r="D104" s="5" t="s">
        <v>1524</v>
      </c>
    </row>
    <row r="105" spans="1:4" ht="31.5">
      <c r="A105" s="340">
        <v>98</v>
      </c>
      <c r="B105" s="77" t="s">
        <v>4727</v>
      </c>
      <c r="C105" s="657">
        <v>50000000</v>
      </c>
      <c r="D105" s="5" t="s">
        <v>1524</v>
      </c>
    </row>
    <row r="106" spans="1:4" ht="31.5">
      <c r="A106" s="340">
        <v>99</v>
      </c>
      <c r="B106" s="5" t="s">
        <v>4728</v>
      </c>
      <c r="C106" s="657">
        <v>50000000</v>
      </c>
      <c r="D106" s="5" t="s">
        <v>1524</v>
      </c>
    </row>
    <row r="107" spans="1:4" ht="31.5">
      <c r="A107" s="340">
        <v>100</v>
      </c>
      <c r="B107" s="77" t="s">
        <v>4729</v>
      </c>
      <c r="C107" s="657">
        <v>75000000</v>
      </c>
      <c r="D107" s="5" t="s">
        <v>1524</v>
      </c>
    </row>
    <row r="108" spans="1:4" ht="31.5">
      <c r="A108" s="340">
        <v>101</v>
      </c>
      <c r="B108" s="77" t="s">
        <v>4730</v>
      </c>
      <c r="C108" s="657">
        <v>20000000</v>
      </c>
      <c r="D108" s="5" t="s">
        <v>1524</v>
      </c>
    </row>
    <row r="109" spans="1:4" ht="31.5">
      <c r="A109" s="340">
        <v>102</v>
      </c>
      <c r="B109" s="77" t="s">
        <v>4731</v>
      </c>
      <c r="C109" s="657">
        <v>50000000</v>
      </c>
      <c r="D109" s="5" t="s">
        <v>1524</v>
      </c>
    </row>
    <row r="110" spans="1:4" ht="31.5">
      <c r="A110" s="340">
        <v>103</v>
      </c>
      <c r="B110" s="77" t="s">
        <v>4808</v>
      </c>
      <c r="C110" s="657">
        <v>50000000</v>
      </c>
      <c r="D110" s="5" t="s">
        <v>1524</v>
      </c>
    </row>
    <row r="111" spans="1:4" ht="31.5">
      <c r="A111" s="340">
        <v>104</v>
      </c>
      <c r="B111" s="77" t="s">
        <v>4732</v>
      </c>
      <c r="C111" s="654">
        <v>25000000</v>
      </c>
      <c r="D111" s="5" t="s">
        <v>1524</v>
      </c>
    </row>
    <row r="112" spans="1:4" ht="31.5">
      <c r="A112" s="340">
        <v>105</v>
      </c>
      <c r="B112" s="77" t="s">
        <v>4733</v>
      </c>
      <c r="C112" s="654">
        <v>25000000</v>
      </c>
      <c r="D112" s="5" t="s">
        <v>1524</v>
      </c>
    </row>
    <row r="113" spans="1:4" ht="31.5">
      <c r="A113" s="340">
        <v>106</v>
      </c>
      <c r="B113" s="5" t="s">
        <v>4734</v>
      </c>
      <c r="C113" s="654">
        <v>40000000</v>
      </c>
      <c r="D113" s="5" t="s">
        <v>1524</v>
      </c>
    </row>
    <row r="114" spans="1:4" ht="31.5">
      <c r="A114" s="340">
        <v>107</v>
      </c>
      <c r="B114" s="77" t="s">
        <v>4735</v>
      </c>
      <c r="C114" s="654">
        <v>50000000</v>
      </c>
      <c r="D114" s="5" t="s">
        <v>1524</v>
      </c>
    </row>
    <row r="115" spans="1:4" ht="31.5">
      <c r="A115" s="340">
        <v>108</v>
      </c>
      <c r="B115" s="77" t="s">
        <v>4736</v>
      </c>
      <c r="C115" s="654">
        <v>50000000</v>
      </c>
      <c r="D115" s="5" t="s">
        <v>1524</v>
      </c>
    </row>
    <row r="116" spans="1:4" ht="31.5">
      <c r="A116" s="340">
        <v>109</v>
      </c>
      <c r="B116" s="5" t="s">
        <v>4737</v>
      </c>
      <c r="C116" s="654">
        <v>70000000</v>
      </c>
      <c r="D116" s="5" t="s">
        <v>1524</v>
      </c>
    </row>
    <row r="117" spans="1:4" ht="31.5">
      <c r="A117" s="340">
        <v>110</v>
      </c>
      <c r="B117" s="5" t="s">
        <v>4738</v>
      </c>
      <c r="C117" s="654">
        <v>50000000</v>
      </c>
      <c r="D117" s="5" t="s">
        <v>1524</v>
      </c>
    </row>
    <row r="118" spans="1:4" ht="31.5">
      <c r="A118" s="340">
        <v>111</v>
      </c>
      <c r="B118" s="5" t="s">
        <v>4739</v>
      </c>
      <c r="C118" s="654">
        <v>30000000</v>
      </c>
      <c r="D118" s="5" t="s">
        <v>1524</v>
      </c>
    </row>
    <row r="119" spans="1:4" ht="31.5">
      <c r="A119" s="340">
        <v>112</v>
      </c>
      <c r="B119" s="77" t="s">
        <v>4740</v>
      </c>
      <c r="C119" s="654">
        <v>50000000</v>
      </c>
      <c r="D119" s="5" t="s">
        <v>1524</v>
      </c>
    </row>
    <row r="120" spans="1:4" ht="31.5">
      <c r="A120" s="340">
        <v>113</v>
      </c>
      <c r="B120" s="77" t="s">
        <v>4741</v>
      </c>
      <c r="C120" s="654">
        <v>30000000</v>
      </c>
      <c r="D120" s="5" t="s">
        <v>1524</v>
      </c>
    </row>
    <row r="121" spans="1:4" ht="31.5">
      <c r="A121" s="340">
        <v>114</v>
      </c>
      <c r="B121" s="5" t="s">
        <v>4742</v>
      </c>
      <c r="C121" s="654">
        <v>25000000</v>
      </c>
      <c r="D121" s="5" t="s">
        <v>1524</v>
      </c>
    </row>
    <row r="122" spans="1:4" ht="31.5">
      <c r="A122" s="340">
        <v>115</v>
      </c>
      <c r="B122" s="77" t="s">
        <v>4743</v>
      </c>
      <c r="C122" s="654">
        <v>100000000</v>
      </c>
      <c r="D122" s="5" t="s">
        <v>1524</v>
      </c>
    </row>
    <row r="123" spans="1:4" ht="31.5">
      <c r="A123" s="340">
        <v>116</v>
      </c>
      <c r="B123" s="5" t="s">
        <v>4744</v>
      </c>
      <c r="C123" s="654">
        <v>15000000</v>
      </c>
      <c r="D123" s="5" t="s">
        <v>1524</v>
      </c>
    </row>
    <row r="124" spans="1:4" ht="31.5">
      <c r="A124" s="340">
        <v>117</v>
      </c>
      <c r="B124" s="5" t="s">
        <v>4745</v>
      </c>
      <c r="C124" s="654">
        <v>15000000</v>
      </c>
      <c r="D124" s="5" t="s">
        <v>1524</v>
      </c>
    </row>
    <row r="125" spans="1:4" ht="31.5">
      <c r="A125" s="340">
        <v>118</v>
      </c>
      <c r="B125" s="77" t="s">
        <v>4746</v>
      </c>
      <c r="C125" s="654">
        <v>70000000</v>
      </c>
      <c r="D125" s="5" t="s">
        <v>1524</v>
      </c>
    </row>
    <row r="126" spans="1:4" ht="31.5">
      <c r="A126" s="340">
        <v>119</v>
      </c>
      <c r="B126" s="77" t="s">
        <v>4747</v>
      </c>
      <c r="C126" s="654">
        <v>75000000</v>
      </c>
      <c r="D126" s="5" t="s">
        <v>1524</v>
      </c>
    </row>
    <row r="127" spans="1:4" ht="31.5">
      <c r="A127" s="340">
        <v>120</v>
      </c>
      <c r="B127" s="77" t="s">
        <v>4748</v>
      </c>
      <c r="C127" s="654">
        <v>75000000</v>
      </c>
      <c r="D127" s="5" t="s">
        <v>1524</v>
      </c>
    </row>
    <row r="128" spans="1:4" ht="31.5">
      <c r="A128" s="340">
        <v>121</v>
      </c>
      <c r="B128" s="77" t="s">
        <v>4749</v>
      </c>
      <c r="C128" s="654">
        <v>50000000</v>
      </c>
      <c r="D128" s="5" t="s">
        <v>1524</v>
      </c>
    </row>
    <row r="129" spans="1:4" ht="31.5">
      <c r="A129" s="340">
        <v>122</v>
      </c>
      <c r="B129" s="77" t="s">
        <v>4750</v>
      </c>
      <c r="C129" s="654">
        <v>15000000</v>
      </c>
      <c r="D129" s="5" t="s">
        <v>1524</v>
      </c>
    </row>
    <row r="130" spans="1:4" ht="31.5">
      <c r="A130" s="340">
        <v>123</v>
      </c>
      <c r="B130" s="77" t="s">
        <v>4751</v>
      </c>
      <c r="C130" s="654">
        <v>15000000</v>
      </c>
      <c r="D130" s="5" t="s">
        <v>1524</v>
      </c>
    </row>
    <row r="131" spans="1:4" ht="31.5">
      <c r="A131" s="340">
        <v>124</v>
      </c>
      <c r="B131" s="77" t="s">
        <v>4752</v>
      </c>
      <c r="C131" s="654">
        <v>25000000</v>
      </c>
      <c r="D131" s="5" t="s">
        <v>1524</v>
      </c>
    </row>
    <row r="132" spans="1:4" ht="31.5">
      <c r="A132" s="340">
        <v>125</v>
      </c>
      <c r="B132" s="77" t="s">
        <v>4753</v>
      </c>
      <c r="C132" s="654">
        <v>20000000</v>
      </c>
      <c r="D132" s="5" t="s">
        <v>1524</v>
      </c>
    </row>
    <row r="133" spans="1:4" ht="31.5">
      <c r="A133" s="340">
        <v>126</v>
      </c>
      <c r="B133" s="77" t="s">
        <v>4754</v>
      </c>
      <c r="C133" s="654">
        <v>20000000</v>
      </c>
      <c r="D133" s="5" t="s">
        <v>1524</v>
      </c>
    </row>
    <row r="134" spans="1:4" ht="31.5">
      <c r="A134" s="340">
        <v>127</v>
      </c>
      <c r="B134" s="77" t="s">
        <v>4755</v>
      </c>
      <c r="C134" s="654">
        <v>20000000</v>
      </c>
      <c r="D134" s="5" t="s">
        <v>1524</v>
      </c>
    </row>
    <row r="135" spans="1:4" ht="31.5">
      <c r="A135" s="340">
        <v>128</v>
      </c>
      <c r="B135" s="77" t="s">
        <v>4756</v>
      </c>
      <c r="C135" s="654">
        <v>30000000</v>
      </c>
      <c r="D135" s="5" t="s">
        <v>1524</v>
      </c>
    </row>
    <row r="136" spans="1:4" ht="31.5">
      <c r="A136" s="340">
        <v>129</v>
      </c>
      <c r="B136" s="77" t="s">
        <v>4757</v>
      </c>
      <c r="C136" s="654">
        <v>25000000</v>
      </c>
      <c r="D136" s="5" t="s">
        <v>1524</v>
      </c>
    </row>
    <row r="137" spans="1:4" ht="31.5">
      <c r="A137" s="340">
        <v>130</v>
      </c>
      <c r="B137" s="77" t="s">
        <v>4758</v>
      </c>
      <c r="C137" s="654">
        <v>25000000</v>
      </c>
      <c r="D137" s="5" t="s">
        <v>1524</v>
      </c>
    </row>
    <row r="138" spans="1:4" ht="31.5">
      <c r="A138" s="340">
        <v>131</v>
      </c>
      <c r="B138" s="77" t="s">
        <v>4759</v>
      </c>
      <c r="C138" s="654">
        <v>25000000</v>
      </c>
      <c r="D138" s="5" t="s">
        <v>1524</v>
      </c>
    </row>
    <row r="139" spans="1:4" ht="31.5">
      <c r="A139" s="340">
        <v>132</v>
      </c>
      <c r="B139" s="77" t="s">
        <v>4760</v>
      </c>
      <c r="C139" s="654">
        <v>25000000</v>
      </c>
      <c r="D139" s="5" t="s">
        <v>1524</v>
      </c>
    </row>
    <row r="140" spans="1:4" ht="31.5">
      <c r="A140" s="340">
        <v>133</v>
      </c>
      <c r="B140" s="77" t="s">
        <v>4761</v>
      </c>
      <c r="C140" s="654">
        <v>25000000</v>
      </c>
      <c r="D140" s="5" t="s">
        <v>1524</v>
      </c>
    </row>
    <row r="141" spans="1:4" ht="31.5">
      <c r="A141" s="340">
        <v>134</v>
      </c>
      <c r="B141" s="77" t="s">
        <v>4762</v>
      </c>
      <c r="C141" s="654">
        <v>25000000</v>
      </c>
      <c r="D141" s="5" t="s">
        <v>1524</v>
      </c>
    </row>
    <row r="142" spans="1:4" ht="31.5">
      <c r="A142" s="340">
        <v>135</v>
      </c>
      <c r="B142" s="77" t="s">
        <v>4763</v>
      </c>
      <c r="C142" s="654">
        <v>25000000</v>
      </c>
      <c r="D142" s="5" t="s">
        <v>1524</v>
      </c>
    </row>
    <row r="143" spans="1:4" ht="31.5">
      <c r="A143" s="340">
        <v>136</v>
      </c>
      <c r="B143" s="77" t="s">
        <v>4764</v>
      </c>
      <c r="C143" s="654">
        <v>50000000</v>
      </c>
      <c r="D143" s="5" t="s">
        <v>1524</v>
      </c>
    </row>
    <row r="144" spans="1:4" ht="31.5">
      <c r="A144" s="340">
        <v>137</v>
      </c>
      <c r="B144" s="77" t="s">
        <v>4765</v>
      </c>
      <c r="C144" s="654">
        <v>15000000</v>
      </c>
      <c r="D144" s="5" t="s">
        <v>1524</v>
      </c>
    </row>
    <row r="145" spans="1:4" ht="31.5">
      <c r="A145" s="340">
        <v>138</v>
      </c>
      <c r="B145" s="77" t="s">
        <v>4766</v>
      </c>
      <c r="C145" s="654">
        <v>15000000</v>
      </c>
      <c r="D145" s="5" t="s">
        <v>1524</v>
      </c>
    </row>
    <row r="146" spans="1:4" ht="31.5">
      <c r="A146" s="340">
        <v>139</v>
      </c>
      <c r="B146" s="77" t="s">
        <v>4767</v>
      </c>
      <c r="C146" s="654">
        <v>15000000</v>
      </c>
      <c r="D146" s="5" t="s">
        <v>1524</v>
      </c>
    </row>
    <row r="147" spans="1:4" ht="31.5">
      <c r="A147" s="340">
        <v>140</v>
      </c>
      <c r="B147" s="77" t="s">
        <v>4768</v>
      </c>
      <c r="C147" s="654">
        <v>15000000</v>
      </c>
      <c r="D147" s="5" t="s">
        <v>1524</v>
      </c>
    </row>
    <row r="148" spans="1:4" ht="31.5">
      <c r="A148" s="340">
        <v>141</v>
      </c>
      <c r="B148" s="77" t="s">
        <v>4769</v>
      </c>
      <c r="C148" s="654">
        <v>15000000</v>
      </c>
      <c r="D148" s="5" t="s">
        <v>1524</v>
      </c>
    </row>
    <row r="149" spans="1:4" ht="31.5">
      <c r="A149" s="340">
        <v>142</v>
      </c>
      <c r="B149" s="77" t="s">
        <v>4770</v>
      </c>
      <c r="C149" s="654">
        <v>15000000</v>
      </c>
      <c r="D149" s="5" t="s">
        <v>1524</v>
      </c>
    </row>
    <row r="150" spans="1:4" ht="31.5">
      <c r="A150" s="340">
        <v>143</v>
      </c>
      <c r="B150" s="77" t="s">
        <v>4771</v>
      </c>
      <c r="C150" s="654">
        <v>15000000</v>
      </c>
      <c r="D150" s="5" t="s">
        <v>1524</v>
      </c>
    </row>
    <row r="151" spans="1:4" ht="31.5">
      <c r="A151" s="340">
        <v>144</v>
      </c>
      <c r="B151" s="77" t="s">
        <v>4772</v>
      </c>
      <c r="C151" s="654">
        <v>15000000</v>
      </c>
      <c r="D151" s="5" t="s">
        <v>1524</v>
      </c>
    </row>
    <row r="152" spans="1:4" ht="31.5">
      <c r="A152" s="340">
        <v>145</v>
      </c>
      <c r="B152" s="77" t="s">
        <v>4773</v>
      </c>
      <c r="C152" s="654">
        <v>15000000</v>
      </c>
      <c r="D152" s="5" t="s">
        <v>1524</v>
      </c>
    </row>
    <row r="153" spans="1:4" ht="31.5">
      <c r="A153" s="340">
        <v>146</v>
      </c>
      <c r="B153" s="77" t="s">
        <v>4774</v>
      </c>
      <c r="C153" s="654">
        <v>15000000</v>
      </c>
      <c r="D153" s="5" t="s">
        <v>1524</v>
      </c>
    </row>
    <row r="154" spans="1:4" ht="31.5">
      <c r="A154" s="340">
        <v>147</v>
      </c>
      <c r="B154" s="77" t="s">
        <v>4775</v>
      </c>
      <c r="C154" s="654">
        <v>15000000</v>
      </c>
      <c r="D154" s="5" t="s">
        <v>1524</v>
      </c>
    </row>
    <row r="155" spans="1:4" ht="31.5">
      <c r="A155" s="340">
        <v>148</v>
      </c>
      <c r="B155" s="77" t="s">
        <v>4776</v>
      </c>
      <c r="C155" s="654">
        <v>15000000</v>
      </c>
      <c r="D155" s="5" t="s">
        <v>1524</v>
      </c>
    </row>
    <row r="156" spans="1:4" ht="31.5">
      <c r="A156" s="340">
        <v>149</v>
      </c>
      <c r="B156" s="77" t="s">
        <v>4777</v>
      </c>
      <c r="C156" s="654">
        <v>60000000</v>
      </c>
      <c r="D156" s="5" t="s">
        <v>1524</v>
      </c>
    </row>
    <row r="157" spans="1:4" ht="31.5">
      <c r="A157" s="340">
        <v>150</v>
      </c>
      <c r="B157" s="77" t="s">
        <v>4778</v>
      </c>
      <c r="C157" s="654">
        <v>15000000</v>
      </c>
      <c r="D157" s="5" t="s">
        <v>1524</v>
      </c>
    </row>
    <row r="158" spans="1:4" ht="31.5">
      <c r="A158" s="340">
        <v>151</v>
      </c>
      <c r="B158" s="77" t="s">
        <v>4779</v>
      </c>
      <c r="C158" s="654">
        <v>15000000</v>
      </c>
      <c r="D158" s="5" t="s">
        <v>1524</v>
      </c>
    </row>
    <row r="159" spans="1:4" ht="31.5">
      <c r="A159" s="340">
        <v>152</v>
      </c>
      <c r="B159" s="77" t="s">
        <v>4780</v>
      </c>
      <c r="C159" s="654">
        <v>15000000</v>
      </c>
      <c r="D159" s="5" t="s">
        <v>1524</v>
      </c>
    </row>
    <row r="160" spans="1:4" ht="31.5">
      <c r="A160" s="340">
        <v>153</v>
      </c>
      <c r="B160" s="77" t="s">
        <v>4781</v>
      </c>
      <c r="C160" s="654">
        <v>50000000</v>
      </c>
      <c r="D160" s="5" t="s">
        <v>1524</v>
      </c>
    </row>
    <row r="161" spans="1:4" ht="31.5">
      <c r="A161" s="340">
        <v>154</v>
      </c>
      <c r="B161" s="77" t="s">
        <v>4782</v>
      </c>
      <c r="C161" s="654">
        <v>20000000</v>
      </c>
      <c r="D161" s="5" t="s">
        <v>1524</v>
      </c>
    </row>
    <row r="162" spans="1:4" ht="31.5">
      <c r="A162" s="340">
        <v>155</v>
      </c>
      <c r="B162" s="77" t="s">
        <v>4783</v>
      </c>
      <c r="C162" s="654">
        <v>30000000</v>
      </c>
      <c r="D162" s="5" t="s">
        <v>1524</v>
      </c>
    </row>
    <row r="163" spans="1:4" ht="31.5">
      <c r="A163" s="340">
        <v>156</v>
      </c>
      <c r="B163" s="77" t="s">
        <v>4784</v>
      </c>
      <c r="C163" s="654">
        <v>15000000</v>
      </c>
      <c r="D163" s="5" t="s">
        <v>1524</v>
      </c>
    </row>
    <row r="164" spans="1:4" ht="31.5">
      <c r="A164" s="340">
        <v>157</v>
      </c>
      <c r="B164" s="77" t="s">
        <v>4785</v>
      </c>
      <c r="C164" s="654">
        <v>50000000</v>
      </c>
      <c r="D164" s="5" t="s">
        <v>1524</v>
      </c>
    </row>
    <row r="165" spans="1:4" ht="31.5">
      <c r="A165" s="340">
        <v>158</v>
      </c>
      <c r="B165" s="77" t="s">
        <v>4786</v>
      </c>
      <c r="C165" s="654">
        <v>50000000</v>
      </c>
      <c r="D165" s="5" t="s">
        <v>1524</v>
      </c>
    </row>
    <row r="166" spans="1:4" ht="31.5">
      <c r="A166" s="340">
        <v>159</v>
      </c>
      <c r="B166" s="77" t="s">
        <v>4787</v>
      </c>
      <c r="C166" s="654">
        <v>15000000</v>
      </c>
      <c r="D166" s="5" t="s">
        <v>1524</v>
      </c>
    </row>
    <row r="167" spans="1:4" ht="31.5">
      <c r="A167" s="340">
        <v>160</v>
      </c>
      <c r="B167" s="77" t="s">
        <v>4788</v>
      </c>
      <c r="C167" s="654">
        <v>15000000</v>
      </c>
      <c r="D167" s="5" t="s">
        <v>1524</v>
      </c>
    </row>
    <row r="168" spans="1:4" ht="31.5">
      <c r="A168" s="340">
        <v>161</v>
      </c>
      <c r="B168" s="77" t="s">
        <v>4789</v>
      </c>
      <c r="C168" s="654">
        <v>15000000</v>
      </c>
      <c r="D168" s="5" t="s">
        <v>1524</v>
      </c>
    </row>
    <row r="169" spans="1:4" ht="31.5">
      <c r="A169" s="340">
        <v>162</v>
      </c>
      <c r="B169" s="77" t="s">
        <v>4790</v>
      </c>
      <c r="C169" s="654">
        <v>15000000</v>
      </c>
      <c r="D169" s="5" t="s">
        <v>1524</v>
      </c>
    </row>
    <row r="170" spans="1:4" ht="31.5">
      <c r="A170" s="340">
        <v>163</v>
      </c>
      <c r="B170" s="77" t="s">
        <v>4791</v>
      </c>
      <c r="C170" s="654">
        <v>50000000</v>
      </c>
      <c r="D170" s="5" t="s">
        <v>1524</v>
      </c>
    </row>
    <row r="171" spans="1:4" ht="31.5">
      <c r="A171" s="340">
        <v>164</v>
      </c>
      <c r="B171" s="77" t="s">
        <v>4792</v>
      </c>
      <c r="C171" s="654">
        <v>100000000</v>
      </c>
      <c r="D171" s="5" t="s">
        <v>1524</v>
      </c>
    </row>
    <row r="172" spans="1:4" ht="31.5">
      <c r="A172" s="340">
        <v>165</v>
      </c>
      <c r="B172" s="77" t="s">
        <v>4793</v>
      </c>
      <c r="C172" s="654">
        <v>15000000</v>
      </c>
      <c r="D172" s="5" t="s">
        <v>1524</v>
      </c>
    </row>
    <row r="173" spans="1:4" ht="31.5">
      <c r="A173" s="340">
        <v>166</v>
      </c>
      <c r="B173" s="77" t="s">
        <v>4794</v>
      </c>
      <c r="C173" s="654">
        <v>15000000</v>
      </c>
      <c r="D173" s="5" t="s">
        <v>1524</v>
      </c>
    </row>
    <row r="174" spans="1:4" ht="31.5">
      <c r="A174" s="340">
        <v>167</v>
      </c>
      <c r="B174" s="77" t="s">
        <v>4795</v>
      </c>
      <c r="C174" s="654">
        <v>50000000</v>
      </c>
      <c r="D174" s="5" t="s">
        <v>1524</v>
      </c>
    </row>
    <row r="175" spans="1:4" ht="31.5">
      <c r="A175" s="340">
        <v>168</v>
      </c>
      <c r="B175" s="77" t="s">
        <v>4796</v>
      </c>
      <c r="C175" s="654">
        <v>15000000</v>
      </c>
      <c r="D175" s="5" t="s">
        <v>1524</v>
      </c>
    </row>
    <row r="176" spans="1:4" ht="31.5">
      <c r="A176" s="340">
        <v>169</v>
      </c>
      <c r="B176" s="77" t="s">
        <v>4797</v>
      </c>
      <c r="C176" s="654">
        <v>15000000</v>
      </c>
      <c r="D176" s="5" t="s">
        <v>1524</v>
      </c>
    </row>
    <row r="177" spans="1:4" ht="31.5">
      <c r="A177" s="340">
        <v>170</v>
      </c>
      <c r="B177" s="77" t="s">
        <v>4798</v>
      </c>
      <c r="C177" s="654">
        <v>70000000</v>
      </c>
      <c r="D177" s="5" t="s">
        <v>1524</v>
      </c>
    </row>
    <row r="178" spans="1:4" ht="31.5">
      <c r="A178" s="340">
        <v>171</v>
      </c>
      <c r="B178" s="77" t="s">
        <v>4799</v>
      </c>
      <c r="C178" s="654">
        <v>30000000</v>
      </c>
      <c r="D178" s="5" t="s">
        <v>1524</v>
      </c>
    </row>
    <row r="179" spans="1:4" ht="31.5">
      <c r="A179" s="340">
        <v>172</v>
      </c>
      <c r="B179" s="77" t="s">
        <v>4800</v>
      </c>
      <c r="C179" s="654">
        <v>20000000</v>
      </c>
      <c r="D179" s="5" t="s">
        <v>1524</v>
      </c>
    </row>
    <row r="180" spans="1:4" ht="31.5">
      <c r="A180" s="340">
        <v>173</v>
      </c>
      <c r="B180" s="5" t="s">
        <v>4801</v>
      </c>
      <c r="C180" s="654">
        <v>500000000</v>
      </c>
      <c r="D180" s="5" t="s">
        <v>1524</v>
      </c>
    </row>
    <row r="181" spans="1:4" ht="31.5">
      <c r="A181" s="340">
        <v>174</v>
      </c>
      <c r="B181" s="77" t="s">
        <v>4802</v>
      </c>
      <c r="C181" s="654">
        <v>20000000</v>
      </c>
      <c r="D181" s="5" t="s">
        <v>1524</v>
      </c>
    </row>
    <row r="182" spans="1:4" ht="31.5">
      <c r="A182" s="340">
        <v>175</v>
      </c>
      <c r="B182" s="77" t="s">
        <v>4803</v>
      </c>
      <c r="C182" s="654">
        <v>45000000</v>
      </c>
      <c r="D182" s="5" t="s">
        <v>1524</v>
      </c>
    </row>
    <row r="183" spans="1:4" ht="31.5">
      <c r="A183" s="340">
        <v>176</v>
      </c>
      <c r="B183" s="77" t="s">
        <v>4804</v>
      </c>
      <c r="C183" s="654">
        <v>20000000</v>
      </c>
      <c r="D183" s="5" t="s">
        <v>1524</v>
      </c>
    </row>
    <row r="184" spans="1:4" ht="31.5">
      <c r="A184" s="340">
        <v>177</v>
      </c>
      <c r="B184" s="77" t="s">
        <v>4805</v>
      </c>
      <c r="C184" s="654">
        <v>50000000</v>
      </c>
      <c r="D184" s="5" t="s">
        <v>1524</v>
      </c>
    </row>
    <row r="185" spans="1:4" ht="31.5">
      <c r="A185" s="340">
        <v>178</v>
      </c>
      <c r="B185" s="77" t="s">
        <v>4806</v>
      </c>
      <c r="C185" s="654">
        <v>50000000</v>
      </c>
      <c r="D185" s="5" t="s">
        <v>1524</v>
      </c>
    </row>
    <row r="186" spans="1:4" ht="31.5">
      <c r="A186" s="340">
        <v>179</v>
      </c>
      <c r="B186" s="77" t="s">
        <v>4807</v>
      </c>
      <c r="C186" s="654">
        <v>100000000</v>
      </c>
      <c r="D186" s="5" t="s">
        <v>1524</v>
      </c>
    </row>
  </sheetData>
  <printOptions horizontalCentered="1"/>
  <pageMargins left="0.19685039370078741" right="0.19685039370078741" top="0.19685039370078741" bottom="0.19685039370078741" header="0.19685039370078741" footer="0.11811023622047245"/>
  <pageSetup paperSize="402" scale="58" fitToHeight="0" orientation="portrait" horizontalDpi="300" verticalDpi="4294967293" r:id="rId1"/>
  <headerFooter>
    <oddFooter>&amp;C&amp;P&amp;RInformasi APBD 2017</oddFooter>
  </headerFooter>
</worksheet>
</file>

<file path=xl/worksheets/sheet53.xml><?xml version="1.0" encoding="utf-8"?>
<worksheet xmlns="http://schemas.openxmlformats.org/spreadsheetml/2006/main" xmlns:r="http://schemas.openxmlformats.org/officeDocument/2006/relationships">
  <sheetPr>
    <tabColor rgb="FFFF0000"/>
    <pageSetUpPr fitToPage="1"/>
  </sheetPr>
  <dimension ref="A1:D31"/>
  <sheetViews>
    <sheetView view="pageBreakPreview" zoomScale="60" workbookViewId="0">
      <selection activeCell="C15" sqref="C15"/>
    </sheetView>
  </sheetViews>
  <sheetFormatPr defaultColWidth="8.85546875" defaultRowHeight="15.75"/>
  <cols>
    <col min="1" max="1" width="10.7109375" style="112" customWidth="1"/>
    <col min="2" max="2" width="102.7109375" style="112" customWidth="1"/>
    <col min="3" max="3" width="26.7109375" style="112" customWidth="1"/>
    <col min="4" max="4" width="40.7109375" style="112" customWidth="1"/>
    <col min="5" max="16384" width="8.85546875" style="112"/>
  </cols>
  <sheetData>
    <row r="1" spans="1:4">
      <c r="B1" s="299" t="s">
        <v>511</v>
      </c>
    </row>
    <row r="3" spans="1:4" ht="31.5">
      <c r="A3" s="517" t="s">
        <v>112</v>
      </c>
      <c r="B3" s="368" t="s">
        <v>2</v>
      </c>
      <c r="C3" s="368" t="s">
        <v>3115</v>
      </c>
      <c r="D3" s="366" t="s">
        <v>525</v>
      </c>
    </row>
    <row r="4" spans="1:4">
      <c r="A4" s="517">
        <v>1</v>
      </c>
      <c r="B4" s="368" t="s">
        <v>3</v>
      </c>
      <c r="C4" s="368">
        <v>3</v>
      </c>
      <c r="D4" s="366">
        <v>4</v>
      </c>
    </row>
    <row r="5" spans="1:4">
      <c r="A5" s="517"/>
      <c r="B5" s="520" t="s">
        <v>6</v>
      </c>
      <c r="C5" s="368"/>
      <c r="D5" s="366"/>
    </row>
    <row r="6" spans="1:4">
      <c r="A6" s="340"/>
      <c r="B6" s="4" t="s">
        <v>511</v>
      </c>
      <c r="C6" s="655">
        <v>1265000000</v>
      </c>
      <c r="D6" s="5" t="s">
        <v>1525</v>
      </c>
    </row>
    <row r="7" spans="1:4">
      <c r="A7" s="340"/>
      <c r="B7" s="5"/>
      <c r="C7" s="654"/>
      <c r="D7" s="5"/>
    </row>
    <row r="8" spans="1:4" ht="31.5">
      <c r="A8" s="340">
        <v>1</v>
      </c>
      <c r="B8" s="77" t="s">
        <v>4437</v>
      </c>
      <c r="C8" s="654">
        <v>100000000</v>
      </c>
      <c r="D8" s="5" t="s">
        <v>1525</v>
      </c>
    </row>
    <row r="9" spans="1:4" ht="31.5">
      <c r="A9" s="340">
        <v>2</v>
      </c>
      <c r="B9" s="77" t="s">
        <v>4438</v>
      </c>
      <c r="C9" s="654">
        <v>50000000</v>
      </c>
      <c r="D9" s="5" t="s">
        <v>1525</v>
      </c>
    </row>
    <row r="10" spans="1:4">
      <c r="A10" s="340">
        <v>3</v>
      </c>
      <c r="B10" s="77" t="s">
        <v>4439</v>
      </c>
      <c r="C10" s="654">
        <v>100000000</v>
      </c>
      <c r="D10" s="5" t="s">
        <v>1525</v>
      </c>
    </row>
    <row r="11" spans="1:4">
      <c r="A11" s="340">
        <v>4</v>
      </c>
      <c r="B11" s="77" t="s">
        <v>4440</v>
      </c>
      <c r="C11" s="654">
        <v>85000000</v>
      </c>
      <c r="D11" s="5" t="s">
        <v>1525</v>
      </c>
    </row>
    <row r="12" spans="1:4" ht="31.5">
      <c r="A12" s="340">
        <v>5</v>
      </c>
      <c r="B12" s="77" t="s">
        <v>4441</v>
      </c>
      <c r="C12" s="654">
        <v>15000000</v>
      </c>
      <c r="D12" s="5" t="s">
        <v>1525</v>
      </c>
    </row>
    <row r="13" spans="1:4">
      <c r="A13" s="340">
        <v>6</v>
      </c>
      <c r="B13" s="77" t="s">
        <v>4442</v>
      </c>
      <c r="C13" s="654">
        <v>50000000</v>
      </c>
      <c r="D13" s="5" t="s">
        <v>1525</v>
      </c>
    </row>
    <row r="14" spans="1:4">
      <c r="A14" s="340">
        <v>7</v>
      </c>
      <c r="B14" s="77" t="s">
        <v>4443</v>
      </c>
      <c r="C14" s="654">
        <v>20000000</v>
      </c>
      <c r="D14" s="5" t="s">
        <v>1525</v>
      </c>
    </row>
    <row r="15" spans="1:4" ht="31.5">
      <c r="A15" s="340">
        <v>8</v>
      </c>
      <c r="B15" s="77" t="s">
        <v>4444</v>
      </c>
      <c r="C15" s="654">
        <v>50000000</v>
      </c>
      <c r="D15" s="5" t="s">
        <v>1525</v>
      </c>
    </row>
    <row r="16" spans="1:4">
      <c r="A16" s="340">
        <v>9</v>
      </c>
      <c r="B16" s="77" t="s">
        <v>4445</v>
      </c>
      <c r="C16" s="654">
        <v>100000000</v>
      </c>
      <c r="D16" s="5" t="s">
        <v>1525</v>
      </c>
    </row>
    <row r="17" spans="1:4">
      <c r="A17" s="340">
        <v>10</v>
      </c>
      <c r="B17" s="77" t="s">
        <v>4460</v>
      </c>
      <c r="C17" s="654">
        <v>125000000</v>
      </c>
      <c r="D17" s="5" t="s">
        <v>1525</v>
      </c>
    </row>
    <row r="18" spans="1:4">
      <c r="A18" s="340">
        <v>11</v>
      </c>
      <c r="B18" s="5" t="s">
        <v>4446</v>
      </c>
      <c r="C18" s="654">
        <v>50000000</v>
      </c>
      <c r="D18" s="5" t="s">
        <v>1525</v>
      </c>
    </row>
    <row r="19" spans="1:4">
      <c r="A19" s="340">
        <v>12</v>
      </c>
      <c r="B19" s="5" t="s">
        <v>4447</v>
      </c>
      <c r="C19" s="654">
        <v>50000000</v>
      </c>
      <c r="D19" s="5" t="s">
        <v>1525</v>
      </c>
    </row>
    <row r="20" spans="1:4">
      <c r="A20" s="340">
        <v>13</v>
      </c>
      <c r="B20" s="77" t="s">
        <v>4448</v>
      </c>
      <c r="C20" s="654">
        <v>40000000</v>
      </c>
      <c r="D20" s="5" t="s">
        <v>1525</v>
      </c>
    </row>
    <row r="21" spans="1:4">
      <c r="A21" s="340">
        <v>14</v>
      </c>
      <c r="B21" s="77" t="s">
        <v>4449</v>
      </c>
      <c r="C21" s="654">
        <v>30000000</v>
      </c>
      <c r="D21" s="5" t="s">
        <v>1525</v>
      </c>
    </row>
    <row r="22" spans="1:4">
      <c r="A22" s="340">
        <v>15</v>
      </c>
      <c r="B22" s="77" t="s">
        <v>4450</v>
      </c>
      <c r="C22" s="654">
        <v>15000000</v>
      </c>
      <c r="D22" s="5" t="s">
        <v>1525</v>
      </c>
    </row>
    <row r="23" spans="1:4">
      <c r="A23" s="340">
        <v>16</v>
      </c>
      <c r="B23" s="77" t="s">
        <v>4451</v>
      </c>
      <c r="C23" s="654">
        <v>15000000</v>
      </c>
      <c r="D23" s="5" t="s">
        <v>1525</v>
      </c>
    </row>
    <row r="24" spans="1:4" ht="31.5">
      <c r="A24" s="340">
        <v>17</v>
      </c>
      <c r="B24" s="77" t="s">
        <v>4452</v>
      </c>
      <c r="C24" s="654">
        <v>15000000</v>
      </c>
      <c r="D24" s="5" t="s">
        <v>1525</v>
      </c>
    </row>
    <row r="25" spans="1:4">
      <c r="A25" s="340">
        <v>18</v>
      </c>
      <c r="B25" s="77" t="s">
        <v>4453</v>
      </c>
      <c r="C25" s="654">
        <v>15000000</v>
      </c>
      <c r="D25" s="5" t="s">
        <v>1525</v>
      </c>
    </row>
    <row r="26" spans="1:4">
      <c r="A26" s="340">
        <v>19</v>
      </c>
      <c r="B26" s="77" t="s">
        <v>4454</v>
      </c>
      <c r="C26" s="654">
        <v>15000000</v>
      </c>
      <c r="D26" s="5" t="s">
        <v>1525</v>
      </c>
    </row>
    <row r="27" spans="1:4" ht="31.5">
      <c r="A27" s="340">
        <v>20</v>
      </c>
      <c r="B27" s="77" t="s">
        <v>4455</v>
      </c>
      <c r="C27" s="654">
        <v>15000000</v>
      </c>
      <c r="D27" s="5" t="s">
        <v>1525</v>
      </c>
    </row>
    <row r="28" spans="1:4" ht="31.5">
      <c r="A28" s="340">
        <v>21</v>
      </c>
      <c r="B28" s="77" t="s">
        <v>4456</v>
      </c>
      <c r="C28" s="654">
        <v>100000000</v>
      </c>
      <c r="D28" s="5" t="s">
        <v>1525</v>
      </c>
    </row>
    <row r="29" spans="1:4" ht="31.5">
      <c r="A29" s="340">
        <v>22</v>
      </c>
      <c r="B29" s="77" t="s">
        <v>4457</v>
      </c>
      <c r="C29" s="654">
        <v>100000000</v>
      </c>
      <c r="D29" s="5" t="s">
        <v>1525</v>
      </c>
    </row>
    <row r="30" spans="1:4" ht="31.5">
      <c r="A30" s="340">
        <v>23</v>
      </c>
      <c r="B30" s="77" t="s">
        <v>4458</v>
      </c>
      <c r="C30" s="654">
        <v>100000000</v>
      </c>
      <c r="D30" s="5" t="s">
        <v>1525</v>
      </c>
    </row>
    <row r="31" spans="1:4">
      <c r="A31" s="340">
        <v>24</v>
      </c>
      <c r="B31" s="77" t="s">
        <v>4459</v>
      </c>
      <c r="C31" s="654">
        <v>10000000</v>
      </c>
      <c r="D31" s="5" t="s">
        <v>1525</v>
      </c>
    </row>
  </sheetData>
  <printOptions horizontalCentered="1"/>
  <pageMargins left="0.19685039370078741" right="0.19685039370078741" top="0.19685039370078741" bottom="0.19685039370078741" header="0.19685039370078741" footer="0.11811023622047245"/>
  <pageSetup paperSize="402" scale="58" fitToHeight="0" orientation="portrait" horizontalDpi="300" verticalDpi="4294967293" r:id="rId1"/>
  <headerFooter>
    <oddFooter>&amp;C&amp;P&amp;RInformasi APBD 2017</oddFooter>
  </headerFooter>
</worksheet>
</file>

<file path=xl/worksheets/sheet54.xml><?xml version="1.0" encoding="utf-8"?>
<worksheet xmlns="http://schemas.openxmlformats.org/spreadsheetml/2006/main" xmlns:r="http://schemas.openxmlformats.org/officeDocument/2006/relationships">
  <sheetPr>
    <tabColor rgb="FFFF0000"/>
    <pageSetUpPr fitToPage="1"/>
  </sheetPr>
  <dimension ref="A1:D9"/>
  <sheetViews>
    <sheetView view="pageBreakPreview" zoomScale="60" workbookViewId="0">
      <selection activeCell="D20" sqref="D20"/>
    </sheetView>
  </sheetViews>
  <sheetFormatPr defaultColWidth="8.85546875" defaultRowHeight="15.75"/>
  <cols>
    <col min="1" max="1" width="10.7109375" style="496" customWidth="1"/>
    <col min="2" max="2" width="102.7109375" style="496" customWidth="1"/>
    <col min="3" max="3" width="26.7109375" style="496" customWidth="1"/>
    <col min="4" max="4" width="40.7109375" style="496" customWidth="1"/>
    <col min="5" max="16384" width="8.85546875" style="496"/>
  </cols>
  <sheetData>
    <row r="1" spans="1:4">
      <c r="B1" s="299" t="s">
        <v>512</v>
      </c>
    </row>
    <row r="2" spans="1:4">
      <c r="B2" s="299"/>
    </row>
    <row r="3" spans="1:4" ht="31.5">
      <c r="A3" s="517" t="s">
        <v>112</v>
      </c>
      <c r="B3" s="368" t="s">
        <v>2</v>
      </c>
      <c r="C3" s="368" t="s">
        <v>3115</v>
      </c>
      <c r="D3" s="366" t="s">
        <v>525</v>
      </c>
    </row>
    <row r="4" spans="1:4">
      <c r="A4" s="517">
        <v>1</v>
      </c>
      <c r="B4" s="368" t="s">
        <v>3</v>
      </c>
      <c r="C4" s="368">
        <v>3</v>
      </c>
      <c r="D4" s="366">
        <v>4</v>
      </c>
    </row>
    <row r="5" spans="1:4">
      <c r="A5" s="269"/>
      <c r="B5" s="520" t="s">
        <v>6</v>
      </c>
      <c r="C5" s="269"/>
      <c r="D5" s="269"/>
    </row>
    <row r="6" spans="1:4">
      <c r="A6" s="269"/>
      <c r="B6" s="4" t="s">
        <v>512</v>
      </c>
      <c r="C6" s="656">
        <v>400000000</v>
      </c>
      <c r="D6" s="5" t="s">
        <v>1526</v>
      </c>
    </row>
    <row r="7" spans="1:4">
      <c r="A7" s="269"/>
      <c r="B7" s="13"/>
      <c r="C7" s="658"/>
      <c r="D7" s="13"/>
    </row>
    <row r="8" spans="1:4" ht="31.5">
      <c r="A8" s="54">
        <v>1</v>
      </c>
      <c r="B8" s="5" t="s">
        <v>4435</v>
      </c>
      <c r="C8" s="657">
        <v>50000000</v>
      </c>
      <c r="D8" s="5" t="s">
        <v>1526</v>
      </c>
    </row>
    <row r="9" spans="1:4">
      <c r="A9" s="54">
        <v>2</v>
      </c>
      <c r="B9" s="5" t="s">
        <v>4436</v>
      </c>
      <c r="C9" s="657">
        <v>350000000</v>
      </c>
      <c r="D9" s="5" t="s">
        <v>1526</v>
      </c>
    </row>
  </sheetData>
  <printOptions horizontalCentered="1"/>
  <pageMargins left="0.19685039370078741" right="0.19685039370078741" top="0.19685039370078741" bottom="0.19685039370078741" header="0.19685039370078741" footer="0.11811023622047245"/>
  <pageSetup paperSize="402" scale="58" fitToHeight="0" orientation="portrait" horizontalDpi="300" verticalDpi="4294967293" r:id="rId1"/>
  <headerFooter>
    <oddFooter>&amp;C&amp;P&amp;RInformasi APBD 2017</oddFooter>
  </headerFooter>
</worksheet>
</file>

<file path=xl/worksheets/sheet55.xml><?xml version="1.0" encoding="utf-8"?>
<worksheet xmlns="http://schemas.openxmlformats.org/spreadsheetml/2006/main" xmlns:r="http://schemas.openxmlformats.org/officeDocument/2006/relationships">
  <sheetPr>
    <tabColor rgb="FFFF0000"/>
    <pageSetUpPr fitToPage="1"/>
  </sheetPr>
  <dimension ref="A1:D33"/>
  <sheetViews>
    <sheetView view="pageBreakPreview" zoomScale="60" workbookViewId="0">
      <selection activeCell="C14" sqref="C14"/>
    </sheetView>
  </sheetViews>
  <sheetFormatPr defaultColWidth="8.85546875" defaultRowHeight="15.75"/>
  <cols>
    <col min="1" max="1" width="10.7109375" style="496" customWidth="1"/>
    <col min="2" max="2" width="102.7109375" style="496" customWidth="1"/>
    <col min="3" max="3" width="26.7109375" style="496" customWidth="1"/>
    <col min="4" max="4" width="40.7109375" style="496" customWidth="1"/>
    <col min="5" max="16384" width="8.85546875" style="496"/>
  </cols>
  <sheetData>
    <row r="1" spans="1:4">
      <c r="B1" s="299" t="s">
        <v>513</v>
      </c>
    </row>
    <row r="3" spans="1:4" ht="31.5">
      <c r="A3" s="517" t="s">
        <v>112</v>
      </c>
      <c r="B3" s="368" t="s">
        <v>2</v>
      </c>
      <c r="C3" s="368" t="s">
        <v>3115</v>
      </c>
      <c r="D3" s="366" t="s">
        <v>525</v>
      </c>
    </row>
    <row r="4" spans="1:4">
      <c r="A4" s="517">
        <v>1</v>
      </c>
      <c r="B4" s="368" t="s">
        <v>3</v>
      </c>
      <c r="C4" s="368">
        <v>3</v>
      </c>
      <c r="D4" s="366">
        <v>4</v>
      </c>
    </row>
    <row r="5" spans="1:4">
      <c r="A5" s="517"/>
      <c r="B5" s="520" t="s">
        <v>6</v>
      </c>
      <c r="C5" s="368"/>
      <c r="D5" s="366"/>
    </row>
    <row r="6" spans="1:4">
      <c r="A6" s="652"/>
      <c r="B6" s="4" t="s">
        <v>513</v>
      </c>
      <c r="C6" s="655">
        <v>1255000000</v>
      </c>
      <c r="D6" s="5" t="s">
        <v>1527</v>
      </c>
    </row>
    <row r="7" spans="1:4" s="650" customFormat="1">
      <c r="A7" s="652"/>
      <c r="B7" s="4"/>
      <c r="C7" s="655"/>
      <c r="D7" s="5"/>
    </row>
    <row r="8" spans="1:4" ht="31.5">
      <c r="A8" s="652">
        <v>1</v>
      </c>
      <c r="B8" s="77" t="s">
        <v>4409</v>
      </c>
      <c r="C8" s="654">
        <v>150000000</v>
      </c>
      <c r="D8" s="5" t="s">
        <v>1527</v>
      </c>
    </row>
    <row r="9" spans="1:4">
      <c r="A9" s="652">
        <v>2</v>
      </c>
      <c r="B9" s="77" t="s">
        <v>4410</v>
      </c>
      <c r="C9" s="654">
        <v>25000000</v>
      </c>
      <c r="D9" s="5" t="s">
        <v>1527</v>
      </c>
    </row>
    <row r="10" spans="1:4">
      <c r="A10" s="652">
        <v>3</v>
      </c>
      <c r="B10" s="77" t="s">
        <v>4411</v>
      </c>
      <c r="C10" s="654">
        <v>25000000</v>
      </c>
      <c r="D10" s="5" t="s">
        <v>1527</v>
      </c>
    </row>
    <row r="11" spans="1:4">
      <c r="A11" s="652">
        <v>4</v>
      </c>
      <c r="B11" s="77" t="s">
        <v>4412</v>
      </c>
      <c r="C11" s="654">
        <v>25000000</v>
      </c>
      <c r="D11" s="5" t="s">
        <v>1527</v>
      </c>
    </row>
    <row r="12" spans="1:4">
      <c r="A12" s="652">
        <v>5</v>
      </c>
      <c r="B12" s="77" t="s">
        <v>4413</v>
      </c>
      <c r="C12" s="654">
        <v>25000000</v>
      </c>
      <c r="D12" s="5" t="s">
        <v>1527</v>
      </c>
    </row>
    <row r="13" spans="1:4" ht="31.5">
      <c r="A13" s="652">
        <v>6</v>
      </c>
      <c r="B13" s="77" t="s">
        <v>4414</v>
      </c>
      <c r="C13" s="654">
        <v>25000000</v>
      </c>
      <c r="D13" s="5" t="s">
        <v>1527</v>
      </c>
    </row>
    <row r="14" spans="1:4">
      <c r="A14" s="652">
        <v>7</v>
      </c>
      <c r="B14" s="77" t="s">
        <v>4415</v>
      </c>
      <c r="C14" s="654">
        <v>20000000</v>
      </c>
      <c r="D14" s="5" t="s">
        <v>1527</v>
      </c>
    </row>
    <row r="15" spans="1:4" ht="31.5">
      <c r="A15" s="652">
        <v>8</v>
      </c>
      <c r="B15" s="77" t="s">
        <v>4416</v>
      </c>
      <c r="C15" s="654">
        <v>30000000</v>
      </c>
      <c r="D15" s="5" t="s">
        <v>1527</v>
      </c>
    </row>
    <row r="16" spans="1:4">
      <c r="A16" s="652">
        <v>9</v>
      </c>
      <c r="B16" s="77" t="s">
        <v>4417</v>
      </c>
      <c r="C16" s="654">
        <v>50000000</v>
      </c>
      <c r="D16" s="5" t="s">
        <v>1527</v>
      </c>
    </row>
    <row r="17" spans="1:4">
      <c r="A17" s="652">
        <v>10</v>
      </c>
      <c r="B17" s="77" t="s">
        <v>4418</v>
      </c>
      <c r="C17" s="654">
        <v>20000000</v>
      </c>
      <c r="D17" s="5" t="s">
        <v>1527</v>
      </c>
    </row>
    <row r="18" spans="1:4">
      <c r="A18" s="652">
        <v>11</v>
      </c>
      <c r="B18" s="77" t="s">
        <v>4419</v>
      </c>
      <c r="C18" s="654">
        <v>25000000</v>
      </c>
      <c r="D18" s="5" t="s">
        <v>1527</v>
      </c>
    </row>
    <row r="19" spans="1:4">
      <c r="A19" s="652">
        <v>12</v>
      </c>
      <c r="B19" s="5" t="s">
        <v>4420</v>
      </c>
      <c r="C19" s="654">
        <v>40000000</v>
      </c>
      <c r="D19" s="5" t="s">
        <v>1527</v>
      </c>
    </row>
    <row r="20" spans="1:4">
      <c r="A20" s="652">
        <v>13</v>
      </c>
      <c r="B20" s="77" t="s">
        <v>4421</v>
      </c>
      <c r="C20" s="654">
        <v>25000000</v>
      </c>
      <c r="D20" s="5" t="s">
        <v>1527</v>
      </c>
    </row>
    <row r="21" spans="1:4">
      <c r="A21" s="652">
        <v>14</v>
      </c>
      <c r="B21" s="77" t="s">
        <v>4422</v>
      </c>
      <c r="C21" s="654">
        <v>25000000</v>
      </c>
      <c r="D21" s="5" t="s">
        <v>1527</v>
      </c>
    </row>
    <row r="22" spans="1:4">
      <c r="A22" s="652">
        <v>15</v>
      </c>
      <c r="B22" s="77" t="s">
        <v>4423</v>
      </c>
      <c r="C22" s="654">
        <v>40000000</v>
      </c>
      <c r="D22" s="5" t="s">
        <v>1527</v>
      </c>
    </row>
    <row r="23" spans="1:4">
      <c r="A23" s="652">
        <v>16</v>
      </c>
      <c r="B23" s="77" t="s">
        <v>4424</v>
      </c>
      <c r="C23" s="654">
        <v>40000000</v>
      </c>
      <c r="D23" s="5" t="s">
        <v>1527</v>
      </c>
    </row>
    <row r="24" spans="1:4">
      <c r="A24" s="652">
        <v>17</v>
      </c>
      <c r="B24" s="77" t="s">
        <v>4425</v>
      </c>
      <c r="C24" s="654">
        <v>25000000</v>
      </c>
      <c r="D24" s="5" t="s">
        <v>1527</v>
      </c>
    </row>
    <row r="25" spans="1:4">
      <c r="A25" s="652">
        <v>18</v>
      </c>
      <c r="B25" s="5" t="s">
        <v>4426</v>
      </c>
      <c r="C25" s="654">
        <v>20000000</v>
      </c>
      <c r="D25" s="5" t="s">
        <v>1527</v>
      </c>
    </row>
    <row r="26" spans="1:4">
      <c r="A26" s="652">
        <v>19</v>
      </c>
      <c r="B26" s="77" t="s">
        <v>4427</v>
      </c>
      <c r="C26" s="654">
        <v>20000000</v>
      </c>
      <c r="D26" s="5" t="s">
        <v>1527</v>
      </c>
    </row>
    <row r="27" spans="1:4">
      <c r="A27" s="652">
        <v>20</v>
      </c>
      <c r="B27" s="5" t="s">
        <v>4428</v>
      </c>
      <c r="C27" s="654">
        <v>25000000</v>
      </c>
      <c r="D27" s="5" t="s">
        <v>1527</v>
      </c>
    </row>
    <row r="28" spans="1:4">
      <c r="A28" s="652">
        <v>21</v>
      </c>
      <c r="B28" s="77" t="s">
        <v>4429</v>
      </c>
      <c r="C28" s="654">
        <v>75000000</v>
      </c>
      <c r="D28" s="5" t="s">
        <v>1527</v>
      </c>
    </row>
    <row r="29" spans="1:4">
      <c r="A29" s="652">
        <v>22</v>
      </c>
      <c r="B29" s="77" t="s">
        <v>4430</v>
      </c>
      <c r="C29" s="654">
        <v>100000000</v>
      </c>
      <c r="D29" s="5" t="s">
        <v>1527</v>
      </c>
    </row>
    <row r="30" spans="1:4">
      <c r="A30" s="652">
        <v>23</v>
      </c>
      <c r="B30" s="5" t="s">
        <v>4431</v>
      </c>
      <c r="C30" s="654">
        <v>100000000</v>
      </c>
      <c r="D30" s="5" t="s">
        <v>1527</v>
      </c>
    </row>
    <row r="31" spans="1:4">
      <c r="A31" s="652">
        <v>24</v>
      </c>
      <c r="B31" s="77" t="s">
        <v>4432</v>
      </c>
      <c r="C31" s="654">
        <v>200000000</v>
      </c>
      <c r="D31" s="5" t="s">
        <v>1527</v>
      </c>
    </row>
    <row r="32" spans="1:4" ht="31.5">
      <c r="A32" s="652">
        <v>25</v>
      </c>
      <c r="B32" s="77" t="s">
        <v>4433</v>
      </c>
      <c r="C32" s="654">
        <v>50000000</v>
      </c>
      <c r="D32" s="5" t="s">
        <v>1527</v>
      </c>
    </row>
    <row r="33" spans="1:4" ht="31.5">
      <c r="A33" s="652">
        <v>26</v>
      </c>
      <c r="B33" s="77" t="s">
        <v>4434</v>
      </c>
      <c r="C33" s="654">
        <v>50000000</v>
      </c>
      <c r="D33" s="5" t="s">
        <v>1527</v>
      </c>
    </row>
  </sheetData>
  <printOptions horizontalCentered="1"/>
  <pageMargins left="0.19685039370078741" right="0.19685039370078741" top="0.19685039370078741" bottom="0.19685039370078741" header="0.19685039370078741" footer="0.11811023622047245"/>
  <pageSetup paperSize="402" scale="58" fitToHeight="0" orientation="portrait" horizontalDpi="300" verticalDpi="4294967293" r:id="rId1"/>
  <headerFooter>
    <oddFooter>&amp;C&amp;P&amp;RInformasi APBD 2017</oddFooter>
  </headerFooter>
</worksheet>
</file>

<file path=xl/worksheets/sheet56.xml><?xml version="1.0" encoding="utf-8"?>
<worksheet xmlns="http://schemas.openxmlformats.org/spreadsheetml/2006/main" xmlns:r="http://schemas.openxmlformats.org/officeDocument/2006/relationships">
  <sheetPr>
    <tabColor rgb="FFFF0000"/>
    <pageSetUpPr fitToPage="1"/>
  </sheetPr>
  <dimension ref="A1:D15"/>
  <sheetViews>
    <sheetView view="pageBreakPreview" zoomScale="60" workbookViewId="0">
      <selection activeCell="C4" sqref="C4"/>
    </sheetView>
  </sheetViews>
  <sheetFormatPr defaultColWidth="8.85546875" defaultRowHeight="15.75"/>
  <cols>
    <col min="1" max="1" width="10.7109375" style="112" customWidth="1"/>
    <col min="2" max="2" width="102.7109375" style="112" customWidth="1"/>
    <col min="3" max="3" width="26.7109375" style="112" customWidth="1"/>
    <col min="4" max="4" width="40.7109375" style="112" customWidth="1"/>
    <col min="5" max="16384" width="8.85546875" style="112"/>
  </cols>
  <sheetData>
    <row r="1" spans="1:4">
      <c r="B1" s="498" t="s">
        <v>8</v>
      </c>
    </row>
    <row r="2" spans="1:4">
      <c r="B2" s="498"/>
    </row>
    <row r="3" spans="1:4" ht="31.5">
      <c r="A3" s="517" t="s">
        <v>112</v>
      </c>
      <c r="B3" s="368" t="s">
        <v>2</v>
      </c>
      <c r="C3" s="368" t="s">
        <v>3115</v>
      </c>
      <c r="D3" s="366" t="s">
        <v>525</v>
      </c>
    </row>
    <row r="4" spans="1:4">
      <c r="A4" s="517">
        <v>1</v>
      </c>
      <c r="B4" s="368" t="s">
        <v>3</v>
      </c>
      <c r="C4" s="368">
        <v>3</v>
      </c>
      <c r="D4" s="366">
        <v>4</v>
      </c>
    </row>
    <row r="5" spans="1:4">
      <c r="A5" s="54"/>
      <c r="B5" s="67"/>
      <c r="C5" s="69"/>
      <c r="D5" s="54"/>
    </row>
    <row r="6" spans="1:4">
      <c r="A6" s="54"/>
      <c r="B6" s="67" t="s">
        <v>1528</v>
      </c>
      <c r="C6" s="69"/>
      <c r="D6" s="54"/>
    </row>
    <row r="7" spans="1:4">
      <c r="A7" s="499"/>
      <c r="B7" s="4" t="s">
        <v>423</v>
      </c>
      <c r="C7" s="656">
        <v>13295000000</v>
      </c>
      <c r="D7" s="654"/>
    </row>
    <row r="8" spans="1:4">
      <c r="A8" s="499"/>
      <c r="B8" s="13"/>
      <c r="C8" s="658"/>
      <c r="D8" s="13"/>
    </row>
    <row r="9" spans="1:4">
      <c r="A9" s="120">
        <v>1</v>
      </c>
      <c r="B9" s="5" t="s">
        <v>4406</v>
      </c>
      <c r="C9" s="657">
        <v>20000000</v>
      </c>
      <c r="D9" s="5" t="s">
        <v>421</v>
      </c>
    </row>
    <row r="10" spans="1:4">
      <c r="A10" s="499">
        <v>2</v>
      </c>
      <c r="B10" s="5" t="s">
        <v>1529</v>
      </c>
      <c r="C10" s="657">
        <v>5000000000</v>
      </c>
      <c r="D10" s="5" t="s">
        <v>421</v>
      </c>
    </row>
    <row r="11" spans="1:4">
      <c r="A11" s="120">
        <v>3</v>
      </c>
      <c r="B11" s="77" t="s">
        <v>4407</v>
      </c>
      <c r="C11" s="657">
        <v>5000000000</v>
      </c>
      <c r="D11" s="5" t="s">
        <v>115</v>
      </c>
    </row>
    <row r="12" spans="1:4" ht="31.5">
      <c r="A12" s="652">
        <v>4</v>
      </c>
      <c r="B12" s="77" t="s">
        <v>1530</v>
      </c>
      <c r="C12" s="657">
        <v>150000000</v>
      </c>
      <c r="D12" s="5" t="s">
        <v>115</v>
      </c>
    </row>
    <row r="13" spans="1:4">
      <c r="A13" s="120">
        <v>5</v>
      </c>
      <c r="B13" s="5" t="s">
        <v>1531</v>
      </c>
      <c r="C13" s="657">
        <v>500000000</v>
      </c>
      <c r="D13" s="5" t="s">
        <v>145</v>
      </c>
    </row>
    <row r="14" spans="1:4">
      <c r="A14" s="652">
        <v>6</v>
      </c>
      <c r="B14" s="5" t="s">
        <v>4408</v>
      </c>
      <c r="C14" s="657">
        <v>2625000000</v>
      </c>
      <c r="D14" s="5" t="s">
        <v>151</v>
      </c>
    </row>
    <row r="15" spans="1:4">
      <c r="A15" s="499"/>
      <c r="B15" s="497"/>
      <c r="C15" s="16"/>
      <c r="D15" s="54"/>
    </row>
  </sheetData>
  <printOptions horizontalCentered="1"/>
  <pageMargins left="0.19685039370078741" right="0.19685039370078741" top="0.19685039370078741" bottom="0.19685039370078741" header="0.19685039370078741" footer="0.11811023622047245"/>
  <pageSetup paperSize="402" scale="58" fitToHeight="0" orientation="portrait" horizontalDpi="300" verticalDpi="4294967293" r:id="rId1"/>
  <headerFooter>
    <oddFooter>&amp;C&amp;P&amp;RInformasi APBD 2017</oddFooter>
  </headerFooter>
</worksheet>
</file>

<file path=xl/worksheets/sheet57.xml><?xml version="1.0" encoding="utf-8"?>
<worksheet xmlns="http://schemas.openxmlformats.org/spreadsheetml/2006/main" xmlns:r="http://schemas.openxmlformats.org/officeDocument/2006/relationships">
  <sheetPr>
    <tabColor rgb="FFFF0000"/>
    <pageSetUpPr fitToPage="1"/>
  </sheetPr>
  <dimension ref="A1:D171"/>
  <sheetViews>
    <sheetView view="pageBreakPreview" zoomScale="60" workbookViewId="0">
      <selection activeCell="B171" sqref="B171"/>
    </sheetView>
  </sheetViews>
  <sheetFormatPr defaultColWidth="8.85546875" defaultRowHeight="15.75"/>
  <cols>
    <col min="1" max="1" width="10.7109375" style="112" customWidth="1"/>
    <col min="2" max="2" width="102.7109375" style="112" customWidth="1"/>
    <col min="3" max="3" width="26.7109375" style="112" customWidth="1"/>
    <col min="4" max="4" width="40.7109375" style="112" customWidth="1"/>
    <col min="5" max="16384" width="8.85546875" style="112"/>
  </cols>
  <sheetData>
    <row r="1" spans="1:4">
      <c r="B1" s="67" t="s">
        <v>515</v>
      </c>
    </row>
    <row r="2" spans="1:4">
      <c r="B2" s="498"/>
    </row>
    <row r="3" spans="1:4" ht="31.5">
      <c r="A3" s="517" t="s">
        <v>112</v>
      </c>
      <c r="B3" s="368" t="s">
        <v>2</v>
      </c>
      <c r="C3" s="368" t="s">
        <v>3115</v>
      </c>
      <c r="D3" s="366" t="s">
        <v>525</v>
      </c>
    </row>
    <row r="4" spans="1:4">
      <c r="A4" s="517">
        <v>1</v>
      </c>
      <c r="B4" s="368" t="s">
        <v>3</v>
      </c>
      <c r="C4" s="368">
        <v>3</v>
      </c>
      <c r="D4" s="366">
        <v>4</v>
      </c>
    </row>
    <row r="5" spans="1:4">
      <c r="A5" s="54"/>
      <c r="B5" s="54"/>
      <c r="C5" s="54"/>
      <c r="D5" s="54"/>
    </row>
    <row r="6" spans="1:4">
      <c r="A6" s="499"/>
      <c r="B6" s="67" t="s">
        <v>9</v>
      </c>
      <c r="C6" s="10"/>
      <c r="D6" s="499"/>
    </row>
    <row r="7" spans="1:4" ht="16.5">
      <c r="A7" s="262"/>
      <c r="B7" s="668" t="s">
        <v>515</v>
      </c>
      <c r="C7" s="669">
        <v>14455000000</v>
      </c>
      <c r="D7" s="666" t="s">
        <v>3114</v>
      </c>
    </row>
    <row r="8" spans="1:4">
      <c r="A8" s="262"/>
      <c r="B8" s="666"/>
      <c r="C8" s="670"/>
      <c r="D8" s="666"/>
    </row>
    <row r="9" spans="1:4">
      <c r="A9" s="120">
        <v>1</v>
      </c>
      <c r="B9" s="667" t="s">
        <v>1532</v>
      </c>
      <c r="C9" s="670">
        <v>65846000</v>
      </c>
      <c r="D9" s="666" t="s">
        <v>3114</v>
      </c>
    </row>
    <row r="10" spans="1:4">
      <c r="A10" s="499">
        <v>2</v>
      </c>
      <c r="B10" s="667" t="s">
        <v>1533</v>
      </c>
      <c r="C10" s="670">
        <v>69483000</v>
      </c>
      <c r="D10" s="666" t="s">
        <v>3114</v>
      </c>
    </row>
    <row r="11" spans="1:4">
      <c r="A11" s="120">
        <v>3</v>
      </c>
      <c r="B11" s="667" t="s">
        <v>1534</v>
      </c>
      <c r="C11" s="670">
        <v>69824000</v>
      </c>
      <c r="D11" s="666" t="s">
        <v>3114</v>
      </c>
    </row>
    <row r="12" spans="1:4">
      <c r="A12" s="652">
        <v>4</v>
      </c>
      <c r="B12" s="667" t="s">
        <v>1535</v>
      </c>
      <c r="C12" s="670">
        <v>68230000</v>
      </c>
      <c r="D12" s="666" t="s">
        <v>3114</v>
      </c>
    </row>
    <row r="13" spans="1:4">
      <c r="A13" s="120">
        <v>5</v>
      </c>
      <c r="B13" s="667" t="s">
        <v>1536</v>
      </c>
      <c r="C13" s="670">
        <v>67086000</v>
      </c>
      <c r="D13" s="666" t="s">
        <v>3114</v>
      </c>
    </row>
    <row r="14" spans="1:4">
      <c r="A14" s="652">
        <v>6</v>
      </c>
      <c r="B14" s="667" t="s">
        <v>1537</v>
      </c>
      <c r="C14" s="670">
        <v>65118000</v>
      </c>
      <c r="D14" s="666" t="s">
        <v>3114</v>
      </c>
    </row>
    <row r="15" spans="1:4">
      <c r="A15" s="120">
        <v>7</v>
      </c>
      <c r="B15" s="667" t="s">
        <v>1538</v>
      </c>
      <c r="C15" s="670">
        <v>61852000</v>
      </c>
      <c r="D15" s="666" t="s">
        <v>3114</v>
      </c>
    </row>
    <row r="16" spans="1:4">
      <c r="A16" s="652">
        <v>8</v>
      </c>
      <c r="B16" s="667" t="s">
        <v>1539</v>
      </c>
      <c r="C16" s="670">
        <v>63067000</v>
      </c>
      <c r="D16" s="666" t="s">
        <v>3114</v>
      </c>
    </row>
    <row r="17" spans="1:4">
      <c r="A17" s="120">
        <v>9</v>
      </c>
      <c r="B17" s="667" t="s">
        <v>1540</v>
      </c>
      <c r="C17" s="670">
        <v>63790000</v>
      </c>
      <c r="D17" s="666" t="s">
        <v>3114</v>
      </c>
    </row>
    <row r="18" spans="1:4">
      <c r="A18" s="652">
        <v>10</v>
      </c>
      <c r="B18" s="667" t="s">
        <v>1541</v>
      </c>
      <c r="C18" s="670">
        <v>64400000</v>
      </c>
      <c r="D18" s="666" t="s">
        <v>3114</v>
      </c>
    </row>
    <row r="19" spans="1:4">
      <c r="A19" s="120">
        <v>11</v>
      </c>
      <c r="B19" s="667" t="s">
        <v>1542</v>
      </c>
      <c r="C19" s="670">
        <v>69032000</v>
      </c>
      <c r="D19" s="666" t="s">
        <v>3114</v>
      </c>
    </row>
    <row r="20" spans="1:4">
      <c r="A20" s="652">
        <v>12</v>
      </c>
      <c r="B20" s="667" t="s">
        <v>1543</v>
      </c>
      <c r="C20" s="670">
        <v>64676000</v>
      </c>
      <c r="D20" s="666" t="s">
        <v>3114</v>
      </c>
    </row>
    <row r="21" spans="1:4">
      <c r="A21" s="120">
        <v>13</v>
      </c>
      <c r="B21" s="667" t="s">
        <v>1544</v>
      </c>
      <c r="C21" s="670">
        <v>66148000</v>
      </c>
      <c r="D21" s="666" t="s">
        <v>3114</v>
      </c>
    </row>
    <row r="22" spans="1:4">
      <c r="A22" s="652">
        <v>14</v>
      </c>
      <c r="B22" s="667" t="s">
        <v>1545</v>
      </c>
      <c r="C22" s="670">
        <v>71034000</v>
      </c>
      <c r="D22" s="666" t="s">
        <v>3114</v>
      </c>
    </row>
    <row r="23" spans="1:4">
      <c r="A23" s="120">
        <v>15</v>
      </c>
      <c r="B23" s="667" t="s">
        <v>1546</v>
      </c>
      <c r="C23" s="670">
        <v>63496000</v>
      </c>
      <c r="D23" s="666" t="s">
        <v>3114</v>
      </c>
    </row>
    <row r="24" spans="1:4">
      <c r="A24" s="652">
        <v>16</v>
      </c>
      <c r="B24" s="667" t="s">
        <v>1547</v>
      </c>
      <c r="C24" s="670">
        <v>66674000</v>
      </c>
      <c r="D24" s="666" t="s">
        <v>3114</v>
      </c>
    </row>
    <row r="25" spans="1:4">
      <c r="A25" s="120">
        <v>17</v>
      </c>
      <c r="B25" s="667" t="s">
        <v>1548</v>
      </c>
      <c r="C25" s="670">
        <v>64021000</v>
      </c>
      <c r="D25" s="666" t="s">
        <v>3114</v>
      </c>
    </row>
    <row r="26" spans="1:4">
      <c r="A26" s="652">
        <v>18</v>
      </c>
      <c r="B26" s="667" t="s">
        <v>1549</v>
      </c>
      <c r="C26" s="670">
        <v>64727000</v>
      </c>
      <c r="D26" s="666" t="s">
        <v>3114</v>
      </c>
    </row>
    <row r="27" spans="1:4">
      <c r="A27" s="120">
        <v>19</v>
      </c>
      <c r="B27" s="667" t="s">
        <v>1550</v>
      </c>
      <c r="C27" s="670">
        <v>67321000</v>
      </c>
      <c r="D27" s="666" t="s">
        <v>3114</v>
      </c>
    </row>
    <row r="28" spans="1:4">
      <c r="A28" s="652">
        <v>20</v>
      </c>
      <c r="B28" s="667" t="s">
        <v>1551</v>
      </c>
      <c r="C28" s="670">
        <v>61937000</v>
      </c>
      <c r="D28" s="666" t="s">
        <v>3114</v>
      </c>
    </row>
    <row r="29" spans="1:4">
      <c r="A29" s="120">
        <v>21</v>
      </c>
      <c r="B29" s="667" t="s">
        <v>1552</v>
      </c>
      <c r="C29" s="670">
        <v>70063000</v>
      </c>
      <c r="D29" s="666" t="s">
        <v>3114</v>
      </c>
    </row>
    <row r="30" spans="1:4">
      <c r="A30" s="652">
        <v>22</v>
      </c>
      <c r="B30" s="667" t="s">
        <v>1553</v>
      </c>
      <c r="C30" s="670">
        <v>69992000</v>
      </c>
      <c r="D30" s="666" t="s">
        <v>3114</v>
      </c>
    </row>
    <row r="31" spans="1:4">
      <c r="A31" s="120">
        <v>23</v>
      </c>
      <c r="B31" s="667" t="s">
        <v>1554</v>
      </c>
      <c r="C31" s="670">
        <v>66842000</v>
      </c>
      <c r="D31" s="666" t="s">
        <v>3114</v>
      </c>
    </row>
    <row r="32" spans="1:4">
      <c r="A32" s="652">
        <v>24</v>
      </c>
      <c r="B32" s="667" t="s">
        <v>1555</v>
      </c>
      <c r="C32" s="670">
        <v>68113000</v>
      </c>
      <c r="D32" s="666" t="s">
        <v>3114</v>
      </c>
    </row>
    <row r="33" spans="1:4">
      <c r="A33" s="120">
        <v>25</v>
      </c>
      <c r="B33" s="667" t="s">
        <v>1556</v>
      </c>
      <c r="C33" s="670">
        <v>65583000</v>
      </c>
      <c r="D33" s="666" t="s">
        <v>3114</v>
      </c>
    </row>
    <row r="34" spans="1:4">
      <c r="A34" s="652">
        <v>26</v>
      </c>
      <c r="B34" s="667" t="s">
        <v>1557</v>
      </c>
      <c r="C34" s="670">
        <v>67425000</v>
      </c>
      <c r="D34" s="666" t="s">
        <v>3114</v>
      </c>
    </row>
    <row r="35" spans="1:4">
      <c r="A35" s="120">
        <v>27</v>
      </c>
      <c r="B35" s="667" t="s">
        <v>1558</v>
      </c>
      <c r="C35" s="670">
        <v>69692000</v>
      </c>
      <c r="D35" s="666" t="s">
        <v>3114</v>
      </c>
    </row>
    <row r="36" spans="1:4">
      <c r="A36" s="652">
        <v>28</v>
      </c>
      <c r="B36" s="667" t="s">
        <v>1559</v>
      </c>
      <c r="C36" s="670">
        <v>66629000</v>
      </c>
      <c r="D36" s="666" t="s">
        <v>3114</v>
      </c>
    </row>
    <row r="37" spans="1:4">
      <c r="A37" s="120">
        <v>29</v>
      </c>
      <c r="B37" s="667" t="s">
        <v>1560</v>
      </c>
      <c r="C37" s="670">
        <v>66154000</v>
      </c>
      <c r="D37" s="666" t="s">
        <v>3114</v>
      </c>
    </row>
    <row r="38" spans="1:4">
      <c r="A38" s="652">
        <v>30</v>
      </c>
      <c r="B38" s="667" t="s">
        <v>1561</v>
      </c>
      <c r="C38" s="670">
        <v>72829000</v>
      </c>
      <c r="D38" s="666" t="s">
        <v>3114</v>
      </c>
    </row>
    <row r="39" spans="1:4">
      <c r="A39" s="120">
        <v>31</v>
      </c>
      <c r="B39" s="667" t="s">
        <v>1562</v>
      </c>
      <c r="C39" s="670">
        <v>65534000</v>
      </c>
      <c r="D39" s="666" t="s">
        <v>3114</v>
      </c>
    </row>
    <row r="40" spans="1:4">
      <c r="A40" s="652">
        <v>32</v>
      </c>
      <c r="B40" s="667" t="s">
        <v>1563</v>
      </c>
      <c r="C40" s="670">
        <v>63773000</v>
      </c>
      <c r="D40" s="666" t="s">
        <v>3114</v>
      </c>
    </row>
    <row r="41" spans="1:4">
      <c r="A41" s="120">
        <v>33</v>
      </c>
      <c r="B41" s="667" t="s">
        <v>1564</v>
      </c>
      <c r="C41" s="670">
        <v>63410000</v>
      </c>
      <c r="D41" s="666" t="s">
        <v>3114</v>
      </c>
    </row>
    <row r="42" spans="1:4">
      <c r="A42" s="652">
        <v>34</v>
      </c>
      <c r="B42" s="667" t="s">
        <v>1565</v>
      </c>
      <c r="C42" s="670">
        <v>59880000</v>
      </c>
      <c r="D42" s="666" t="s">
        <v>3114</v>
      </c>
    </row>
    <row r="43" spans="1:4">
      <c r="A43" s="120">
        <v>35</v>
      </c>
      <c r="B43" s="667" t="s">
        <v>1566</v>
      </c>
      <c r="C43" s="670">
        <v>63783000</v>
      </c>
      <c r="D43" s="666" t="s">
        <v>3114</v>
      </c>
    </row>
    <row r="44" spans="1:4">
      <c r="A44" s="652">
        <v>36</v>
      </c>
      <c r="B44" s="667" t="s">
        <v>1567</v>
      </c>
      <c r="C44" s="670">
        <v>63178000</v>
      </c>
      <c r="D44" s="666" t="s">
        <v>3114</v>
      </c>
    </row>
    <row r="45" spans="1:4">
      <c r="A45" s="120">
        <v>37</v>
      </c>
      <c r="B45" s="667" t="s">
        <v>1568</v>
      </c>
      <c r="C45" s="670">
        <v>69918000</v>
      </c>
      <c r="D45" s="666" t="s">
        <v>3114</v>
      </c>
    </row>
    <row r="46" spans="1:4">
      <c r="A46" s="652">
        <v>38</v>
      </c>
      <c r="B46" s="667" t="s">
        <v>1569</v>
      </c>
      <c r="C46" s="670">
        <v>62132000</v>
      </c>
      <c r="D46" s="666" t="s">
        <v>3114</v>
      </c>
    </row>
    <row r="47" spans="1:4">
      <c r="A47" s="120">
        <v>39</v>
      </c>
      <c r="B47" s="667" t="s">
        <v>1570</v>
      </c>
      <c r="C47" s="670">
        <v>61801000</v>
      </c>
      <c r="D47" s="666" t="s">
        <v>3114</v>
      </c>
    </row>
    <row r="48" spans="1:4">
      <c r="A48" s="652">
        <v>40</v>
      </c>
      <c r="B48" s="667" t="s">
        <v>1571</v>
      </c>
      <c r="C48" s="670">
        <v>64362000</v>
      </c>
      <c r="D48" s="666" t="s">
        <v>3114</v>
      </c>
    </row>
    <row r="49" spans="1:4">
      <c r="A49" s="120">
        <v>41</v>
      </c>
      <c r="B49" s="667" t="s">
        <v>1572</v>
      </c>
      <c r="C49" s="670">
        <v>63411000</v>
      </c>
      <c r="D49" s="666" t="s">
        <v>3114</v>
      </c>
    </row>
    <row r="50" spans="1:4">
      <c r="A50" s="652">
        <v>42</v>
      </c>
      <c r="B50" s="667" t="s">
        <v>1573</v>
      </c>
      <c r="C50" s="670">
        <v>61557000</v>
      </c>
      <c r="D50" s="666" t="s">
        <v>3114</v>
      </c>
    </row>
    <row r="51" spans="1:4">
      <c r="A51" s="120">
        <v>43</v>
      </c>
      <c r="B51" s="667" t="s">
        <v>1574</v>
      </c>
      <c r="C51" s="670">
        <v>69794000</v>
      </c>
      <c r="D51" s="666" t="s">
        <v>3114</v>
      </c>
    </row>
    <row r="52" spans="1:4">
      <c r="A52" s="652">
        <v>44</v>
      </c>
      <c r="B52" s="667" t="s">
        <v>1575</v>
      </c>
      <c r="C52" s="670">
        <v>70088000</v>
      </c>
      <c r="D52" s="666" t="s">
        <v>3114</v>
      </c>
    </row>
    <row r="53" spans="1:4">
      <c r="A53" s="120">
        <v>45</v>
      </c>
      <c r="B53" s="667" t="s">
        <v>1576</v>
      </c>
      <c r="C53" s="670">
        <v>79883000</v>
      </c>
      <c r="D53" s="666" t="s">
        <v>3114</v>
      </c>
    </row>
    <row r="54" spans="1:4">
      <c r="A54" s="652">
        <v>46</v>
      </c>
      <c r="B54" s="667" t="s">
        <v>1577</v>
      </c>
      <c r="C54" s="670">
        <v>71083000</v>
      </c>
      <c r="D54" s="666" t="s">
        <v>3114</v>
      </c>
    </row>
    <row r="55" spans="1:4">
      <c r="A55" s="120">
        <v>47</v>
      </c>
      <c r="B55" s="667" t="s">
        <v>1578</v>
      </c>
      <c r="C55" s="670">
        <v>64446000</v>
      </c>
      <c r="D55" s="666" t="s">
        <v>3114</v>
      </c>
    </row>
    <row r="56" spans="1:4">
      <c r="A56" s="652">
        <v>48</v>
      </c>
      <c r="B56" s="667" t="s">
        <v>1579</v>
      </c>
      <c r="C56" s="670">
        <v>66776000</v>
      </c>
      <c r="D56" s="666" t="s">
        <v>3114</v>
      </c>
    </row>
    <row r="57" spans="1:4">
      <c r="A57" s="120">
        <v>49</v>
      </c>
      <c r="B57" s="667" t="s">
        <v>1580</v>
      </c>
      <c r="C57" s="670">
        <v>67097000</v>
      </c>
      <c r="D57" s="666" t="s">
        <v>3114</v>
      </c>
    </row>
    <row r="58" spans="1:4">
      <c r="A58" s="652">
        <v>50</v>
      </c>
      <c r="B58" s="667" t="s">
        <v>1581</v>
      </c>
      <c r="C58" s="670">
        <v>64786000</v>
      </c>
      <c r="D58" s="666" t="s">
        <v>3114</v>
      </c>
    </row>
    <row r="59" spans="1:4">
      <c r="A59" s="120">
        <v>51</v>
      </c>
      <c r="B59" s="667" t="s">
        <v>1582</v>
      </c>
      <c r="C59" s="670">
        <v>74607000</v>
      </c>
      <c r="D59" s="666" t="s">
        <v>3114</v>
      </c>
    </row>
    <row r="60" spans="1:4">
      <c r="A60" s="652">
        <v>52</v>
      </c>
      <c r="B60" s="667" t="s">
        <v>1583</v>
      </c>
      <c r="C60" s="670">
        <v>61702000</v>
      </c>
      <c r="D60" s="666" t="s">
        <v>3114</v>
      </c>
    </row>
    <row r="61" spans="1:4">
      <c r="A61" s="120">
        <v>53</v>
      </c>
      <c r="B61" s="667" t="s">
        <v>1584</v>
      </c>
      <c r="C61" s="670">
        <v>69038000</v>
      </c>
      <c r="D61" s="666" t="s">
        <v>3114</v>
      </c>
    </row>
    <row r="62" spans="1:4">
      <c r="A62" s="652">
        <v>54</v>
      </c>
      <c r="B62" s="667" t="s">
        <v>1585</v>
      </c>
      <c r="C62" s="670">
        <v>72267000</v>
      </c>
      <c r="D62" s="666" t="s">
        <v>3114</v>
      </c>
    </row>
    <row r="63" spans="1:4">
      <c r="A63" s="120">
        <v>55</v>
      </c>
      <c r="B63" s="667" t="s">
        <v>1586</v>
      </c>
      <c r="C63" s="670">
        <v>68791000</v>
      </c>
      <c r="D63" s="666" t="s">
        <v>3114</v>
      </c>
    </row>
    <row r="64" spans="1:4">
      <c r="A64" s="652">
        <v>56</v>
      </c>
      <c r="B64" s="667" t="s">
        <v>1587</v>
      </c>
      <c r="C64" s="670">
        <v>73804000</v>
      </c>
      <c r="D64" s="666" t="s">
        <v>3114</v>
      </c>
    </row>
    <row r="65" spans="1:4">
      <c r="A65" s="120">
        <v>57</v>
      </c>
      <c r="B65" s="667" t="s">
        <v>1588</v>
      </c>
      <c r="C65" s="670">
        <v>68450000</v>
      </c>
      <c r="D65" s="666" t="s">
        <v>3114</v>
      </c>
    </row>
    <row r="66" spans="1:4">
      <c r="A66" s="652">
        <v>58</v>
      </c>
      <c r="B66" s="667" t="s">
        <v>1589</v>
      </c>
      <c r="C66" s="670">
        <v>63088000</v>
      </c>
      <c r="D66" s="666" t="s">
        <v>3114</v>
      </c>
    </row>
    <row r="67" spans="1:4">
      <c r="A67" s="120">
        <v>59</v>
      </c>
      <c r="B67" s="667" t="s">
        <v>1590</v>
      </c>
      <c r="C67" s="670">
        <v>62710000</v>
      </c>
      <c r="D67" s="666" t="s">
        <v>3114</v>
      </c>
    </row>
    <row r="68" spans="1:4">
      <c r="A68" s="652">
        <v>60</v>
      </c>
      <c r="B68" s="667" t="s">
        <v>1591</v>
      </c>
      <c r="C68" s="670">
        <v>68198000</v>
      </c>
      <c r="D68" s="666" t="s">
        <v>3114</v>
      </c>
    </row>
    <row r="69" spans="1:4">
      <c r="A69" s="120">
        <v>61</v>
      </c>
      <c r="B69" s="667" t="s">
        <v>1592</v>
      </c>
      <c r="C69" s="670">
        <v>65188000</v>
      </c>
      <c r="D69" s="666" t="s">
        <v>3114</v>
      </c>
    </row>
    <row r="70" spans="1:4">
      <c r="A70" s="652">
        <v>62</v>
      </c>
      <c r="B70" s="667" t="s">
        <v>1593</v>
      </c>
      <c r="C70" s="670">
        <v>57199000</v>
      </c>
      <c r="D70" s="666" t="s">
        <v>3114</v>
      </c>
    </row>
    <row r="71" spans="1:4">
      <c r="A71" s="120">
        <v>63</v>
      </c>
      <c r="B71" s="667" t="s">
        <v>1594</v>
      </c>
      <c r="C71" s="670">
        <v>67719000</v>
      </c>
      <c r="D71" s="666" t="s">
        <v>3114</v>
      </c>
    </row>
    <row r="72" spans="1:4">
      <c r="A72" s="652">
        <v>64</v>
      </c>
      <c r="B72" s="667" t="s">
        <v>1595</v>
      </c>
      <c r="C72" s="670">
        <v>62766000</v>
      </c>
      <c r="D72" s="666" t="s">
        <v>3114</v>
      </c>
    </row>
    <row r="73" spans="1:4">
      <c r="A73" s="120">
        <v>65</v>
      </c>
      <c r="B73" s="667" t="s">
        <v>1596</v>
      </c>
      <c r="C73" s="670">
        <v>59220000</v>
      </c>
      <c r="D73" s="666" t="s">
        <v>3114</v>
      </c>
    </row>
    <row r="74" spans="1:4">
      <c r="A74" s="652">
        <v>66</v>
      </c>
      <c r="B74" s="667" t="s">
        <v>1597</v>
      </c>
      <c r="C74" s="670">
        <v>60362000</v>
      </c>
      <c r="D74" s="666" t="s">
        <v>3114</v>
      </c>
    </row>
    <row r="75" spans="1:4">
      <c r="A75" s="120">
        <v>67</v>
      </c>
      <c r="B75" s="667" t="s">
        <v>1598</v>
      </c>
      <c r="C75" s="670">
        <v>62255000</v>
      </c>
      <c r="D75" s="666" t="s">
        <v>3114</v>
      </c>
    </row>
    <row r="76" spans="1:4">
      <c r="A76" s="652">
        <v>68</v>
      </c>
      <c r="B76" s="667" t="s">
        <v>1599</v>
      </c>
      <c r="C76" s="670">
        <v>96610000</v>
      </c>
      <c r="D76" s="666" t="s">
        <v>3114</v>
      </c>
    </row>
    <row r="77" spans="1:4">
      <c r="A77" s="120">
        <v>69</v>
      </c>
      <c r="B77" s="667" t="s">
        <v>1600</v>
      </c>
      <c r="C77" s="670">
        <v>67464000</v>
      </c>
      <c r="D77" s="666" t="s">
        <v>3114</v>
      </c>
    </row>
    <row r="78" spans="1:4">
      <c r="A78" s="652">
        <v>70</v>
      </c>
      <c r="B78" s="667" t="s">
        <v>1601</v>
      </c>
      <c r="C78" s="670">
        <v>69610000</v>
      </c>
      <c r="D78" s="666" t="s">
        <v>3114</v>
      </c>
    </row>
    <row r="79" spans="1:4">
      <c r="A79" s="120">
        <v>71</v>
      </c>
      <c r="B79" s="667" t="s">
        <v>1602</v>
      </c>
      <c r="C79" s="670">
        <v>80159000</v>
      </c>
      <c r="D79" s="666" t="s">
        <v>3114</v>
      </c>
    </row>
    <row r="80" spans="1:4">
      <c r="A80" s="652">
        <v>72</v>
      </c>
      <c r="B80" s="667" t="s">
        <v>1603</v>
      </c>
      <c r="C80" s="670">
        <v>75751000</v>
      </c>
      <c r="D80" s="666" t="s">
        <v>3114</v>
      </c>
    </row>
    <row r="81" spans="1:4">
      <c r="A81" s="120">
        <v>73</v>
      </c>
      <c r="B81" s="667" t="s">
        <v>1604</v>
      </c>
      <c r="C81" s="670">
        <v>67037000</v>
      </c>
      <c r="D81" s="666" t="s">
        <v>3114</v>
      </c>
    </row>
    <row r="82" spans="1:4">
      <c r="A82" s="652">
        <v>74</v>
      </c>
      <c r="B82" s="667" t="s">
        <v>1605</v>
      </c>
      <c r="C82" s="670">
        <v>66355000</v>
      </c>
      <c r="D82" s="666" t="s">
        <v>3114</v>
      </c>
    </row>
    <row r="83" spans="1:4">
      <c r="A83" s="120">
        <v>75</v>
      </c>
      <c r="B83" s="667" t="s">
        <v>1606</v>
      </c>
      <c r="C83" s="670">
        <v>66581000</v>
      </c>
      <c r="D83" s="666" t="s">
        <v>3114</v>
      </c>
    </row>
    <row r="84" spans="1:4">
      <c r="A84" s="652">
        <v>76</v>
      </c>
      <c r="B84" s="667" t="s">
        <v>1607</v>
      </c>
      <c r="C84" s="670">
        <v>68614000</v>
      </c>
      <c r="D84" s="666" t="s">
        <v>3114</v>
      </c>
    </row>
    <row r="85" spans="1:4">
      <c r="A85" s="120">
        <v>77</v>
      </c>
      <c r="B85" s="667" t="s">
        <v>1608</v>
      </c>
      <c r="C85" s="670">
        <v>67372000</v>
      </c>
      <c r="D85" s="666" t="s">
        <v>3114</v>
      </c>
    </row>
    <row r="86" spans="1:4">
      <c r="A86" s="652">
        <v>78</v>
      </c>
      <c r="B86" s="667" t="s">
        <v>1609</v>
      </c>
      <c r="C86" s="670">
        <v>67743000</v>
      </c>
      <c r="D86" s="666" t="s">
        <v>3114</v>
      </c>
    </row>
    <row r="87" spans="1:4">
      <c r="A87" s="120">
        <v>79</v>
      </c>
      <c r="B87" s="667" t="s">
        <v>1610</v>
      </c>
      <c r="C87" s="670">
        <v>73480000</v>
      </c>
      <c r="D87" s="666" t="s">
        <v>3114</v>
      </c>
    </row>
    <row r="88" spans="1:4">
      <c r="A88" s="652">
        <v>80</v>
      </c>
      <c r="B88" s="667" t="s">
        <v>1611</v>
      </c>
      <c r="C88" s="670">
        <v>134231000</v>
      </c>
      <c r="D88" s="666" t="s">
        <v>3114</v>
      </c>
    </row>
    <row r="89" spans="1:4">
      <c r="A89" s="120">
        <v>81</v>
      </c>
      <c r="B89" s="667" t="s">
        <v>1612</v>
      </c>
      <c r="C89" s="670">
        <v>101177000</v>
      </c>
      <c r="D89" s="666" t="s">
        <v>3114</v>
      </c>
    </row>
    <row r="90" spans="1:4">
      <c r="A90" s="652">
        <v>82</v>
      </c>
      <c r="B90" s="667" t="s">
        <v>1613</v>
      </c>
      <c r="C90" s="670">
        <v>79639000</v>
      </c>
      <c r="D90" s="666" t="s">
        <v>3114</v>
      </c>
    </row>
    <row r="91" spans="1:4">
      <c r="A91" s="120">
        <v>83</v>
      </c>
      <c r="B91" s="667" t="s">
        <v>1614</v>
      </c>
      <c r="C91" s="670">
        <v>71090000</v>
      </c>
      <c r="D91" s="666" t="s">
        <v>3114</v>
      </c>
    </row>
    <row r="92" spans="1:4">
      <c r="A92" s="652">
        <v>84</v>
      </c>
      <c r="B92" s="667" t="s">
        <v>1615</v>
      </c>
      <c r="C92" s="670">
        <v>77731000</v>
      </c>
      <c r="D92" s="666" t="s">
        <v>3114</v>
      </c>
    </row>
    <row r="93" spans="1:4">
      <c r="A93" s="120">
        <v>85</v>
      </c>
      <c r="B93" s="667" t="s">
        <v>1616</v>
      </c>
      <c r="C93" s="670">
        <v>74682000</v>
      </c>
      <c r="D93" s="666" t="s">
        <v>3114</v>
      </c>
    </row>
    <row r="94" spans="1:4">
      <c r="A94" s="652">
        <v>86</v>
      </c>
      <c r="B94" s="667" t="s">
        <v>1617</v>
      </c>
      <c r="C94" s="670">
        <v>145916000</v>
      </c>
      <c r="D94" s="666" t="s">
        <v>3114</v>
      </c>
    </row>
    <row r="95" spans="1:4">
      <c r="A95" s="120">
        <v>87</v>
      </c>
      <c r="B95" s="667" t="s">
        <v>1618</v>
      </c>
      <c r="C95" s="670">
        <v>68791000</v>
      </c>
      <c r="D95" s="666" t="s">
        <v>3114</v>
      </c>
    </row>
    <row r="96" spans="1:4">
      <c r="A96" s="652">
        <v>88</v>
      </c>
      <c r="B96" s="667" t="s">
        <v>1619</v>
      </c>
      <c r="C96" s="670">
        <v>66458000</v>
      </c>
      <c r="D96" s="666" t="s">
        <v>3114</v>
      </c>
    </row>
    <row r="97" spans="1:4">
      <c r="A97" s="120">
        <v>89</v>
      </c>
      <c r="B97" s="667" t="s">
        <v>1620</v>
      </c>
      <c r="C97" s="670">
        <v>87118000</v>
      </c>
      <c r="D97" s="666" t="s">
        <v>3114</v>
      </c>
    </row>
    <row r="98" spans="1:4">
      <c r="A98" s="652">
        <v>90</v>
      </c>
      <c r="B98" s="667" t="s">
        <v>1621</v>
      </c>
      <c r="C98" s="670">
        <v>102962000</v>
      </c>
      <c r="D98" s="666" t="s">
        <v>3114</v>
      </c>
    </row>
    <row r="99" spans="1:4">
      <c r="A99" s="120">
        <v>91</v>
      </c>
      <c r="B99" s="667" t="s">
        <v>1622</v>
      </c>
      <c r="C99" s="670">
        <v>268187000</v>
      </c>
      <c r="D99" s="666" t="s">
        <v>3114</v>
      </c>
    </row>
    <row r="100" spans="1:4">
      <c r="A100" s="652">
        <v>92</v>
      </c>
      <c r="B100" s="667" t="s">
        <v>1623</v>
      </c>
      <c r="C100" s="670">
        <v>387667000</v>
      </c>
      <c r="D100" s="666" t="s">
        <v>3114</v>
      </c>
    </row>
    <row r="101" spans="1:4">
      <c r="A101" s="120">
        <v>93</v>
      </c>
      <c r="B101" s="667" t="s">
        <v>1624</v>
      </c>
      <c r="C101" s="670">
        <v>437838000</v>
      </c>
      <c r="D101" s="666" t="s">
        <v>3114</v>
      </c>
    </row>
    <row r="102" spans="1:4">
      <c r="A102" s="652">
        <v>94</v>
      </c>
      <c r="B102" s="667" t="s">
        <v>1625</v>
      </c>
      <c r="C102" s="670">
        <v>416335000</v>
      </c>
      <c r="D102" s="666" t="s">
        <v>3114</v>
      </c>
    </row>
    <row r="103" spans="1:4">
      <c r="A103" s="120">
        <v>95</v>
      </c>
      <c r="B103" s="667" t="s">
        <v>1626</v>
      </c>
      <c r="C103" s="670">
        <v>215501000</v>
      </c>
      <c r="D103" s="666" t="s">
        <v>3114</v>
      </c>
    </row>
    <row r="104" spans="1:4">
      <c r="A104" s="652">
        <v>96</v>
      </c>
      <c r="B104" s="667" t="s">
        <v>1627</v>
      </c>
      <c r="C104" s="670">
        <v>148345000</v>
      </c>
      <c r="D104" s="666" t="s">
        <v>3114</v>
      </c>
    </row>
    <row r="105" spans="1:4">
      <c r="A105" s="120">
        <v>97</v>
      </c>
      <c r="B105" s="667" t="s">
        <v>1628</v>
      </c>
      <c r="C105" s="670">
        <v>122706000</v>
      </c>
      <c r="D105" s="666" t="s">
        <v>3114</v>
      </c>
    </row>
    <row r="106" spans="1:4">
      <c r="A106" s="652">
        <v>98</v>
      </c>
      <c r="B106" s="667" t="s">
        <v>1629</v>
      </c>
      <c r="C106" s="670">
        <v>122192000</v>
      </c>
      <c r="D106" s="666" t="s">
        <v>3114</v>
      </c>
    </row>
    <row r="107" spans="1:4">
      <c r="A107" s="120">
        <v>99</v>
      </c>
      <c r="B107" s="667" t="s">
        <v>1630</v>
      </c>
      <c r="C107" s="670">
        <v>153512000</v>
      </c>
      <c r="D107" s="666" t="s">
        <v>3114</v>
      </c>
    </row>
    <row r="108" spans="1:4">
      <c r="A108" s="652">
        <v>100</v>
      </c>
      <c r="B108" s="667" t="s">
        <v>1631</v>
      </c>
      <c r="C108" s="670">
        <v>107795000</v>
      </c>
      <c r="D108" s="666" t="s">
        <v>3114</v>
      </c>
    </row>
    <row r="109" spans="1:4">
      <c r="A109" s="120">
        <v>101</v>
      </c>
      <c r="B109" s="667" t="s">
        <v>1632</v>
      </c>
      <c r="C109" s="670">
        <v>123928000</v>
      </c>
      <c r="D109" s="666" t="s">
        <v>3114</v>
      </c>
    </row>
    <row r="110" spans="1:4">
      <c r="A110" s="652">
        <v>102</v>
      </c>
      <c r="B110" s="667" t="s">
        <v>1633</v>
      </c>
      <c r="C110" s="670">
        <v>112465000</v>
      </c>
      <c r="D110" s="666" t="s">
        <v>3114</v>
      </c>
    </row>
    <row r="111" spans="1:4">
      <c r="A111" s="120">
        <v>103</v>
      </c>
      <c r="B111" s="667" t="s">
        <v>1634</v>
      </c>
      <c r="C111" s="670">
        <v>158190000</v>
      </c>
      <c r="D111" s="666" t="s">
        <v>3114</v>
      </c>
    </row>
    <row r="112" spans="1:4">
      <c r="A112" s="652">
        <v>104</v>
      </c>
      <c r="B112" s="667" t="s">
        <v>1635</v>
      </c>
      <c r="C112" s="670">
        <v>197764000</v>
      </c>
      <c r="D112" s="666" t="s">
        <v>3114</v>
      </c>
    </row>
    <row r="113" spans="1:4">
      <c r="A113" s="120">
        <v>105</v>
      </c>
      <c r="B113" s="667" t="s">
        <v>1636</v>
      </c>
      <c r="C113" s="670">
        <v>437323000</v>
      </c>
      <c r="D113" s="666" t="s">
        <v>3114</v>
      </c>
    </row>
    <row r="114" spans="1:4">
      <c r="A114" s="652">
        <v>106</v>
      </c>
      <c r="B114" s="667" t="s">
        <v>1637</v>
      </c>
      <c r="C114" s="670">
        <v>142842000</v>
      </c>
      <c r="D114" s="666" t="s">
        <v>3114</v>
      </c>
    </row>
    <row r="115" spans="1:4">
      <c r="A115" s="120">
        <v>107</v>
      </c>
      <c r="B115" s="667" t="s">
        <v>1638</v>
      </c>
      <c r="C115" s="670">
        <v>118063000</v>
      </c>
      <c r="D115" s="666" t="s">
        <v>3114</v>
      </c>
    </row>
    <row r="116" spans="1:4">
      <c r="A116" s="652">
        <v>108</v>
      </c>
      <c r="B116" s="667" t="s">
        <v>1639</v>
      </c>
      <c r="C116" s="670">
        <v>183454000</v>
      </c>
      <c r="D116" s="666" t="s">
        <v>3114</v>
      </c>
    </row>
    <row r="117" spans="1:4">
      <c r="A117" s="120">
        <v>109</v>
      </c>
      <c r="B117" s="667" t="s">
        <v>1640</v>
      </c>
      <c r="C117" s="670">
        <v>114242000</v>
      </c>
      <c r="D117" s="666" t="s">
        <v>3114</v>
      </c>
    </row>
    <row r="118" spans="1:4">
      <c r="A118" s="652">
        <v>110</v>
      </c>
      <c r="B118" s="667" t="s">
        <v>1641</v>
      </c>
      <c r="C118" s="670">
        <v>71103000</v>
      </c>
      <c r="D118" s="666" t="s">
        <v>3114</v>
      </c>
    </row>
    <row r="119" spans="1:4">
      <c r="A119" s="120">
        <v>111</v>
      </c>
      <c r="B119" s="667" t="s">
        <v>1642</v>
      </c>
      <c r="C119" s="670">
        <v>123416000</v>
      </c>
      <c r="D119" s="666" t="s">
        <v>3114</v>
      </c>
    </row>
    <row r="120" spans="1:4">
      <c r="A120" s="652">
        <v>112</v>
      </c>
      <c r="B120" s="667" t="s">
        <v>1643</v>
      </c>
      <c r="C120" s="670">
        <v>116941000</v>
      </c>
      <c r="D120" s="666" t="s">
        <v>3114</v>
      </c>
    </row>
    <row r="121" spans="1:4">
      <c r="A121" s="120">
        <v>113</v>
      </c>
      <c r="B121" s="667" t="s">
        <v>1644</v>
      </c>
      <c r="C121" s="670">
        <v>67734000</v>
      </c>
      <c r="D121" s="666" t="s">
        <v>3114</v>
      </c>
    </row>
    <row r="122" spans="1:4">
      <c r="A122" s="652">
        <v>114</v>
      </c>
      <c r="B122" s="667" t="s">
        <v>1645</v>
      </c>
      <c r="C122" s="670">
        <v>74212000</v>
      </c>
      <c r="D122" s="666" t="s">
        <v>3114</v>
      </c>
    </row>
    <row r="123" spans="1:4">
      <c r="A123" s="120">
        <v>115</v>
      </c>
      <c r="B123" s="667" t="s">
        <v>1646</v>
      </c>
      <c r="C123" s="670">
        <v>66010000</v>
      </c>
      <c r="D123" s="666" t="s">
        <v>3114</v>
      </c>
    </row>
    <row r="124" spans="1:4">
      <c r="A124" s="652">
        <v>116</v>
      </c>
      <c r="B124" s="667" t="s">
        <v>1647</v>
      </c>
      <c r="C124" s="670">
        <v>66065000</v>
      </c>
      <c r="D124" s="666" t="s">
        <v>3114</v>
      </c>
    </row>
    <row r="125" spans="1:4">
      <c r="A125" s="120">
        <v>117</v>
      </c>
      <c r="B125" s="667" t="s">
        <v>1648</v>
      </c>
      <c r="C125" s="670">
        <v>66062000</v>
      </c>
      <c r="D125" s="666" t="s">
        <v>3114</v>
      </c>
    </row>
    <row r="126" spans="1:4">
      <c r="A126" s="652">
        <v>118</v>
      </c>
      <c r="B126" s="667" t="s">
        <v>1649</v>
      </c>
      <c r="C126" s="670">
        <v>68617000</v>
      </c>
      <c r="D126" s="666" t="s">
        <v>3114</v>
      </c>
    </row>
    <row r="127" spans="1:4">
      <c r="A127" s="120">
        <v>119</v>
      </c>
      <c r="B127" s="667" t="s">
        <v>1650</v>
      </c>
      <c r="C127" s="670">
        <v>129696000</v>
      </c>
      <c r="D127" s="666" t="s">
        <v>3114</v>
      </c>
    </row>
    <row r="128" spans="1:4">
      <c r="A128" s="652">
        <v>120</v>
      </c>
      <c r="B128" s="667" t="s">
        <v>1651</v>
      </c>
      <c r="C128" s="670">
        <v>63749000</v>
      </c>
      <c r="D128" s="666" t="s">
        <v>3114</v>
      </c>
    </row>
    <row r="129" spans="1:4">
      <c r="A129" s="120">
        <v>121</v>
      </c>
      <c r="B129" s="667" t="s">
        <v>1652</v>
      </c>
      <c r="C129" s="670">
        <v>181799000</v>
      </c>
      <c r="D129" s="666" t="s">
        <v>3114</v>
      </c>
    </row>
    <row r="130" spans="1:4">
      <c r="A130" s="652">
        <v>122</v>
      </c>
      <c r="B130" s="667" t="s">
        <v>1653</v>
      </c>
      <c r="C130" s="670">
        <v>112160000</v>
      </c>
      <c r="D130" s="666" t="s">
        <v>3114</v>
      </c>
    </row>
    <row r="131" spans="1:4">
      <c r="A131" s="120">
        <v>123</v>
      </c>
      <c r="B131" s="667" t="s">
        <v>1654</v>
      </c>
      <c r="C131" s="670">
        <v>115696000</v>
      </c>
      <c r="D131" s="666" t="s">
        <v>3114</v>
      </c>
    </row>
    <row r="132" spans="1:4">
      <c r="A132" s="652">
        <v>124</v>
      </c>
      <c r="B132" s="667" t="s">
        <v>1655</v>
      </c>
      <c r="C132" s="670">
        <v>297055000</v>
      </c>
      <c r="D132" s="666" t="s">
        <v>3114</v>
      </c>
    </row>
    <row r="133" spans="1:4">
      <c r="A133" s="120">
        <v>125</v>
      </c>
      <c r="B133" s="667" t="s">
        <v>1656</v>
      </c>
      <c r="C133" s="670">
        <v>73787000</v>
      </c>
      <c r="D133" s="666" t="s">
        <v>3114</v>
      </c>
    </row>
    <row r="134" spans="1:4">
      <c r="A134" s="652">
        <v>126</v>
      </c>
      <c r="B134" s="667" t="s">
        <v>1657</v>
      </c>
      <c r="C134" s="670">
        <v>123910000</v>
      </c>
      <c r="D134" s="666" t="s">
        <v>3114</v>
      </c>
    </row>
    <row r="135" spans="1:4">
      <c r="A135" s="120">
        <v>127</v>
      </c>
      <c r="B135" s="667" t="s">
        <v>1658</v>
      </c>
      <c r="C135" s="670">
        <v>65816000</v>
      </c>
      <c r="D135" s="666" t="s">
        <v>3114</v>
      </c>
    </row>
    <row r="136" spans="1:4">
      <c r="A136" s="652">
        <v>128</v>
      </c>
      <c r="B136" s="667" t="s">
        <v>1659</v>
      </c>
      <c r="C136" s="670">
        <v>71762000</v>
      </c>
      <c r="D136" s="666" t="s">
        <v>3114</v>
      </c>
    </row>
    <row r="137" spans="1:4">
      <c r="A137" s="120">
        <v>129</v>
      </c>
      <c r="B137" s="667" t="s">
        <v>1660</v>
      </c>
      <c r="C137" s="670">
        <v>67376000</v>
      </c>
      <c r="D137" s="666" t="s">
        <v>3114</v>
      </c>
    </row>
    <row r="138" spans="1:4">
      <c r="A138" s="652">
        <v>130</v>
      </c>
      <c r="B138" s="667" t="s">
        <v>1661</v>
      </c>
      <c r="C138" s="670">
        <v>96718000</v>
      </c>
      <c r="D138" s="666" t="s">
        <v>3114</v>
      </c>
    </row>
    <row r="139" spans="1:4">
      <c r="A139" s="120">
        <v>131</v>
      </c>
      <c r="B139" s="667" t="s">
        <v>1662</v>
      </c>
      <c r="C139" s="670">
        <v>75400000</v>
      </c>
      <c r="D139" s="666" t="s">
        <v>3114</v>
      </c>
    </row>
    <row r="140" spans="1:4">
      <c r="A140" s="652">
        <v>132</v>
      </c>
      <c r="B140" s="667" t="s">
        <v>1663</v>
      </c>
      <c r="C140" s="670">
        <v>65859000</v>
      </c>
      <c r="D140" s="666" t="s">
        <v>3114</v>
      </c>
    </row>
    <row r="141" spans="1:4">
      <c r="A141" s="120">
        <v>133</v>
      </c>
      <c r="B141" s="667" t="s">
        <v>1664</v>
      </c>
      <c r="C141" s="670">
        <v>68212000</v>
      </c>
      <c r="D141" s="666" t="s">
        <v>3114</v>
      </c>
    </row>
    <row r="142" spans="1:4">
      <c r="A142" s="652">
        <v>134</v>
      </c>
      <c r="B142" s="667" t="s">
        <v>1665</v>
      </c>
      <c r="C142" s="670">
        <v>64301000</v>
      </c>
      <c r="D142" s="666" t="s">
        <v>3114</v>
      </c>
    </row>
    <row r="143" spans="1:4">
      <c r="A143" s="120">
        <v>135</v>
      </c>
      <c r="B143" s="667" t="s">
        <v>1666</v>
      </c>
      <c r="C143" s="670">
        <v>70073000</v>
      </c>
      <c r="D143" s="666" t="s">
        <v>3114</v>
      </c>
    </row>
    <row r="144" spans="1:4">
      <c r="A144" s="652">
        <v>136</v>
      </c>
      <c r="B144" s="667" t="s">
        <v>1667</v>
      </c>
      <c r="C144" s="670">
        <v>76920000</v>
      </c>
      <c r="D144" s="666" t="s">
        <v>3114</v>
      </c>
    </row>
    <row r="145" spans="1:4">
      <c r="A145" s="120">
        <v>137</v>
      </c>
      <c r="B145" s="667" t="s">
        <v>1668</v>
      </c>
      <c r="C145" s="670">
        <v>73694000</v>
      </c>
      <c r="D145" s="666" t="s">
        <v>3114</v>
      </c>
    </row>
    <row r="146" spans="1:4">
      <c r="A146" s="652">
        <v>138</v>
      </c>
      <c r="B146" s="667" t="s">
        <v>1669</v>
      </c>
      <c r="C146" s="670">
        <v>70051000</v>
      </c>
      <c r="D146" s="666" t="s">
        <v>3114</v>
      </c>
    </row>
    <row r="147" spans="1:4">
      <c r="A147" s="120">
        <v>139</v>
      </c>
      <c r="B147" s="667" t="s">
        <v>1670</v>
      </c>
      <c r="C147" s="670">
        <v>58415000</v>
      </c>
      <c r="D147" s="666" t="s">
        <v>3114</v>
      </c>
    </row>
    <row r="148" spans="1:4">
      <c r="A148" s="652">
        <v>140</v>
      </c>
      <c r="B148" s="667" t="s">
        <v>1671</v>
      </c>
      <c r="C148" s="670">
        <v>61203000</v>
      </c>
      <c r="D148" s="666" t="s">
        <v>3114</v>
      </c>
    </row>
    <row r="149" spans="1:4">
      <c r="A149" s="120">
        <v>141</v>
      </c>
      <c r="B149" s="667" t="s">
        <v>1672</v>
      </c>
      <c r="C149" s="670">
        <v>62194000</v>
      </c>
      <c r="D149" s="666" t="s">
        <v>3114</v>
      </c>
    </row>
    <row r="150" spans="1:4">
      <c r="A150" s="652">
        <v>142</v>
      </c>
      <c r="B150" s="667" t="s">
        <v>1673</v>
      </c>
      <c r="C150" s="670">
        <v>68168000</v>
      </c>
      <c r="D150" s="666" t="s">
        <v>3114</v>
      </c>
    </row>
    <row r="151" spans="1:4">
      <c r="A151" s="120">
        <v>143</v>
      </c>
      <c r="B151" s="667" t="s">
        <v>1674</v>
      </c>
      <c r="C151" s="670">
        <v>67411000</v>
      </c>
      <c r="D151" s="666" t="s">
        <v>3114</v>
      </c>
    </row>
    <row r="152" spans="1:4">
      <c r="A152" s="652">
        <v>144</v>
      </c>
      <c r="B152" s="667" t="s">
        <v>1675</v>
      </c>
      <c r="C152" s="670">
        <v>65745000</v>
      </c>
      <c r="D152" s="666" t="s">
        <v>3114</v>
      </c>
    </row>
    <row r="153" spans="1:4">
      <c r="A153" s="120">
        <v>145</v>
      </c>
      <c r="B153" s="667" t="s">
        <v>1676</v>
      </c>
      <c r="C153" s="670">
        <v>63013000</v>
      </c>
      <c r="D153" s="666" t="s">
        <v>3114</v>
      </c>
    </row>
    <row r="154" spans="1:4">
      <c r="A154" s="652">
        <v>146</v>
      </c>
      <c r="B154" s="667" t="s">
        <v>1677</v>
      </c>
      <c r="C154" s="670">
        <v>60424000</v>
      </c>
      <c r="D154" s="666" t="s">
        <v>3114</v>
      </c>
    </row>
    <row r="155" spans="1:4">
      <c r="A155" s="120">
        <v>147</v>
      </c>
      <c r="B155" s="667" t="s">
        <v>1678</v>
      </c>
      <c r="C155" s="670">
        <v>63215000</v>
      </c>
      <c r="D155" s="666" t="s">
        <v>3114</v>
      </c>
    </row>
    <row r="156" spans="1:4">
      <c r="A156" s="652">
        <v>148</v>
      </c>
      <c r="B156" s="667" t="s">
        <v>1679</v>
      </c>
      <c r="C156" s="670">
        <v>60731000</v>
      </c>
      <c r="D156" s="666" t="s">
        <v>3114</v>
      </c>
    </row>
    <row r="157" spans="1:4">
      <c r="A157" s="120">
        <v>149</v>
      </c>
      <c r="B157" s="667" t="s">
        <v>1680</v>
      </c>
      <c r="C157" s="670">
        <v>65775000</v>
      </c>
      <c r="D157" s="666" t="s">
        <v>3114</v>
      </c>
    </row>
    <row r="158" spans="1:4">
      <c r="A158" s="652">
        <v>150</v>
      </c>
      <c r="B158" s="667" t="s">
        <v>1681</v>
      </c>
      <c r="C158" s="670">
        <v>61692000</v>
      </c>
      <c r="D158" s="666" t="s">
        <v>3114</v>
      </c>
    </row>
    <row r="159" spans="1:4">
      <c r="A159" s="120">
        <v>151</v>
      </c>
      <c r="B159" s="667" t="s">
        <v>1682</v>
      </c>
      <c r="C159" s="670">
        <v>58780000</v>
      </c>
      <c r="D159" s="666" t="s">
        <v>3114</v>
      </c>
    </row>
    <row r="160" spans="1:4">
      <c r="A160" s="652">
        <v>152</v>
      </c>
      <c r="B160" s="667" t="s">
        <v>1683</v>
      </c>
      <c r="C160" s="670">
        <v>64624000</v>
      </c>
      <c r="D160" s="666" t="s">
        <v>3114</v>
      </c>
    </row>
    <row r="161" spans="1:4">
      <c r="A161" s="120">
        <v>153</v>
      </c>
      <c r="B161" s="667" t="s">
        <v>1684</v>
      </c>
      <c r="C161" s="670">
        <v>65778000</v>
      </c>
      <c r="D161" s="666" t="s">
        <v>3114</v>
      </c>
    </row>
    <row r="162" spans="1:4">
      <c r="A162" s="652">
        <v>154</v>
      </c>
      <c r="B162" s="667" t="s">
        <v>1685</v>
      </c>
      <c r="C162" s="670">
        <v>59391000</v>
      </c>
      <c r="D162" s="666" t="s">
        <v>3114</v>
      </c>
    </row>
    <row r="163" spans="1:4">
      <c r="A163" s="120">
        <v>155</v>
      </c>
      <c r="B163" s="667" t="s">
        <v>1686</v>
      </c>
      <c r="C163" s="670">
        <v>56246000</v>
      </c>
      <c r="D163" s="666" t="s">
        <v>3114</v>
      </c>
    </row>
    <row r="164" spans="1:4">
      <c r="A164" s="652">
        <v>156</v>
      </c>
      <c r="B164" s="667" t="s">
        <v>1687</v>
      </c>
      <c r="C164" s="670">
        <v>58081000</v>
      </c>
      <c r="D164" s="666" t="s">
        <v>3114</v>
      </c>
    </row>
    <row r="165" spans="1:4">
      <c r="A165" s="120">
        <v>157</v>
      </c>
      <c r="B165" s="667" t="s">
        <v>1688</v>
      </c>
      <c r="C165" s="670">
        <v>59217000</v>
      </c>
      <c r="D165" s="666" t="s">
        <v>3114</v>
      </c>
    </row>
    <row r="166" spans="1:4">
      <c r="A166" s="652">
        <v>158</v>
      </c>
      <c r="B166" s="667" t="s">
        <v>1689</v>
      </c>
      <c r="C166" s="670">
        <v>63690000</v>
      </c>
      <c r="D166" s="666" t="s">
        <v>3114</v>
      </c>
    </row>
    <row r="167" spans="1:4">
      <c r="A167" s="120">
        <v>159</v>
      </c>
      <c r="B167" s="667" t="s">
        <v>1690</v>
      </c>
      <c r="C167" s="670">
        <v>58731000</v>
      </c>
      <c r="D167" s="666" t="s">
        <v>3114</v>
      </c>
    </row>
    <row r="168" spans="1:4">
      <c r="A168" s="652">
        <v>160</v>
      </c>
      <c r="B168" s="667" t="s">
        <v>1691</v>
      </c>
      <c r="C168" s="670">
        <v>64153000</v>
      </c>
      <c r="D168" s="666" t="s">
        <v>3114</v>
      </c>
    </row>
    <row r="169" spans="1:4">
      <c r="A169" s="120">
        <v>161</v>
      </c>
      <c r="B169" s="667" t="s">
        <v>1692</v>
      </c>
      <c r="C169" s="670">
        <v>60745000</v>
      </c>
      <c r="D169" s="666" t="s">
        <v>3114</v>
      </c>
    </row>
    <row r="170" spans="1:4">
      <c r="A170" s="652">
        <v>162</v>
      </c>
      <c r="B170" s="667" t="s">
        <v>1693</v>
      </c>
      <c r="C170" s="670">
        <v>63324000</v>
      </c>
      <c r="D170" s="666" t="s">
        <v>3114</v>
      </c>
    </row>
    <row r="171" spans="1:4">
      <c r="A171" s="120">
        <v>163</v>
      </c>
      <c r="B171" s="667" t="s">
        <v>4405</v>
      </c>
      <c r="C171" s="670">
        <v>0</v>
      </c>
      <c r="D171" s="666" t="s">
        <v>3114</v>
      </c>
    </row>
  </sheetData>
  <printOptions horizontalCentered="1"/>
  <pageMargins left="0.19685039370078741" right="0.19685039370078741" top="0.19685039370078741" bottom="0.19685039370078741" header="0.19685039370078741" footer="0.11811023622047245"/>
  <pageSetup paperSize="402" scale="58" fitToHeight="0" orientation="portrait" horizontalDpi="300" verticalDpi="4294967293" r:id="rId1"/>
  <headerFooter>
    <oddFooter>&amp;C&amp;P&amp;RInformasi APBD 2017</oddFooter>
  </headerFooter>
</worksheet>
</file>

<file path=xl/worksheets/sheet58.xml><?xml version="1.0" encoding="utf-8"?>
<worksheet xmlns="http://schemas.openxmlformats.org/spreadsheetml/2006/main" xmlns:r="http://schemas.openxmlformats.org/officeDocument/2006/relationships">
  <sheetPr>
    <tabColor rgb="FFFF0000"/>
  </sheetPr>
  <dimension ref="A1:D170"/>
  <sheetViews>
    <sheetView zoomScale="60" zoomScaleNormal="60" workbookViewId="0">
      <selection activeCell="B170" sqref="B170"/>
    </sheetView>
  </sheetViews>
  <sheetFormatPr defaultColWidth="8.85546875" defaultRowHeight="15.75"/>
  <cols>
    <col min="1" max="1" width="10.7109375" style="112" customWidth="1"/>
    <col min="2" max="2" width="102.7109375" style="112" customWidth="1"/>
    <col min="3" max="3" width="26.7109375" style="112" customWidth="1"/>
    <col min="4" max="4" width="40.7109375" style="112" customWidth="1"/>
    <col min="5" max="16384" width="8.85546875" style="112"/>
  </cols>
  <sheetData>
    <row r="1" spans="1:4">
      <c r="B1" s="665" t="s">
        <v>1694</v>
      </c>
    </row>
    <row r="2" spans="1:4">
      <c r="B2" s="498"/>
    </row>
    <row r="3" spans="1:4" ht="31.5">
      <c r="A3" s="517" t="s">
        <v>112</v>
      </c>
      <c r="B3" s="368" t="s">
        <v>2</v>
      </c>
      <c r="C3" s="368" t="s">
        <v>3115</v>
      </c>
      <c r="D3" s="366" t="s">
        <v>525</v>
      </c>
    </row>
    <row r="4" spans="1:4">
      <c r="A4" s="517">
        <v>1</v>
      </c>
      <c r="B4" s="368" t="s">
        <v>3</v>
      </c>
      <c r="C4" s="368">
        <v>3</v>
      </c>
      <c r="D4" s="366">
        <v>4</v>
      </c>
    </row>
    <row r="5" spans="1:4">
      <c r="A5" s="54"/>
      <c r="B5" s="54"/>
      <c r="C5" s="54"/>
      <c r="D5" s="54"/>
    </row>
    <row r="6" spans="1:4">
      <c r="A6" s="499"/>
      <c r="B6" s="67" t="s">
        <v>9</v>
      </c>
      <c r="C6" s="10"/>
      <c r="D6" s="499"/>
    </row>
    <row r="7" spans="1:4">
      <c r="A7" s="262"/>
      <c r="B7" s="4" t="s">
        <v>516</v>
      </c>
      <c r="C7" s="656">
        <v>1468459000</v>
      </c>
      <c r="D7" s="5" t="s">
        <v>3114</v>
      </c>
    </row>
    <row r="8" spans="1:4">
      <c r="A8" s="262"/>
      <c r="B8" s="5"/>
      <c r="C8" s="657"/>
      <c r="D8" s="5"/>
    </row>
    <row r="9" spans="1:4" ht="31.5">
      <c r="A9" s="120">
        <v>1</v>
      </c>
      <c r="B9" s="77" t="s">
        <v>1794</v>
      </c>
      <c r="C9" s="657">
        <v>5852000</v>
      </c>
      <c r="D9" s="5" t="s">
        <v>3114</v>
      </c>
    </row>
    <row r="10" spans="1:4" ht="31.5">
      <c r="A10" s="652">
        <v>2</v>
      </c>
      <c r="B10" s="77" t="s">
        <v>1695</v>
      </c>
      <c r="C10" s="657">
        <v>7213000</v>
      </c>
      <c r="D10" s="5" t="s">
        <v>3114</v>
      </c>
    </row>
    <row r="11" spans="1:4" ht="31.5">
      <c r="A11" s="120">
        <v>3</v>
      </c>
      <c r="B11" s="77" t="s">
        <v>1795</v>
      </c>
      <c r="C11" s="657">
        <v>5990000</v>
      </c>
      <c r="D11" s="5" t="s">
        <v>3114</v>
      </c>
    </row>
    <row r="12" spans="1:4" ht="31.5">
      <c r="A12" s="652">
        <v>4</v>
      </c>
      <c r="B12" s="77" t="s">
        <v>1696</v>
      </c>
      <c r="C12" s="657">
        <v>6937000</v>
      </c>
      <c r="D12" s="5" t="s">
        <v>3114</v>
      </c>
    </row>
    <row r="13" spans="1:4" ht="31.5">
      <c r="A13" s="120">
        <v>5</v>
      </c>
      <c r="B13" s="77" t="s">
        <v>1796</v>
      </c>
      <c r="C13" s="657">
        <v>5852000</v>
      </c>
      <c r="D13" s="5" t="s">
        <v>3114</v>
      </c>
    </row>
    <row r="14" spans="1:4" ht="31.5">
      <c r="A14" s="652">
        <v>6</v>
      </c>
      <c r="B14" s="77" t="s">
        <v>1697</v>
      </c>
      <c r="C14" s="657">
        <v>25895000</v>
      </c>
      <c r="D14" s="5" t="s">
        <v>3114</v>
      </c>
    </row>
    <row r="15" spans="1:4" ht="31.5">
      <c r="A15" s="120">
        <v>7</v>
      </c>
      <c r="B15" s="77" t="s">
        <v>1797</v>
      </c>
      <c r="C15" s="657">
        <v>9988000</v>
      </c>
      <c r="D15" s="5" t="s">
        <v>3114</v>
      </c>
    </row>
    <row r="16" spans="1:4" ht="31.5">
      <c r="A16" s="652">
        <v>8</v>
      </c>
      <c r="B16" s="77" t="s">
        <v>1698</v>
      </c>
      <c r="C16" s="657">
        <v>7075000</v>
      </c>
      <c r="D16" s="5" t="s">
        <v>3114</v>
      </c>
    </row>
    <row r="17" spans="1:4" ht="31.5">
      <c r="A17" s="120">
        <v>9</v>
      </c>
      <c r="B17" s="77" t="s">
        <v>1798</v>
      </c>
      <c r="C17" s="657">
        <v>8004000</v>
      </c>
      <c r="D17" s="5" t="s">
        <v>3114</v>
      </c>
    </row>
    <row r="18" spans="1:4" ht="31.5">
      <c r="A18" s="652">
        <v>10</v>
      </c>
      <c r="B18" s="77" t="s">
        <v>1699</v>
      </c>
      <c r="C18" s="657">
        <v>6128000</v>
      </c>
      <c r="D18" s="5" t="s">
        <v>3114</v>
      </c>
    </row>
    <row r="19" spans="1:4" ht="31.5">
      <c r="A19" s="120">
        <v>11</v>
      </c>
      <c r="B19" s="77" t="s">
        <v>1799</v>
      </c>
      <c r="C19" s="657">
        <v>5439000</v>
      </c>
      <c r="D19" s="5" t="s">
        <v>3114</v>
      </c>
    </row>
    <row r="20" spans="1:4" ht="31.5">
      <c r="A20" s="652">
        <v>12</v>
      </c>
      <c r="B20" s="77" t="s">
        <v>1700</v>
      </c>
      <c r="C20" s="657">
        <v>7075000</v>
      </c>
      <c r="D20" s="5" t="s">
        <v>3114</v>
      </c>
    </row>
    <row r="21" spans="1:4" ht="31.5">
      <c r="A21" s="120">
        <v>13</v>
      </c>
      <c r="B21" s="77" t="s">
        <v>1800</v>
      </c>
      <c r="C21" s="657">
        <v>5852000</v>
      </c>
      <c r="D21" s="5" t="s">
        <v>3114</v>
      </c>
    </row>
    <row r="22" spans="1:4" ht="31.5">
      <c r="A22" s="652">
        <v>14</v>
      </c>
      <c r="B22" s="77" t="s">
        <v>1701</v>
      </c>
      <c r="C22" s="657">
        <v>6524000</v>
      </c>
      <c r="D22" s="5" t="s">
        <v>3114</v>
      </c>
    </row>
    <row r="23" spans="1:4" ht="31.5">
      <c r="A23" s="120">
        <v>15</v>
      </c>
      <c r="B23" s="77" t="s">
        <v>1801</v>
      </c>
      <c r="C23" s="657">
        <v>5577000</v>
      </c>
      <c r="D23" s="5" t="s">
        <v>3114</v>
      </c>
    </row>
    <row r="24" spans="1:4" ht="31.5">
      <c r="A24" s="652">
        <v>16</v>
      </c>
      <c r="B24" s="77" t="s">
        <v>1702</v>
      </c>
      <c r="C24" s="657">
        <v>6128000</v>
      </c>
      <c r="D24" s="5" t="s">
        <v>3114</v>
      </c>
    </row>
    <row r="25" spans="1:4" ht="31.5">
      <c r="A25" s="120">
        <v>17</v>
      </c>
      <c r="B25" s="77" t="s">
        <v>1802</v>
      </c>
      <c r="C25" s="657">
        <v>6662000</v>
      </c>
      <c r="D25" s="5" t="s">
        <v>3114</v>
      </c>
    </row>
    <row r="26" spans="1:4" ht="31.5">
      <c r="A26" s="652">
        <v>18</v>
      </c>
      <c r="B26" s="77" t="s">
        <v>1703</v>
      </c>
      <c r="C26" s="657">
        <v>9748000</v>
      </c>
      <c r="D26" s="5" t="s">
        <v>3114</v>
      </c>
    </row>
    <row r="27" spans="1:4" ht="31.5">
      <c r="A27" s="120">
        <v>19</v>
      </c>
      <c r="B27" s="77" t="s">
        <v>1803</v>
      </c>
      <c r="C27" s="657">
        <v>7609000</v>
      </c>
      <c r="D27" s="5" t="s">
        <v>3114</v>
      </c>
    </row>
    <row r="28" spans="1:4" ht="31.5">
      <c r="A28" s="652">
        <v>20</v>
      </c>
      <c r="B28" s="77" t="s">
        <v>1704</v>
      </c>
      <c r="C28" s="657">
        <v>8387000</v>
      </c>
      <c r="D28" s="5" t="s">
        <v>3114</v>
      </c>
    </row>
    <row r="29" spans="1:4" ht="31.5">
      <c r="A29" s="120">
        <v>21</v>
      </c>
      <c r="B29" s="77" t="s">
        <v>1804</v>
      </c>
      <c r="C29" s="657">
        <v>7609000</v>
      </c>
      <c r="D29" s="5" t="s">
        <v>3114</v>
      </c>
    </row>
    <row r="30" spans="1:4" ht="31.5">
      <c r="A30" s="652">
        <v>22</v>
      </c>
      <c r="B30" s="77" t="s">
        <v>1705</v>
      </c>
      <c r="C30" s="657">
        <v>5852000</v>
      </c>
      <c r="D30" s="5" t="s">
        <v>3114</v>
      </c>
    </row>
    <row r="31" spans="1:4" ht="31.5">
      <c r="A31" s="120">
        <v>23</v>
      </c>
      <c r="B31" s="77" t="s">
        <v>1805</v>
      </c>
      <c r="C31" s="657">
        <v>6662000</v>
      </c>
      <c r="D31" s="5" t="s">
        <v>3114</v>
      </c>
    </row>
    <row r="32" spans="1:4" ht="31.5">
      <c r="A32" s="652">
        <v>24</v>
      </c>
      <c r="B32" s="77" t="s">
        <v>1706</v>
      </c>
      <c r="C32" s="657">
        <v>5852000</v>
      </c>
      <c r="D32" s="5" t="s">
        <v>3114</v>
      </c>
    </row>
    <row r="33" spans="1:4" ht="31.5">
      <c r="A33" s="120">
        <v>25</v>
      </c>
      <c r="B33" s="77" t="s">
        <v>1806</v>
      </c>
      <c r="C33" s="657">
        <v>6524000</v>
      </c>
      <c r="D33" s="5" t="s">
        <v>3114</v>
      </c>
    </row>
    <row r="34" spans="1:4" ht="31.5">
      <c r="A34" s="652">
        <v>26</v>
      </c>
      <c r="B34" s="77" t="s">
        <v>1707</v>
      </c>
      <c r="C34" s="657">
        <v>7057000</v>
      </c>
      <c r="D34" s="5" t="s">
        <v>3114</v>
      </c>
    </row>
    <row r="35" spans="1:4" ht="31.5">
      <c r="A35" s="120">
        <v>27</v>
      </c>
      <c r="B35" s="77" t="s">
        <v>1807</v>
      </c>
      <c r="C35" s="657">
        <v>6524000</v>
      </c>
      <c r="D35" s="5" t="s">
        <v>3114</v>
      </c>
    </row>
    <row r="36" spans="1:4" ht="31.5">
      <c r="A36" s="652">
        <v>28</v>
      </c>
      <c r="B36" s="77" t="s">
        <v>1708</v>
      </c>
      <c r="C36" s="657">
        <v>7195000</v>
      </c>
      <c r="D36" s="5" t="s">
        <v>3114</v>
      </c>
    </row>
    <row r="37" spans="1:4" ht="31.5">
      <c r="A37" s="120">
        <v>29</v>
      </c>
      <c r="B37" s="77" t="s">
        <v>1808</v>
      </c>
      <c r="C37" s="657">
        <v>6524000</v>
      </c>
      <c r="D37" s="5" t="s">
        <v>3114</v>
      </c>
    </row>
    <row r="38" spans="1:4" ht="31.5">
      <c r="A38" s="652">
        <v>30</v>
      </c>
      <c r="B38" s="77" t="s">
        <v>1709</v>
      </c>
      <c r="C38" s="657">
        <v>7974000</v>
      </c>
      <c r="D38" s="5" t="s">
        <v>3114</v>
      </c>
    </row>
    <row r="39" spans="1:4" ht="31.5">
      <c r="A39" s="120">
        <v>31</v>
      </c>
      <c r="B39" s="77" t="s">
        <v>1809</v>
      </c>
      <c r="C39" s="657">
        <v>6662000</v>
      </c>
      <c r="D39" s="5" t="s">
        <v>3114</v>
      </c>
    </row>
    <row r="40" spans="1:4" ht="31.5">
      <c r="A40" s="652">
        <v>32</v>
      </c>
      <c r="B40" s="77" t="s">
        <v>1710</v>
      </c>
      <c r="C40" s="657">
        <v>7974000</v>
      </c>
      <c r="D40" s="5" t="s">
        <v>3114</v>
      </c>
    </row>
    <row r="41" spans="1:4" ht="31.5">
      <c r="A41" s="120">
        <v>33</v>
      </c>
      <c r="B41" s="77" t="s">
        <v>1810</v>
      </c>
      <c r="C41" s="657">
        <v>7195000</v>
      </c>
      <c r="D41" s="5" t="s">
        <v>3114</v>
      </c>
    </row>
    <row r="42" spans="1:4" ht="31.5">
      <c r="A42" s="652">
        <v>34</v>
      </c>
      <c r="B42" s="77" t="s">
        <v>1711</v>
      </c>
      <c r="C42" s="657">
        <v>8112000</v>
      </c>
      <c r="D42" s="5" t="s">
        <v>3114</v>
      </c>
    </row>
    <row r="43" spans="1:4" ht="31.5">
      <c r="A43" s="120">
        <v>35</v>
      </c>
      <c r="B43" s="77" t="s">
        <v>1811</v>
      </c>
      <c r="C43" s="657">
        <v>6524000</v>
      </c>
      <c r="D43" s="5" t="s">
        <v>3114</v>
      </c>
    </row>
    <row r="44" spans="1:4" ht="31.5">
      <c r="A44" s="652">
        <v>36</v>
      </c>
      <c r="B44" s="77" t="s">
        <v>1712</v>
      </c>
      <c r="C44" s="657">
        <v>8783000</v>
      </c>
      <c r="D44" s="5" t="s">
        <v>3114</v>
      </c>
    </row>
    <row r="45" spans="1:4" ht="31.5">
      <c r="A45" s="120">
        <v>37</v>
      </c>
      <c r="B45" s="77" t="s">
        <v>1812</v>
      </c>
      <c r="C45" s="657">
        <v>6524000</v>
      </c>
      <c r="D45" s="5" t="s">
        <v>3114</v>
      </c>
    </row>
    <row r="46" spans="1:4" ht="31.5">
      <c r="A46" s="652">
        <v>38</v>
      </c>
      <c r="B46" s="77" t="s">
        <v>1713</v>
      </c>
      <c r="C46" s="657">
        <v>6386000</v>
      </c>
      <c r="D46" s="5" t="s">
        <v>3114</v>
      </c>
    </row>
    <row r="47" spans="1:4" ht="31.5">
      <c r="A47" s="120">
        <v>39</v>
      </c>
      <c r="B47" s="77" t="s">
        <v>1813</v>
      </c>
      <c r="C47" s="657">
        <v>9592000</v>
      </c>
      <c r="D47" s="5" t="s">
        <v>3114</v>
      </c>
    </row>
    <row r="48" spans="1:4" ht="31.5">
      <c r="A48" s="652">
        <v>40</v>
      </c>
      <c r="B48" s="77" t="s">
        <v>1714</v>
      </c>
      <c r="C48" s="657">
        <v>8507000</v>
      </c>
      <c r="D48" s="5" t="s">
        <v>3114</v>
      </c>
    </row>
    <row r="49" spans="1:4" ht="31.5">
      <c r="A49" s="120">
        <v>41</v>
      </c>
      <c r="B49" s="77" t="s">
        <v>1814</v>
      </c>
      <c r="C49" s="657">
        <v>6524000</v>
      </c>
      <c r="D49" s="5" t="s">
        <v>3114</v>
      </c>
    </row>
    <row r="50" spans="1:4" ht="31.5">
      <c r="A50" s="652">
        <v>42</v>
      </c>
      <c r="B50" s="77" t="s">
        <v>1715</v>
      </c>
      <c r="C50" s="657">
        <v>8387000</v>
      </c>
      <c r="D50" s="5" t="s">
        <v>3114</v>
      </c>
    </row>
    <row r="51" spans="1:4" ht="31.5">
      <c r="A51" s="120">
        <v>43</v>
      </c>
      <c r="B51" s="77" t="s">
        <v>1815</v>
      </c>
      <c r="C51" s="657">
        <v>25362000</v>
      </c>
      <c r="D51" s="5" t="s">
        <v>3114</v>
      </c>
    </row>
    <row r="52" spans="1:4" ht="31.5">
      <c r="A52" s="652">
        <v>44</v>
      </c>
      <c r="B52" s="77" t="s">
        <v>1716</v>
      </c>
      <c r="C52" s="657">
        <v>8783000</v>
      </c>
      <c r="D52" s="5" t="s">
        <v>3114</v>
      </c>
    </row>
    <row r="53" spans="1:4" ht="31.5">
      <c r="A53" s="120">
        <v>45</v>
      </c>
      <c r="B53" s="77" t="s">
        <v>1816</v>
      </c>
      <c r="C53" s="657">
        <v>7057000</v>
      </c>
      <c r="D53" s="5" t="s">
        <v>3114</v>
      </c>
    </row>
    <row r="54" spans="1:4" ht="31.5">
      <c r="A54" s="652">
        <v>46</v>
      </c>
      <c r="B54" s="77" t="s">
        <v>1717</v>
      </c>
      <c r="C54" s="657">
        <v>6799000</v>
      </c>
      <c r="D54" s="5" t="s">
        <v>3114</v>
      </c>
    </row>
    <row r="55" spans="1:4" ht="31.5">
      <c r="A55" s="120">
        <v>47</v>
      </c>
      <c r="B55" s="77" t="s">
        <v>1817</v>
      </c>
      <c r="C55" s="657">
        <v>6524000</v>
      </c>
      <c r="D55" s="5" t="s">
        <v>3114</v>
      </c>
    </row>
    <row r="56" spans="1:4" ht="31.5">
      <c r="A56" s="652">
        <v>48</v>
      </c>
      <c r="B56" s="77" t="s">
        <v>1718</v>
      </c>
      <c r="C56" s="657">
        <v>6524000</v>
      </c>
      <c r="D56" s="5" t="s">
        <v>3114</v>
      </c>
    </row>
    <row r="57" spans="1:4" ht="31.5">
      <c r="A57" s="120">
        <v>49</v>
      </c>
      <c r="B57" s="77" t="s">
        <v>1818</v>
      </c>
      <c r="C57" s="657">
        <v>9592000</v>
      </c>
      <c r="D57" s="5" t="s">
        <v>3114</v>
      </c>
    </row>
    <row r="58" spans="1:4" ht="31.5">
      <c r="A58" s="652">
        <v>50</v>
      </c>
      <c r="B58" s="77" t="s">
        <v>1719</v>
      </c>
      <c r="C58" s="657">
        <v>5852000</v>
      </c>
      <c r="D58" s="5" t="s">
        <v>3114</v>
      </c>
    </row>
    <row r="59" spans="1:4" ht="31.5">
      <c r="A59" s="120">
        <v>51</v>
      </c>
      <c r="B59" s="77" t="s">
        <v>1819</v>
      </c>
      <c r="C59" s="657">
        <v>8112000</v>
      </c>
      <c r="D59" s="5" t="s">
        <v>3114</v>
      </c>
    </row>
    <row r="60" spans="1:4" ht="31.5">
      <c r="A60" s="652">
        <v>52</v>
      </c>
      <c r="B60" s="77" t="s">
        <v>1720</v>
      </c>
      <c r="C60" s="657">
        <v>5990000</v>
      </c>
      <c r="D60" s="5" t="s">
        <v>3114</v>
      </c>
    </row>
    <row r="61" spans="1:4" ht="31.5">
      <c r="A61" s="120">
        <v>53</v>
      </c>
      <c r="B61" s="77" t="s">
        <v>1820</v>
      </c>
      <c r="C61" s="657">
        <v>7075000</v>
      </c>
      <c r="D61" s="5" t="s">
        <v>3114</v>
      </c>
    </row>
    <row r="62" spans="1:4" ht="31.5">
      <c r="A62" s="652">
        <v>54</v>
      </c>
      <c r="B62" s="77" t="s">
        <v>1721</v>
      </c>
      <c r="C62" s="657">
        <v>6937000</v>
      </c>
      <c r="D62" s="5" t="s">
        <v>3114</v>
      </c>
    </row>
    <row r="63" spans="1:4" ht="31.5">
      <c r="A63" s="120">
        <v>55</v>
      </c>
      <c r="B63" s="77" t="s">
        <v>1821</v>
      </c>
      <c r="C63" s="657">
        <v>6524000</v>
      </c>
      <c r="D63" s="5" t="s">
        <v>3114</v>
      </c>
    </row>
    <row r="64" spans="1:4" ht="31.5">
      <c r="A64" s="652">
        <v>56</v>
      </c>
      <c r="B64" s="77" t="s">
        <v>1722</v>
      </c>
      <c r="C64" s="657">
        <v>6662000</v>
      </c>
      <c r="D64" s="5" t="s">
        <v>3114</v>
      </c>
    </row>
    <row r="65" spans="1:4" ht="31.5">
      <c r="A65" s="120">
        <v>57</v>
      </c>
      <c r="B65" s="77" t="s">
        <v>1822</v>
      </c>
      <c r="C65" s="657">
        <v>5990000</v>
      </c>
      <c r="D65" s="5" t="s">
        <v>3114</v>
      </c>
    </row>
    <row r="66" spans="1:4" ht="31.5">
      <c r="A66" s="652">
        <v>58</v>
      </c>
      <c r="B66" s="77" t="s">
        <v>1723</v>
      </c>
      <c r="C66" s="657">
        <v>5990000</v>
      </c>
      <c r="D66" s="5" t="s">
        <v>3114</v>
      </c>
    </row>
    <row r="67" spans="1:4" ht="31.5">
      <c r="A67" s="120">
        <v>59</v>
      </c>
      <c r="B67" s="77" t="s">
        <v>1823</v>
      </c>
      <c r="C67" s="657">
        <v>5852000</v>
      </c>
      <c r="D67" s="5" t="s">
        <v>3114</v>
      </c>
    </row>
    <row r="68" spans="1:4" ht="31.5">
      <c r="A68" s="652">
        <v>60</v>
      </c>
      <c r="B68" s="77" t="s">
        <v>1724</v>
      </c>
      <c r="C68" s="657">
        <v>25499000</v>
      </c>
      <c r="D68" s="5" t="s">
        <v>3114</v>
      </c>
    </row>
    <row r="69" spans="1:4" ht="31.5">
      <c r="A69" s="120">
        <v>61</v>
      </c>
      <c r="B69" s="77" t="s">
        <v>1824</v>
      </c>
      <c r="C69" s="657">
        <v>7195000</v>
      </c>
      <c r="D69" s="5" t="s">
        <v>3114</v>
      </c>
    </row>
    <row r="70" spans="1:4" ht="31.5">
      <c r="A70" s="652">
        <v>62</v>
      </c>
      <c r="B70" s="77" t="s">
        <v>1725</v>
      </c>
      <c r="C70" s="657">
        <v>5990000</v>
      </c>
      <c r="D70" s="5" t="s">
        <v>3114</v>
      </c>
    </row>
    <row r="71" spans="1:4" ht="31.5">
      <c r="A71" s="120">
        <v>63</v>
      </c>
      <c r="B71" s="77" t="s">
        <v>1825</v>
      </c>
      <c r="C71" s="657">
        <v>9454000</v>
      </c>
      <c r="D71" s="5" t="s">
        <v>3114</v>
      </c>
    </row>
    <row r="72" spans="1:4" ht="31.5">
      <c r="A72" s="652">
        <v>64</v>
      </c>
      <c r="B72" s="77" t="s">
        <v>1726</v>
      </c>
      <c r="C72" s="657">
        <v>7884000</v>
      </c>
      <c r="D72" s="5" t="s">
        <v>3114</v>
      </c>
    </row>
    <row r="73" spans="1:4" ht="31.5">
      <c r="A73" s="120">
        <v>65</v>
      </c>
      <c r="B73" s="77" t="s">
        <v>1826</v>
      </c>
      <c r="C73" s="657">
        <v>5852000</v>
      </c>
      <c r="D73" s="5" t="s">
        <v>3114</v>
      </c>
    </row>
    <row r="74" spans="1:4" ht="31.5">
      <c r="A74" s="652">
        <v>66</v>
      </c>
      <c r="B74" s="77" t="s">
        <v>1727</v>
      </c>
      <c r="C74" s="657">
        <v>8387000</v>
      </c>
      <c r="D74" s="5" t="s">
        <v>3114</v>
      </c>
    </row>
    <row r="75" spans="1:4" ht="31.5">
      <c r="A75" s="120">
        <v>67</v>
      </c>
      <c r="B75" s="77" t="s">
        <v>1827</v>
      </c>
      <c r="C75" s="657">
        <v>6524000</v>
      </c>
      <c r="D75" s="5" t="s">
        <v>3114</v>
      </c>
    </row>
    <row r="76" spans="1:4" ht="31.5">
      <c r="A76" s="652">
        <v>68</v>
      </c>
      <c r="B76" s="77" t="s">
        <v>1728</v>
      </c>
      <c r="C76" s="657">
        <v>7213000</v>
      </c>
      <c r="D76" s="5" t="s">
        <v>3114</v>
      </c>
    </row>
    <row r="77" spans="1:4" ht="31.5">
      <c r="A77" s="120">
        <v>69</v>
      </c>
      <c r="B77" s="77" t="s">
        <v>1828</v>
      </c>
      <c r="C77" s="657">
        <v>5852000</v>
      </c>
      <c r="D77" s="5" t="s">
        <v>3114</v>
      </c>
    </row>
    <row r="78" spans="1:4" ht="31.5">
      <c r="A78" s="652">
        <v>70</v>
      </c>
      <c r="B78" s="77" t="s">
        <v>1729</v>
      </c>
      <c r="C78" s="657">
        <v>10904000</v>
      </c>
      <c r="D78" s="5" t="s">
        <v>3114</v>
      </c>
    </row>
    <row r="79" spans="1:4" ht="31.5">
      <c r="A79" s="120">
        <v>71</v>
      </c>
      <c r="B79" s="77" t="s">
        <v>1829</v>
      </c>
      <c r="C79" s="657">
        <v>10125000</v>
      </c>
      <c r="D79" s="5" t="s">
        <v>3114</v>
      </c>
    </row>
    <row r="80" spans="1:4" ht="31.5">
      <c r="A80" s="652">
        <v>72</v>
      </c>
      <c r="B80" s="77" t="s">
        <v>1730</v>
      </c>
      <c r="C80" s="657">
        <v>8525000</v>
      </c>
      <c r="D80" s="5" t="s">
        <v>3114</v>
      </c>
    </row>
    <row r="81" spans="1:4" ht="31.5">
      <c r="A81" s="120">
        <v>73</v>
      </c>
      <c r="B81" s="77" t="s">
        <v>1830</v>
      </c>
      <c r="C81" s="657">
        <v>10797000</v>
      </c>
      <c r="D81" s="5" t="s">
        <v>3114</v>
      </c>
    </row>
    <row r="82" spans="1:4" ht="31.5">
      <c r="A82" s="652">
        <v>74</v>
      </c>
      <c r="B82" s="77" t="s">
        <v>1731</v>
      </c>
      <c r="C82" s="657">
        <v>6524000</v>
      </c>
      <c r="D82" s="5" t="s">
        <v>3114</v>
      </c>
    </row>
    <row r="83" spans="1:4" ht="31.5">
      <c r="A83" s="120">
        <v>75</v>
      </c>
      <c r="B83" s="77" t="s">
        <v>1831</v>
      </c>
      <c r="C83" s="657">
        <v>7195000</v>
      </c>
      <c r="D83" s="5" t="s">
        <v>3114</v>
      </c>
    </row>
    <row r="84" spans="1:4" ht="31.5">
      <c r="A84" s="652">
        <v>76</v>
      </c>
      <c r="B84" s="77" t="s">
        <v>1732</v>
      </c>
      <c r="C84" s="657">
        <v>6128000</v>
      </c>
      <c r="D84" s="5" t="s">
        <v>3114</v>
      </c>
    </row>
    <row r="85" spans="1:4" ht="31.5">
      <c r="A85" s="120">
        <v>77</v>
      </c>
      <c r="B85" s="77" t="s">
        <v>1832</v>
      </c>
      <c r="C85" s="657">
        <v>13727000</v>
      </c>
      <c r="D85" s="5" t="s">
        <v>3114</v>
      </c>
    </row>
    <row r="86" spans="1:4" ht="31.5">
      <c r="A86" s="652">
        <v>78</v>
      </c>
      <c r="B86" s="77" t="s">
        <v>1733</v>
      </c>
      <c r="C86" s="657">
        <v>6128000</v>
      </c>
      <c r="D86" s="5" t="s">
        <v>3114</v>
      </c>
    </row>
    <row r="87" spans="1:4" ht="31.5">
      <c r="A87" s="120">
        <v>79</v>
      </c>
      <c r="B87" s="77" t="s">
        <v>1833</v>
      </c>
      <c r="C87" s="657">
        <v>5715000</v>
      </c>
      <c r="D87" s="5" t="s">
        <v>3114</v>
      </c>
    </row>
    <row r="88" spans="1:4" ht="31.5">
      <c r="A88" s="652">
        <v>80</v>
      </c>
      <c r="B88" s="77" t="s">
        <v>1734</v>
      </c>
      <c r="C88" s="657">
        <v>10989000</v>
      </c>
      <c r="D88" s="5" t="s">
        <v>3114</v>
      </c>
    </row>
    <row r="89" spans="1:4" ht="31.5">
      <c r="A89" s="120">
        <v>81</v>
      </c>
      <c r="B89" s="77" t="s">
        <v>1834</v>
      </c>
      <c r="C89" s="657">
        <v>5852000</v>
      </c>
      <c r="D89" s="5" t="s">
        <v>3114</v>
      </c>
    </row>
    <row r="90" spans="1:4" ht="31.5">
      <c r="A90" s="652">
        <v>82</v>
      </c>
      <c r="B90" s="77" t="s">
        <v>1735</v>
      </c>
      <c r="C90" s="657">
        <v>6128000</v>
      </c>
      <c r="D90" s="5" t="s">
        <v>3114</v>
      </c>
    </row>
    <row r="91" spans="1:4" ht="31.5">
      <c r="A91" s="120">
        <v>83</v>
      </c>
      <c r="B91" s="77" t="s">
        <v>1835</v>
      </c>
      <c r="C91" s="657">
        <v>6524000</v>
      </c>
      <c r="D91" s="5" t="s">
        <v>3114</v>
      </c>
    </row>
    <row r="92" spans="1:4" ht="31.5">
      <c r="A92" s="652">
        <v>84</v>
      </c>
      <c r="B92" s="77" t="s">
        <v>1736</v>
      </c>
      <c r="C92" s="657">
        <v>10437000</v>
      </c>
      <c r="D92" s="5" t="s">
        <v>3114</v>
      </c>
    </row>
    <row r="93" spans="1:4" ht="31.5">
      <c r="A93" s="120">
        <v>85</v>
      </c>
      <c r="B93" s="77" t="s">
        <v>1836</v>
      </c>
      <c r="C93" s="657">
        <v>8112000</v>
      </c>
      <c r="D93" s="5" t="s">
        <v>3114</v>
      </c>
    </row>
    <row r="94" spans="1:4" ht="31.5">
      <c r="A94" s="652">
        <v>86</v>
      </c>
      <c r="B94" s="77" t="s">
        <v>1737</v>
      </c>
      <c r="C94" s="657">
        <v>10318000</v>
      </c>
      <c r="D94" s="5" t="s">
        <v>3114</v>
      </c>
    </row>
    <row r="95" spans="1:4" ht="31.5">
      <c r="A95" s="120">
        <v>87</v>
      </c>
      <c r="B95" s="77" t="s">
        <v>1837</v>
      </c>
      <c r="C95" s="657">
        <v>5852000</v>
      </c>
      <c r="D95" s="5" t="s">
        <v>3114</v>
      </c>
    </row>
    <row r="96" spans="1:4" ht="31.5">
      <c r="A96" s="652">
        <v>88</v>
      </c>
      <c r="B96" s="77" t="s">
        <v>1738</v>
      </c>
      <c r="C96" s="657">
        <v>9197000</v>
      </c>
      <c r="D96" s="5" t="s">
        <v>3114</v>
      </c>
    </row>
    <row r="97" spans="1:4" ht="31.5">
      <c r="A97" s="120">
        <v>89</v>
      </c>
      <c r="B97" s="77" t="s">
        <v>1838</v>
      </c>
      <c r="C97" s="657">
        <v>6662000</v>
      </c>
      <c r="D97" s="5" t="s">
        <v>3114</v>
      </c>
    </row>
    <row r="98" spans="1:4" ht="31.5">
      <c r="A98" s="652">
        <v>90</v>
      </c>
      <c r="B98" s="77" t="s">
        <v>1739</v>
      </c>
      <c r="C98" s="657">
        <v>30528000</v>
      </c>
      <c r="D98" s="5" t="s">
        <v>3114</v>
      </c>
    </row>
    <row r="99" spans="1:4" ht="31.5">
      <c r="A99" s="120">
        <v>91</v>
      </c>
      <c r="B99" s="77" t="s">
        <v>1839</v>
      </c>
      <c r="C99" s="657">
        <v>5852000</v>
      </c>
      <c r="D99" s="5" t="s">
        <v>3114</v>
      </c>
    </row>
    <row r="100" spans="1:4" ht="31.5">
      <c r="A100" s="652">
        <v>92</v>
      </c>
      <c r="B100" s="77" t="s">
        <v>1740</v>
      </c>
      <c r="C100" s="657">
        <v>7645000</v>
      </c>
      <c r="D100" s="5" t="s">
        <v>3114</v>
      </c>
    </row>
    <row r="101" spans="1:4" ht="31.5">
      <c r="A101" s="120">
        <v>93</v>
      </c>
      <c r="B101" s="77" t="s">
        <v>1840</v>
      </c>
      <c r="C101" s="657">
        <v>8783000</v>
      </c>
      <c r="D101" s="5" t="s">
        <v>3114</v>
      </c>
    </row>
    <row r="102" spans="1:4" ht="31.5">
      <c r="A102" s="652">
        <v>94</v>
      </c>
      <c r="B102" s="77" t="s">
        <v>1741</v>
      </c>
      <c r="C102" s="657">
        <v>8387000</v>
      </c>
      <c r="D102" s="5" t="s">
        <v>3114</v>
      </c>
    </row>
    <row r="103" spans="1:4" ht="31.5">
      <c r="A103" s="120">
        <v>95</v>
      </c>
      <c r="B103" s="77" t="s">
        <v>1841</v>
      </c>
      <c r="C103" s="657">
        <v>5715000</v>
      </c>
      <c r="D103" s="5" t="s">
        <v>3114</v>
      </c>
    </row>
    <row r="104" spans="1:4" ht="31.5">
      <c r="A104" s="652">
        <v>96</v>
      </c>
      <c r="B104" s="77" t="s">
        <v>1742</v>
      </c>
      <c r="C104" s="657">
        <v>19577000</v>
      </c>
      <c r="D104" s="5" t="s">
        <v>3114</v>
      </c>
    </row>
    <row r="105" spans="1:4" ht="31.5">
      <c r="A105" s="120">
        <v>97</v>
      </c>
      <c r="B105" s="77" t="s">
        <v>1842</v>
      </c>
      <c r="C105" s="657">
        <v>6524000</v>
      </c>
      <c r="D105" s="5" t="s">
        <v>3114</v>
      </c>
    </row>
    <row r="106" spans="1:4" ht="31.5">
      <c r="A106" s="652">
        <v>98</v>
      </c>
      <c r="B106" s="77" t="s">
        <v>1743</v>
      </c>
      <c r="C106" s="657">
        <v>19595000</v>
      </c>
      <c r="D106" s="5" t="s">
        <v>3114</v>
      </c>
    </row>
    <row r="107" spans="1:4" ht="31.5">
      <c r="A107" s="120">
        <v>99</v>
      </c>
      <c r="B107" s="77" t="s">
        <v>1843</v>
      </c>
      <c r="C107" s="657">
        <v>5852000</v>
      </c>
      <c r="D107" s="5" t="s">
        <v>3114</v>
      </c>
    </row>
    <row r="108" spans="1:4" ht="31.5">
      <c r="A108" s="652">
        <v>100</v>
      </c>
      <c r="B108" s="77" t="s">
        <v>1744</v>
      </c>
      <c r="C108" s="657">
        <v>6937000</v>
      </c>
      <c r="D108" s="5" t="s">
        <v>3114</v>
      </c>
    </row>
    <row r="109" spans="1:4" ht="31.5">
      <c r="A109" s="120">
        <v>101</v>
      </c>
      <c r="B109" s="77" t="s">
        <v>1844</v>
      </c>
      <c r="C109" s="657">
        <v>9316000</v>
      </c>
      <c r="D109" s="5" t="s">
        <v>3114</v>
      </c>
    </row>
    <row r="110" spans="1:4" ht="31.5">
      <c r="A110" s="652">
        <v>102</v>
      </c>
      <c r="B110" s="77" t="s">
        <v>1745</v>
      </c>
      <c r="C110" s="657">
        <v>7231000</v>
      </c>
      <c r="D110" s="5" t="s">
        <v>3114</v>
      </c>
    </row>
    <row r="111" spans="1:4" ht="31.5">
      <c r="A111" s="120">
        <v>103</v>
      </c>
      <c r="B111" s="77" t="s">
        <v>1845</v>
      </c>
      <c r="C111" s="657">
        <v>5852000</v>
      </c>
      <c r="D111" s="5" t="s">
        <v>3114</v>
      </c>
    </row>
    <row r="112" spans="1:4" ht="31.5">
      <c r="A112" s="652">
        <v>104</v>
      </c>
      <c r="B112" s="77" t="s">
        <v>1746</v>
      </c>
      <c r="C112" s="657">
        <v>5852000</v>
      </c>
      <c r="D112" s="5" t="s">
        <v>3114</v>
      </c>
    </row>
    <row r="113" spans="1:4" ht="31.5">
      <c r="A113" s="120">
        <v>105</v>
      </c>
      <c r="B113" s="77" t="s">
        <v>1846</v>
      </c>
      <c r="C113" s="657">
        <v>7333000</v>
      </c>
      <c r="D113" s="5" t="s">
        <v>3114</v>
      </c>
    </row>
    <row r="114" spans="1:4" ht="31.5">
      <c r="A114" s="652">
        <v>106</v>
      </c>
      <c r="B114" s="77" t="s">
        <v>1747</v>
      </c>
      <c r="C114" s="657">
        <v>5852000</v>
      </c>
      <c r="D114" s="5" t="s">
        <v>3114</v>
      </c>
    </row>
    <row r="115" spans="1:4" ht="31.5">
      <c r="A115" s="120">
        <v>107</v>
      </c>
      <c r="B115" s="77" t="s">
        <v>1847</v>
      </c>
      <c r="C115" s="657">
        <v>6524000</v>
      </c>
      <c r="D115" s="5" t="s">
        <v>3114</v>
      </c>
    </row>
    <row r="116" spans="1:4" ht="31.5">
      <c r="A116" s="652">
        <v>108</v>
      </c>
      <c r="B116" s="77" t="s">
        <v>1748</v>
      </c>
      <c r="C116" s="657">
        <v>8783000</v>
      </c>
      <c r="D116" s="5" t="s">
        <v>3114</v>
      </c>
    </row>
    <row r="117" spans="1:4" ht="31.5">
      <c r="A117" s="120">
        <v>109</v>
      </c>
      <c r="B117" s="77" t="s">
        <v>1848</v>
      </c>
      <c r="C117" s="657">
        <v>19319000</v>
      </c>
      <c r="D117" s="5" t="s">
        <v>3114</v>
      </c>
    </row>
    <row r="118" spans="1:4" ht="31.5">
      <c r="A118" s="652">
        <v>110</v>
      </c>
      <c r="B118" s="77" t="s">
        <v>1749</v>
      </c>
      <c r="C118" s="657">
        <v>5852000</v>
      </c>
      <c r="D118" s="5" t="s">
        <v>3114</v>
      </c>
    </row>
    <row r="119" spans="1:4" ht="31.5">
      <c r="A119" s="120">
        <v>111</v>
      </c>
      <c r="B119" s="77" t="s">
        <v>1849</v>
      </c>
      <c r="C119" s="657">
        <v>6524000</v>
      </c>
      <c r="D119" s="5" t="s">
        <v>3114</v>
      </c>
    </row>
    <row r="120" spans="1:4" ht="31.5">
      <c r="A120" s="652">
        <v>112</v>
      </c>
      <c r="B120" s="77" t="s">
        <v>1750</v>
      </c>
      <c r="C120" s="657">
        <v>6524000</v>
      </c>
      <c r="D120" s="5" t="s">
        <v>3114</v>
      </c>
    </row>
    <row r="121" spans="1:4" ht="31.5">
      <c r="A121" s="120">
        <v>113</v>
      </c>
      <c r="B121" s="77" t="s">
        <v>1850</v>
      </c>
      <c r="C121" s="657">
        <v>6128000</v>
      </c>
      <c r="D121" s="5" t="s">
        <v>3114</v>
      </c>
    </row>
    <row r="122" spans="1:4" ht="31.5">
      <c r="A122" s="652">
        <v>114</v>
      </c>
      <c r="B122" s="77" t="s">
        <v>1751</v>
      </c>
      <c r="C122" s="657">
        <v>5852000</v>
      </c>
      <c r="D122" s="5" t="s">
        <v>3114</v>
      </c>
    </row>
    <row r="123" spans="1:4" ht="31.5">
      <c r="A123" s="120">
        <v>115</v>
      </c>
      <c r="B123" s="77" t="s">
        <v>1851</v>
      </c>
      <c r="C123" s="657">
        <v>6818000</v>
      </c>
      <c r="D123" s="5" t="s">
        <v>3114</v>
      </c>
    </row>
    <row r="124" spans="1:4" ht="31.5">
      <c r="A124" s="652">
        <v>116</v>
      </c>
      <c r="B124" s="77" t="s">
        <v>1752</v>
      </c>
      <c r="C124" s="657">
        <v>5852000</v>
      </c>
      <c r="D124" s="5" t="s">
        <v>3114</v>
      </c>
    </row>
    <row r="125" spans="1:4" ht="31.5">
      <c r="A125" s="120">
        <v>117</v>
      </c>
      <c r="B125" s="77" t="s">
        <v>1852</v>
      </c>
      <c r="C125" s="657">
        <v>24415000</v>
      </c>
      <c r="D125" s="5" t="s">
        <v>3114</v>
      </c>
    </row>
    <row r="126" spans="1:4" ht="31.5">
      <c r="A126" s="652">
        <v>118</v>
      </c>
      <c r="B126" s="77" t="s">
        <v>1753</v>
      </c>
      <c r="C126" s="657">
        <v>6128000</v>
      </c>
      <c r="D126" s="5" t="s">
        <v>3114</v>
      </c>
    </row>
    <row r="127" spans="1:4" ht="31.5">
      <c r="A127" s="120">
        <v>119</v>
      </c>
      <c r="B127" s="77" t="s">
        <v>1853</v>
      </c>
      <c r="C127" s="657">
        <v>6266000</v>
      </c>
      <c r="D127" s="5" t="s">
        <v>3114</v>
      </c>
    </row>
    <row r="128" spans="1:4" ht="31.5">
      <c r="A128" s="652">
        <v>120</v>
      </c>
      <c r="B128" s="77" t="s">
        <v>1754</v>
      </c>
      <c r="C128" s="657">
        <v>59011000</v>
      </c>
      <c r="D128" s="5" t="s">
        <v>3114</v>
      </c>
    </row>
    <row r="129" spans="1:4" ht="31.5">
      <c r="A129" s="120">
        <v>121</v>
      </c>
      <c r="B129" s="77" t="s">
        <v>1854</v>
      </c>
      <c r="C129" s="657">
        <v>8921000</v>
      </c>
      <c r="D129" s="5" t="s">
        <v>3114</v>
      </c>
    </row>
    <row r="130" spans="1:4" ht="31.5">
      <c r="A130" s="652">
        <v>122</v>
      </c>
      <c r="B130" s="77" t="s">
        <v>1755</v>
      </c>
      <c r="C130" s="657">
        <v>21974000</v>
      </c>
      <c r="D130" s="5" t="s">
        <v>3114</v>
      </c>
    </row>
    <row r="131" spans="1:4" ht="31.5">
      <c r="A131" s="120">
        <v>123</v>
      </c>
      <c r="B131" s="77" t="s">
        <v>1855</v>
      </c>
      <c r="C131" s="657">
        <v>6404000</v>
      </c>
      <c r="D131" s="5" t="s">
        <v>3114</v>
      </c>
    </row>
    <row r="132" spans="1:4" ht="31.5">
      <c r="A132" s="652">
        <v>124</v>
      </c>
      <c r="B132" s="77" t="s">
        <v>1756</v>
      </c>
      <c r="C132" s="657">
        <v>5852000</v>
      </c>
      <c r="D132" s="5" t="s">
        <v>3114</v>
      </c>
    </row>
    <row r="133" spans="1:4" ht="31.5">
      <c r="A133" s="120">
        <v>125</v>
      </c>
      <c r="B133" s="77" t="s">
        <v>1856</v>
      </c>
      <c r="C133" s="657">
        <v>8783000</v>
      </c>
      <c r="D133" s="5" t="s">
        <v>3114</v>
      </c>
    </row>
    <row r="134" spans="1:4" ht="31.5">
      <c r="A134" s="652">
        <v>126</v>
      </c>
      <c r="B134" s="77" t="s">
        <v>1757</v>
      </c>
      <c r="C134" s="657">
        <v>24828000</v>
      </c>
      <c r="D134" s="5" t="s">
        <v>3114</v>
      </c>
    </row>
    <row r="135" spans="1:4" ht="31.5">
      <c r="A135" s="120">
        <v>127</v>
      </c>
      <c r="B135" s="77" t="s">
        <v>1758</v>
      </c>
      <c r="C135" s="657">
        <v>6662000</v>
      </c>
      <c r="D135" s="5" t="s">
        <v>3114</v>
      </c>
    </row>
    <row r="136" spans="1:4" ht="31.5">
      <c r="A136" s="652">
        <v>128</v>
      </c>
      <c r="B136" s="77" t="s">
        <v>1759</v>
      </c>
      <c r="C136" s="657">
        <v>5990000</v>
      </c>
      <c r="D136" s="5" t="s">
        <v>3114</v>
      </c>
    </row>
    <row r="137" spans="1:4" ht="31.5">
      <c r="A137" s="120">
        <v>129</v>
      </c>
      <c r="B137" s="77" t="s">
        <v>1760</v>
      </c>
      <c r="C137" s="657">
        <v>7195000</v>
      </c>
      <c r="D137" s="5" t="s">
        <v>3114</v>
      </c>
    </row>
    <row r="138" spans="1:4" ht="31.5">
      <c r="A138" s="652">
        <v>130</v>
      </c>
      <c r="B138" s="77" t="s">
        <v>1761</v>
      </c>
      <c r="C138" s="657">
        <v>5990000</v>
      </c>
      <c r="D138" s="5" t="s">
        <v>3114</v>
      </c>
    </row>
    <row r="139" spans="1:4" ht="31.5">
      <c r="A139" s="120">
        <v>131</v>
      </c>
      <c r="B139" s="77" t="s">
        <v>1762</v>
      </c>
      <c r="C139" s="657">
        <v>26998000</v>
      </c>
      <c r="D139" s="5" t="s">
        <v>3114</v>
      </c>
    </row>
    <row r="140" spans="1:4" ht="31.5">
      <c r="A140" s="652">
        <v>132</v>
      </c>
      <c r="B140" s="77" t="s">
        <v>1763</v>
      </c>
      <c r="C140" s="657">
        <v>7333000</v>
      </c>
      <c r="D140" s="5" t="s">
        <v>3114</v>
      </c>
    </row>
    <row r="141" spans="1:4" ht="31.5">
      <c r="A141" s="120">
        <v>133</v>
      </c>
      <c r="B141" s="77" t="s">
        <v>1764</v>
      </c>
      <c r="C141" s="657">
        <v>6128000</v>
      </c>
      <c r="D141" s="5" t="s">
        <v>3114</v>
      </c>
    </row>
    <row r="142" spans="1:4" ht="31.5">
      <c r="A142" s="652">
        <v>134</v>
      </c>
      <c r="B142" s="77" t="s">
        <v>1765</v>
      </c>
      <c r="C142" s="657">
        <v>10557000</v>
      </c>
      <c r="D142" s="5" t="s">
        <v>3114</v>
      </c>
    </row>
    <row r="143" spans="1:4" ht="31.5">
      <c r="A143" s="120">
        <v>135</v>
      </c>
      <c r="B143" s="77" t="s">
        <v>1766</v>
      </c>
      <c r="C143" s="657">
        <v>6266000</v>
      </c>
      <c r="D143" s="5" t="s">
        <v>3114</v>
      </c>
    </row>
    <row r="144" spans="1:4" ht="31.5">
      <c r="A144" s="652">
        <v>136</v>
      </c>
      <c r="B144" s="77" t="s">
        <v>1767</v>
      </c>
      <c r="C144" s="657">
        <v>5990000</v>
      </c>
      <c r="D144" s="5" t="s">
        <v>3114</v>
      </c>
    </row>
    <row r="145" spans="1:4" ht="31.5">
      <c r="A145" s="120">
        <v>137</v>
      </c>
      <c r="B145" s="77" t="s">
        <v>1768</v>
      </c>
      <c r="C145" s="657">
        <v>8921000</v>
      </c>
      <c r="D145" s="5" t="s">
        <v>3114</v>
      </c>
    </row>
    <row r="146" spans="1:4" ht="31.5">
      <c r="A146" s="652">
        <v>138</v>
      </c>
      <c r="B146" s="77" t="s">
        <v>1769</v>
      </c>
      <c r="C146" s="657">
        <v>6680000</v>
      </c>
      <c r="D146" s="5" t="s">
        <v>3114</v>
      </c>
    </row>
    <row r="147" spans="1:4" ht="31.5">
      <c r="A147" s="120">
        <v>139</v>
      </c>
      <c r="B147" s="77" t="s">
        <v>1770</v>
      </c>
      <c r="C147" s="657">
        <v>6266000</v>
      </c>
      <c r="D147" s="5" t="s">
        <v>3114</v>
      </c>
    </row>
    <row r="148" spans="1:4" ht="31.5">
      <c r="A148" s="652">
        <v>140</v>
      </c>
      <c r="B148" s="77" t="s">
        <v>1771</v>
      </c>
      <c r="C148" s="657">
        <v>7471000</v>
      </c>
      <c r="D148" s="5" t="s">
        <v>3114</v>
      </c>
    </row>
    <row r="149" spans="1:4" ht="31.5">
      <c r="A149" s="120">
        <v>141</v>
      </c>
      <c r="B149" s="77" t="s">
        <v>1772</v>
      </c>
      <c r="C149" s="657">
        <v>9592000</v>
      </c>
      <c r="D149" s="5" t="s">
        <v>3114</v>
      </c>
    </row>
    <row r="150" spans="1:4" ht="31.5">
      <c r="A150" s="652">
        <v>142</v>
      </c>
      <c r="B150" s="77" t="s">
        <v>1773</v>
      </c>
      <c r="C150" s="657">
        <v>5852000</v>
      </c>
      <c r="D150" s="5" t="s">
        <v>3114</v>
      </c>
    </row>
    <row r="151" spans="1:4" ht="31.5">
      <c r="A151" s="120">
        <v>143</v>
      </c>
      <c r="B151" s="77" t="s">
        <v>1774</v>
      </c>
      <c r="C151" s="657">
        <v>9868000</v>
      </c>
      <c r="D151" s="5" t="s">
        <v>3114</v>
      </c>
    </row>
    <row r="152" spans="1:4" ht="31.5">
      <c r="A152" s="652">
        <v>144</v>
      </c>
      <c r="B152" s="77" t="s">
        <v>1775</v>
      </c>
      <c r="C152" s="657">
        <v>23472000</v>
      </c>
      <c r="D152" s="5" t="s">
        <v>3114</v>
      </c>
    </row>
    <row r="153" spans="1:4" ht="31.5">
      <c r="A153" s="120">
        <v>145</v>
      </c>
      <c r="B153" s="77" t="s">
        <v>1776</v>
      </c>
      <c r="C153" s="657">
        <v>9215000</v>
      </c>
      <c r="D153" s="5" t="s">
        <v>3114</v>
      </c>
    </row>
    <row r="154" spans="1:4" ht="31.5">
      <c r="A154" s="652">
        <v>146</v>
      </c>
      <c r="B154" s="77" t="s">
        <v>1777</v>
      </c>
      <c r="C154" s="657">
        <v>6799000</v>
      </c>
      <c r="D154" s="5" t="s">
        <v>3114</v>
      </c>
    </row>
    <row r="155" spans="1:4" ht="31.5">
      <c r="A155" s="120">
        <v>147</v>
      </c>
      <c r="B155" s="77" t="s">
        <v>1778</v>
      </c>
      <c r="C155" s="657">
        <v>7489000</v>
      </c>
      <c r="D155" s="5" t="s">
        <v>3114</v>
      </c>
    </row>
    <row r="156" spans="1:4" ht="31.5">
      <c r="A156" s="652">
        <v>148</v>
      </c>
      <c r="B156" s="77" t="s">
        <v>1779</v>
      </c>
      <c r="C156" s="657">
        <v>7213000</v>
      </c>
      <c r="D156" s="5" t="s">
        <v>3114</v>
      </c>
    </row>
    <row r="157" spans="1:4" ht="31.5">
      <c r="A157" s="120">
        <v>149</v>
      </c>
      <c r="B157" s="77" t="s">
        <v>1780</v>
      </c>
      <c r="C157" s="657">
        <v>9472000</v>
      </c>
      <c r="D157" s="5" t="s">
        <v>3114</v>
      </c>
    </row>
    <row r="158" spans="1:4" ht="31.5">
      <c r="A158" s="652">
        <v>150</v>
      </c>
      <c r="B158" s="77" t="s">
        <v>1781</v>
      </c>
      <c r="C158" s="657">
        <v>6542000</v>
      </c>
      <c r="D158" s="5" t="s">
        <v>3114</v>
      </c>
    </row>
    <row r="159" spans="1:4" ht="31.5">
      <c r="A159" s="120">
        <v>151</v>
      </c>
      <c r="B159" s="77" t="s">
        <v>1782</v>
      </c>
      <c r="C159" s="657">
        <v>7075000</v>
      </c>
      <c r="D159" s="5" t="s">
        <v>3114</v>
      </c>
    </row>
    <row r="160" spans="1:4" ht="31.5">
      <c r="A160" s="652">
        <v>152</v>
      </c>
      <c r="B160" s="77" t="s">
        <v>1783</v>
      </c>
      <c r="C160" s="657">
        <v>8418000</v>
      </c>
      <c r="D160" s="5" t="s">
        <v>3114</v>
      </c>
    </row>
    <row r="161" spans="1:4" ht="31.5">
      <c r="A161" s="120">
        <v>153</v>
      </c>
      <c r="B161" s="77" t="s">
        <v>1784</v>
      </c>
      <c r="C161" s="657">
        <v>8556000</v>
      </c>
      <c r="D161" s="5" t="s">
        <v>3114</v>
      </c>
    </row>
    <row r="162" spans="1:4" ht="31.5">
      <c r="A162" s="652">
        <v>154</v>
      </c>
      <c r="B162" s="77" t="s">
        <v>1785</v>
      </c>
      <c r="C162" s="657">
        <v>14070000</v>
      </c>
      <c r="D162" s="5" t="s">
        <v>3114</v>
      </c>
    </row>
    <row r="163" spans="1:4" ht="31.5">
      <c r="A163" s="120">
        <v>155</v>
      </c>
      <c r="B163" s="77" t="s">
        <v>1786</v>
      </c>
      <c r="C163" s="657">
        <v>9365000</v>
      </c>
      <c r="D163" s="5" t="s">
        <v>3114</v>
      </c>
    </row>
    <row r="164" spans="1:4" ht="31.5">
      <c r="A164" s="652">
        <v>156</v>
      </c>
      <c r="B164" s="77" t="s">
        <v>1787</v>
      </c>
      <c r="C164" s="657">
        <v>30253000</v>
      </c>
      <c r="D164" s="5" t="s">
        <v>3114</v>
      </c>
    </row>
    <row r="165" spans="1:4" ht="31.5">
      <c r="A165" s="120">
        <v>157</v>
      </c>
      <c r="B165" s="77" t="s">
        <v>1788</v>
      </c>
      <c r="C165" s="657">
        <v>10815000</v>
      </c>
      <c r="D165" s="5" t="s">
        <v>3114</v>
      </c>
    </row>
    <row r="166" spans="1:4" ht="31.5">
      <c r="A166" s="652">
        <v>158</v>
      </c>
      <c r="B166" s="77" t="s">
        <v>1789</v>
      </c>
      <c r="C166" s="657">
        <v>8160000</v>
      </c>
      <c r="D166" s="5" t="s">
        <v>3114</v>
      </c>
    </row>
    <row r="167" spans="1:4" ht="31.5">
      <c r="A167" s="120">
        <v>159</v>
      </c>
      <c r="B167" s="77" t="s">
        <v>1790</v>
      </c>
      <c r="C167" s="657">
        <v>7747000</v>
      </c>
      <c r="D167" s="5" t="s">
        <v>3114</v>
      </c>
    </row>
    <row r="168" spans="1:4" ht="31.5">
      <c r="A168" s="652">
        <v>160</v>
      </c>
      <c r="B168" s="77" t="s">
        <v>1791</v>
      </c>
      <c r="C168" s="657">
        <v>6524000</v>
      </c>
      <c r="D168" s="5" t="s">
        <v>3114</v>
      </c>
    </row>
    <row r="169" spans="1:4" ht="31.5">
      <c r="A169" s="120">
        <v>161</v>
      </c>
      <c r="B169" s="77" t="s">
        <v>1792</v>
      </c>
      <c r="C169" s="657">
        <v>7195000</v>
      </c>
      <c r="D169" s="5" t="s">
        <v>3114</v>
      </c>
    </row>
    <row r="170" spans="1:4" ht="31.5">
      <c r="A170" s="652">
        <v>162</v>
      </c>
      <c r="B170" s="77" t="s">
        <v>1793</v>
      </c>
      <c r="C170" s="657">
        <v>10539000</v>
      </c>
      <c r="D170" s="5" t="s">
        <v>3114</v>
      </c>
    </row>
  </sheetData>
  <pageMargins left="0.7" right="0.7" top="0.75" bottom="0.75" header="0.3" footer="0.3"/>
</worksheet>
</file>

<file path=xl/worksheets/sheet59.xml><?xml version="1.0" encoding="utf-8"?>
<worksheet xmlns="http://schemas.openxmlformats.org/spreadsheetml/2006/main" xmlns:r="http://schemas.openxmlformats.org/officeDocument/2006/relationships">
  <sheetPr>
    <tabColor rgb="FFFF0000"/>
    <pageSetUpPr fitToPage="1"/>
  </sheetPr>
  <dimension ref="A1:D1453"/>
  <sheetViews>
    <sheetView view="pageBreakPreview" zoomScale="85" zoomScaleSheetLayoutView="85" workbookViewId="0">
      <selection activeCell="B23" sqref="B23"/>
    </sheetView>
  </sheetViews>
  <sheetFormatPr defaultColWidth="8.85546875" defaultRowHeight="15.75"/>
  <cols>
    <col min="1" max="1" width="10.7109375" style="496" customWidth="1"/>
    <col min="2" max="2" width="102.7109375" style="496" customWidth="1"/>
    <col min="3" max="3" width="26.7109375" style="496" customWidth="1"/>
    <col min="4" max="4" width="40.7109375" style="496" customWidth="1"/>
    <col min="5" max="16384" width="8.85546875" style="496"/>
  </cols>
  <sheetData>
    <row r="1" spans="1:4">
      <c r="B1" s="498" t="s">
        <v>424</v>
      </c>
    </row>
    <row r="4" spans="1:4" ht="31.5">
      <c r="A4" s="517" t="s">
        <v>112</v>
      </c>
      <c r="B4" s="368" t="s">
        <v>2</v>
      </c>
      <c r="C4" s="368" t="s">
        <v>3115</v>
      </c>
      <c r="D4" s="366" t="s">
        <v>525</v>
      </c>
    </row>
    <row r="5" spans="1:4">
      <c r="A5" s="517">
        <v>1</v>
      </c>
      <c r="B5" s="368" t="s">
        <v>3</v>
      </c>
      <c r="C5" s="368">
        <v>3</v>
      </c>
      <c r="D5" s="366">
        <v>4</v>
      </c>
    </row>
    <row r="6" spans="1:4">
      <c r="A6" s="269"/>
      <c r="B6" s="269"/>
      <c r="C6" s="269"/>
      <c r="D6" s="269"/>
    </row>
    <row r="7" spans="1:4" ht="31.5">
      <c r="A7" s="269"/>
      <c r="B7" s="515" t="s">
        <v>10</v>
      </c>
      <c r="C7" s="69"/>
      <c r="D7" s="269"/>
    </row>
    <row r="8" spans="1:4">
      <c r="A8" s="662"/>
      <c r="B8" s="4" t="s">
        <v>424</v>
      </c>
      <c r="C8" s="655">
        <v>10175000000</v>
      </c>
      <c r="D8" s="5" t="s">
        <v>1858</v>
      </c>
    </row>
    <row r="9" spans="1:4">
      <c r="A9" s="662"/>
      <c r="B9" s="13"/>
      <c r="C9" s="13"/>
      <c r="D9" s="13"/>
    </row>
    <row r="10" spans="1:4">
      <c r="A10" s="664" t="s">
        <v>234</v>
      </c>
      <c r="B10" s="68" t="s">
        <v>1857</v>
      </c>
      <c r="C10" s="663">
        <v>500000000</v>
      </c>
      <c r="D10" s="5" t="s">
        <v>1858</v>
      </c>
    </row>
    <row r="11" spans="1:4" s="650" customFormat="1">
      <c r="A11" s="664"/>
      <c r="B11" s="68"/>
      <c r="C11" s="663"/>
      <c r="D11" s="5"/>
    </row>
    <row r="12" spans="1:4">
      <c r="A12" s="664" t="s">
        <v>240</v>
      </c>
      <c r="B12" s="68" t="s">
        <v>1859</v>
      </c>
      <c r="C12" s="663">
        <v>175000000</v>
      </c>
      <c r="D12" s="5" t="s">
        <v>1858</v>
      </c>
    </row>
    <row r="13" spans="1:4" s="650" customFormat="1">
      <c r="A13" s="664"/>
      <c r="B13" s="5"/>
      <c r="C13" s="654"/>
      <c r="D13" s="5"/>
    </row>
    <row r="14" spans="1:4">
      <c r="A14" s="664" t="s">
        <v>244</v>
      </c>
      <c r="B14" s="68" t="s">
        <v>4258</v>
      </c>
      <c r="C14" s="663">
        <v>9500000000</v>
      </c>
      <c r="D14" s="5" t="s">
        <v>4259</v>
      </c>
    </row>
    <row r="15" spans="1:4">
      <c r="A15" s="269">
        <v>1</v>
      </c>
      <c r="B15" s="5" t="s">
        <v>4260</v>
      </c>
      <c r="C15" s="654">
        <v>64547000</v>
      </c>
      <c r="D15" s="5" t="s">
        <v>4259</v>
      </c>
    </row>
    <row r="16" spans="1:4">
      <c r="A16" s="269">
        <v>2</v>
      </c>
      <c r="B16" s="5" t="s">
        <v>4261</v>
      </c>
      <c r="C16" s="654">
        <v>65432000</v>
      </c>
      <c r="D16" s="5" t="s">
        <v>4259</v>
      </c>
    </row>
    <row r="17" spans="1:4">
      <c r="A17" s="269">
        <v>3</v>
      </c>
      <c r="B17" s="5" t="s">
        <v>4262</v>
      </c>
      <c r="C17" s="654">
        <v>62574000</v>
      </c>
      <c r="D17" s="5" t="s">
        <v>4259</v>
      </c>
    </row>
    <row r="18" spans="1:4">
      <c r="A18" s="269">
        <v>4</v>
      </c>
      <c r="B18" s="5" t="s">
        <v>4263</v>
      </c>
      <c r="C18" s="654">
        <v>67884000</v>
      </c>
      <c r="D18" s="5" t="s">
        <v>4259</v>
      </c>
    </row>
    <row r="19" spans="1:4">
      <c r="A19" s="269">
        <v>5</v>
      </c>
      <c r="B19" s="5" t="s">
        <v>4264</v>
      </c>
      <c r="C19" s="654">
        <v>63321000</v>
      </c>
      <c r="D19" s="5" t="s">
        <v>4259</v>
      </c>
    </row>
    <row r="20" spans="1:4">
      <c r="A20" s="269">
        <v>6</v>
      </c>
      <c r="B20" s="5" t="s">
        <v>4265</v>
      </c>
      <c r="C20" s="654">
        <v>60663000</v>
      </c>
      <c r="D20" s="5" t="s">
        <v>4259</v>
      </c>
    </row>
    <row r="21" spans="1:4">
      <c r="A21" s="269">
        <v>7</v>
      </c>
      <c r="B21" s="5" t="s">
        <v>4266</v>
      </c>
      <c r="C21" s="654">
        <v>63808000</v>
      </c>
      <c r="D21" s="5" t="s">
        <v>4259</v>
      </c>
    </row>
    <row r="22" spans="1:4">
      <c r="A22" s="269">
        <v>8</v>
      </c>
      <c r="B22" s="5" t="s">
        <v>4267</v>
      </c>
      <c r="C22" s="654">
        <v>66432000</v>
      </c>
      <c r="D22" s="5" t="s">
        <v>4259</v>
      </c>
    </row>
    <row r="23" spans="1:4">
      <c r="A23" s="269">
        <v>9</v>
      </c>
      <c r="B23" s="5" t="s">
        <v>4268</v>
      </c>
      <c r="C23" s="654">
        <v>63083000</v>
      </c>
      <c r="D23" s="5" t="s">
        <v>4259</v>
      </c>
    </row>
    <row r="24" spans="1:4">
      <c r="A24" s="269">
        <v>10</v>
      </c>
      <c r="B24" s="5" t="s">
        <v>4269</v>
      </c>
      <c r="C24" s="654">
        <v>63136000</v>
      </c>
      <c r="D24" s="5" t="s">
        <v>4259</v>
      </c>
    </row>
    <row r="25" spans="1:4">
      <c r="A25" s="269">
        <v>11</v>
      </c>
      <c r="B25" s="5" t="s">
        <v>4270</v>
      </c>
      <c r="C25" s="654">
        <v>61756000</v>
      </c>
      <c r="D25" s="5" t="s">
        <v>4259</v>
      </c>
    </row>
    <row r="26" spans="1:4">
      <c r="A26" s="269">
        <v>12</v>
      </c>
      <c r="B26" s="5" t="s">
        <v>4271</v>
      </c>
      <c r="C26" s="654">
        <v>65336000</v>
      </c>
      <c r="D26" s="5" t="s">
        <v>4259</v>
      </c>
    </row>
    <row r="27" spans="1:4">
      <c r="A27" s="269">
        <v>13</v>
      </c>
      <c r="B27" s="5" t="s">
        <v>4272</v>
      </c>
      <c r="C27" s="654">
        <v>63328000</v>
      </c>
      <c r="D27" s="5" t="s">
        <v>4259</v>
      </c>
    </row>
    <row r="28" spans="1:4">
      <c r="A28" s="269">
        <v>14</v>
      </c>
      <c r="B28" s="5" t="s">
        <v>4273</v>
      </c>
      <c r="C28" s="654">
        <v>76161000</v>
      </c>
      <c r="D28" s="5" t="s">
        <v>4259</v>
      </c>
    </row>
    <row r="29" spans="1:4">
      <c r="A29" s="269">
        <v>15</v>
      </c>
      <c r="B29" s="5" t="s">
        <v>4274</v>
      </c>
      <c r="C29" s="654">
        <v>67205000</v>
      </c>
      <c r="D29" s="5" t="s">
        <v>4259</v>
      </c>
    </row>
    <row r="30" spans="1:4">
      <c r="A30" s="269">
        <v>16</v>
      </c>
      <c r="B30" s="5" t="s">
        <v>4275</v>
      </c>
      <c r="C30" s="654">
        <v>68965000</v>
      </c>
      <c r="D30" s="5" t="s">
        <v>4259</v>
      </c>
    </row>
    <row r="31" spans="1:4">
      <c r="A31" s="269">
        <v>17</v>
      </c>
      <c r="B31" s="5" t="s">
        <v>4276</v>
      </c>
      <c r="C31" s="654">
        <v>69892000</v>
      </c>
      <c r="D31" s="5" t="s">
        <v>4259</v>
      </c>
    </row>
    <row r="32" spans="1:4">
      <c r="A32" s="269">
        <v>18</v>
      </c>
      <c r="B32" s="5" t="s">
        <v>4277</v>
      </c>
      <c r="C32" s="654">
        <v>62209000</v>
      </c>
      <c r="D32" s="5" t="s">
        <v>4259</v>
      </c>
    </row>
    <row r="33" spans="1:4">
      <c r="A33" s="269">
        <v>19</v>
      </c>
      <c r="B33" s="5" t="s">
        <v>4278</v>
      </c>
      <c r="C33" s="654">
        <v>63334000</v>
      </c>
      <c r="D33" s="5" t="s">
        <v>4259</v>
      </c>
    </row>
    <row r="34" spans="1:4">
      <c r="A34" s="269">
        <v>20</v>
      </c>
      <c r="B34" s="5" t="s">
        <v>4279</v>
      </c>
      <c r="C34" s="654">
        <v>62315000</v>
      </c>
      <c r="D34" s="5" t="s">
        <v>4259</v>
      </c>
    </row>
    <row r="35" spans="1:4">
      <c r="A35" s="269">
        <v>21</v>
      </c>
      <c r="B35" s="5" t="s">
        <v>4280</v>
      </c>
      <c r="C35" s="654">
        <v>62502000</v>
      </c>
      <c r="D35" s="5" t="s">
        <v>4259</v>
      </c>
    </row>
    <row r="36" spans="1:4">
      <c r="A36" s="269">
        <v>22</v>
      </c>
      <c r="B36" s="5" t="s">
        <v>4281</v>
      </c>
      <c r="C36" s="654">
        <v>62151000</v>
      </c>
      <c r="D36" s="5" t="s">
        <v>4259</v>
      </c>
    </row>
    <row r="37" spans="1:4">
      <c r="A37" s="269">
        <v>23</v>
      </c>
      <c r="B37" s="5" t="s">
        <v>4282</v>
      </c>
      <c r="C37" s="654">
        <v>64419000</v>
      </c>
      <c r="D37" s="5" t="s">
        <v>4259</v>
      </c>
    </row>
    <row r="38" spans="1:4">
      <c r="A38" s="269">
        <v>24</v>
      </c>
      <c r="B38" s="5" t="s">
        <v>4283</v>
      </c>
      <c r="C38" s="654">
        <v>65733000</v>
      </c>
      <c r="D38" s="5" t="s">
        <v>4259</v>
      </c>
    </row>
    <row r="39" spans="1:4">
      <c r="A39" s="269">
        <v>25</v>
      </c>
      <c r="B39" s="5" t="s">
        <v>4284</v>
      </c>
      <c r="C39" s="654">
        <v>63891000</v>
      </c>
      <c r="D39" s="5" t="s">
        <v>4259</v>
      </c>
    </row>
    <row r="40" spans="1:4">
      <c r="A40" s="269">
        <v>26</v>
      </c>
      <c r="B40" s="5" t="s">
        <v>4285</v>
      </c>
      <c r="C40" s="654">
        <v>64568000</v>
      </c>
      <c r="D40" s="5" t="s">
        <v>4259</v>
      </c>
    </row>
    <row r="41" spans="1:4">
      <c r="A41" s="269">
        <v>27</v>
      </c>
      <c r="B41" s="5" t="s">
        <v>4286</v>
      </c>
      <c r="C41" s="654">
        <v>72186000</v>
      </c>
      <c r="D41" s="5" t="s">
        <v>4259</v>
      </c>
    </row>
    <row r="42" spans="1:4">
      <c r="A42" s="269">
        <v>28</v>
      </c>
      <c r="B42" s="5" t="s">
        <v>4287</v>
      </c>
      <c r="C42" s="654">
        <v>68140000</v>
      </c>
      <c r="D42" s="5" t="s">
        <v>4259</v>
      </c>
    </row>
    <row r="43" spans="1:4">
      <c r="A43" s="269">
        <v>29</v>
      </c>
      <c r="B43" s="5" t="s">
        <v>4288</v>
      </c>
      <c r="C43" s="654">
        <v>64982000</v>
      </c>
      <c r="D43" s="5" t="s">
        <v>4259</v>
      </c>
    </row>
    <row r="44" spans="1:4">
      <c r="A44" s="269">
        <v>30</v>
      </c>
      <c r="B44" s="5" t="s">
        <v>4289</v>
      </c>
      <c r="C44" s="654">
        <v>60598000</v>
      </c>
      <c r="D44" s="5" t="s">
        <v>4259</v>
      </c>
    </row>
    <row r="45" spans="1:4">
      <c r="A45" s="269">
        <v>31</v>
      </c>
      <c r="B45" s="5" t="s">
        <v>4290</v>
      </c>
      <c r="C45" s="654">
        <v>59317000</v>
      </c>
      <c r="D45" s="5" t="s">
        <v>4259</v>
      </c>
    </row>
    <row r="46" spans="1:4">
      <c r="A46" s="269">
        <v>32</v>
      </c>
      <c r="B46" s="5" t="s">
        <v>4291</v>
      </c>
      <c r="C46" s="654">
        <v>64052000</v>
      </c>
      <c r="D46" s="5" t="s">
        <v>4259</v>
      </c>
    </row>
    <row r="47" spans="1:4">
      <c r="A47" s="269">
        <v>33</v>
      </c>
      <c r="B47" s="5" t="s">
        <v>4292</v>
      </c>
      <c r="C47" s="654">
        <v>64441000</v>
      </c>
      <c r="D47" s="5" t="s">
        <v>4259</v>
      </c>
    </row>
    <row r="48" spans="1:4">
      <c r="A48" s="269">
        <v>34</v>
      </c>
      <c r="B48" s="5" t="s">
        <v>4293</v>
      </c>
      <c r="C48" s="654">
        <v>61348000</v>
      </c>
      <c r="D48" s="5" t="s">
        <v>4259</v>
      </c>
    </row>
    <row r="49" spans="1:4">
      <c r="A49" s="269">
        <v>35</v>
      </c>
      <c r="B49" s="5" t="s">
        <v>4294</v>
      </c>
      <c r="C49" s="654">
        <v>62535000</v>
      </c>
      <c r="D49" s="5" t="s">
        <v>4259</v>
      </c>
    </row>
    <row r="50" spans="1:4">
      <c r="A50" s="269">
        <v>36</v>
      </c>
      <c r="B50" s="5" t="s">
        <v>4295</v>
      </c>
      <c r="C50" s="654">
        <v>65524000</v>
      </c>
      <c r="D50" s="5" t="s">
        <v>4259</v>
      </c>
    </row>
    <row r="51" spans="1:4">
      <c r="A51" s="269">
        <v>37</v>
      </c>
      <c r="B51" s="5" t="s">
        <v>4296</v>
      </c>
      <c r="C51" s="654">
        <v>61331000</v>
      </c>
      <c r="D51" s="5" t="s">
        <v>4259</v>
      </c>
    </row>
    <row r="52" spans="1:4">
      <c r="A52" s="269">
        <v>38</v>
      </c>
      <c r="B52" s="5" t="s">
        <v>4297</v>
      </c>
      <c r="C52" s="654">
        <v>65748000</v>
      </c>
      <c r="D52" s="5" t="s">
        <v>4259</v>
      </c>
    </row>
    <row r="53" spans="1:4">
      <c r="A53" s="269">
        <v>39</v>
      </c>
      <c r="B53" s="5" t="s">
        <v>4298</v>
      </c>
      <c r="C53" s="654">
        <v>68666000</v>
      </c>
      <c r="D53" s="5" t="s">
        <v>4259</v>
      </c>
    </row>
    <row r="54" spans="1:4">
      <c r="A54" s="269">
        <v>40</v>
      </c>
      <c r="B54" s="5" t="s">
        <v>4299</v>
      </c>
      <c r="C54" s="654">
        <v>64662000</v>
      </c>
      <c r="D54" s="5" t="s">
        <v>4259</v>
      </c>
    </row>
    <row r="55" spans="1:4">
      <c r="A55" s="269">
        <v>41</v>
      </c>
      <c r="B55" s="5" t="s">
        <v>4300</v>
      </c>
      <c r="C55" s="654">
        <v>73541000</v>
      </c>
      <c r="D55" s="5" t="s">
        <v>4259</v>
      </c>
    </row>
    <row r="56" spans="1:4">
      <c r="A56" s="269">
        <v>42</v>
      </c>
      <c r="B56" s="5" t="s">
        <v>4301</v>
      </c>
      <c r="C56" s="654">
        <v>61529000</v>
      </c>
      <c r="D56" s="5" t="s">
        <v>4259</v>
      </c>
    </row>
    <row r="57" spans="1:4">
      <c r="A57" s="269">
        <v>43</v>
      </c>
      <c r="B57" s="5" t="s">
        <v>4302</v>
      </c>
      <c r="C57" s="654">
        <v>67876000</v>
      </c>
      <c r="D57" s="5" t="s">
        <v>4259</v>
      </c>
    </row>
    <row r="58" spans="1:4">
      <c r="A58" s="269">
        <v>44</v>
      </c>
      <c r="B58" s="5" t="s">
        <v>4303</v>
      </c>
      <c r="C58" s="654">
        <v>64269000</v>
      </c>
      <c r="D58" s="5" t="s">
        <v>4259</v>
      </c>
    </row>
    <row r="59" spans="1:4">
      <c r="A59" s="269">
        <v>45</v>
      </c>
      <c r="B59" s="5" t="s">
        <v>4304</v>
      </c>
      <c r="C59" s="654">
        <v>67900000</v>
      </c>
      <c r="D59" s="5" t="s">
        <v>4259</v>
      </c>
    </row>
    <row r="60" spans="1:4">
      <c r="A60" s="269">
        <v>46</v>
      </c>
      <c r="B60" s="5" t="s">
        <v>4305</v>
      </c>
      <c r="C60" s="654">
        <v>60886000</v>
      </c>
      <c r="D60" s="5" t="s">
        <v>4259</v>
      </c>
    </row>
    <row r="61" spans="1:4">
      <c r="A61" s="269">
        <v>47</v>
      </c>
      <c r="B61" s="5" t="s">
        <v>4306</v>
      </c>
      <c r="C61" s="654">
        <v>67242000</v>
      </c>
      <c r="D61" s="5" t="s">
        <v>4259</v>
      </c>
    </row>
    <row r="62" spans="1:4">
      <c r="A62" s="269">
        <v>48</v>
      </c>
      <c r="B62" s="5" t="s">
        <v>4307</v>
      </c>
      <c r="C62" s="654">
        <v>62645000</v>
      </c>
      <c r="D62" s="5" t="s">
        <v>4259</v>
      </c>
    </row>
    <row r="63" spans="1:4">
      <c r="A63" s="269">
        <v>49</v>
      </c>
      <c r="B63" s="5" t="s">
        <v>4308</v>
      </c>
      <c r="C63" s="654">
        <v>62169000</v>
      </c>
      <c r="D63" s="5" t="s">
        <v>4259</v>
      </c>
    </row>
    <row r="64" spans="1:4">
      <c r="A64" s="269">
        <v>50</v>
      </c>
      <c r="B64" s="5" t="s">
        <v>4309</v>
      </c>
      <c r="C64" s="654">
        <v>59577000</v>
      </c>
      <c r="D64" s="5" t="s">
        <v>4259</v>
      </c>
    </row>
    <row r="65" spans="1:4">
      <c r="A65" s="269">
        <v>51</v>
      </c>
      <c r="B65" s="5" t="s">
        <v>4310</v>
      </c>
      <c r="C65" s="654">
        <v>61518000</v>
      </c>
      <c r="D65" s="5" t="s">
        <v>4259</v>
      </c>
    </row>
    <row r="66" spans="1:4">
      <c r="A66" s="269">
        <v>52</v>
      </c>
      <c r="B66" s="5" t="s">
        <v>4311</v>
      </c>
      <c r="C66" s="654">
        <v>64487000</v>
      </c>
      <c r="D66" s="5" t="s">
        <v>4259</v>
      </c>
    </row>
    <row r="67" spans="1:4">
      <c r="A67" s="269">
        <v>53</v>
      </c>
      <c r="B67" s="5" t="s">
        <v>4312</v>
      </c>
      <c r="C67" s="654">
        <v>60716000</v>
      </c>
      <c r="D67" s="5" t="s">
        <v>4259</v>
      </c>
    </row>
    <row r="68" spans="1:4">
      <c r="A68" s="269">
        <v>54</v>
      </c>
      <c r="B68" s="5" t="s">
        <v>4313</v>
      </c>
      <c r="C68" s="654">
        <v>62654000</v>
      </c>
      <c r="D68" s="5" t="s">
        <v>4259</v>
      </c>
    </row>
    <row r="69" spans="1:4">
      <c r="A69" s="269">
        <v>55</v>
      </c>
      <c r="B69" s="5" t="s">
        <v>4314</v>
      </c>
      <c r="C69" s="654">
        <v>64243000</v>
      </c>
      <c r="D69" s="5" t="s">
        <v>4259</v>
      </c>
    </row>
    <row r="70" spans="1:4">
      <c r="A70" s="269">
        <v>56</v>
      </c>
      <c r="B70" s="5" t="s">
        <v>4315</v>
      </c>
      <c r="C70" s="654">
        <v>57920000</v>
      </c>
      <c r="D70" s="5" t="s">
        <v>4259</v>
      </c>
    </row>
    <row r="71" spans="1:4">
      <c r="A71" s="269">
        <v>57</v>
      </c>
      <c r="B71" s="5" t="s">
        <v>4316</v>
      </c>
      <c r="C71" s="654">
        <v>56820000</v>
      </c>
      <c r="D71" s="5" t="s">
        <v>4259</v>
      </c>
    </row>
    <row r="72" spans="1:4">
      <c r="A72" s="269">
        <v>58</v>
      </c>
      <c r="B72" s="5" t="s">
        <v>4317</v>
      </c>
      <c r="C72" s="654">
        <v>67077000</v>
      </c>
      <c r="D72" s="5" t="s">
        <v>4259</v>
      </c>
    </row>
    <row r="73" spans="1:4">
      <c r="A73" s="269">
        <v>59</v>
      </c>
      <c r="B73" s="5" t="s">
        <v>4318</v>
      </c>
      <c r="C73" s="654">
        <v>64189000</v>
      </c>
      <c r="D73" s="5" t="s">
        <v>4259</v>
      </c>
    </row>
    <row r="74" spans="1:4">
      <c r="A74" s="269">
        <v>60</v>
      </c>
      <c r="B74" s="5" t="s">
        <v>4319</v>
      </c>
      <c r="C74" s="654">
        <v>63839000</v>
      </c>
      <c r="D74" s="5" t="s">
        <v>4259</v>
      </c>
    </row>
    <row r="75" spans="1:4">
      <c r="A75" s="269">
        <v>61</v>
      </c>
      <c r="B75" s="5" t="s">
        <v>4320</v>
      </c>
      <c r="C75" s="654">
        <v>64258000</v>
      </c>
      <c r="D75" s="5" t="s">
        <v>4259</v>
      </c>
    </row>
    <row r="76" spans="1:4">
      <c r="A76" s="269">
        <v>62</v>
      </c>
      <c r="B76" s="5" t="s">
        <v>4321</v>
      </c>
      <c r="C76" s="654">
        <v>60865000</v>
      </c>
      <c r="D76" s="5" t="s">
        <v>4259</v>
      </c>
    </row>
    <row r="77" spans="1:4">
      <c r="A77" s="269">
        <v>63</v>
      </c>
      <c r="B77" s="5" t="s">
        <v>4322</v>
      </c>
      <c r="C77" s="654">
        <v>61554000</v>
      </c>
      <c r="D77" s="5" t="s">
        <v>4259</v>
      </c>
    </row>
    <row r="78" spans="1:4">
      <c r="A78" s="269">
        <v>64</v>
      </c>
      <c r="B78" s="5" t="s">
        <v>4323</v>
      </c>
      <c r="C78" s="654">
        <v>64587000</v>
      </c>
      <c r="D78" s="5" t="s">
        <v>4259</v>
      </c>
    </row>
    <row r="79" spans="1:4">
      <c r="A79" s="269">
        <v>65</v>
      </c>
      <c r="B79" s="5" t="s">
        <v>4324</v>
      </c>
      <c r="C79" s="654">
        <v>60999000</v>
      </c>
      <c r="D79" s="5" t="s">
        <v>4259</v>
      </c>
    </row>
    <row r="80" spans="1:4">
      <c r="A80" s="269">
        <v>66</v>
      </c>
      <c r="B80" s="5" t="s">
        <v>4325</v>
      </c>
      <c r="C80" s="654">
        <v>63106000</v>
      </c>
      <c r="D80" s="5" t="s">
        <v>4259</v>
      </c>
    </row>
    <row r="81" spans="1:4">
      <c r="A81" s="269">
        <v>67</v>
      </c>
      <c r="B81" s="5" t="s">
        <v>4326</v>
      </c>
      <c r="C81" s="654">
        <v>59954000</v>
      </c>
      <c r="D81" s="5" t="s">
        <v>4259</v>
      </c>
    </row>
    <row r="82" spans="1:4">
      <c r="A82" s="269">
        <v>68</v>
      </c>
      <c r="B82" s="5" t="s">
        <v>4327</v>
      </c>
      <c r="C82" s="654">
        <v>58762000</v>
      </c>
      <c r="D82" s="5" t="s">
        <v>4259</v>
      </c>
    </row>
    <row r="83" spans="1:4">
      <c r="A83" s="269">
        <v>69</v>
      </c>
      <c r="B83" s="5" t="s">
        <v>4328</v>
      </c>
      <c r="C83" s="654">
        <v>62517000</v>
      </c>
      <c r="D83" s="5" t="s">
        <v>4259</v>
      </c>
    </row>
    <row r="84" spans="1:4">
      <c r="A84" s="269">
        <v>70</v>
      </c>
      <c r="B84" s="5" t="s">
        <v>4329</v>
      </c>
      <c r="C84" s="654">
        <v>64918000</v>
      </c>
      <c r="D84" s="5" t="s">
        <v>4259</v>
      </c>
    </row>
    <row r="85" spans="1:4">
      <c r="A85" s="269">
        <v>71</v>
      </c>
      <c r="B85" s="5" t="s">
        <v>4330</v>
      </c>
      <c r="C85" s="654">
        <v>70075000</v>
      </c>
      <c r="D85" s="5" t="s">
        <v>4259</v>
      </c>
    </row>
    <row r="86" spans="1:4">
      <c r="A86" s="269">
        <v>72</v>
      </c>
      <c r="B86" s="5" t="s">
        <v>4331</v>
      </c>
      <c r="C86" s="654">
        <v>67216000</v>
      </c>
      <c r="D86" s="5" t="s">
        <v>4259</v>
      </c>
    </row>
    <row r="87" spans="1:4">
      <c r="A87" s="269">
        <v>73</v>
      </c>
      <c r="B87" s="5" t="s">
        <v>4332</v>
      </c>
      <c r="C87" s="654">
        <v>68435000</v>
      </c>
      <c r="D87" s="5" t="s">
        <v>4259</v>
      </c>
    </row>
    <row r="88" spans="1:4">
      <c r="A88" s="269">
        <v>74</v>
      </c>
      <c r="B88" s="5" t="s">
        <v>4333</v>
      </c>
      <c r="C88" s="654">
        <v>65825000</v>
      </c>
      <c r="D88" s="5" t="s">
        <v>4259</v>
      </c>
    </row>
    <row r="89" spans="1:4">
      <c r="A89" s="269">
        <v>75</v>
      </c>
      <c r="B89" s="5" t="s">
        <v>4334</v>
      </c>
      <c r="C89" s="654">
        <v>66978000</v>
      </c>
      <c r="D89" s="5" t="s">
        <v>4259</v>
      </c>
    </row>
    <row r="90" spans="1:4">
      <c r="A90" s="269">
        <v>76</v>
      </c>
      <c r="B90" s="5" t="s">
        <v>4335</v>
      </c>
      <c r="C90" s="654">
        <v>67146000</v>
      </c>
      <c r="D90" s="5" t="s">
        <v>4259</v>
      </c>
    </row>
    <row r="91" spans="1:4">
      <c r="A91" s="269">
        <v>77</v>
      </c>
      <c r="B91" s="5" t="s">
        <v>4336</v>
      </c>
      <c r="C91" s="654">
        <v>64004000</v>
      </c>
      <c r="D91" s="5" t="s">
        <v>4259</v>
      </c>
    </row>
    <row r="92" spans="1:4">
      <c r="A92" s="269">
        <v>78</v>
      </c>
      <c r="B92" s="5" t="s">
        <v>4337</v>
      </c>
      <c r="C92" s="654">
        <v>65427000</v>
      </c>
      <c r="D92" s="5" t="s">
        <v>4259</v>
      </c>
    </row>
    <row r="93" spans="1:4">
      <c r="A93" s="269">
        <v>79</v>
      </c>
      <c r="B93" s="5" t="s">
        <v>4338</v>
      </c>
      <c r="C93" s="654">
        <v>65018000</v>
      </c>
      <c r="D93" s="5" t="s">
        <v>4259</v>
      </c>
    </row>
    <row r="94" spans="1:4">
      <c r="A94" s="269">
        <v>80</v>
      </c>
      <c r="B94" s="5" t="s">
        <v>4339</v>
      </c>
      <c r="C94" s="654">
        <v>68108000</v>
      </c>
      <c r="D94" s="5" t="s">
        <v>4259</v>
      </c>
    </row>
    <row r="95" spans="1:4">
      <c r="A95" s="269">
        <v>81</v>
      </c>
      <c r="B95" s="5" t="s">
        <v>4340</v>
      </c>
      <c r="C95" s="654">
        <v>112880000</v>
      </c>
      <c r="D95" s="5" t="s">
        <v>4259</v>
      </c>
    </row>
    <row r="96" spans="1:4">
      <c r="A96" s="269">
        <v>82</v>
      </c>
      <c r="B96" s="5" t="s">
        <v>4341</v>
      </c>
      <c r="C96" s="654">
        <v>65059000</v>
      </c>
      <c r="D96" s="5" t="s">
        <v>4259</v>
      </c>
    </row>
    <row r="97" spans="1:4">
      <c r="A97" s="269">
        <v>83</v>
      </c>
      <c r="B97" s="5" t="s">
        <v>4342</v>
      </c>
      <c r="C97" s="654">
        <v>160985000</v>
      </c>
      <c r="D97" s="5" t="s">
        <v>4259</v>
      </c>
    </row>
    <row r="98" spans="1:4">
      <c r="A98" s="269">
        <v>84</v>
      </c>
      <c r="B98" s="5" t="s">
        <v>4343</v>
      </c>
      <c r="C98" s="654">
        <v>64915000</v>
      </c>
      <c r="D98" s="5" t="s">
        <v>4259</v>
      </c>
    </row>
    <row r="99" spans="1:4">
      <c r="A99" s="269">
        <v>85</v>
      </c>
      <c r="B99" s="5" t="s">
        <v>4344</v>
      </c>
      <c r="C99" s="654">
        <v>73328000</v>
      </c>
      <c r="D99" s="5" t="s">
        <v>4259</v>
      </c>
    </row>
    <row r="100" spans="1:4">
      <c r="A100" s="269">
        <v>86</v>
      </c>
      <c r="B100" s="5" t="s">
        <v>4345</v>
      </c>
      <c r="C100" s="654">
        <v>66740000</v>
      </c>
      <c r="D100" s="5" t="s">
        <v>4259</v>
      </c>
    </row>
    <row r="101" spans="1:4">
      <c r="A101" s="269">
        <v>87</v>
      </c>
      <c r="B101" s="5" t="s">
        <v>4346</v>
      </c>
      <c r="C101" s="654">
        <v>63137000</v>
      </c>
      <c r="D101" s="5" t="s">
        <v>4259</v>
      </c>
    </row>
    <row r="102" spans="1:4">
      <c r="A102" s="269">
        <v>88</v>
      </c>
      <c r="B102" s="5" t="s">
        <v>4347</v>
      </c>
      <c r="C102" s="654">
        <v>72994000</v>
      </c>
      <c r="D102" s="5" t="s">
        <v>4259</v>
      </c>
    </row>
    <row r="103" spans="1:4">
      <c r="A103" s="269">
        <v>89</v>
      </c>
      <c r="B103" s="5" t="s">
        <v>4348</v>
      </c>
      <c r="C103" s="654">
        <v>64176000</v>
      </c>
      <c r="D103" s="5" t="s">
        <v>4259</v>
      </c>
    </row>
    <row r="104" spans="1:4">
      <c r="A104" s="269">
        <v>90</v>
      </c>
      <c r="B104" s="5" t="s">
        <v>4349</v>
      </c>
      <c r="C104" s="654">
        <v>59402000</v>
      </c>
      <c r="D104" s="5" t="s">
        <v>4259</v>
      </c>
    </row>
    <row r="105" spans="1:4">
      <c r="A105" s="269">
        <v>91</v>
      </c>
      <c r="B105" s="5" t="s">
        <v>4350</v>
      </c>
      <c r="C105" s="654">
        <v>55814000</v>
      </c>
      <c r="D105" s="5" t="s">
        <v>4259</v>
      </c>
    </row>
    <row r="106" spans="1:4">
      <c r="A106" s="269">
        <v>92</v>
      </c>
      <c r="B106" s="5" t="s">
        <v>4351</v>
      </c>
      <c r="C106" s="654">
        <v>69901000</v>
      </c>
      <c r="D106" s="5" t="s">
        <v>4259</v>
      </c>
    </row>
    <row r="107" spans="1:4">
      <c r="A107" s="269">
        <v>93</v>
      </c>
      <c r="B107" s="5" t="s">
        <v>4352</v>
      </c>
      <c r="C107" s="654">
        <v>67239000</v>
      </c>
      <c r="D107" s="5" t="s">
        <v>4259</v>
      </c>
    </row>
    <row r="108" spans="1:4">
      <c r="A108" s="269">
        <v>94</v>
      </c>
      <c r="B108" s="5" t="s">
        <v>4353</v>
      </c>
      <c r="C108" s="654">
        <v>67922000</v>
      </c>
      <c r="D108" s="5" t="s">
        <v>4259</v>
      </c>
    </row>
    <row r="109" spans="1:4">
      <c r="A109" s="269">
        <v>95</v>
      </c>
      <c r="B109" s="5" t="s">
        <v>4354</v>
      </c>
      <c r="C109" s="654">
        <v>64105000</v>
      </c>
      <c r="D109" s="5" t="s">
        <v>4259</v>
      </c>
    </row>
    <row r="110" spans="1:4">
      <c r="A110" s="269">
        <v>96</v>
      </c>
      <c r="B110" s="5" t="s">
        <v>4355</v>
      </c>
      <c r="C110" s="654">
        <v>63983000</v>
      </c>
      <c r="D110" s="5" t="s">
        <v>4259</v>
      </c>
    </row>
    <row r="111" spans="1:4">
      <c r="A111" s="269">
        <v>97</v>
      </c>
      <c r="B111" s="5" t="s">
        <v>4356</v>
      </c>
      <c r="C111" s="654">
        <v>60983000</v>
      </c>
      <c r="D111" s="5" t="s">
        <v>4259</v>
      </c>
    </row>
    <row r="112" spans="1:4">
      <c r="A112" s="269">
        <v>98</v>
      </c>
      <c r="B112" s="5" t="s">
        <v>4357</v>
      </c>
      <c r="C112" s="654">
        <v>62294000</v>
      </c>
      <c r="D112" s="5" t="s">
        <v>4259</v>
      </c>
    </row>
    <row r="113" spans="1:4">
      <c r="A113" s="269">
        <v>99</v>
      </c>
      <c r="B113" s="5" t="s">
        <v>4358</v>
      </c>
      <c r="C113" s="654">
        <v>63997000</v>
      </c>
      <c r="D113" s="5" t="s">
        <v>4259</v>
      </c>
    </row>
    <row r="114" spans="1:4">
      <c r="A114" s="269">
        <v>100</v>
      </c>
      <c r="B114" s="5" t="s">
        <v>4359</v>
      </c>
      <c r="C114" s="654">
        <v>67773000</v>
      </c>
      <c r="D114" s="5" t="s">
        <v>4259</v>
      </c>
    </row>
    <row r="115" spans="1:4">
      <c r="A115" s="269">
        <v>101</v>
      </c>
      <c r="B115" s="5" t="s">
        <v>4360</v>
      </c>
      <c r="C115" s="654">
        <v>65293000</v>
      </c>
      <c r="D115" s="5" t="s">
        <v>4259</v>
      </c>
    </row>
    <row r="116" spans="1:4">
      <c r="A116" s="269">
        <v>102</v>
      </c>
      <c r="B116" s="5" t="s">
        <v>4361</v>
      </c>
      <c r="C116" s="654">
        <v>59546000</v>
      </c>
      <c r="D116" s="5" t="s">
        <v>4259</v>
      </c>
    </row>
    <row r="117" spans="1:4">
      <c r="A117" s="269">
        <v>103</v>
      </c>
      <c r="B117" s="5" t="s">
        <v>4362</v>
      </c>
      <c r="C117" s="654">
        <v>62061000</v>
      </c>
      <c r="D117" s="5" t="s">
        <v>4259</v>
      </c>
    </row>
    <row r="118" spans="1:4">
      <c r="A118" s="269">
        <v>104</v>
      </c>
      <c r="B118" s="5" t="s">
        <v>4363</v>
      </c>
      <c r="C118" s="654">
        <v>66189000</v>
      </c>
      <c r="D118" s="5" t="s">
        <v>4259</v>
      </c>
    </row>
    <row r="119" spans="1:4">
      <c r="A119" s="269">
        <v>105</v>
      </c>
      <c r="B119" s="5" t="s">
        <v>4364</v>
      </c>
      <c r="C119" s="654">
        <v>77600000</v>
      </c>
      <c r="D119" s="5" t="s">
        <v>4259</v>
      </c>
    </row>
    <row r="120" spans="1:4">
      <c r="A120" s="269">
        <v>106</v>
      </c>
      <c r="B120" s="5" t="s">
        <v>4365</v>
      </c>
      <c r="C120" s="654">
        <v>71643000</v>
      </c>
      <c r="D120" s="5" t="s">
        <v>4259</v>
      </c>
    </row>
    <row r="121" spans="1:4">
      <c r="A121" s="269">
        <v>107</v>
      </c>
      <c r="B121" s="5" t="s">
        <v>4366</v>
      </c>
      <c r="C121" s="654">
        <v>72778000</v>
      </c>
      <c r="D121" s="5" t="s">
        <v>4259</v>
      </c>
    </row>
    <row r="122" spans="1:4">
      <c r="A122" s="269">
        <v>108</v>
      </c>
      <c r="B122" s="5" t="s">
        <v>4367</v>
      </c>
      <c r="C122" s="654">
        <v>62173000</v>
      </c>
      <c r="D122" s="5" t="s">
        <v>4259</v>
      </c>
    </row>
    <row r="123" spans="1:4">
      <c r="A123" s="269">
        <v>109</v>
      </c>
      <c r="B123" s="5" t="s">
        <v>4368</v>
      </c>
      <c r="C123" s="654">
        <v>69727000</v>
      </c>
      <c r="D123" s="5" t="s">
        <v>4259</v>
      </c>
    </row>
    <row r="124" spans="1:4">
      <c r="A124" s="269">
        <v>110</v>
      </c>
      <c r="B124" s="5" t="s">
        <v>4369</v>
      </c>
      <c r="C124" s="654">
        <v>65085000</v>
      </c>
      <c r="D124" s="5" t="s">
        <v>4259</v>
      </c>
    </row>
    <row r="125" spans="1:4">
      <c r="A125" s="269">
        <v>111</v>
      </c>
      <c r="B125" s="5" t="s">
        <v>4370</v>
      </c>
      <c r="C125" s="654">
        <v>67398000</v>
      </c>
      <c r="D125" s="5" t="s">
        <v>4259</v>
      </c>
    </row>
    <row r="126" spans="1:4">
      <c r="A126" s="269">
        <v>112</v>
      </c>
      <c r="B126" s="5" t="s">
        <v>4371</v>
      </c>
      <c r="C126" s="654">
        <v>74514000</v>
      </c>
      <c r="D126" s="5" t="s">
        <v>4259</v>
      </c>
    </row>
    <row r="127" spans="1:4">
      <c r="A127" s="269">
        <v>113</v>
      </c>
      <c r="B127" s="5" t="s">
        <v>4372</v>
      </c>
      <c r="C127" s="654">
        <v>63334000</v>
      </c>
      <c r="D127" s="5" t="s">
        <v>4259</v>
      </c>
    </row>
    <row r="128" spans="1:4">
      <c r="A128" s="269">
        <v>114</v>
      </c>
      <c r="B128" s="5" t="s">
        <v>4373</v>
      </c>
      <c r="C128" s="654">
        <v>67084000</v>
      </c>
      <c r="D128" s="5" t="s">
        <v>4259</v>
      </c>
    </row>
    <row r="129" spans="1:4">
      <c r="A129" s="269">
        <v>115</v>
      </c>
      <c r="B129" s="5" t="s">
        <v>4374</v>
      </c>
      <c r="C129" s="654">
        <v>64593000</v>
      </c>
      <c r="D129" s="5" t="s">
        <v>4259</v>
      </c>
    </row>
    <row r="130" spans="1:4">
      <c r="A130" s="269">
        <v>116</v>
      </c>
      <c r="B130" s="5" t="s">
        <v>4375</v>
      </c>
      <c r="C130" s="654">
        <v>64365000</v>
      </c>
      <c r="D130" s="5" t="s">
        <v>4259</v>
      </c>
    </row>
    <row r="131" spans="1:4">
      <c r="A131" s="269">
        <v>117</v>
      </c>
      <c r="B131" s="5" t="s">
        <v>4376</v>
      </c>
      <c r="C131" s="654">
        <v>74287000</v>
      </c>
      <c r="D131" s="5" t="s">
        <v>4259</v>
      </c>
    </row>
    <row r="132" spans="1:4">
      <c r="A132" s="269">
        <v>118</v>
      </c>
      <c r="B132" s="5" t="s">
        <v>4377</v>
      </c>
      <c r="C132" s="654">
        <v>64121000</v>
      </c>
      <c r="D132" s="5" t="s">
        <v>4259</v>
      </c>
    </row>
    <row r="133" spans="1:4">
      <c r="A133" s="269">
        <v>119</v>
      </c>
      <c r="B133" s="5" t="s">
        <v>4378</v>
      </c>
      <c r="C133" s="654">
        <v>70222000</v>
      </c>
      <c r="D133" s="5" t="s">
        <v>4259</v>
      </c>
    </row>
    <row r="134" spans="1:4">
      <c r="A134" s="269">
        <v>120</v>
      </c>
      <c r="B134" s="5" t="s">
        <v>4379</v>
      </c>
      <c r="C134" s="654">
        <v>66978000</v>
      </c>
      <c r="D134" s="5" t="s">
        <v>4259</v>
      </c>
    </row>
    <row r="135" spans="1:4">
      <c r="A135" s="269">
        <v>121</v>
      </c>
      <c r="B135" s="5" t="s">
        <v>4380</v>
      </c>
      <c r="C135" s="654">
        <v>64541000</v>
      </c>
      <c r="D135" s="5" t="s">
        <v>4259</v>
      </c>
    </row>
    <row r="136" spans="1:4">
      <c r="A136" s="269">
        <v>122</v>
      </c>
      <c r="B136" s="5" t="s">
        <v>4381</v>
      </c>
      <c r="C136" s="654">
        <v>65364000</v>
      </c>
      <c r="D136" s="5" t="s">
        <v>4259</v>
      </c>
    </row>
    <row r="137" spans="1:4">
      <c r="A137" s="269">
        <v>123</v>
      </c>
      <c r="B137" s="5" t="s">
        <v>4382</v>
      </c>
      <c r="C137" s="654">
        <v>67486000</v>
      </c>
      <c r="D137" s="5" t="s">
        <v>4259</v>
      </c>
    </row>
    <row r="138" spans="1:4">
      <c r="A138" s="269">
        <v>124</v>
      </c>
      <c r="B138" s="5" t="s">
        <v>4383</v>
      </c>
      <c r="C138" s="654">
        <v>65971000</v>
      </c>
      <c r="D138" s="5" t="s">
        <v>4259</v>
      </c>
    </row>
    <row r="139" spans="1:4">
      <c r="A139" s="269">
        <v>125</v>
      </c>
      <c r="B139" s="5" t="s">
        <v>4384</v>
      </c>
      <c r="C139" s="654">
        <v>68783000</v>
      </c>
      <c r="D139" s="5" t="s">
        <v>4259</v>
      </c>
    </row>
    <row r="140" spans="1:4">
      <c r="A140" s="269">
        <v>126</v>
      </c>
      <c r="B140" s="5" t="s">
        <v>4385</v>
      </c>
      <c r="C140" s="654">
        <v>57223000</v>
      </c>
      <c r="D140" s="5" t="s">
        <v>4259</v>
      </c>
    </row>
    <row r="141" spans="1:4">
      <c r="A141" s="269">
        <v>127</v>
      </c>
      <c r="B141" s="5" t="s">
        <v>4386</v>
      </c>
      <c r="C141" s="654">
        <v>62118000</v>
      </c>
      <c r="D141" s="5" t="s">
        <v>4259</v>
      </c>
    </row>
    <row r="142" spans="1:4">
      <c r="A142" s="269">
        <v>128</v>
      </c>
      <c r="B142" s="5" t="s">
        <v>4387</v>
      </c>
      <c r="C142" s="654">
        <v>59664000</v>
      </c>
      <c r="D142" s="5" t="s">
        <v>4259</v>
      </c>
    </row>
    <row r="143" spans="1:4">
      <c r="A143" s="269">
        <v>129</v>
      </c>
      <c r="B143" s="5" t="s">
        <v>4388</v>
      </c>
      <c r="C143" s="654">
        <v>61694000</v>
      </c>
      <c r="D143" s="5" t="s">
        <v>4259</v>
      </c>
    </row>
    <row r="144" spans="1:4">
      <c r="A144" s="269">
        <v>130</v>
      </c>
      <c r="B144" s="5" t="s">
        <v>4389</v>
      </c>
      <c r="C144" s="654">
        <v>59454000</v>
      </c>
      <c r="D144" s="5" t="s">
        <v>4259</v>
      </c>
    </row>
    <row r="145" spans="1:4">
      <c r="A145" s="269">
        <v>131</v>
      </c>
      <c r="B145" s="5" t="s">
        <v>4390</v>
      </c>
      <c r="C145" s="654">
        <v>62696000</v>
      </c>
      <c r="D145" s="5" t="s">
        <v>4259</v>
      </c>
    </row>
    <row r="146" spans="1:4">
      <c r="A146" s="269">
        <v>132</v>
      </c>
      <c r="B146" s="5" t="s">
        <v>4391</v>
      </c>
      <c r="C146" s="654">
        <v>59926000</v>
      </c>
      <c r="D146" s="5" t="s">
        <v>4259</v>
      </c>
    </row>
    <row r="147" spans="1:4">
      <c r="A147" s="269">
        <v>133</v>
      </c>
      <c r="B147" s="5" t="s">
        <v>4392</v>
      </c>
      <c r="C147" s="654">
        <v>67591000</v>
      </c>
      <c r="D147" s="5" t="s">
        <v>4259</v>
      </c>
    </row>
    <row r="148" spans="1:4">
      <c r="A148" s="269">
        <v>134</v>
      </c>
      <c r="B148" s="5" t="s">
        <v>4393</v>
      </c>
      <c r="C148" s="654">
        <v>61318000</v>
      </c>
      <c r="D148" s="5" t="s">
        <v>4259</v>
      </c>
    </row>
    <row r="149" spans="1:4">
      <c r="A149" s="269">
        <v>135</v>
      </c>
      <c r="B149" s="5" t="s">
        <v>4394</v>
      </c>
      <c r="C149" s="654">
        <v>71077000</v>
      </c>
      <c r="D149" s="5" t="s">
        <v>4259</v>
      </c>
    </row>
    <row r="150" spans="1:4">
      <c r="A150" s="269">
        <v>136</v>
      </c>
      <c r="B150" s="5" t="s">
        <v>4395</v>
      </c>
      <c r="C150" s="654">
        <v>65778000</v>
      </c>
      <c r="D150" s="5" t="s">
        <v>4259</v>
      </c>
    </row>
    <row r="151" spans="1:4">
      <c r="A151" s="269">
        <v>137</v>
      </c>
      <c r="B151" s="5" t="s">
        <v>4396</v>
      </c>
      <c r="C151" s="654">
        <v>56023000</v>
      </c>
      <c r="D151" s="5" t="s">
        <v>4259</v>
      </c>
    </row>
    <row r="152" spans="1:4">
      <c r="A152" s="269">
        <v>138</v>
      </c>
      <c r="B152" s="5" t="s">
        <v>4397</v>
      </c>
      <c r="C152" s="654">
        <v>58657000</v>
      </c>
      <c r="D152" s="5" t="s">
        <v>4259</v>
      </c>
    </row>
    <row r="153" spans="1:4">
      <c r="A153" s="269">
        <v>139</v>
      </c>
      <c r="B153" s="5" t="s">
        <v>4398</v>
      </c>
      <c r="C153" s="654">
        <v>57908000</v>
      </c>
      <c r="D153" s="5" t="s">
        <v>4259</v>
      </c>
    </row>
    <row r="154" spans="1:4">
      <c r="A154" s="269">
        <v>140</v>
      </c>
      <c r="B154" s="5" t="s">
        <v>4399</v>
      </c>
      <c r="C154" s="654">
        <v>59788000</v>
      </c>
      <c r="D154" s="5" t="s">
        <v>4259</v>
      </c>
    </row>
    <row r="155" spans="1:4">
      <c r="A155" s="269">
        <v>141</v>
      </c>
      <c r="B155" s="5" t="s">
        <v>4400</v>
      </c>
      <c r="C155" s="654">
        <v>59326000</v>
      </c>
      <c r="D155" s="5" t="s">
        <v>4259</v>
      </c>
    </row>
    <row r="156" spans="1:4">
      <c r="A156" s="269">
        <v>142</v>
      </c>
      <c r="B156" s="5" t="s">
        <v>4401</v>
      </c>
      <c r="C156" s="654">
        <v>60202000</v>
      </c>
      <c r="D156" s="5" t="s">
        <v>4259</v>
      </c>
    </row>
    <row r="157" spans="1:4">
      <c r="A157" s="269">
        <v>143</v>
      </c>
      <c r="B157" s="5" t="s">
        <v>4402</v>
      </c>
      <c r="C157" s="654">
        <v>57489000</v>
      </c>
      <c r="D157" s="5" t="s">
        <v>4259</v>
      </c>
    </row>
    <row r="158" spans="1:4">
      <c r="A158" s="269">
        <v>144</v>
      </c>
      <c r="B158" s="5" t="s">
        <v>4403</v>
      </c>
      <c r="C158" s="654">
        <v>61506000</v>
      </c>
      <c r="D158" s="5" t="s">
        <v>4259</v>
      </c>
    </row>
    <row r="159" spans="1:4">
      <c r="A159" s="269">
        <v>145</v>
      </c>
      <c r="B159" s="5" t="s">
        <v>4404</v>
      </c>
      <c r="C159" s="654">
        <v>62775000</v>
      </c>
      <c r="D159" s="5" t="s">
        <v>4259</v>
      </c>
    </row>
    <row r="160" spans="1:4">
      <c r="B160" s="523"/>
      <c r="C160" s="90"/>
    </row>
    <row r="161" spans="2:4">
      <c r="B161" s="521"/>
      <c r="C161" s="90"/>
    </row>
    <row r="162" spans="2:4">
      <c r="B162" s="521"/>
      <c r="C162" s="90"/>
    </row>
    <row r="163" spans="2:4">
      <c r="B163" s="521"/>
      <c r="C163" s="90"/>
    </row>
    <row r="164" spans="2:4">
      <c r="B164" s="521"/>
      <c r="C164" s="90"/>
    </row>
    <row r="165" spans="2:4">
      <c r="B165" s="523"/>
      <c r="C165" s="90"/>
    </row>
    <row r="166" spans="2:4">
      <c r="B166" s="523"/>
      <c r="C166" s="90"/>
    </row>
    <row r="169" spans="2:4">
      <c r="B169" s="522"/>
      <c r="C169" s="90"/>
      <c r="D169" s="521"/>
    </row>
    <row r="170" spans="2:4">
      <c r="B170" s="521"/>
      <c r="C170" s="90"/>
    </row>
    <row r="171" spans="2:4">
      <c r="B171" s="521"/>
      <c r="C171" s="90"/>
    </row>
    <row r="172" spans="2:4">
      <c r="B172" s="521"/>
      <c r="C172" s="90"/>
    </row>
    <row r="173" spans="2:4">
      <c r="B173" s="521"/>
      <c r="C173" s="90"/>
    </row>
    <row r="174" spans="2:4">
      <c r="B174" s="521"/>
      <c r="C174" s="90"/>
    </row>
    <row r="175" spans="2:4">
      <c r="B175" s="521"/>
      <c r="C175" s="90"/>
    </row>
    <row r="176" spans="2:4">
      <c r="B176" s="521"/>
      <c r="C176" s="90"/>
    </row>
    <row r="177" spans="2:4">
      <c r="B177" s="521"/>
      <c r="C177" s="90"/>
    </row>
    <row r="178" spans="2:4">
      <c r="B178" s="521"/>
      <c r="C178" s="90"/>
    </row>
    <row r="179" spans="2:4">
      <c r="B179" s="521"/>
      <c r="C179" s="90"/>
    </row>
    <row r="180" spans="2:4">
      <c r="B180" s="521"/>
      <c r="C180" s="90"/>
    </row>
    <row r="181" spans="2:4">
      <c r="B181" s="521"/>
      <c r="C181" s="90"/>
    </row>
    <row r="182" spans="2:4">
      <c r="B182" s="521"/>
      <c r="C182" s="90"/>
    </row>
    <row r="183" spans="2:4">
      <c r="B183" s="521"/>
      <c r="C183" s="90"/>
    </row>
    <row r="184" spans="2:4">
      <c r="B184" s="521"/>
      <c r="C184" s="90"/>
    </row>
    <row r="185" spans="2:4">
      <c r="B185" s="521"/>
      <c r="C185" s="90"/>
    </row>
    <row r="187" spans="2:4">
      <c r="B187" s="522"/>
      <c r="C187" s="90"/>
      <c r="D187" s="521"/>
    </row>
    <row r="188" spans="2:4">
      <c r="B188" s="521"/>
      <c r="C188" s="90"/>
    </row>
    <row r="189" spans="2:4">
      <c r="B189" s="523"/>
      <c r="C189" s="90"/>
    </row>
    <row r="190" spans="2:4">
      <c r="B190" s="523"/>
      <c r="C190" s="90"/>
    </row>
    <row r="191" spans="2:4">
      <c r="B191" s="523"/>
      <c r="C191" s="90"/>
    </row>
    <row r="192" spans="2:4">
      <c r="B192" s="521"/>
      <c r="C192" s="90"/>
    </row>
    <row r="193" spans="2:4">
      <c r="B193" s="521"/>
      <c r="C193" s="90"/>
    </row>
    <row r="194" spans="2:4">
      <c r="B194" s="521"/>
      <c r="C194" s="90"/>
    </row>
    <row r="196" spans="2:4">
      <c r="B196" s="522"/>
      <c r="C196" s="90"/>
      <c r="D196" s="521"/>
    </row>
    <row r="197" spans="2:4">
      <c r="B197" s="521"/>
      <c r="C197" s="90"/>
    </row>
    <row r="198" spans="2:4">
      <c r="B198" s="521"/>
      <c r="C198" s="90"/>
    </row>
    <row r="199" spans="2:4">
      <c r="B199" s="521"/>
      <c r="C199" s="90"/>
    </row>
    <row r="200" spans="2:4">
      <c r="B200" s="521"/>
      <c r="C200" s="90"/>
    </row>
    <row r="201" spans="2:4">
      <c r="B201" s="521"/>
      <c r="C201" s="90"/>
    </row>
    <row r="202" spans="2:4">
      <c r="B202" s="521"/>
      <c r="C202" s="90"/>
    </row>
    <row r="203" spans="2:4">
      <c r="B203" s="521"/>
      <c r="C203" s="90"/>
    </row>
    <row r="204" spans="2:4">
      <c r="B204" s="521"/>
      <c r="C204" s="90"/>
    </row>
    <row r="205" spans="2:4">
      <c r="B205" s="521"/>
      <c r="C205" s="90"/>
    </row>
    <row r="206" spans="2:4">
      <c r="B206" s="521"/>
      <c r="C206" s="90"/>
    </row>
    <row r="207" spans="2:4">
      <c r="B207" s="523"/>
      <c r="C207" s="90"/>
    </row>
    <row r="208" spans="2:4">
      <c r="B208" s="521"/>
      <c r="C208" s="90"/>
    </row>
    <row r="209" spans="2:4">
      <c r="B209" s="521"/>
      <c r="C209" s="90"/>
    </row>
    <row r="210" spans="2:4">
      <c r="B210" s="521"/>
      <c r="C210" s="90"/>
    </row>
    <row r="211" spans="2:4">
      <c r="B211" s="521"/>
      <c r="C211" s="90"/>
    </row>
    <row r="212" spans="2:4">
      <c r="B212" s="521"/>
      <c r="C212" s="90"/>
    </row>
    <row r="214" spans="2:4">
      <c r="B214" s="522"/>
      <c r="C214" s="90"/>
      <c r="D214" s="521"/>
    </row>
    <row r="215" spans="2:4">
      <c r="B215" s="521"/>
      <c r="C215" s="90"/>
    </row>
    <row r="216" spans="2:4">
      <c r="B216" s="521"/>
      <c r="C216" s="90"/>
    </row>
    <row r="217" spans="2:4">
      <c r="B217" s="521"/>
      <c r="C217" s="90"/>
    </row>
    <row r="218" spans="2:4">
      <c r="B218" s="521"/>
      <c r="C218" s="90"/>
    </row>
    <row r="219" spans="2:4">
      <c r="B219" s="521"/>
      <c r="C219" s="90"/>
    </row>
    <row r="221" spans="2:4">
      <c r="B221" s="522"/>
      <c r="C221" s="90"/>
      <c r="D221" s="521"/>
    </row>
    <row r="222" spans="2:4">
      <c r="B222" s="521"/>
      <c r="C222" s="90"/>
    </row>
    <row r="223" spans="2:4">
      <c r="B223" s="521"/>
      <c r="C223" s="90"/>
    </row>
    <row r="224" spans="2:4">
      <c r="B224" s="521"/>
      <c r="C224" s="90"/>
    </row>
    <row r="225" spans="2:4">
      <c r="B225" s="521"/>
      <c r="C225" s="90"/>
    </row>
    <row r="227" spans="2:4">
      <c r="B227" s="522"/>
      <c r="C227" s="90"/>
      <c r="D227" s="521"/>
    </row>
    <row r="228" spans="2:4">
      <c r="B228" s="521"/>
      <c r="C228" s="90"/>
    </row>
    <row r="229" spans="2:4">
      <c r="B229" s="521"/>
      <c r="C229" s="90"/>
    </row>
    <row r="230" spans="2:4">
      <c r="B230" s="521"/>
      <c r="C230" s="90"/>
    </row>
    <row r="231" spans="2:4">
      <c r="B231" s="521"/>
      <c r="C231" s="90"/>
    </row>
    <row r="232" spans="2:4">
      <c r="B232" s="521"/>
      <c r="C232" s="90"/>
    </row>
    <row r="233" spans="2:4">
      <c r="B233" s="521"/>
      <c r="C233" s="90"/>
    </row>
    <row r="235" spans="2:4">
      <c r="B235" s="522"/>
      <c r="C235" s="90"/>
      <c r="D235" s="521"/>
    </row>
    <row r="236" spans="2:4">
      <c r="B236" s="521"/>
      <c r="C236" s="90"/>
    </row>
    <row r="237" spans="2:4">
      <c r="B237" s="521"/>
      <c r="C237" s="90"/>
    </row>
    <row r="238" spans="2:4">
      <c r="B238" s="521"/>
      <c r="C238" s="90"/>
    </row>
    <row r="239" spans="2:4">
      <c r="B239" s="521"/>
      <c r="C239" s="90"/>
    </row>
    <row r="241" spans="2:4">
      <c r="B241" s="522"/>
      <c r="C241" s="90"/>
      <c r="D241" s="521"/>
    </row>
    <row r="242" spans="2:4">
      <c r="B242" s="521"/>
      <c r="C242" s="90"/>
    </row>
    <row r="243" spans="2:4">
      <c r="B243" s="521"/>
      <c r="C243" s="90"/>
    </row>
    <row r="245" spans="2:4">
      <c r="B245" s="522"/>
      <c r="C245" s="90"/>
      <c r="D245" s="521"/>
    </row>
    <row r="246" spans="2:4">
      <c r="B246" s="521"/>
      <c r="C246" s="90"/>
    </row>
    <row r="247" spans="2:4">
      <c r="B247" s="521"/>
      <c r="C247" s="90"/>
    </row>
    <row r="248" spans="2:4">
      <c r="B248" s="521"/>
      <c r="C248" s="90"/>
    </row>
    <row r="249" spans="2:4">
      <c r="B249" s="521"/>
      <c r="C249" s="90"/>
    </row>
    <row r="250" spans="2:4">
      <c r="B250" s="521"/>
      <c r="C250" s="90"/>
    </row>
    <row r="251" spans="2:4">
      <c r="B251" s="523"/>
      <c r="C251" s="90"/>
    </row>
    <row r="252" spans="2:4">
      <c r="B252" s="523"/>
      <c r="C252" s="90"/>
    </row>
    <row r="253" spans="2:4">
      <c r="B253" s="521"/>
      <c r="C253" s="90"/>
    </row>
    <row r="254" spans="2:4">
      <c r="B254" s="521"/>
      <c r="C254" s="90"/>
    </row>
    <row r="255" spans="2:4">
      <c r="B255" s="521"/>
      <c r="C255" s="90"/>
    </row>
    <row r="257" spans="2:4">
      <c r="B257" s="522"/>
      <c r="C257" s="90"/>
      <c r="D257" s="521"/>
    </row>
    <row r="258" spans="2:4">
      <c r="B258" s="521"/>
      <c r="C258" s="90"/>
    </row>
    <row r="259" spans="2:4">
      <c r="B259" s="521"/>
      <c r="C259" s="90"/>
    </row>
    <row r="260" spans="2:4">
      <c r="B260" s="521"/>
      <c r="C260" s="90"/>
    </row>
    <row r="261" spans="2:4">
      <c r="B261" s="521"/>
      <c r="C261" s="90"/>
    </row>
    <row r="263" spans="2:4">
      <c r="B263" s="522"/>
      <c r="C263" s="90"/>
      <c r="D263" s="521"/>
    </row>
    <row r="264" spans="2:4">
      <c r="B264" s="521"/>
      <c r="C264" s="90"/>
    </row>
    <row r="265" spans="2:4">
      <c r="B265" s="521"/>
      <c r="C265" s="90"/>
    </row>
    <row r="266" spans="2:4">
      <c r="B266" s="521"/>
      <c r="C266" s="90"/>
    </row>
    <row r="267" spans="2:4">
      <c r="B267" s="521"/>
      <c r="C267" s="90"/>
    </row>
    <row r="268" spans="2:4">
      <c r="B268" s="521"/>
      <c r="C268" s="90"/>
    </row>
    <row r="269" spans="2:4">
      <c r="B269" s="521"/>
      <c r="C269" s="90"/>
    </row>
    <row r="270" spans="2:4">
      <c r="B270" s="521"/>
      <c r="C270" s="90"/>
    </row>
    <row r="271" spans="2:4">
      <c r="B271" s="521"/>
      <c r="C271" s="90"/>
    </row>
    <row r="272" spans="2:4">
      <c r="B272" s="521"/>
      <c r="C272" s="90"/>
    </row>
    <row r="273" spans="2:4">
      <c r="B273" s="521"/>
      <c r="C273" s="90"/>
    </row>
    <row r="275" spans="2:4">
      <c r="B275" s="522"/>
      <c r="C275" s="90"/>
      <c r="D275" s="521"/>
    </row>
    <row r="276" spans="2:4">
      <c r="B276" s="521"/>
      <c r="C276" s="90"/>
    </row>
    <row r="277" spans="2:4">
      <c r="B277" s="521"/>
      <c r="C277" s="90"/>
    </row>
    <row r="278" spans="2:4">
      <c r="B278" s="521"/>
      <c r="C278" s="90"/>
    </row>
    <row r="279" spans="2:4">
      <c r="B279" s="521"/>
      <c r="C279" s="90"/>
    </row>
    <row r="280" spans="2:4">
      <c r="B280" s="521"/>
      <c r="C280" s="90"/>
    </row>
    <row r="281" spans="2:4">
      <c r="B281" s="521"/>
      <c r="C281" s="90"/>
    </row>
    <row r="282" spans="2:4">
      <c r="B282" s="521"/>
      <c r="C282" s="90"/>
    </row>
    <row r="284" spans="2:4">
      <c r="B284" s="522"/>
      <c r="C284" s="90"/>
      <c r="D284" s="521"/>
    </row>
    <row r="285" spans="2:4">
      <c r="B285" s="521"/>
      <c r="C285" s="90"/>
    </row>
    <row r="286" spans="2:4">
      <c r="B286" s="521"/>
      <c r="C286" s="90"/>
    </row>
    <row r="287" spans="2:4">
      <c r="B287" s="521"/>
      <c r="C287" s="90"/>
    </row>
    <row r="288" spans="2:4">
      <c r="B288" s="521"/>
      <c r="C288" s="90"/>
    </row>
    <row r="290" spans="2:4">
      <c r="B290" s="522"/>
      <c r="C290" s="90"/>
      <c r="D290" s="521"/>
    </row>
    <row r="291" spans="2:4">
      <c r="B291" s="521"/>
      <c r="C291" s="90"/>
    </row>
    <row r="292" spans="2:4">
      <c r="B292" s="521"/>
      <c r="C292" s="90"/>
    </row>
    <row r="294" spans="2:4">
      <c r="B294" s="522"/>
      <c r="C294" s="90"/>
      <c r="D294" s="521"/>
    </row>
    <row r="295" spans="2:4">
      <c r="B295" s="521"/>
      <c r="C295" s="90"/>
    </row>
    <row r="297" spans="2:4">
      <c r="B297" s="522"/>
      <c r="C297" s="90"/>
      <c r="D297" s="521"/>
    </row>
    <row r="298" spans="2:4">
      <c r="B298" s="521"/>
      <c r="C298" s="90"/>
    </row>
    <row r="300" spans="2:4">
      <c r="B300" s="522"/>
      <c r="C300" s="90"/>
      <c r="D300" s="521"/>
    </row>
    <row r="301" spans="2:4">
      <c r="B301" s="521"/>
      <c r="C301" s="90"/>
    </row>
    <row r="303" spans="2:4">
      <c r="B303" s="522"/>
      <c r="C303" s="90"/>
      <c r="D303" s="521"/>
    </row>
    <row r="304" spans="2:4">
      <c r="B304" s="521"/>
      <c r="C304" s="90"/>
    </row>
    <row r="305" spans="2:4">
      <c r="B305" s="521"/>
      <c r="C305" s="90"/>
    </row>
    <row r="307" spans="2:4">
      <c r="B307" s="522"/>
      <c r="C307" s="90"/>
      <c r="D307" s="521"/>
    </row>
    <row r="308" spans="2:4">
      <c r="B308" s="521"/>
      <c r="C308" s="90"/>
    </row>
    <row r="309" spans="2:4">
      <c r="B309" s="521"/>
      <c r="C309" s="90"/>
    </row>
    <row r="311" spans="2:4">
      <c r="B311" s="522"/>
      <c r="C311" s="90"/>
      <c r="D311" s="521"/>
    </row>
    <row r="312" spans="2:4">
      <c r="B312" s="521"/>
      <c r="C312" s="90"/>
    </row>
    <row r="313" spans="2:4">
      <c r="B313" s="521"/>
      <c r="C313" s="90"/>
    </row>
    <row r="314" spans="2:4">
      <c r="B314" s="521"/>
      <c r="C314" s="90"/>
    </row>
    <row r="315" spans="2:4">
      <c r="B315" s="521"/>
      <c r="C315" s="90"/>
    </row>
    <row r="316" spans="2:4">
      <c r="B316" s="521"/>
      <c r="C316" s="90"/>
    </row>
    <row r="317" spans="2:4">
      <c r="B317" s="521"/>
      <c r="C317" s="90"/>
    </row>
    <row r="318" spans="2:4">
      <c r="B318" s="521"/>
      <c r="C318" s="90"/>
    </row>
    <row r="319" spans="2:4">
      <c r="B319" s="521"/>
      <c r="C319" s="90"/>
    </row>
    <row r="321" spans="2:4">
      <c r="B321" s="522"/>
      <c r="C321" s="90"/>
      <c r="D321" s="521"/>
    </row>
    <row r="322" spans="2:4">
      <c r="B322" s="521"/>
      <c r="C322" s="90"/>
    </row>
    <row r="323" spans="2:4">
      <c r="B323" s="521"/>
      <c r="C323" s="90"/>
    </row>
    <row r="324" spans="2:4">
      <c r="B324" s="523"/>
      <c r="C324" s="90"/>
    </row>
    <row r="327" spans="2:4">
      <c r="B327" s="522"/>
      <c r="C327" s="90"/>
      <c r="D327" s="521"/>
    </row>
    <row r="328" spans="2:4">
      <c r="B328" s="521"/>
      <c r="C328" s="90"/>
    </row>
    <row r="329" spans="2:4">
      <c r="B329" s="521"/>
      <c r="C329" s="90"/>
    </row>
    <row r="330" spans="2:4">
      <c r="B330" s="521"/>
      <c r="C330" s="90"/>
    </row>
    <row r="331" spans="2:4">
      <c r="B331" s="521"/>
      <c r="C331" s="90"/>
    </row>
    <row r="332" spans="2:4">
      <c r="B332" s="521"/>
      <c r="C332" s="90"/>
    </row>
    <row r="334" spans="2:4">
      <c r="B334" s="522"/>
      <c r="C334" s="90"/>
      <c r="D334" s="521"/>
    </row>
    <row r="335" spans="2:4">
      <c r="B335" s="521"/>
      <c r="C335" s="90"/>
    </row>
    <row r="336" spans="2:4">
      <c r="B336" s="523"/>
      <c r="C336" s="90"/>
    </row>
    <row r="339" spans="2:4">
      <c r="B339" s="522"/>
      <c r="C339" s="90"/>
      <c r="D339" s="521"/>
    </row>
    <row r="340" spans="2:4">
      <c r="B340" s="523"/>
      <c r="C340" s="90"/>
    </row>
    <row r="342" spans="2:4">
      <c r="B342" s="521"/>
      <c r="C342" s="90"/>
    </row>
    <row r="343" spans="2:4">
      <c r="B343" s="521"/>
      <c r="C343" s="90"/>
    </row>
    <row r="345" spans="2:4">
      <c r="B345" s="522"/>
      <c r="C345" s="90"/>
      <c r="D345" s="521"/>
    </row>
    <row r="346" spans="2:4">
      <c r="B346" s="521"/>
      <c r="C346" s="90"/>
    </row>
    <row r="347" spans="2:4">
      <c r="B347" s="521"/>
      <c r="C347" s="90"/>
    </row>
    <row r="348" spans="2:4">
      <c r="B348" s="521"/>
      <c r="C348" s="90"/>
    </row>
    <row r="349" spans="2:4">
      <c r="B349" s="523"/>
      <c r="C349" s="90"/>
    </row>
    <row r="350" spans="2:4">
      <c r="B350" s="523"/>
      <c r="C350" s="90"/>
    </row>
    <row r="353" spans="2:4">
      <c r="B353" s="522"/>
      <c r="C353" s="90"/>
      <c r="D353" s="521"/>
    </row>
    <row r="354" spans="2:4">
      <c r="B354" s="521"/>
      <c r="C354" s="90"/>
    </row>
    <row r="356" spans="2:4">
      <c r="B356" s="522"/>
      <c r="C356" s="90"/>
      <c r="D356" s="521"/>
    </row>
    <row r="357" spans="2:4">
      <c r="B357" s="523"/>
      <c r="C357" s="90"/>
    </row>
    <row r="358" spans="2:4">
      <c r="B358" s="521"/>
      <c r="C358" s="90"/>
    </row>
    <row r="359" spans="2:4">
      <c r="B359" s="523"/>
      <c r="C359" s="90"/>
    </row>
    <row r="360" spans="2:4">
      <c r="B360" s="521"/>
      <c r="C360" s="90"/>
    </row>
    <row r="361" spans="2:4">
      <c r="B361" s="521"/>
      <c r="C361" s="90"/>
    </row>
    <row r="362" spans="2:4">
      <c r="B362" s="521"/>
      <c r="C362" s="90"/>
    </row>
    <row r="363" spans="2:4">
      <c r="B363" s="521"/>
      <c r="C363" s="90"/>
    </row>
    <row r="364" spans="2:4">
      <c r="B364" s="521"/>
      <c r="C364" s="90"/>
    </row>
    <row r="365" spans="2:4">
      <c r="B365" s="521"/>
      <c r="C365" s="90"/>
    </row>
    <row r="367" spans="2:4">
      <c r="B367" s="522"/>
      <c r="C367" s="90"/>
      <c r="D367" s="521"/>
    </row>
    <row r="368" spans="2:4">
      <c r="B368" s="521"/>
      <c r="C368" s="90"/>
    </row>
    <row r="369" spans="2:4">
      <c r="B369" s="521"/>
      <c r="C369" s="90"/>
    </row>
    <row r="370" spans="2:4">
      <c r="B370" s="521"/>
      <c r="C370" s="90"/>
    </row>
    <row r="371" spans="2:4">
      <c r="B371" s="521"/>
      <c r="C371" s="90"/>
    </row>
    <row r="372" spans="2:4">
      <c r="B372" s="521"/>
      <c r="C372" s="90"/>
    </row>
    <row r="373" spans="2:4">
      <c r="B373" s="521"/>
      <c r="C373" s="90"/>
    </row>
    <row r="374" spans="2:4">
      <c r="B374" s="521"/>
      <c r="C374" s="90"/>
    </row>
    <row r="375" spans="2:4">
      <c r="B375" s="521"/>
      <c r="C375" s="90"/>
    </row>
    <row r="376" spans="2:4">
      <c r="B376" s="521"/>
      <c r="C376" s="90"/>
    </row>
    <row r="377" spans="2:4">
      <c r="B377" s="521"/>
      <c r="C377" s="90"/>
    </row>
    <row r="378" spans="2:4">
      <c r="B378" s="523"/>
      <c r="C378" s="90"/>
    </row>
    <row r="379" spans="2:4">
      <c r="B379" s="521"/>
      <c r="C379" s="90"/>
    </row>
    <row r="380" spans="2:4">
      <c r="B380" s="521"/>
      <c r="C380" s="90"/>
    </row>
    <row r="381" spans="2:4">
      <c r="B381" s="521"/>
      <c r="C381" s="90"/>
    </row>
    <row r="383" spans="2:4">
      <c r="B383" s="522"/>
      <c r="C383" s="90"/>
      <c r="D383" s="521"/>
    </row>
    <row r="384" spans="2:4">
      <c r="B384" s="521"/>
      <c r="C384" s="90"/>
    </row>
    <row r="385" spans="2:3">
      <c r="B385" s="521"/>
      <c r="C385" s="90"/>
    </row>
    <row r="386" spans="2:3">
      <c r="B386" s="521"/>
      <c r="C386" s="90"/>
    </row>
    <row r="387" spans="2:3">
      <c r="B387" s="521"/>
      <c r="C387" s="90"/>
    </row>
    <row r="388" spans="2:3">
      <c r="B388" s="521"/>
      <c r="C388" s="90"/>
    </row>
    <row r="389" spans="2:3">
      <c r="B389" s="521"/>
      <c r="C389" s="90"/>
    </row>
    <row r="390" spans="2:3">
      <c r="B390" s="521"/>
      <c r="C390" s="90"/>
    </row>
    <row r="391" spans="2:3">
      <c r="B391" s="521"/>
      <c r="C391" s="90"/>
    </row>
    <row r="392" spans="2:3">
      <c r="B392" s="521"/>
      <c r="C392" s="90"/>
    </row>
    <row r="393" spans="2:3">
      <c r="B393" s="523"/>
      <c r="C393" s="90"/>
    </row>
    <row r="394" spans="2:3">
      <c r="B394" s="521"/>
      <c r="C394" s="90"/>
    </row>
    <row r="395" spans="2:3">
      <c r="B395" s="523"/>
      <c r="C395" s="90"/>
    </row>
    <row r="396" spans="2:3">
      <c r="B396" s="523"/>
      <c r="C396" s="90"/>
    </row>
    <row r="397" spans="2:3">
      <c r="B397" s="521"/>
      <c r="C397" s="90"/>
    </row>
    <row r="398" spans="2:3">
      <c r="B398" s="521"/>
      <c r="C398" s="90"/>
    </row>
    <row r="399" spans="2:3">
      <c r="B399" s="521"/>
      <c r="C399" s="90"/>
    </row>
    <row r="400" spans="2:3">
      <c r="B400" s="521"/>
      <c r="C400" s="90"/>
    </row>
    <row r="401" spans="2:4">
      <c r="B401" s="521"/>
      <c r="C401" s="90"/>
    </row>
    <row r="402" spans="2:4">
      <c r="B402" s="521"/>
      <c r="C402" s="90"/>
    </row>
    <row r="403" spans="2:4">
      <c r="B403" s="521"/>
      <c r="C403" s="90"/>
    </row>
    <row r="404" spans="2:4">
      <c r="B404" s="521"/>
      <c r="C404" s="90"/>
    </row>
    <row r="405" spans="2:4">
      <c r="B405" s="521"/>
      <c r="C405" s="90"/>
    </row>
    <row r="407" spans="2:4">
      <c r="B407" s="522"/>
      <c r="C407" s="90"/>
      <c r="D407" s="521"/>
    </row>
    <row r="408" spans="2:4">
      <c r="B408" s="521"/>
      <c r="C408" s="90"/>
    </row>
    <row r="409" spans="2:4">
      <c r="B409" s="521"/>
      <c r="C409" s="90"/>
    </row>
    <row r="410" spans="2:4">
      <c r="B410" s="523"/>
      <c r="C410" s="90"/>
    </row>
    <row r="411" spans="2:4">
      <c r="B411" s="521"/>
      <c r="C411" s="90"/>
    </row>
    <row r="412" spans="2:4">
      <c r="B412" s="523"/>
      <c r="C412" s="90"/>
    </row>
    <row r="413" spans="2:4">
      <c r="B413" s="523"/>
      <c r="C413" s="90"/>
    </row>
    <row r="414" spans="2:4">
      <c r="B414" s="521"/>
      <c r="C414" s="90"/>
    </row>
    <row r="415" spans="2:4">
      <c r="B415" s="521"/>
      <c r="C415" s="90"/>
    </row>
    <row r="416" spans="2:4">
      <c r="B416" s="521"/>
      <c r="C416" s="90"/>
    </row>
    <row r="417" spans="2:4">
      <c r="B417" s="521"/>
      <c r="C417" s="90"/>
    </row>
    <row r="418" spans="2:4">
      <c r="B418" s="521"/>
      <c r="C418" s="90"/>
    </row>
    <row r="419" spans="2:4">
      <c r="B419" s="521"/>
      <c r="C419" s="90"/>
    </row>
    <row r="421" spans="2:4">
      <c r="B421" s="522"/>
      <c r="C421" s="90"/>
      <c r="D421" s="521"/>
    </row>
    <row r="422" spans="2:4">
      <c r="B422" s="521"/>
      <c r="C422" s="90"/>
    </row>
    <row r="423" spans="2:4">
      <c r="B423" s="521"/>
      <c r="C423" s="90"/>
    </row>
    <row r="424" spans="2:4">
      <c r="B424" s="521"/>
      <c r="C424" s="90"/>
    </row>
    <row r="425" spans="2:4">
      <c r="B425" s="521"/>
      <c r="C425" s="90"/>
    </row>
    <row r="426" spans="2:4">
      <c r="B426" s="521"/>
      <c r="C426" s="90"/>
    </row>
    <row r="427" spans="2:4">
      <c r="B427" s="521"/>
      <c r="C427" s="90"/>
    </row>
    <row r="428" spans="2:4">
      <c r="B428" s="521"/>
      <c r="C428" s="90"/>
    </row>
    <row r="429" spans="2:4">
      <c r="B429" s="521"/>
      <c r="C429" s="90"/>
    </row>
    <row r="430" spans="2:4">
      <c r="B430" s="521"/>
      <c r="C430" s="90"/>
    </row>
    <row r="432" spans="2:4">
      <c r="B432" s="522"/>
      <c r="C432" s="90"/>
      <c r="D432" s="521"/>
    </row>
    <row r="433" spans="2:3">
      <c r="B433" s="521"/>
      <c r="C433" s="90"/>
    </row>
    <row r="434" spans="2:3">
      <c r="B434" s="521"/>
      <c r="C434" s="90"/>
    </row>
    <row r="435" spans="2:3">
      <c r="B435" s="521"/>
      <c r="C435" s="90"/>
    </row>
    <row r="436" spans="2:3">
      <c r="B436" s="521"/>
      <c r="C436" s="90"/>
    </row>
    <row r="437" spans="2:3">
      <c r="B437" s="521"/>
      <c r="C437" s="90"/>
    </row>
    <row r="438" spans="2:3">
      <c r="B438" s="521"/>
      <c r="C438" s="90"/>
    </row>
    <row r="439" spans="2:3">
      <c r="B439" s="521"/>
      <c r="C439" s="90"/>
    </row>
    <row r="440" spans="2:3">
      <c r="B440" s="521"/>
      <c r="C440" s="90"/>
    </row>
    <row r="441" spans="2:3">
      <c r="B441" s="521"/>
      <c r="C441" s="90"/>
    </row>
    <row r="442" spans="2:3">
      <c r="B442" s="521"/>
      <c r="C442" s="90"/>
    </row>
    <row r="443" spans="2:3">
      <c r="B443" s="521"/>
      <c r="C443" s="90"/>
    </row>
    <row r="444" spans="2:3">
      <c r="B444" s="521"/>
      <c r="C444" s="90"/>
    </row>
    <row r="445" spans="2:3">
      <c r="B445" s="521"/>
      <c r="C445" s="90"/>
    </row>
    <row r="446" spans="2:3">
      <c r="B446" s="521"/>
      <c r="C446" s="90"/>
    </row>
    <row r="447" spans="2:3">
      <c r="B447" s="521"/>
      <c r="C447" s="90"/>
    </row>
    <row r="448" spans="2:3">
      <c r="B448" s="521"/>
      <c r="C448" s="90"/>
    </row>
    <row r="449" spans="2:4">
      <c r="B449" s="521"/>
      <c r="C449" s="90"/>
    </row>
    <row r="450" spans="2:4">
      <c r="B450" s="521"/>
      <c r="C450" s="90"/>
    </row>
    <row r="451" spans="2:4">
      <c r="B451" s="521"/>
      <c r="C451" s="90"/>
    </row>
    <row r="452" spans="2:4">
      <c r="B452" s="521"/>
      <c r="C452" s="90"/>
    </row>
    <row r="454" spans="2:4">
      <c r="B454" s="522"/>
      <c r="C454" s="90"/>
      <c r="D454" s="521"/>
    </row>
    <row r="455" spans="2:4">
      <c r="B455" s="521"/>
      <c r="C455" s="90"/>
    </row>
    <row r="456" spans="2:4">
      <c r="B456" s="521"/>
      <c r="C456" s="90"/>
    </row>
    <row r="457" spans="2:4">
      <c r="B457" s="521"/>
      <c r="C457" s="90"/>
    </row>
    <row r="458" spans="2:4">
      <c r="B458" s="521"/>
      <c r="C458" s="90"/>
    </row>
    <row r="459" spans="2:4">
      <c r="B459" s="521"/>
      <c r="C459" s="90"/>
    </row>
    <row r="460" spans="2:4">
      <c r="B460" s="521"/>
      <c r="C460" s="90"/>
    </row>
    <row r="461" spans="2:4">
      <c r="B461" s="523"/>
      <c r="C461" s="90"/>
    </row>
    <row r="462" spans="2:4">
      <c r="B462" s="521"/>
      <c r="C462" s="90"/>
    </row>
    <row r="463" spans="2:4">
      <c r="B463" s="523"/>
      <c r="C463" s="90"/>
    </row>
    <row r="464" spans="2:4">
      <c r="B464" s="521"/>
      <c r="C464" s="90"/>
    </row>
    <row r="466" spans="2:4">
      <c r="B466" s="522"/>
      <c r="C466" s="90"/>
      <c r="D466" s="521"/>
    </row>
    <row r="467" spans="2:4">
      <c r="B467" s="521"/>
      <c r="C467" s="90"/>
    </row>
    <row r="468" spans="2:4">
      <c r="B468" s="521"/>
      <c r="C468" s="90"/>
    </row>
    <row r="469" spans="2:4">
      <c r="B469" s="521"/>
      <c r="C469" s="90"/>
    </row>
    <row r="470" spans="2:4">
      <c r="B470" s="521"/>
      <c r="C470" s="90"/>
    </row>
    <row r="471" spans="2:4">
      <c r="B471" s="521"/>
      <c r="C471" s="90"/>
    </row>
    <row r="472" spans="2:4">
      <c r="B472" s="523"/>
      <c r="C472" s="90"/>
    </row>
    <row r="473" spans="2:4">
      <c r="B473" s="521"/>
      <c r="C473" s="90"/>
    </row>
    <row r="475" spans="2:4">
      <c r="B475" s="522"/>
      <c r="C475" s="90"/>
      <c r="D475" s="521"/>
    </row>
    <row r="476" spans="2:4">
      <c r="B476" s="521"/>
      <c r="C476" s="90"/>
    </row>
    <row r="477" spans="2:4">
      <c r="B477" s="521"/>
      <c r="C477" s="90"/>
    </row>
    <row r="478" spans="2:4">
      <c r="B478" s="521"/>
      <c r="C478" s="90"/>
    </row>
    <row r="479" spans="2:4">
      <c r="B479" s="521"/>
      <c r="C479" s="90"/>
    </row>
    <row r="480" spans="2:4">
      <c r="B480" s="521"/>
      <c r="C480" s="90"/>
    </row>
    <row r="481" spans="2:4">
      <c r="B481" s="521"/>
      <c r="C481" s="90"/>
    </row>
    <row r="482" spans="2:4">
      <c r="B482" s="521"/>
      <c r="C482" s="90"/>
    </row>
    <row r="483" spans="2:4">
      <c r="B483" s="521"/>
      <c r="C483" s="90"/>
    </row>
    <row r="484" spans="2:4">
      <c r="B484" s="521"/>
      <c r="C484" s="90"/>
    </row>
    <row r="486" spans="2:4">
      <c r="B486" s="522"/>
      <c r="C486" s="90"/>
      <c r="D486" s="521"/>
    </row>
    <row r="487" spans="2:4">
      <c r="B487" s="523"/>
      <c r="C487" s="90"/>
    </row>
    <row r="488" spans="2:4">
      <c r="B488" s="523"/>
      <c r="C488" s="90"/>
    </row>
    <row r="489" spans="2:4">
      <c r="B489" s="523"/>
    </row>
    <row r="490" spans="2:4">
      <c r="B490" s="521"/>
      <c r="C490" s="90"/>
    </row>
    <row r="491" spans="2:4">
      <c r="B491" s="523"/>
      <c r="C491" s="90"/>
    </row>
    <row r="494" spans="2:4">
      <c r="B494" s="522"/>
      <c r="C494" s="90"/>
      <c r="D494" s="521"/>
    </row>
    <row r="495" spans="2:4">
      <c r="B495" s="521"/>
      <c r="C495" s="90"/>
    </row>
    <row r="496" spans="2:4">
      <c r="B496" s="521"/>
      <c r="C496" s="90"/>
    </row>
    <row r="497" spans="2:4">
      <c r="B497" s="523"/>
      <c r="C497" s="90"/>
    </row>
    <row r="498" spans="2:4">
      <c r="B498" s="521"/>
      <c r="C498" s="90"/>
    </row>
    <row r="499" spans="2:4">
      <c r="B499" s="521"/>
      <c r="C499" s="90"/>
    </row>
    <row r="500" spans="2:4">
      <c r="B500" s="521"/>
      <c r="C500" s="90"/>
    </row>
    <row r="501" spans="2:4">
      <c r="B501" s="521"/>
      <c r="C501" s="90"/>
    </row>
    <row r="503" spans="2:4">
      <c r="B503" s="522"/>
      <c r="C503" s="90"/>
      <c r="D503" s="521"/>
    </row>
    <row r="504" spans="2:4">
      <c r="B504" s="521"/>
      <c r="C504" s="90"/>
    </row>
    <row r="505" spans="2:4">
      <c r="B505" s="523"/>
      <c r="C505" s="90"/>
    </row>
    <row r="508" spans="2:4">
      <c r="B508" s="522"/>
      <c r="C508" s="90"/>
      <c r="D508" s="521"/>
    </row>
    <row r="509" spans="2:4">
      <c r="B509" s="521"/>
      <c r="C509" s="90"/>
    </row>
    <row r="511" spans="2:4">
      <c r="B511" s="522"/>
      <c r="C511" s="90"/>
      <c r="D511" s="521"/>
    </row>
    <row r="512" spans="2:4">
      <c r="B512" s="521"/>
      <c r="C512" s="90"/>
    </row>
    <row r="513" spans="2:4">
      <c r="B513" s="521"/>
      <c r="C513" s="90"/>
    </row>
    <row r="514" spans="2:4">
      <c r="B514" s="521"/>
      <c r="C514" s="90"/>
    </row>
    <row r="515" spans="2:4">
      <c r="B515" s="521"/>
      <c r="C515" s="90"/>
    </row>
    <row r="516" spans="2:4">
      <c r="B516" s="521"/>
      <c r="C516" s="90"/>
    </row>
    <row r="517" spans="2:4">
      <c r="B517" s="521"/>
      <c r="C517" s="90"/>
    </row>
    <row r="518" spans="2:4">
      <c r="B518" s="521"/>
      <c r="C518" s="90"/>
    </row>
    <row r="519" spans="2:4">
      <c r="B519" s="521"/>
      <c r="C519" s="90"/>
    </row>
    <row r="520" spans="2:4">
      <c r="B520" s="521"/>
      <c r="C520" s="90"/>
    </row>
    <row r="522" spans="2:4">
      <c r="B522" s="522"/>
      <c r="C522" s="90"/>
      <c r="D522" s="521"/>
    </row>
    <row r="523" spans="2:4">
      <c r="B523" s="521"/>
      <c r="C523" s="90"/>
    </row>
    <row r="524" spans="2:4">
      <c r="B524" s="521"/>
      <c r="C524" s="90"/>
    </row>
    <row r="525" spans="2:4">
      <c r="B525" s="521"/>
      <c r="C525" s="90"/>
    </row>
    <row r="526" spans="2:4">
      <c r="B526" s="523"/>
      <c r="C526" s="90"/>
    </row>
    <row r="527" spans="2:4">
      <c r="B527" s="523"/>
      <c r="C527" s="90"/>
    </row>
    <row r="528" spans="2:4">
      <c r="B528" s="521"/>
      <c r="C528" s="90"/>
    </row>
    <row r="529" spans="2:4">
      <c r="B529" s="521"/>
      <c r="C529" s="90"/>
    </row>
    <row r="530" spans="2:4">
      <c r="B530" s="521"/>
      <c r="C530" s="90"/>
    </row>
    <row r="531" spans="2:4">
      <c r="B531" s="521"/>
      <c r="C531" s="90"/>
    </row>
    <row r="533" spans="2:4">
      <c r="B533" s="522"/>
      <c r="C533" s="90"/>
      <c r="D533" s="521"/>
    </row>
    <row r="534" spans="2:4">
      <c r="B534" s="521"/>
      <c r="C534" s="90"/>
    </row>
    <row r="535" spans="2:4">
      <c r="B535" s="521"/>
      <c r="C535" s="90"/>
    </row>
    <row r="536" spans="2:4">
      <c r="B536" s="521"/>
      <c r="C536" s="90"/>
    </row>
    <row r="537" spans="2:4">
      <c r="B537" s="521"/>
      <c r="C537" s="90"/>
    </row>
    <row r="538" spans="2:4">
      <c r="B538" s="521"/>
      <c r="C538" s="90"/>
    </row>
    <row r="539" spans="2:4">
      <c r="B539" s="521"/>
      <c r="C539" s="90"/>
    </row>
    <row r="540" spans="2:4">
      <c r="B540" s="521"/>
      <c r="C540" s="90"/>
    </row>
    <row r="541" spans="2:4">
      <c r="B541" s="521"/>
      <c r="C541" s="90"/>
    </row>
    <row r="543" spans="2:4">
      <c r="B543" s="522"/>
      <c r="C543" s="90"/>
      <c r="D543" s="521"/>
    </row>
    <row r="544" spans="2:4">
      <c r="B544" s="523"/>
      <c r="C544" s="90"/>
    </row>
    <row r="545" spans="2:4">
      <c r="B545" s="521"/>
      <c r="C545" s="90"/>
    </row>
    <row r="546" spans="2:4">
      <c r="B546" s="521"/>
      <c r="C546" s="90"/>
    </row>
    <row r="547" spans="2:4">
      <c r="B547" s="521"/>
      <c r="C547" s="90"/>
    </row>
    <row r="549" spans="2:4">
      <c r="B549" s="522"/>
      <c r="C549" s="90"/>
      <c r="D549" s="521"/>
    </row>
    <row r="550" spans="2:4">
      <c r="B550" s="521"/>
      <c r="C550" s="90"/>
    </row>
    <row r="551" spans="2:4">
      <c r="B551" s="523"/>
      <c r="C551" s="90"/>
    </row>
    <row r="552" spans="2:4">
      <c r="B552" s="521"/>
      <c r="C552" s="90"/>
    </row>
    <row r="553" spans="2:4">
      <c r="B553" s="521"/>
      <c r="C553" s="90"/>
    </row>
    <row r="554" spans="2:4">
      <c r="B554" s="521"/>
      <c r="C554" s="90"/>
    </row>
    <row r="555" spans="2:4">
      <c r="B555" s="521"/>
      <c r="C555" s="90"/>
    </row>
    <row r="557" spans="2:4">
      <c r="B557" s="522"/>
      <c r="C557" s="90"/>
      <c r="D557" s="521"/>
    </row>
    <row r="558" spans="2:4">
      <c r="B558" s="521"/>
      <c r="C558" s="90"/>
    </row>
    <row r="559" spans="2:4">
      <c r="B559" s="521"/>
      <c r="C559" s="90"/>
    </row>
    <row r="560" spans="2:4">
      <c r="B560" s="523"/>
      <c r="C560" s="90"/>
    </row>
    <row r="563" spans="2:4">
      <c r="B563" s="522"/>
      <c r="C563" s="90"/>
      <c r="D563" s="521"/>
    </row>
    <row r="564" spans="2:4">
      <c r="B564" s="521"/>
      <c r="C564" s="90"/>
    </row>
    <row r="565" spans="2:4">
      <c r="B565" s="521"/>
      <c r="C565" s="90"/>
    </row>
    <row r="566" spans="2:4">
      <c r="B566" s="521"/>
      <c r="C566" s="90"/>
    </row>
    <row r="567" spans="2:4">
      <c r="B567" s="521"/>
      <c r="C567" s="90"/>
    </row>
    <row r="568" spans="2:4">
      <c r="B568" s="521"/>
      <c r="C568" s="90"/>
    </row>
    <row r="569" spans="2:4">
      <c r="B569" s="521"/>
      <c r="C569" s="90"/>
    </row>
    <row r="570" spans="2:4">
      <c r="B570" s="521"/>
      <c r="C570" s="90"/>
    </row>
    <row r="572" spans="2:4">
      <c r="B572" s="522"/>
      <c r="C572" s="90"/>
      <c r="D572" s="521"/>
    </row>
    <row r="573" spans="2:4">
      <c r="B573" s="523"/>
      <c r="C573" s="90"/>
    </row>
    <row r="574" spans="2:4">
      <c r="B574" s="521"/>
      <c r="C574" s="90"/>
    </row>
    <row r="575" spans="2:4">
      <c r="B575" s="521"/>
      <c r="C575" s="90"/>
    </row>
    <row r="577" spans="2:4">
      <c r="B577" s="522"/>
      <c r="C577" s="90"/>
      <c r="D577" s="521"/>
    </row>
    <row r="578" spans="2:4">
      <c r="B578" s="521"/>
      <c r="C578" s="90"/>
    </row>
    <row r="579" spans="2:4">
      <c r="B579" s="521"/>
      <c r="C579" s="90"/>
    </row>
    <row r="580" spans="2:4">
      <c r="B580" s="521"/>
      <c r="C580" s="90"/>
    </row>
    <row r="581" spans="2:4">
      <c r="B581" s="521"/>
      <c r="C581" s="90"/>
    </row>
    <row r="583" spans="2:4">
      <c r="B583" s="522"/>
      <c r="C583" s="90"/>
      <c r="D583" s="521"/>
    </row>
    <row r="584" spans="2:4">
      <c r="B584" s="521"/>
      <c r="C584" s="90"/>
    </row>
    <row r="585" spans="2:4">
      <c r="B585" s="521"/>
      <c r="C585" s="90"/>
    </row>
    <row r="586" spans="2:4">
      <c r="B586" s="521"/>
      <c r="C586" s="90"/>
    </row>
    <row r="587" spans="2:4">
      <c r="B587" s="521"/>
      <c r="C587" s="90"/>
    </row>
    <row r="589" spans="2:4">
      <c r="B589" s="522"/>
      <c r="C589" s="90"/>
      <c r="D589" s="521"/>
    </row>
    <row r="590" spans="2:4">
      <c r="B590" s="521"/>
      <c r="C590" s="90"/>
    </row>
    <row r="591" spans="2:4">
      <c r="B591" s="521"/>
      <c r="C591" s="90"/>
    </row>
    <row r="592" spans="2:4">
      <c r="B592" s="521"/>
      <c r="C592" s="90"/>
    </row>
    <row r="594" spans="2:4">
      <c r="B594" s="522"/>
      <c r="C594" s="90"/>
      <c r="D594" s="521"/>
    </row>
    <row r="595" spans="2:4">
      <c r="B595" s="521"/>
      <c r="C595" s="90"/>
    </row>
    <row r="596" spans="2:4">
      <c r="B596" s="523"/>
      <c r="C596" s="90"/>
    </row>
    <row r="597" spans="2:4">
      <c r="B597" s="523"/>
      <c r="C597" s="90"/>
    </row>
    <row r="598" spans="2:4">
      <c r="B598" s="521"/>
      <c r="C598" s="90"/>
    </row>
    <row r="599" spans="2:4">
      <c r="B599" s="523"/>
      <c r="C599" s="90"/>
    </row>
    <row r="600" spans="2:4">
      <c r="B600" s="521"/>
      <c r="C600" s="90"/>
    </row>
    <row r="601" spans="2:4">
      <c r="B601" s="523"/>
      <c r="C601" s="90"/>
    </row>
    <row r="602" spans="2:4">
      <c r="B602" s="521"/>
      <c r="C602" s="90"/>
    </row>
    <row r="603" spans="2:4">
      <c r="B603" s="521"/>
      <c r="C603" s="90"/>
    </row>
    <row r="604" spans="2:4">
      <c r="B604" s="523"/>
      <c r="C604" s="90"/>
    </row>
    <row r="606" spans="2:4">
      <c r="B606" s="522"/>
      <c r="C606" s="90"/>
      <c r="D606" s="521"/>
    </row>
    <row r="607" spans="2:4">
      <c r="B607" s="523"/>
      <c r="C607" s="90"/>
    </row>
    <row r="608" spans="2:4">
      <c r="B608" s="523"/>
      <c r="C608" s="90"/>
    </row>
    <row r="611" spans="2:4">
      <c r="B611" s="522"/>
      <c r="C611" s="90"/>
      <c r="D611" s="521"/>
    </row>
    <row r="612" spans="2:4">
      <c r="B612" s="521"/>
      <c r="C612" s="90"/>
    </row>
    <row r="613" spans="2:4">
      <c r="B613" s="521"/>
      <c r="C613" s="90"/>
    </row>
    <row r="615" spans="2:4">
      <c r="B615" s="522"/>
      <c r="C615" s="90"/>
      <c r="D615" s="521"/>
    </row>
    <row r="616" spans="2:4">
      <c r="B616" s="521"/>
      <c r="C616" s="90"/>
    </row>
    <row r="617" spans="2:4">
      <c r="B617" s="521"/>
      <c r="C617" s="90"/>
    </row>
    <row r="618" spans="2:4">
      <c r="B618" s="523"/>
      <c r="C618" s="90"/>
    </row>
    <row r="619" spans="2:4">
      <c r="B619" s="523"/>
      <c r="C619" s="90"/>
    </row>
    <row r="620" spans="2:4">
      <c r="B620" s="523"/>
      <c r="C620" s="90"/>
    </row>
    <row r="621" spans="2:4">
      <c r="B621" s="521"/>
      <c r="C621" s="90"/>
    </row>
    <row r="623" spans="2:4">
      <c r="B623" s="522"/>
      <c r="C623" s="90"/>
      <c r="D623" s="521"/>
    </row>
    <row r="624" spans="2:4">
      <c r="B624" s="521"/>
      <c r="C624" s="90"/>
    </row>
    <row r="625" spans="2:4">
      <c r="B625" s="521"/>
      <c r="C625" s="90"/>
    </row>
    <row r="626" spans="2:4">
      <c r="B626" s="521"/>
      <c r="C626" s="90"/>
    </row>
    <row r="627" spans="2:4">
      <c r="B627" s="521"/>
      <c r="C627" s="90"/>
    </row>
    <row r="629" spans="2:4">
      <c r="B629" s="522"/>
      <c r="C629" s="90"/>
      <c r="D629" s="521"/>
    </row>
    <row r="630" spans="2:4">
      <c r="B630" s="521"/>
      <c r="C630" s="90"/>
    </row>
    <row r="631" spans="2:4">
      <c r="B631" s="523"/>
      <c r="C631" s="90"/>
    </row>
    <row r="632" spans="2:4">
      <c r="B632" s="523"/>
      <c r="C632" s="90"/>
    </row>
    <row r="635" spans="2:4">
      <c r="B635" s="523"/>
      <c r="C635" s="90"/>
      <c r="D635" s="521"/>
    </row>
    <row r="636" spans="2:4">
      <c r="B636" s="521"/>
      <c r="C636" s="90"/>
    </row>
    <row r="637" spans="2:4">
      <c r="B637" s="521"/>
      <c r="C637" s="90"/>
    </row>
    <row r="638" spans="2:4">
      <c r="B638" s="521"/>
      <c r="C638" s="90"/>
    </row>
    <row r="640" spans="2:4">
      <c r="B640" s="522"/>
      <c r="C640" s="90"/>
      <c r="D640" s="521"/>
    </row>
    <row r="641" spans="2:4">
      <c r="B641" s="523"/>
      <c r="C641" s="90"/>
    </row>
    <row r="642" spans="2:4">
      <c r="B642" s="523"/>
      <c r="C642" s="90"/>
    </row>
    <row r="643" spans="2:4">
      <c r="B643" s="523"/>
      <c r="C643" s="90"/>
    </row>
    <row r="644" spans="2:4">
      <c r="B644" s="523"/>
      <c r="C644" s="90"/>
    </row>
    <row r="647" spans="2:4">
      <c r="B647" s="522"/>
      <c r="C647" s="90"/>
      <c r="D647" s="521"/>
    </row>
    <row r="648" spans="2:4">
      <c r="B648" s="521"/>
      <c r="C648" s="90"/>
    </row>
    <row r="649" spans="2:4">
      <c r="B649" s="521"/>
      <c r="C649" s="90"/>
    </row>
    <row r="650" spans="2:4">
      <c r="B650" s="523"/>
      <c r="C650" s="90"/>
    </row>
    <row r="653" spans="2:4">
      <c r="B653" s="522"/>
      <c r="C653" s="90"/>
      <c r="D653" s="521"/>
    </row>
    <row r="654" spans="2:4">
      <c r="B654" s="521"/>
      <c r="C654" s="90"/>
    </row>
    <row r="655" spans="2:4">
      <c r="B655" s="521"/>
      <c r="C655" s="90"/>
    </row>
    <row r="656" spans="2:4">
      <c r="B656" s="521"/>
      <c r="C656" s="90"/>
    </row>
    <row r="657" spans="2:4">
      <c r="B657" s="521"/>
      <c r="C657" s="90"/>
    </row>
    <row r="659" spans="2:4">
      <c r="B659" s="522"/>
      <c r="C659" s="90"/>
      <c r="D659" s="521"/>
    </row>
    <row r="660" spans="2:4">
      <c r="B660" s="521"/>
      <c r="C660" s="90"/>
    </row>
    <row r="661" spans="2:4">
      <c r="B661" s="521"/>
      <c r="C661" s="90"/>
    </row>
    <row r="662" spans="2:4">
      <c r="B662" s="521"/>
      <c r="C662" s="90"/>
    </row>
    <row r="663" spans="2:4">
      <c r="B663" s="521"/>
      <c r="C663" s="90"/>
    </row>
    <row r="664" spans="2:4">
      <c r="B664" s="521"/>
      <c r="C664" s="90"/>
    </row>
    <row r="665" spans="2:4">
      <c r="B665" s="523"/>
      <c r="C665" s="90"/>
    </row>
    <row r="668" spans="2:4">
      <c r="B668" s="522"/>
      <c r="C668" s="90"/>
      <c r="D668" s="521"/>
    </row>
    <row r="669" spans="2:4">
      <c r="B669" s="521"/>
      <c r="C669" s="90"/>
    </row>
    <row r="670" spans="2:4">
      <c r="B670" s="523"/>
      <c r="C670" s="90"/>
    </row>
    <row r="671" spans="2:4">
      <c r="B671" s="521"/>
      <c r="C671" s="90"/>
    </row>
    <row r="672" spans="2:4">
      <c r="B672" s="521"/>
      <c r="C672" s="90"/>
    </row>
    <row r="673" spans="2:4">
      <c r="B673" s="521"/>
      <c r="C673" s="90"/>
    </row>
    <row r="674" spans="2:4">
      <c r="B674" s="521"/>
      <c r="C674" s="90"/>
    </row>
    <row r="675" spans="2:4">
      <c r="B675" s="521"/>
      <c r="C675" s="90"/>
    </row>
    <row r="676" spans="2:4">
      <c r="B676" s="521"/>
      <c r="C676" s="90"/>
    </row>
    <row r="677" spans="2:4">
      <c r="B677" s="523"/>
      <c r="C677" s="90"/>
    </row>
    <row r="678" spans="2:4">
      <c r="B678" s="521"/>
      <c r="C678" s="90"/>
    </row>
    <row r="680" spans="2:4">
      <c r="B680" s="522"/>
      <c r="C680" s="90"/>
      <c r="D680" s="521"/>
    </row>
    <row r="681" spans="2:4">
      <c r="B681" s="521"/>
      <c r="C681" s="90"/>
    </row>
    <row r="682" spans="2:4">
      <c r="B682" s="521"/>
      <c r="C682" s="90"/>
    </row>
    <row r="683" spans="2:4">
      <c r="B683" s="521"/>
      <c r="C683" s="90"/>
    </row>
    <row r="684" spans="2:4">
      <c r="B684" s="521"/>
      <c r="C684" s="90"/>
    </row>
    <row r="685" spans="2:4">
      <c r="B685" s="523"/>
      <c r="C685" s="90"/>
    </row>
    <row r="686" spans="2:4">
      <c r="B686" s="523"/>
      <c r="C686" s="90"/>
    </row>
    <row r="687" spans="2:4">
      <c r="B687" s="521"/>
      <c r="C687" s="90"/>
    </row>
    <row r="688" spans="2:4">
      <c r="B688" s="521"/>
      <c r="C688" s="90"/>
    </row>
    <row r="689" spans="2:4">
      <c r="B689" s="521"/>
      <c r="C689" s="90"/>
    </row>
    <row r="690" spans="2:4">
      <c r="B690" s="521"/>
      <c r="C690" s="90"/>
    </row>
    <row r="691" spans="2:4">
      <c r="B691" s="521"/>
      <c r="C691" s="90"/>
    </row>
    <row r="692" spans="2:4">
      <c r="B692" s="521"/>
      <c r="C692" s="90"/>
    </row>
    <row r="693" spans="2:4">
      <c r="B693" s="521"/>
      <c r="C693" s="90"/>
    </row>
    <row r="695" spans="2:4">
      <c r="B695" s="522"/>
      <c r="C695" s="90"/>
      <c r="D695" s="521"/>
    </row>
    <row r="696" spans="2:4">
      <c r="B696" s="521"/>
      <c r="C696" s="90"/>
    </row>
    <row r="697" spans="2:4">
      <c r="B697" s="521"/>
      <c r="C697" s="90"/>
    </row>
    <row r="698" spans="2:4">
      <c r="B698" s="521"/>
      <c r="C698" s="90"/>
    </row>
    <row r="699" spans="2:4">
      <c r="B699" s="521"/>
      <c r="C699" s="90"/>
    </row>
    <row r="700" spans="2:4">
      <c r="B700" s="521"/>
      <c r="C700" s="90"/>
    </row>
    <row r="702" spans="2:4">
      <c r="B702" s="522"/>
      <c r="C702" s="90"/>
      <c r="D702" s="521"/>
    </row>
    <row r="703" spans="2:4">
      <c r="B703" s="521"/>
      <c r="C703" s="90"/>
    </row>
    <row r="704" spans="2:4">
      <c r="B704" s="521"/>
      <c r="C704" s="90"/>
    </row>
    <row r="705" spans="2:4">
      <c r="B705" s="521"/>
      <c r="C705" s="90"/>
    </row>
    <row r="706" spans="2:4">
      <c r="B706" s="521"/>
      <c r="C706" s="90"/>
    </row>
    <row r="707" spans="2:4">
      <c r="B707" s="521"/>
      <c r="C707" s="90"/>
    </row>
    <row r="708" spans="2:4">
      <c r="B708" s="521"/>
      <c r="C708" s="90"/>
    </row>
    <row r="709" spans="2:4">
      <c r="B709" s="521"/>
      <c r="C709" s="90"/>
    </row>
    <row r="710" spans="2:4">
      <c r="B710" s="521"/>
      <c r="C710" s="90"/>
    </row>
    <row r="711" spans="2:4">
      <c r="B711" s="521"/>
      <c r="C711" s="90"/>
    </row>
    <row r="712" spans="2:4">
      <c r="B712" s="523"/>
      <c r="C712" s="90"/>
    </row>
    <row r="713" spans="2:4">
      <c r="B713" s="521"/>
      <c r="C713" s="90"/>
    </row>
    <row r="714" spans="2:4">
      <c r="B714" s="521"/>
      <c r="C714" s="90"/>
    </row>
    <row r="716" spans="2:4">
      <c r="B716" s="522"/>
      <c r="C716" s="90"/>
      <c r="D716" s="521"/>
    </row>
    <row r="717" spans="2:4">
      <c r="B717" s="521"/>
      <c r="C717" s="90"/>
    </row>
    <row r="718" spans="2:4">
      <c r="B718" s="521"/>
      <c r="C718" s="90"/>
    </row>
    <row r="719" spans="2:4">
      <c r="B719" s="521"/>
      <c r="C719" s="90"/>
    </row>
    <row r="720" spans="2:4">
      <c r="B720" s="521"/>
      <c r="C720" s="90"/>
    </row>
    <row r="721" spans="2:4">
      <c r="B721" s="521"/>
      <c r="C721" s="90"/>
    </row>
    <row r="722" spans="2:4">
      <c r="B722" s="523"/>
      <c r="C722" s="90"/>
    </row>
    <row r="723" spans="2:4">
      <c r="B723" s="521"/>
      <c r="C723" s="90"/>
    </row>
    <row r="724" spans="2:4">
      <c r="B724" s="521"/>
      <c r="C724" s="90"/>
    </row>
    <row r="725" spans="2:4">
      <c r="B725" s="523"/>
      <c r="C725" s="90"/>
    </row>
    <row r="728" spans="2:4">
      <c r="B728" s="522"/>
      <c r="C728" s="90"/>
      <c r="D728" s="521"/>
    </row>
    <row r="729" spans="2:4">
      <c r="B729" s="523"/>
      <c r="C729" s="90"/>
    </row>
    <row r="730" spans="2:4">
      <c r="B730" s="521"/>
      <c r="C730" s="90"/>
    </row>
    <row r="731" spans="2:4">
      <c r="B731" s="523"/>
      <c r="C731" s="90"/>
    </row>
    <row r="732" spans="2:4">
      <c r="B732" s="521"/>
      <c r="C732" s="90"/>
    </row>
    <row r="733" spans="2:4">
      <c r="B733" s="521"/>
      <c r="C733" s="90"/>
    </row>
    <row r="734" spans="2:4">
      <c r="B734" s="521"/>
      <c r="C734" s="90"/>
    </row>
    <row r="735" spans="2:4">
      <c r="B735" s="521"/>
      <c r="C735" s="90"/>
    </row>
    <row r="737" spans="2:4">
      <c r="B737" s="522"/>
      <c r="C737" s="90"/>
      <c r="D737" s="521"/>
    </row>
    <row r="738" spans="2:4">
      <c r="B738" s="521"/>
      <c r="C738" s="90"/>
    </row>
    <row r="739" spans="2:4">
      <c r="B739" s="521"/>
      <c r="C739" s="90"/>
    </row>
    <row r="740" spans="2:4">
      <c r="B740" s="521"/>
      <c r="C740" s="90"/>
    </row>
    <row r="741" spans="2:4">
      <c r="B741" s="521"/>
      <c r="C741" s="90"/>
    </row>
    <row r="743" spans="2:4">
      <c r="B743" s="522"/>
      <c r="C743" s="90"/>
      <c r="D743" s="521"/>
    </row>
    <row r="744" spans="2:4">
      <c r="B744" s="521"/>
      <c r="C744" s="90"/>
    </row>
    <row r="745" spans="2:4">
      <c r="B745" s="521"/>
      <c r="C745" s="90"/>
    </row>
    <row r="746" spans="2:4">
      <c r="B746" s="521"/>
      <c r="C746" s="90"/>
    </row>
    <row r="747" spans="2:4">
      <c r="B747" s="521"/>
      <c r="C747" s="90"/>
    </row>
    <row r="748" spans="2:4">
      <c r="B748" s="521"/>
      <c r="C748" s="90"/>
    </row>
    <row r="749" spans="2:4">
      <c r="B749" s="521"/>
      <c r="C749" s="90"/>
    </row>
    <row r="751" spans="2:4">
      <c r="B751" s="522"/>
      <c r="C751" s="90"/>
      <c r="D751" s="521"/>
    </row>
    <row r="752" spans="2:4">
      <c r="B752" s="521"/>
      <c r="C752" s="90"/>
    </row>
    <row r="753" spans="2:4">
      <c r="B753" s="521"/>
      <c r="C753" s="90"/>
    </row>
    <row r="754" spans="2:4">
      <c r="B754" s="521"/>
      <c r="C754" s="90"/>
    </row>
    <row r="755" spans="2:4">
      <c r="B755" s="521"/>
      <c r="C755" s="90"/>
    </row>
    <row r="756" spans="2:4">
      <c r="B756" s="521"/>
      <c r="C756" s="90"/>
    </row>
    <row r="757" spans="2:4">
      <c r="B757" s="521"/>
      <c r="C757" s="90"/>
    </row>
    <row r="758" spans="2:4">
      <c r="B758" s="521"/>
      <c r="C758" s="90"/>
    </row>
    <row r="759" spans="2:4">
      <c r="B759" s="521"/>
      <c r="C759" s="90"/>
    </row>
    <row r="761" spans="2:4">
      <c r="B761" s="522"/>
      <c r="C761" s="90"/>
      <c r="D761" s="521"/>
    </row>
    <row r="762" spans="2:4">
      <c r="B762" s="521"/>
      <c r="C762" s="90"/>
    </row>
    <row r="763" spans="2:4">
      <c r="B763" s="521"/>
      <c r="C763" s="90"/>
    </row>
    <row r="764" spans="2:4">
      <c r="B764" s="521"/>
      <c r="C764" s="90"/>
    </row>
    <row r="765" spans="2:4">
      <c r="B765" s="523"/>
      <c r="C765" s="90"/>
    </row>
    <row r="768" spans="2:4">
      <c r="B768" s="522"/>
      <c r="C768" s="90"/>
      <c r="D768" s="521"/>
    </row>
    <row r="769" spans="2:4">
      <c r="B769" s="521"/>
      <c r="C769" s="90"/>
    </row>
    <row r="770" spans="2:4">
      <c r="B770" s="521"/>
      <c r="C770" s="90"/>
    </row>
    <row r="771" spans="2:4">
      <c r="B771" s="521"/>
      <c r="C771" s="90"/>
    </row>
    <row r="772" spans="2:4">
      <c r="B772" s="521"/>
      <c r="C772" s="90"/>
    </row>
    <row r="773" spans="2:4">
      <c r="B773" s="523"/>
      <c r="C773" s="90"/>
    </row>
    <row r="774" spans="2:4">
      <c r="B774" s="523"/>
      <c r="C774" s="90"/>
    </row>
    <row r="775" spans="2:4">
      <c r="B775" s="521"/>
      <c r="C775" s="90"/>
    </row>
    <row r="776" spans="2:4">
      <c r="B776" s="521"/>
      <c r="C776" s="90"/>
    </row>
    <row r="777" spans="2:4">
      <c r="B777" s="521"/>
      <c r="C777" s="90"/>
    </row>
    <row r="779" spans="2:4">
      <c r="B779" s="522"/>
      <c r="C779" s="90"/>
      <c r="D779" s="521"/>
    </row>
    <row r="780" spans="2:4">
      <c r="B780" s="521"/>
      <c r="C780" s="90"/>
    </row>
    <row r="781" spans="2:4">
      <c r="B781" s="521"/>
      <c r="C781" s="90"/>
    </row>
    <row r="782" spans="2:4">
      <c r="B782" s="521"/>
      <c r="C782" s="90"/>
    </row>
    <row r="783" spans="2:4">
      <c r="B783" s="521"/>
      <c r="C783" s="90"/>
    </row>
    <row r="784" spans="2:4">
      <c r="B784" s="521"/>
      <c r="C784" s="90"/>
    </row>
    <row r="785" spans="2:4">
      <c r="B785" s="523"/>
      <c r="C785" s="90"/>
    </row>
    <row r="786" spans="2:4">
      <c r="B786" s="521"/>
      <c r="C786" s="90"/>
    </row>
    <row r="787" spans="2:4">
      <c r="B787" s="521"/>
      <c r="C787" s="90"/>
    </row>
    <row r="789" spans="2:4">
      <c r="B789" s="522"/>
      <c r="C789" s="90"/>
      <c r="D789" s="521"/>
    </row>
    <row r="790" spans="2:4">
      <c r="B790" s="521"/>
      <c r="C790" s="90"/>
    </row>
    <row r="791" spans="2:4">
      <c r="B791" s="521"/>
      <c r="C791" s="90"/>
    </row>
    <row r="793" spans="2:4">
      <c r="B793" s="522"/>
      <c r="C793" s="90"/>
      <c r="D793" s="521"/>
    </row>
    <row r="794" spans="2:4">
      <c r="B794" s="521"/>
      <c r="C794" s="90"/>
    </row>
    <row r="796" spans="2:4">
      <c r="B796" s="522"/>
      <c r="C796" s="90"/>
      <c r="D796" s="521"/>
    </row>
    <row r="797" spans="2:4">
      <c r="B797" s="523"/>
      <c r="C797" s="90"/>
    </row>
    <row r="798" spans="2:4">
      <c r="B798" s="521"/>
      <c r="C798" s="90"/>
    </row>
    <row r="799" spans="2:4">
      <c r="B799" s="521"/>
      <c r="C799" s="90"/>
    </row>
    <row r="800" spans="2:4">
      <c r="B800" s="521"/>
      <c r="C800" s="90"/>
    </row>
    <row r="801" spans="2:4">
      <c r="B801" s="521"/>
      <c r="C801" s="90"/>
    </row>
    <row r="802" spans="2:4">
      <c r="B802" s="521"/>
      <c r="C802" s="90"/>
    </row>
    <row r="803" spans="2:4">
      <c r="B803" s="521"/>
      <c r="C803" s="90"/>
    </row>
    <row r="804" spans="2:4">
      <c r="B804" s="521"/>
      <c r="C804" s="90"/>
    </row>
    <row r="805" spans="2:4">
      <c r="B805" s="521"/>
      <c r="C805" s="90"/>
    </row>
    <row r="806" spans="2:4">
      <c r="B806" s="521"/>
      <c r="C806" s="90"/>
    </row>
    <row r="807" spans="2:4">
      <c r="B807" s="521"/>
      <c r="C807" s="90"/>
    </row>
    <row r="808" spans="2:4">
      <c r="B808" s="523"/>
      <c r="C808" s="90"/>
    </row>
    <row r="809" spans="2:4">
      <c r="B809" s="521"/>
      <c r="C809" s="90"/>
    </row>
    <row r="810" spans="2:4">
      <c r="B810" s="521"/>
      <c r="C810" s="90"/>
    </row>
    <row r="812" spans="2:4">
      <c r="B812" s="522"/>
      <c r="C812" s="90"/>
      <c r="D812" s="521"/>
    </row>
    <row r="813" spans="2:4">
      <c r="B813" s="521"/>
      <c r="C813" s="90"/>
    </row>
    <row r="814" spans="2:4">
      <c r="B814" s="521"/>
      <c r="C814" s="90"/>
    </row>
    <row r="815" spans="2:4">
      <c r="B815" s="523"/>
      <c r="C815" s="90"/>
    </row>
    <row r="816" spans="2:4">
      <c r="B816" s="521"/>
      <c r="C816" s="90"/>
    </row>
    <row r="817" spans="2:4">
      <c r="B817" s="521"/>
      <c r="C817" s="90"/>
    </row>
    <row r="818" spans="2:4">
      <c r="B818" s="521"/>
      <c r="C818" s="90"/>
    </row>
    <row r="819" spans="2:4">
      <c r="B819" s="521"/>
      <c r="C819" s="90"/>
    </row>
    <row r="820" spans="2:4">
      <c r="B820" s="521"/>
      <c r="C820" s="90"/>
    </row>
    <row r="821" spans="2:4">
      <c r="B821" s="521"/>
      <c r="C821" s="90"/>
    </row>
    <row r="822" spans="2:4">
      <c r="B822" s="521"/>
      <c r="C822" s="90"/>
    </row>
    <row r="823" spans="2:4">
      <c r="B823" s="521"/>
      <c r="C823" s="90"/>
    </row>
    <row r="824" spans="2:4">
      <c r="B824" s="521"/>
      <c r="C824" s="90"/>
    </row>
    <row r="825" spans="2:4">
      <c r="B825" s="521"/>
      <c r="C825" s="90"/>
    </row>
    <row r="826" spans="2:4">
      <c r="B826" s="521"/>
      <c r="C826" s="90"/>
    </row>
    <row r="827" spans="2:4">
      <c r="B827" s="521"/>
      <c r="C827" s="90"/>
    </row>
    <row r="828" spans="2:4">
      <c r="B828" s="521"/>
      <c r="C828" s="90"/>
    </row>
    <row r="830" spans="2:4">
      <c r="B830" s="522"/>
      <c r="C830" s="90"/>
      <c r="D830" s="521"/>
    </row>
    <row r="831" spans="2:4">
      <c r="B831" s="521"/>
      <c r="C831" s="90"/>
    </row>
    <row r="832" spans="2:4">
      <c r="B832" s="521"/>
      <c r="C832" s="90"/>
    </row>
    <row r="833" spans="2:4">
      <c r="B833" s="521"/>
      <c r="C833" s="90"/>
    </row>
    <row r="834" spans="2:4">
      <c r="B834" s="523"/>
      <c r="C834" s="90"/>
    </row>
    <row r="835" spans="2:4">
      <c r="B835" s="521"/>
      <c r="C835" s="90"/>
    </row>
    <row r="836" spans="2:4">
      <c r="B836" s="521"/>
      <c r="C836" s="90"/>
    </row>
    <row r="837" spans="2:4">
      <c r="B837" s="521"/>
      <c r="C837" s="90"/>
    </row>
    <row r="838" spans="2:4">
      <c r="B838" s="521"/>
      <c r="C838" s="90"/>
    </row>
    <row r="839" spans="2:4">
      <c r="B839" s="521"/>
      <c r="C839" s="90"/>
    </row>
    <row r="841" spans="2:4">
      <c r="B841" s="522"/>
      <c r="C841" s="90"/>
      <c r="D841" s="521"/>
    </row>
    <row r="842" spans="2:4">
      <c r="B842" s="521"/>
      <c r="C842" s="90"/>
    </row>
    <row r="843" spans="2:4">
      <c r="B843" s="521"/>
      <c r="C843" s="90"/>
    </row>
    <row r="844" spans="2:4">
      <c r="B844" s="521"/>
      <c r="C844" s="90"/>
    </row>
    <row r="845" spans="2:4">
      <c r="B845" s="521"/>
      <c r="C845" s="90"/>
    </row>
    <row r="846" spans="2:4">
      <c r="B846" s="523"/>
      <c r="C846" s="90"/>
    </row>
    <row r="847" spans="2:4">
      <c r="B847" s="521"/>
      <c r="C847" s="90"/>
    </row>
    <row r="848" spans="2:4">
      <c r="B848" s="521"/>
      <c r="C848" s="90"/>
    </row>
    <row r="849" spans="2:4">
      <c r="B849" s="521"/>
      <c r="C849" s="90"/>
    </row>
    <row r="850" spans="2:4">
      <c r="B850" s="521"/>
      <c r="C850" s="90"/>
    </row>
    <row r="852" spans="2:4">
      <c r="B852" s="522"/>
      <c r="C852" s="90"/>
      <c r="D852" s="521"/>
    </row>
    <row r="853" spans="2:4">
      <c r="B853" s="521"/>
      <c r="C853" s="90"/>
    </row>
    <row r="854" spans="2:4">
      <c r="B854" s="521"/>
      <c r="C854" s="90"/>
    </row>
    <row r="855" spans="2:4">
      <c r="B855" s="521"/>
      <c r="C855" s="90"/>
    </row>
    <row r="856" spans="2:4">
      <c r="B856" s="523"/>
      <c r="C856" s="90"/>
    </row>
    <row r="857" spans="2:4">
      <c r="B857" s="523"/>
      <c r="C857" s="90"/>
    </row>
    <row r="858" spans="2:4">
      <c r="B858" s="521"/>
      <c r="C858" s="90"/>
    </row>
    <row r="860" spans="2:4">
      <c r="B860" s="522"/>
      <c r="C860" s="90"/>
      <c r="D860" s="521"/>
    </row>
    <row r="861" spans="2:4">
      <c r="B861" s="521"/>
      <c r="C861" s="90"/>
    </row>
    <row r="862" spans="2:4">
      <c r="B862" s="521"/>
      <c r="C862" s="90"/>
    </row>
    <row r="863" spans="2:4">
      <c r="B863" s="521"/>
      <c r="C863" s="90"/>
    </row>
    <row r="864" spans="2:4">
      <c r="B864" s="521"/>
      <c r="C864" s="90"/>
    </row>
    <row r="865" spans="2:4">
      <c r="B865" s="521"/>
      <c r="C865" s="90"/>
    </row>
    <row r="866" spans="2:4">
      <c r="B866" s="521"/>
      <c r="C866" s="90"/>
    </row>
    <row r="867" spans="2:4">
      <c r="B867" s="521"/>
      <c r="C867" s="90"/>
    </row>
    <row r="868" spans="2:4">
      <c r="B868" s="521"/>
      <c r="C868" s="90"/>
    </row>
    <row r="869" spans="2:4">
      <c r="B869" s="521"/>
      <c r="C869" s="90"/>
    </row>
    <row r="870" spans="2:4">
      <c r="B870" s="523"/>
      <c r="C870" s="90"/>
    </row>
    <row r="872" spans="2:4">
      <c r="B872" s="522"/>
      <c r="C872" s="90"/>
      <c r="D872" s="521"/>
    </row>
    <row r="873" spans="2:4">
      <c r="B873" s="523"/>
      <c r="C873" s="90"/>
    </row>
    <row r="874" spans="2:4">
      <c r="B874" s="521"/>
      <c r="C874" s="90"/>
    </row>
    <row r="875" spans="2:4">
      <c r="B875" s="521"/>
      <c r="C875" s="90"/>
    </row>
    <row r="877" spans="2:4">
      <c r="B877" s="522"/>
      <c r="C877" s="90"/>
      <c r="D877" s="521"/>
    </row>
    <row r="878" spans="2:4">
      <c r="B878" s="523"/>
      <c r="C878" s="90"/>
    </row>
    <row r="879" spans="2:4">
      <c r="B879" s="521"/>
      <c r="C879" s="90"/>
    </row>
    <row r="880" spans="2:4">
      <c r="B880" s="521"/>
      <c r="C880" s="90"/>
    </row>
    <row r="881" spans="2:4">
      <c r="B881" s="521"/>
      <c r="C881" s="90"/>
    </row>
    <row r="882" spans="2:4">
      <c r="B882" s="521"/>
      <c r="C882" s="90"/>
    </row>
    <row r="883" spans="2:4">
      <c r="B883" s="521"/>
      <c r="C883" s="90"/>
    </row>
    <row r="884" spans="2:4">
      <c r="B884" s="521"/>
      <c r="C884" s="90"/>
    </row>
    <row r="886" spans="2:4">
      <c r="B886" s="522"/>
      <c r="C886" s="90"/>
      <c r="D886" s="521"/>
    </row>
    <row r="887" spans="2:4">
      <c r="B887" s="521"/>
      <c r="C887" s="90"/>
    </row>
    <row r="888" spans="2:4">
      <c r="B888" s="521"/>
      <c r="C888" s="90"/>
    </row>
    <row r="889" spans="2:4">
      <c r="B889" s="521"/>
      <c r="C889" s="90"/>
    </row>
    <row r="890" spans="2:4">
      <c r="B890" s="521"/>
      <c r="C890" s="90"/>
    </row>
    <row r="891" spans="2:4">
      <c r="B891" s="521"/>
      <c r="C891" s="90"/>
    </row>
    <row r="892" spans="2:4">
      <c r="B892" s="521"/>
      <c r="C892" s="90"/>
    </row>
    <row r="893" spans="2:4">
      <c r="B893" s="521"/>
      <c r="C893" s="90"/>
    </row>
    <row r="894" spans="2:4">
      <c r="B894" s="521"/>
      <c r="C894" s="90"/>
    </row>
    <row r="896" spans="2:4">
      <c r="B896" s="522"/>
      <c r="C896" s="90"/>
      <c r="D896" s="521"/>
    </row>
    <row r="897" spans="2:4">
      <c r="B897" s="523"/>
      <c r="C897" s="90"/>
    </row>
    <row r="898" spans="2:4">
      <c r="B898" s="521"/>
      <c r="C898" s="90"/>
    </row>
    <row r="899" spans="2:4">
      <c r="B899" s="521"/>
      <c r="C899" s="90"/>
    </row>
    <row r="900" spans="2:4">
      <c r="B900" s="521"/>
      <c r="C900" s="90"/>
    </row>
    <row r="901" spans="2:4">
      <c r="B901" s="521"/>
      <c r="C901" s="90"/>
    </row>
    <row r="903" spans="2:4">
      <c r="B903" s="522"/>
      <c r="C903" s="90"/>
      <c r="D903" s="521"/>
    </row>
    <row r="904" spans="2:4">
      <c r="B904" s="521"/>
      <c r="C904" s="90"/>
    </row>
    <row r="905" spans="2:4">
      <c r="B905" s="521"/>
      <c r="C905" s="90"/>
    </row>
    <row r="906" spans="2:4">
      <c r="B906" s="521"/>
      <c r="C906" s="90"/>
    </row>
    <row r="907" spans="2:4">
      <c r="B907" s="521"/>
      <c r="C907" s="90"/>
    </row>
    <row r="909" spans="2:4">
      <c r="B909" s="522"/>
      <c r="C909" s="90"/>
      <c r="D909" s="521"/>
    </row>
    <row r="910" spans="2:4">
      <c r="B910" s="521"/>
      <c r="C910" s="90"/>
    </row>
    <row r="911" spans="2:4">
      <c r="B911" s="521"/>
      <c r="C911" s="90"/>
    </row>
    <row r="912" spans="2:4">
      <c r="B912" s="521"/>
      <c r="C912" s="90"/>
    </row>
    <row r="914" spans="2:4">
      <c r="B914" s="522"/>
      <c r="C914" s="90"/>
      <c r="D914" s="521"/>
    </row>
    <row r="915" spans="2:4">
      <c r="B915" s="523"/>
      <c r="C915" s="90"/>
    </row>
    <row r="916" spans="2:4">
      <c r="B916" s="523"/>
      <c r="C916" s="90"/>
    </row>
    <row r="917" spans="2:4">
      <c r="B917" s="523"/>
      <c r="C917" s="90"/>
    </row>
    <row r="918" spans="2:4">
      <c r="B918" s="521"/>
      <c r="C918" s="90"/>
    </row>
    <row r="919" spans="2:4">
      <c r="B919" s="521"/>
      <c r="C919" s="90"/>
    </row>
    <row r="920" spans="2:4">
      <c r="B920" s="521"/>
      <c r="C920" s="90"/>
    </row>
    <row r="921" spans="2:4">
      <c r="B921" s="521"/>
      <c r="C921" s="90"/>
    </row>
    <row r="922" spans="2:4">
      <c r="B922" s="521"/>
      <c r="C922" s="90"/>
    </row>
    <row r="923" spans="2:4">
      <c r="B923" s="521"/>
      <c r="C923" s="90"/>
    </row>
    <row r="924" spans="2:4">
      <c r="B924" s="521"/>
      <c r="C924" s="90"/>
    </row>
    <row r="925" spans="2:4">
      <c r="B925" s="521"/>
      <c r="C925" s="90"/>
    </row>
    <row r="926" spans="2:4">
      <c r="B926" s="521"/>
      <c r="C926" s="90"/>
    </row>
    <row r="928" spans="2:4">
      <c r="B928" s="522"/>
      <c r="C928" s="90"/>
      <c r="D928" s="521"/>
    </row>
    <row r="929" spans="2:4">
      <c r="B929" s="521"/>
      <c r="C929" s="90"/>
    </row>
    <row r="931" spans="2:4">
      <c r="B931" s="522"/>
      <c r="C931" s="90"/>
      <c r="D931" s="521"/>
    </row>
    <row r="932" spans="2:4">
      <c r="B932" s="521"/>
      <c r="C932" s="90"/>
    </row>
    <row r="933" spans="2:4">
      <c r="B933" s="521"/>
      <c r="C933" s="90"/>
    </row>
    <row r="935" spans="2:4">
      <c r="B935" s="522"/>
      <c r="C935" s="90"/>
      <c r="D935" s="521"/>
    </row>
    <row r="936" spans="2:4">
      <c r="B936" s="521"/>
      <c r="C936" s="90"/>
    </row>
    <row r="937" spans="2:4">
      <c r="B937" s="521"/>
      <c r="C937" s="90"/>
    </row>
    <row r="938" spans="2:4">
      <c r="B938" s="523"/>
      <c r="C938" s="90"/>
    </row>
    <row r="939" spans="2:4">
      <c r="B939" s="521"/>
      <c r="C939" s="90"/>
    </row>
    <row r="940" spans="2:4">
      <c r="B940" s="521"/>
      <c r="C940" s="90"/>
    </row>
    <row r="941" spans="2:4">
      <c r="B941" s="521"/>
      <c r="C941" s="90"/>
    </row>
    <row r="942" spans="2:4">
      <c r="B942" s="521"/>
      <c r="C942" s="90"/>
    </row>
    <row r="943" spans="2:4">
      <c r="B943" s="521"/>
      <c r="C943" s="90"/>
    </row>
    <row r="944" spans="2:4">
      <c r="B944" s="521"/>
      <c r="C944" s="90"/>
    </row>
    <row r="946" spans="2:4">
      <c r="B946" s="522"/>
      <c r="C946" s="90"/>
      <c r="D946" s="521"/>
    </row>
    <row r="947" spans="2:4">
      <c r="B947" s="521"/>
      <c r="C947" s="90"/>
    </row>
    <row r="948" spans="2:4">
      <c r="B948" s="521"/>
      <c r="C948" s="90"/>
    </row>
    <row r="949" spans="2:4">
      <c r="B949" s="521"/>
      <c r="C949" s="90"/>
    </row>
    <row r="950" spans="2:4">
      <c r="B950" s="521"/>
      <c r="C950" s="90"/>
    </row>
    <row r="951" spans="2:4">
      <c r="B951" s="521"/>
      <c r="C951" s="90"/>
    </row>
    <row r="952" spans="2:4">
      <c r="B952" s="521"/>
      <c r="C952" s="90"/>
    </row>
    <row r="953" spans="2:4">
      <c r="B953" s="523"/>
      <c r="C953" s="90"/>
    </row>
    <row r="955" spans="2:4">
      <c r="B955" s="521"/>
      <c r="C955" s="90"/>
    </row>
    <row r="956" spans="2:4">
      <c r="B956" s="521"/>
      <c r="C956" s="90"/>
    </row>
    <row r="957" spans="2:4">
      <c r="B957" s="521"/>
      <c r="C957" s="90"/>
    </row>
    <row r="958" spans="2:4">
      <c r="B958" s="521"/>
      <c r="C958" s="90"/>
    </row>
    <row r="959" spans="2:4">
      <c r="B959" s="521"/>
      <c r="C959" s="90"/>
    </row>
    <row r="961" spans="2:4">
      <c r="B961" s="522"/>
      <c r="C961" s="90"/>
      <c r="D961" s="521"/>
    </row>
    <row r="962" spans="2:4">
      <c r="B962" s="523"/>
      <c r="C962" s="90"/>
    </row>
    <row r="963" spans="2:4">
      <c r="B963" s="521"/>
      <c r="C963" s="90"/>
    </row>
    <row r="964" spans="2:4">
      <c r="B964" s="521"/>
      <c r="C964" s="90"/>
    </row>
    <row r="965" spans="2:4">
      <c r="B965" s="521"/>
      <c r="C965" s="90"/>
    </row>
    <row r="966" spans="2:4">
      <c r="B966" s="521"/>
      <c r="C966" s="90"/>
    </row>
    <row r="967" spans="2:4">
      <c r="B967" s="521"/>
      <c r="C967" s="90"/>
    </row>
    <row r="969" spans="2:4">
      <c r="B969" s="522"/>
      <c r="C969" s="90"/>
      <c r="D969" s="521"/>
    </row>
    <row r="970" spans="2:4">
      <c r="B970" s="521"/>
      <c r="C970" s="90"/>
    </row>
    <row r="971" spans="2:4">
      <c r="B971" s="521"/>
      <c r="C971" s="90"/>
    </row>
    <row r="972" spans="2:4">
      <c r="B972" s="521"/>
      <c r="C972" s="90"/>
    </row>
    <row r="973" spans="2:4">
      <c r="B973" s="521"/>
      <c r="C973" s="90"/>
    </row>
    <row r="974" spans="2:4">
      <c r="B974" s="521"/>
      <c r="C974" s="90"/>
    </row>
    <row r="975" spans="2:4">
      <c r="B975" s="521"/>
      <c r="C975" s="90"/>
    </row>
    <row r="976" spans="2:4">
      <c r="B976" s="521"/>
      <c r="C976" s="90"/>
    </row>
    <row r="978" spans="2:4">
      <c r="B978" s="522"/>
      <c r="C978" s="90"/>
      <c r="D978" s="521"/>
    </row>
    <row r="979" spans="2:4">
      <c r="B979" s="521"/>
      <c r="C979" s="90"/>
    </row>
    <row r="980" spans="2:4">
      <c r="B980" s="521"/>
      <c r="C980" s="90"/>
    </row>
    <row r="981" spans="2:4">
      <c r="B981" s="521"/>
      <c r="C981" s="90"/>
    </row>
    <row r="982" spans="2:4">
      <c r="B982" s="521"/>
      <c r="C982" s="90"/>
    </row>
    <row r="983" spans="2:4">
      <c r="B983" s="521"/>
      <c r="C983" s="90"/>
    </row>
    <row r="985" spans="2:4">
      <c r="B985" s="522"/>
      <c r="C985" s="90"/>
      <c r="D985" s="521"/>
    </row>
    <row r="986" spans="2:4">
      <c r="B986" s="521"/>
      <c r="C986" s="90"/>
    </row>
    <row r="987" spans="2:4">
      <c r="B987" s="521"/>
      <c r="C987" s="90"/>
    </row>
    <row r="988" spans="2:4">
      <c r="B988" s="521"/>
      <c r="C988" s="90"/>
    </row>
    <row r="989" spans="2:4">
      <c r="B989" s="521"/>
      <c r="C989" s="90"/>
    </row>
    <row r="990" spans="2:4">
      <c r="B990" s="521"/>
      <c r="C990" s="90"/>
    </row>
    <row r="991" spans="2:4">
      <c r="B991" s="521"/>
      <c r="C991" s="90"/>
    </row>
    <row r="992" spans="2:4">
      <c r="B992" s="521"/>
      <c r="C992" s="90"/>
    </row>
    <row r="993" spans="2:4">
      <c r="B993" s="521"/>
      <c r="C993" s="90"/>
    </row>
    <row r="995" spans="2:4">
      <c r="B995" s="522"/>
      <c r="C995" s="90"/>
      <c r="D995" s="521"/>
    </row>
    <row r="996" spans="2:4">
      <c r="B996" s="521"/>
      <c r="C996" s="90"/>
    </row>
    <row r="997" spans="2:4">
      <c r="B997" s="521"/>
      <c r="C997" s="90"/>
    </row>
    <row r="998" spans="2:4">
      <c r="B998" s="521"/>
      <c r="C998" s="90"/>
    </row>
    <row r="999" spans="2:4">
      <c r="B999" s="521"/>
      <c r="C999" s="90"/>
    </row>
    <row r="1000" spans="2:4">
      <c r="B1000" s="521"/>
      <c r="C1000" s="90"/>
    </row>
    <row r="1001" spans="2:4">
      <c r="B1001" s="521"/>
      <c r="C1001" s="90"/>
    </row>
    <row r="1003" spans="2:4">
      <c r="B1003" s="522"/>
      <c r="C1003" s="90"/>
      <c r="D1003" s="521"/>
    </row>
    <row r="1004" spans="2:4">
      <c r="B1004" s="523"/>
      <c r="C1004" s="90"/>
    </row>
    <row r="1005" spans="2:4">
      <c r="B1005" s="521"/>
      <c r="C1005" s="90"/>
    </row>
    <row r="1006" spans="2:4">
      <c r="B1006" s="521"/>
      <c r="C1006" s="90"/>
    </row>
    <row r="1007" spans="2:4">
      <c r="B1007" s="521"/>
      <c r="C1007" s="90"/>
    </row>
    <row r="1009" spans="2:4">
      <c r="B1009" s="522"/>
      <c r="C1009" s="90"/>
      <c r="D1009" s="521"/>
    </row>
    <row r="1010" spans="2:4">
      <c r="B1010" s="521"/>
      <c r="C1010" s="90"/>
    </row>
    <row r="1011" spans="2:4">
      <c r="B1011" s="521"/>
      <c r="C1011" s="90"/>
    </row>
    <row r="1012" spans="2:4">
      <c r="B1012" s="521"/>
      <c r="C1012" s="90"/>
    </row>
    <row r="1013" spans="2:4">
      <c r="B1013" s="523"/>
      <c r="C1013" s="90"/>
    </row>
    <row r="1014" spans="2:4">
      <c r="B1014" s="521"/>
      <c r="C1014" s="90"/>
    </row>
    <row r="1015" spans="2:4">
      <c r="B1015" s="521"/>
      <c r="C1015" s="90"/>
    </row>
    <row r="1017" spans="2:4">
      <c r="B1017" s="523"/>
      <c r="C1017" s="90"/>
      <c r="D1017" s="521"/>
    </row>
    <row r="1018" spans="2:4">
      <c r="B1018" s="521"/>
      <c r="C1018" s="90"/>
    </row>
    <row r="1019" spans="2:4">
      <c r="B1019" s="521"/>
      <c r="C1019" s="90"/>
    </row>
    <row r="1020" spans="2:4">
      <c r="B1020" s="521"/>
      <c r="C1020" s="90"/>
    </row>
    <row r="1021" spans="2:4">
      <c r="B1021" s="523"/>
      <c r="C1021" s="90"/>
    </row>
    <row r="1022" spans="2:4">
      <c r="B1022" s="521"/>
      <c r="C1022" s="90"/>
    </row>
    <row r="1023" spans="2:4">
      <c r="B1023" s="521"/>
      <c r="C1023" s="90"/>
    </row>
    <row r="1024" spans="2:4">
      <c r="B1024" s="521"/>
      <c r="C1024" s="90"/>
    </row>
    <row r="1026" spans="2:4">
      <c r="B1026" s="522"/>
      <c r="C1026" s="90"/>
      <c r="D1026" s="521"/>
    </row>
    <row r="1027" spans="2:4">
      <c r="B1027" s="521"/>
      <c r="C1027" s="90"/>
    </row>
    <row r="1028" spans="2:4">
      <c r="B1028" s="521"/>
      <c r="C1028" s="90"/>
    </row>
    <row r="1029" spans="2:4">
      <c r="B1029" s="523"/>
      <c r="C1029" s="90"/>
    </row>
    <row r="1030" spans="2:4">
      <c r="B1030" s="521"/>
      <c r="C1030" s="90"/>
    </row>
    <row r="1031" spans="2:4">
      <c r="B1031" s="521"/>
      <c r="C1031" s="90"/>
    </row>
    <row r="1033" spans="2:4">
      <c r="B1033" s="522"/>
      <c r="C1033" s="90"/>
      <c r="D1033" s="521"/>
    </row>
    <row r="1034" spans="2:4">
      <c r="B1034" s="523"/>
      <c r="C1034" s="90"/>
    </row>
    <row r="1035" spans="2:4">
      <c r="B1035" s="521"/>
      <c r="C1035" s="90"/>
    </row>
    <row r="1036" spans="2:4">
      <c r="B1036" s="521"/>
      <c r="C1036" s="90"/>
    </row>
    <row r="1037" spans="2:4">
      <c r="B1037" s="523"/>
      <c r="C1037" s="90"/>
    </row>
    <row r="1038" spans="2:4">
      <c r="B1038" s="523"/>
      <c r="C1038" s="90"/>
    </row>
    <row r="1041" spans="2:4">
      <c r="B1041" s="522"/>
      <c r="C1041" s="90"/>
      <c r="D1041" s="521"/>
    </row>
    <row r="1042" spans="2:4">
      <c r="B1042" s="521"/>
      <c r="C1042" s="90"/>
    </row>
    <row r="1043" spans="2:4">
      <c r="B1043" s="521"/>
      <c r="C1043" s="90"/>
    </row>
    <row r="1044" spans="2:4">
      <c r="B1044" s="521"/>
      <c r="C1044" s="90"/>
    </row>
    <row r="1045" spans="2:4">
      <c r="B1045" s="521"/>
      <c r="C1045" s="90"/>
    </row>
    <row r="1046" spans="2:4">
      <c r="B1046" s="521"/>
      <c r="C1046" s="90"/>
    </row>
    <row r="1047" spans="2:4">
      <c r="B1047" s="521"/>
      <c r="C1047" s="90"/>
    </row>
    <row r="1048" spans="2:4">
      <c r="B1048" s="523"/>
      <c r="C1048" s="90"/>
    </row>
    <row r="1051" spans="2:4">
      <c r="B1051" s="522"/>
      <c r="C1051" s="90"/>
      <c r="D1051" s="521"/>
    </row>
    <row r="1052" spans="2:4">
      <c r="B1052" s="523"/>
      <c r="C1052" s="90"/>
    </row>
    <row r="1053" spans="2:4">
      <c r="B1053" s="521"/>
      <c r="C1053" s="90"/>
    </row>
    <row r="1054" spans="2:4">
      <c r="B1054" s="521"/>
      <c r="C1054" s="90"/>
    </row>
    <row r="1055" spans="2:4">
      <c r="B1055" s="521"/>
      <c r="C1055" s="90"/>
    </row>
    <row r="1056" spans="2:4">
      <c r="B1056" s="521"/>
      <c r="C1056" s="90"/>
    </row>
    <row r="1057" spans="2:4">
      <c r="B1057" s="521"/>
      <c r="C1057" s="90"/>
    </row>
    <row r="1058" spans="2:4">
      <c r="B1058" s="521"/>
      <c r="C1058" s="90"/>
    </row>
    <row r="1059" spans="2:4">
      <c r="B1059" s="523"/>
      <c r="C1059" s="90"/>
    </row>
    <row r="1060" spans="2:4">
      <c r="B1060" s="521"/>
      <c r="C1060" s="90"/>
    </row>
    <row r="1061" spans="2:4">
      <c r="B1061" s="521"/>
      <c r="C1061" s="90"/>
    </row>
    <row r="1062" spans="2:4">
      <c r="B1062" s="523"/>
      <c r="C1062" s="90"/>
    </row>
    <row r="1065" spans="2:4">
      <c r="B1065" s="522"/>
      <c r="C1065" s="90"/>
      <c r="D1065" s="521"/>
    </row>
    <row r="1066" spans="2:4">
      <c r="B1066" s="521"/>
      <c r="C1066" s="90"/>
    </row>
    <row r="1067" spans="2:4">
      <c r="B1067" s="523"/>
      <c r="C1067" s="90"/>
    </row>
    <row r="1068" spans="2:4">
      <c r="B1068" s="521"/>
      <c r="C1068" s="90"/>
    </row>
    <row r="1070" spans="2:4">
      <c r="B1070" s="522"/>
      <c r="C1070" s="90"/>
      <c r="D1070" s="521"/>
    </row>
    <row r="1071" spans="2:4">
      <c r="B1071" s="521"/>
      <c r="C1071" s="90"/>
    </row>
    <row r="1072" spans="2:4">
      <c r="B1072" s="521"/>
      <c r="C1072" s="90"/>
    </row>
    <row r="1073" spans="2:4">
      <c r="B1073" s="521"/>
      <c r="C1073" s="90"/>
    </row>
    <row r="1074" spans="2:4">
      <c r="B1074" s="521"/>
      <c r="C1074" s="90"/>
    </row>
    <row r="1076" spans="2:4">
      <c r="B1076" s="522"/>
      <c r="C1076" s="90"/>
      <c r="D1076" s="521"/>
    </row>
    <row r="1077" spans="2:4">
      <c r="B1077" s="521"/>
      <c r="C1077" s="90"/>
    </row>
    <row r="1078" spans="2:4">
      <c r="B1078" s="521"/>
      <c r="C1078" s="90"/>
    </row>
    <row r="1079" spans="2:4">
      <c r="B1079" s="523"/>
      <c r="C1079" s="90"/>
    </row>
    <row r="1080" spans="2:4">
      <c r="B1080" s="521"/>
      <c r="C1080" s="90"/>
    </row>
    <row r="1082" spans="2:4">
      <c r="B1082" s="522"/>
      <c r="C1082" s="90"/>
      <c r="D1082" s="521"/>
    </row>
    <row r="1083" spans="2:4">
      <c r="B1083" s="521"/>
      <c r="C1083" s="90"/>
    </row>
    <row r="1084" spans="2:4">
      <c r="B1084" s="521"/>
      <c r="C1084" s="90"/>
    </row>
    <row r="1085" spans="2:4">
      <c r="B1085" s="523"/>
      <c r="C1085" s="90"/>
    </row>
    <row r="1086" spans="2:4">
      <c r="B1086" s="521"/>
      <c r="C1086" s="90"/>
    </row>
    <row r="1087" spans="2:4">
      <c r="B1087" s="521"/>
      <c r="C1087" s="90"/>
    </row>
    <row r="1088" spans="2:4">
      <c r="B1088" s="521"/>
      <c r="C1088" s="90"/>
    </row>
    <row r="1090" spans="2:4">
      <c r="B1090" s="522"/>
      <c r="C1090" s="90"/>
      <c r="D1090" s="521"/>
    </row>
    <row r="1091" spans="2:4">
      <c r="B1091" s="521"/>
      <c r="C1091" s="90"/>
    </row>
    <row r="1092" spans="2:4">
      <c r="B1092" s="523"/>
      <c r="C1092" s="90"/>
    </row>
    <row r="1093" spans="2:4">
      <c r="B1093" s="521"/>
      <c r="C1093" s="90"/>
    </row>
    <row r="1094" spans="2:4">
      <c r="B1094" s="523"/>
      <c r="C1094" s="90"/>
    </row>
    <row r="1095" spans="2:4">
      <c r="B1095" s="521"/>
      <c r="C1095" s="90"/>
    </row>
    <row r="1096" spans="2:4">
      <c r="B1096" s="521"/>
      <c r="C1096" s="90"/>
    </row>
    <row r="1097" spans="2:4">
      <c r="B1097" s="521"/>
      <c r="C1097" s="90"/>
    </row>
    <row r="1098" spans="2:4">
      <c r="B1098" s="521"/>
      <c r="C1098" s="90"/>
    </row>
    <row r="1099" spans="2:4">
      <c r="B1099" s="521"/>
      <c r="C1099" s="90"/>
    </row>
    <row r="1100" spans="2:4">
      <c r="B1100" s="521"/>
      <c r="C1100" s="90"/>
    </row>
    <row r="1101" spans="2:4">
      <c r="B1101" s="523"/>
      <c r="C1101" s="90"/>
    </row>
    <row r="1104" spans="2:4">
      <c r="B1104" s="522"/>
      <c r="C1104" s="90"/>
      <c r="D1104" s="521"/>
    </row>
    <row r="1105" spans="2:4">
      <c r="B1105" s="521"/>
      <c r="C1105" s="90"/>
    </row>
    <row r="1106" spans="2:4">
      <c r="B1106" s="521"/>
      <c r="C1106" s="90"/>
    </row>
    <row r="1107" spans="2:4">
      <c r="B1107" s="521"/>
      <c r="C1107" s="90"/>
    </row>
    <row r="1108" spans="2:4">
      <c r="B1108" s="521"/>
      <c r="C1108" s="90"/>
    </row>
    <row r="1109" spans="2:4">
      <c r="B1109" s="521"/>
      <c r="C1109" s="90"/>
    </row>
    <row r="1110" spans="2:4">
      <c r="B1110" s="523"/>
      <c r="C1110" s="90"/>
    </row>
    <row r="1111" spans="2:4">
      <c r="B1111" s="521"/>
      <c r="C1111" s="90"/>
    </row>
    <row r="1112" spans="2:4">
      <c r="B1112" s="521"/>
      <c r="C1112" s="90"/>
    </row>
    <row r="1114" spans="2:4">
      <c r="B1114" s="522"/>
      <c r="C1114" s="90"/>
      <c r="D1114" s="521"/>
    </row>
    <row r="1115" spans="2:4">
      <c r="B1115" s="521"/>
      <c r="C1115" s="90"/>
    </row>
    <row r="1116" spans="2:4">
      <c r="B1116" s="521"/>
      <c r="C1116" s="90"/>
    </row>
    <row r="1117" spans="2:4">
      <c r="B1117" s="521"/>
      <c r="C1117" s="90"/>
    </row>
    <row r="1118" spans="2:4">
      <c r="B1118" s="521"/>
      <c r="C1118" s="90"/>
    </row>
    <row r="1119" spans="2:4">
      <c r="B1119" s="521"/>
      <c r="C1119" s="90"/>
    </row>
    <row r="1120" spans="2:4">
      <c r="B1120" s="521"/>
      <c r="C1120" s="90"/>
    </row>
    <row r="1121" spans="2:4">
      <c r="B1121" s="521"/>
      <c r="C1121" s="90"/>
    </row>
    <row r="1122" spans="2:4">
      <c r="B1122" s="521"/>
      <c r="C1122" s="90"/>
    </row>
    <row r="1123" spans="2:4">
      <c r="B1123" s="521"/>
      <c r="C1123" s="90"/>
    </row>
    <row r="1124" spans="2:4">
      <c r="B1124" s="523"/>
      <c r="C1124" s="90"/>
    </row>
    <row r="1125" spans="2:4">
      <c r="B1125" s="521"/>
      <c r="C1125" s="90"/>
    </row>
    <row r="1126" spans="2:4">
      <c r="B1126" s="521"/>
      <c r="C1126" s="90"/>
    </row>
    <row r="1127" spans="2:4">
      <c r="B1127" s="521"/>
      <c r="C1127" s="90"/>
    </row>
    <row r="1128" spans="2:4">
      <c r="B1128" s="521"/>
      <c r="C1128" s="90"/>
    </row>
    <row r="1129" spans="2:4">
      <c r="B1129" s="521"/>
      <c r="C1129" s="90"/>
    </row>
    <row r="1130" spans="2:4">
      <c r="B1130" s="521"/>
      <c r="C1130" s="90"/>
    </row>
    <row r="1131" spans="2:4">
      <c r="B1131" s="521"/>
      <c r="C1131" s="90"/>
    </row>
    <row r="1132" spans="2:4">
      <c r="B1132" s="523"/>
      <c r="C1132" s="90"/>
    </row>
    <row r="1133" spans="2:4">
      <c r="B1133" s="521"/>
      <c r="C1133" s="90"/>
    </row>
    <row r="1135" spans="2:4">
      <c r="B1135" s="522"/>
      <c r="C1135" s="90"/>
      <c r="D1135" s="521"/>
    </row>
    <row r="1136" spans="2:4">
      <c r="B1136" s="521"/>
      <c r="C1136" s="90"/>
    </row>
    <row r="1137" spans="2:4">
      <c r="B1137" s="521"/>
      <c r="C1137" s="90"/>
    </row>
    <row r="1138" spans="2:4">
      <c r="B1138" s="523"/>
      <c r="C1138" s="90"/>
    </row>
    <row r="1139" spans="2:4">
      <c r="B1139" s="523"/>
      <c r="C1139" s="90"/>
    </row>
    <row r="1140" spans="2:4">
      <c r="B1140" s="521"/>
      <c r="C1140" s="90"/>
    </row>
    <row r="1141" spans="2:4">
      <c r="B1141" s="521"/>
      <c r="C1141" s="90"/>
    </row>
    <row r="1142" spans="2:4">
      <c r="B1142" s="523"/>
      <c r="C1142" s="90"/>
    </row>
    <row r="1143" spans="2:4">
      <c r="B1143" s="521"/>
      <c r="C1143" s="90"/>
    </row>
    <row r="1145" spans="2:4">
      <c r="B1145" s="522"/>
      <c r="C1145" s="90"/>
      <c r="D1145" s="521"/>
    </row>
    <row r="1146" spans="2:4">
      <c r="B1146" s="521"/>
      <c r="C1146" s="90"/>
    </row>
    <row r="1147" spans="2:4">
      <c r="B1147" s="523"/>
      <c r="C1147" s="90"/>
    </row>
    <row r="1148" spans="2:4">
      <c r="B1148" s="523"/>
      <c r="C1148" s="90"/>
    </row>
    <row r="1151" spans="2:4">
      <c r="B1151" s="522"/>
      <c r="C1151" s="90"/>
      <c r="D1151" s="521"/>
    </row>
    <row r="1152" spans="2:4">
      <c r="B1152" s="521"/>
      <c r="C1152" s="90"/>
    </row>
    <row r="1153" spans="2:4">
      <c r="B1153" s="521"/>
      <c r="C1153" s="90"/>
    </row>
    <row r="1154" spans="2:4">
      <c r="B1154" s="521"/>
      <c r="C1154" s="90"/>
    </row>
    <row r="1155" spans="2:4">
      <c r="B1155" s="521"/>
      <c r="C1155" s="90"/>
    </row>
    <row r="1156" spans="2:4">
      <c r="B1156" s="521"/>
      <c r="C1156" s="90"/>
    </row>
    <row r="1157" spans="2:4">
      <c r="B1157" s="523"/>
      <c r="C1157" s="90"/>
    </row>
    <row r="1158" spans="2:4">
      <c r="B1158" s="521"/>
      <c r="C1158" s="90"/>
    </row>
    <row r="1159" spans="2:4">
      <c r="B1159" s="521"/>
      <c r="C1159" s="90"/>
    </row>
    <row r="1160" spans="2:4">
      <c r="B1160" s="523"/>
      <c r="C1160" s="90"/>
    </row>
    <row r="1161" spans="2:4">
      <c r="B1161" s="521"/>
      <c r="C1161" s="90"/>
    </row>
    <row r="1162" spans="2:4">
      <c r="B1162" s="521"/>
      <c r="C1162" s="90"/>
    </row>
    <row r="1163" spans="2:4">
      <c r="B1163" s="521"/>
      <c r="C1163" s="90"/>
    </row>
    <row r="1164" spans="2:4">
      <c r="B1164" s="521"/>
      <c r="C1164" s="90"/>
    </row>
    <row r="1166" spans="2:4">
      <c r="B1166" s="522"/>
      <c r="C1166" s="90"/>
      <c r="D1166" s="521"/>
    </row>
    <row r="1167" spans="2:4">
      <c r="B1167" s="521"/>
      <c r="C1167" s="90"/>
    </row>
    <row r="1168" spans="2:4">
      <c r="B1168" s="521"/>
      <c r="C1168" s="90"/>
    </row>
    <row r="1169" spans="2:4">
      <c r="B1169" s="521"/>
      <c r="C1169" s="90"/>
    </row>
    <row r="1170" spans="2:4">
      <c r="B1170" s="521"/>
      <c r="C1170" s="90"/>
    </row>
    <row r="1171" spans="2:4">
      <c r="B1171" s="521"/>
      <c r="C1171" s="90"/>
    </row>
    <row r="1172" spans="2:4">
      <c r="B1172" s="521"/>
      <c r="C1172" s="90"/>
    </row>
    <row r="1173" spans="2:4">
      <c r="B1173" s="521"/>
      <c r="C1173" s="90"/>
    </row>
    <row r="1174" spans="2:4">
      <c r="B1174" s="521"/>
      <c r="C1174" s="90"/>
    </row>
    <row r="1175" spans="2:4">
      <c r="B1175" s="521"/>
      <c r="C1175" s="90"/>
    </row>
    <row r="1176" spans="2:4">
      <c r="B1176" s="523"/>
      <c r="C1176" s="90"/>
    </row>
    <row r="1177" spans="2:4">
      <c r="B1177" s="521"/>
      <c r="C1177" s="90"/>
    </row>
    <row r="1178" spans="2:4">
      <c r="B1178" s="521"/>
      <c r="C1178" s="90"/>
    </row>
    <row r="1180" spans="2:4">
      <c r="B1180" s="522"/>
      <c r="C1180" s="90"/>
      <c r="D1180" s="521"/>
    </row>
    <row r="1181" spans="2:4">
      <c r="B1181" s="521"/>
      <c r="C1181" s="90"/>
    </row>
    <row r="1182" spans="2:4">
      <c r="B1182" s="521"/>
      <c r="C1182" s="90"/>
    </row>
    <row r="1183" spans="2:4">
      <c r="B1183" s="521"/>
      <c r="C1183" s="90"/>
    </row>
    <row r="1184" spans="2:4">
      <c r="B1184" s="521"/>
      <c r="C1184" s="90"/>
    </row>
    <row r="1185" spans="2:4">
      <c r="B1185" s="521"/>
      <c r="C1185" s="90"/>
    </row>
    <row r="1186" spans="2:4">
      <c r="B1186" s="521"/>
      <c r="C1186" s="90"/>
    </row>
    <row r="1187" spans="2:4">
      <c r="B1187" s="521"/>
      <c r="C1187" s="90"/>
    </row>
    <row r="1188" spans="2:4">
      <c r="B1188" s="521"/>
      <c r="C1188" s="90"/>
    </row>
    <row r="1189" spans="2:4">
      <c r="B1189" s="523"/>
      <c r="C1189" s="90"/>
    </row>
    <row r="1190" spans="2:4">
      <c r="B1190" s="521"/>
      <c r="C1190" s="90"/>
    </row>
    <row r="1191" spans="2:4">
      <c r="B1191" s="521"/>
      <c r="C1191" s="90"/>
    </row>
    <row r="1192" spans="2:4">
      <c r="B1192" s="521"/>
      <c r="C1192" s="90"/>
    </row>
    <row r="1193" spans="2:4">
      <c r="B1193" s="521"/>
      <c r="C1193" s="90"/>
    </row>
    <row r="1194" spans="2:4">
      <c r="B1194" s="521"/>
      <c r="C1194" s="90"/>
    </row>
    <row r="1196" spans="2:4">
      <c r="B1196" s="522"/>
      <c r="C1196" s="90"/>
      <c r="D1196" s="521"/>
    </row>
    <row r="1197" spans="2:4">
      <c r="B1197" s="521"/>
      <c r="C1197" s="90"/>
    </row>
    <row r="1198" spans="2:4">
      <c r="B1198" s="521"/>
      <c r="C1198" s="90"/>
    </row>
    <row r="1199" spans="2:4">
      <c r="B1199" s="521"/>
      <c r="C1199" s="90"/>
    </row>
    <row r="1200" spans="2:4">
      <c r="B1200" s="521"/>
      <c r="C1200" s="90"/>
    </row>
    <row r="1201" spans="2:4">
      <c r="B1201" s="523"/>
      <c r="C1201" s="90"/>
    </row>
    <row r="1202" spans="2:4">
      <c r="B1202" s="521"/>
      <c r="C1202" s="90"/>
    </row>
    <row r="1203" spans="2:4">
      <c r="B1203" s="523"/>
      <c r="C1203" s="90"/>
    </row>
    <row r="1204" spans="2:4">
      <c r="B1204" s="521"/>
      <c r="C1204" s="90"/>
    </row>
    <row r="1205" spans="2:4">
      <c r="B1205" s="521"/>
      <c r="C1205" s="90"/>
    </row>
    <row r="1206" spans="2:4">
      <c r="B1206" s="521"/>
      <c r="C1206" s="90"/>
    </row>
    <row r="1207" spans="2:4">
      <c r="B1207" s="521"/>
      <c r="C1207" s="90"/>
    </row>
    <row r="1208" spans="2:4">
      <c r="B1208" s="523"/>
      <c r="C1208" s="90"/>
    </row>
    <row r="1209" spans="2:4">
      <c r="B1209" s="521"/>
      <c r="C1209" s="90"/>
    </row>
    <row r="1210" spans="2:4">
      <c r="B1210" s="521"/>
      <c r="C1210" s="90"/>
    </row>
    <row r="1211" spans="2:4">
      <c r="B1211" s="521"/>
      <c r="C1211" s="90"/>
    </row>
    <row r="1213" spans="2:4">
      <c r="B1213" s="522"/>
      <c r="C1213" s="90"/>
      <c r="D1213" s="521"/>
    </row>
    <row r="1214" spans="2:4">
      <c r="B1214" s="523"/>
      <c r="C1214" s="90"/>
    </row>
    <row r="1215" spans="2:4">
      <c r="B1215" s="521"/>
      <c r="C1215" s="90"/>
    </row>
    <row r="1216" spans="2:4">
      <c r="B1216" s="521"/>
      <c r="C1216" s="90"/>
    </row>
    <row r="1217" spans="2:4">
      <c r="B1217" s="521"/>
      <c r="C1217" s="90"/>
    </row>
    <row r="1218" spans="2:4">
      <c r="B1218" s="521"/>
      <c r="C1218" s="90"/>
    </row>
    <row r="1219" spans="2:4">
      <c r="B1219" s="521"/>
      <c r="C1219" s="90"/>
    </row>
    <row r="1220" spans="2:4">
      <c r="B1220" s="521"/>
      <c r="C1220" s="90"/>
    </row>
    <row r="1221" spans="2:4">
      <c r="B1221" s="521"/>
      <c r="C1221" s="90"/>
    </row>
    <row r="1222" spans="2:4">
      <c r="B1222" s="521"/>
      <c r="C1222" s="90"/>
    </row>
    <row r="1223" spans="2:4">
      <c r="B1223" s="521"/>
      <c r="C1223" s="90"/>
    </row>
    <row r="1224" spans="2:4">
      <c r="B1224" s="521"/>
      <c r="C1224" s="90"/>
    </row>
    <row r="1226" spans="2:4">
      <c r="B1226" s="522"/>
      <c r="C1226" s="90"/>
      <c r="D1226" s="521"/>
    </row>
    <row r="1227" spans="2:4">
      <c r="B1227" s="521"/>
      <c r="C1227" s="90"/>
    </row>
    <row r="1228" spans="2:4">
      <c r="B1228" s="521"/>
      <c r="C1228" s="90"/>
    </row>
    <row r="1229" spans="2:4">
      <c r="B1229" s="521"/>
      <c r="C1229" s="90"/>
    </row>
    <row r="1230" spans="2:4">
      <c r="B1230" s="521"/>
      <c r="C1230" s="90"/>
    </row>
    <row r="1231" spans="2:4">
      <c r="B1231" s="521"/>
      <c r="C1231" s="90"/>
    </row>
    <row r="1232" spans="2:4">
      <c r="B1232" s="521"/>
      <c r="C1232" s="90"/>
    </row>
    <row r="1233" spans="2:4">
      <c r="B1233" s="523"/>
      <c r="C1233" s="90"/>
    </row>
    <row r="1234" spans="2:4">
      <c r="B1234" s="521"/>
      <c r="C1234" s="90"/>
    </row>
    <row r="1235" spans="2:4">
      <c r="B1235" s="521"/>
      <c r="C1235" s="90"/>
    </row>
    <row r="1236" spans="2:4">
      <c r="B1236" s="523"/>
      <c r="C1236" s="90"/>
    </row>
    <row r="1237" spans="2:4">
      <c r="B1237" s="521"/>
      <c r="C1237" s="90"/>
    </row>
    <row r="1239" spans="2:4">
      <c r="B1239" s="522"/>
      <c r="C1239" s="90"/>
      <c r="D1239" s="521"/>
    </row>
    <row r="1240" spans="2:4">
      <c r="B1240" s="521"/>
      <c r="C1240" s="90"/>
    </row>
    <row r="1241" spans="2:4">
      <c r="B1241" s="521"/>
      <c r="C1241" s="90"/>
    </row>
    <row r="1242" spans="2:4">
      <c r="B1242" s="521"/>
      <c r="C1242" s="90"/>
    </row>
    <row r="1243" spans="2:4">
      <c r="B1243" s="523"/>
      <c r="C1243" s="90"/>
    </row>
    <row r="1244" spans="2:4">
      <c r="B1244" s="521"/>
      <c r="C1244" s="90"/>
    </row>
    <row r="1245" spans="2:4">
      <c r="B1245" s="521"/>
      <c r="C1245" s="90"/>
    </row>
    <row r="1246" spans="2:4">
      <c r="B1246" s="521"/>
      <c r="C1246" s="90"/>
    </row>
    <row r="1247" spans="2:4">
      <c r="B1247" s="521"/>
      <c r="C1247" s="90"/>
    </row>
    <row r="1248" spans="2:4">
      <c r="B1248" s="523"/>
      <c r="C1248" s="90"/>
    </row>
    <row r="1249" spans="2:4">
      <c r="B1249" s="521"/>
      <c r="C1249" s="90"/>
    </row>
    <row r="1250" spans="2:4">
      <c r="B1250" s="521"/>
      <c r="C1250" s="90"/>
    </row>
    <row r="1251" spans="2:4">
      <c r="B1251" s="523"/>
      <c r="C1251" s="90"/>
    </row>
    <row r="1252" spans="2:4">
      <c r="B1252" s="521"/>
      <c r="C1252" s="90"/>
    </row>
    <row r="1253" spans="2:4">
      <c r="B1253" s="521"/>
      <c r="C1253" s="90"/>
    </row>
    <row r="1255" spans="2:4">
      <c r="B1255" s="522"/>
      <c r="C1255" s="90"/>
      <c r="D1255" s="521"/>
    </row>
    <row r="1256" spans="2:4">
      <c r="B1256" s="521"/>
      <c r="C1256" s="90"/>
    </row>
    <row r="1257" spans="2:4">
      <c r="B1257" s="521"/>
      <c r="C1257" s="90"/>
    </row>
    <row r="1258" spans="2:4">
      <c r="B1258" s="521"/>
      <c r="C1258" s="90"/>
    </row>
    <row r="1259" spans="2:4">
      <c r="B1259" s="521"/>
      <c r="C1259" s="90"/>
    </row>
    <row r="1260" spans="2:4">
      <c r="B1260" s="521"/>
      <c r="C1260" s="90"/>
    </row>
    <row r="1261" spans="2:4">
      <c r="B1261" s="521"/>
      <c r="C1261" s="90"/>
    </row>
    <row r="1262" spans="2:4">
      <c r="B1262" s="521"/>
      <c r="C1262" s="90"/>
    </row>
    <row r="1263" spans="2:4">
      <c r="B1263" s="521"/>
      <c r="C1263" s="90"/>
    </row>
    <row r="1264" spans="2:4">
      <c r="B1264" s="521"/>
      <c r="C1264" s="90"/>
    </row>
    <row r="1265" spans="2:3">
      <c r="B1265" s="521"/>
      <c r="C1265" s="90"/>
    </row>
    <row r="1266" spans="2:3">
      <c r="B1266" s="521"/>
      <c r="C1266" s="90"/>
    </row>
    <row r="1267" spans="2:3">
      <c r="B1267" s="521"/>
      <c r="C1267" s="90"/>
    </row>
    <row r="1268" spans="2:3">
      <c r="B1268" s="521"/>
      <c r="C1268" s="90"/>
    </row>
    <row r="1269" spans="2:3">
      <c r="B1269" s="521"/>
      <c r="C1269" s="90"/>
    </row>
    <row r="1270" spans="2:3">
      <c r="B1270" s="523"/>
      <c r="C1270" s="90"/>
    </row>
    <row r="1271" spans="2:3">
      <c r="B1271" s="523"/>
      <c r="C1271" s="90"/>
    </row>
    <row r="1272" spans="2:3">
      <c r="B1272" s="521"/>
      <c r="C1272" s="90"/>
    </row>
    <row r="1273" spans="2:3">
      <c r="B1273" s="521"/>
      <c r="C1273" s="90"/>
    </row>
    <row r="1274" spans="2:3">
      <c r="B1274" s="521"/>
      <c r="C1274" s="90"/>
    </row>
    <row r="1275" spans="2:3">
      <c r="B1275" s="521"/>
      <c r="C1275" s="90"/>
    </row>
    <row r="1276" spans="2:3">
      <c r="B1276" s="521"/>
      <c r="C1276" s="90"/>
    </row>
    <row r="1277" spans="2:3">
      <c r="B1277" s="521"/>
      <c r="C1277" s="90"/>
    </row>
    <row r="1278" spans="2:3">
      <c r="B1278" s="521"/>
      <c r="C1278" s="90"/>
    </row>
    <row r="1279" spans="2:3">
      <c r="B1279" s="521"/>
      <c r="C1279" s="90"/>
    </row>
    <row r="1280" spans="2:3">
      <c r="B1280" s="521"/>
      <c r="C1280" s="90"/>
    </row>
    <row r="1281" spans="2:4">
      <c r="B1281" s="521"/>
      <c r="C1281" s="90"/>
    </row>
    <row r="1282" spans="2:4">
      <c r="B1282" s="521"/>
      <c r="C1282" s="90"/>
    </row>
    <row r="1283" spans="2:4">
      <c r="B1283" s="521"/>
      <c r="C1283" s="90"/>
    </row>
    <row r="1285" spans="2:4">
      <c r="B1285" s="522"/>
      <c r="C1285" s="90"/>
      <c r="D1285" s="521"/>
    </row>
    <row r="1286" spans="2:4">
      <c r="B1286" s="521"/>
      <c r="C1286" s="90"/>
    </row>
    <row r="1287" spans="2:4">
      <c r="B1287" s="521"/>
      <c r="C1287" s="90"/>
    </row>
    <row r="1288" spans="2:4">
      <c r="B1288" s="521"/>
      <c r="C1288" s="90"/>
    </row>
    <row r="1289" spans="2:4">
      <c r="B1289" s="521"/>
      <c r="C1289" s="90"/>
    </row>
    <row r="1290" spans="2:4">
      <c r="B1290" s="521"/>
      <c r="C1290" s="90"/>
    </row>
    <row r="1291" spans="2:4">
      <c r="B1291" s="521"/>
      <c r="C1291" s="90"/>
    </row>
    <row r="1292" spans="2:4">
      <c r="B1292" s="521"/>
      <c r="C1292" s="90"/>
    </row>
    <row r="1293" spans="2:4">
      <c r="B1293" s="521"/>
      <c r="C1293" s="90"/>
    </row>
    <row r="1294" spans="2:4">
      <c r="B1294" s="521"/>
      <c r="C1294" s="90"/>
    </row>
    <row r="1295" spans="2:4">
      <c r="B1295" s="521"/>
      <c r="C1295" s="90"/>
    </row>
    <row r="1297" spans="2:4">
      <c r="B1297" s="522"/>
      <c r="C1297" s="90"/>
      <c r="D1297" s="521"/>
    </row>
    <row r="1298" spans="2:4">
      <c r="B1298" s="521"/>
      <c r="C1298" s="90"/>
    </row>
    <row r="1299" spans="2:4">
      <c r="B1299" s="521"/>
      <c r="C1299" s="90"/>
    </row>
    <row r="1300" spans="2:4">
      <c r="B1300" s="521"/>
      <c r="C1300" s="90"/>
    </row>
    <row r="1301" spans="2:4">
      <c r="B1301" s="521"/>
      <c r="C1301" s="90"/>
    </row>
    <row r="1302" spans="2:4">
      <c r="B1302" s="521"/>
      <c r="C1302" s="90"/>
    </row>
    <row r="1303" spans="2:4">
      <c r="B1303" s="521"/>
      <c r="C1303" s="90"/>
    </row>
    <row r="1304" spans="2:4">
      <c r="B1304" s="521"/>
      <c r="C1304" s="90"/>
    </row>
    <row r="1306" spans="2:4">
      <c r="B1306" s="522"/>
      <c r="C1306" s="90"/>
      <c r="D1306" s="521"/>
    </row>
    <row r="1307" spans="2:4">
      <c r="B1307" s="521"/>
      <c r="C1307" s="90"/>
    </row>
    <row r="1308" spans="2:4">
      <c r="B1308" s="521"/>
      <c r="C1308" s="90"/>
    </row>
    <row r="1309" spans="2:4">
      <c r="B1309" s="521"/>
      <c r="C1309" s="90"/>
    </row>
    <row r="1310" spans="2:4">
      <c r="B1310" s="521"/>
      <c r="C1310" s="90"/>
    </row>
    <row r="1311" spans="2:4">
      <c r="B1311" s="521"/>
      <c r="C1311" s="90"/>
    </row>
    <row r="1312" spans="2:4">
      <c r="B1312" s="521"/>
      <c r="C1312" s="90"/>
    </row>
    <row r="1313" spans="2:4">
      <c r="B1313" s="521"/>
      <c r="C1313" s="90"/>
    </row>
    <row r="1314" spans="2:4">
      <c r="B1314" s="521"/>
      <c r="C1314" s="90"/>
    </row>
    <row r="1315" spans="2:4">
      <c r="B1315" s="521"/>
      <c r="C1315" s="90"/>
    </row>
    <row r="1316" spans="2:4">
      <c r="B1316" s="521"/>
      <c r="C1316" s="90"/>
    </row>
    <row r="1317" spans="2:4">
      <c r="B1317" s="521"/>
      <c r="C1317" s="90"/>
    </row>
    <row r="1318" spans="2:4">
      <c r="B1318" s="521"/>
      <c r="C1318" s="90"/>
    </row>
    <row r="1319" spans="2:4">
      <c r="B1319" s="521"/>
      <c r="C1319" s="90"/>
    </row>
    <row r="1320" spans="2:4">
      <c r="B1320" s="521"/>
      <c r="C1320" s="90"/>
    </row>
    <row r="1321" spans="2:4">
      <c r="B1321" s="521"/>
      <c r="C1321" s="90"/>
    </row>
    <row r="1323" spans="2:4">
      <c r="B1323" s="522"/>
      <c r="C1323" s="90"/>
      <c r="D1323" s="521"/>
    </row>
    <row r="1324" spans="2:4">
      <c r="B1324" s="521"/>
      <c r="C1324" s="90"/>
    </row>
    <row r="1325" spans="2:4">
      <c r="B1325" s="521"/>
      <c r="C1325" s="90"/>
    </row>
    <row r="1326" spans="2:4">
      <c r="B1326" s="521"/>
      <c r="C1326" s="90"/>
    </row>
    <row r="1327" spans="2:4">
      <c r="B1327" s="521"/>
      <c r="C1327" s="90"/>
    </row>
    <row r="1328" spans="2:4">
      <c r="B1328" s="521"/>
      <c r="C1328" s="90"/>
    </row>
    <row r="1329" spans="2:4">
      <c r="B1329" s="521"/>
      <c r="C1329" s="90"/>
    </row>
    <row r="1331" spans="2:4">
      <c r="B1331" s="522"/>
      <c r="C1331" s="90"/>
      <c r="D1331" s="521"/>
    </row>
    <row r="1332" spans="2:4">
      <c r="B1332" s="521"/>
      <c r="C1332" s="90"/>
    </row>
    <row r="1333" spans="2:4">
      <c r="B1333" s="523"/>
      <c r="C1333" s="90"/>
    </row>
    <row r="1334" spans="2:4">
      <c r="B1334" s="521"/>
      <c r="C1334" s="90"/>
    </row>
    <row r="1335" spans="2:4">
      <c r="B1335" s="521"/>
      <c r="C1335" s="90"/>
    </row>
    <row r="1336" spans="2:4">
      <c r="B1336" s="521"/>
      <c r="C1336" s="90"/>
    </row>
    <row r="1337" spans="2:4">
      <c r="B1337" s="521"/>
      <c r="C1337" s="90"/>
    </row>
    <row r="1338" spans="2:4">
      <c r="B1338" s="521"/>
      <c r="C1338" s="90"/>
    </row>
    <row r="1339" spans="2:4">
      <c r="B1339" s="521"/>
      <c r="C1339" s="90"/>
    </row>
    <row r="1341" spans="2:4">
      <c r="B1341" s="522"/>
      <c r="C1341" s="90"/>
      <c r="D1341" s="521"/>
    </row>
    <row r="1342" spans="2:4">
      <c r="B1342" s="521"/>
      <c r="C1342" s="90"/>
    </row>
    <row r="1344" spans="2:4">
      <c r="B1344" s="522"/>
      <c r="C1344" s="90"/>
      <c r="D1344" s="521"/>
    </row>
    <row r="1345" spans="2:4">
      <c r="B1345" s="521"/>
      <c r="C1345" s="90"/>
    </row>
    <row r="1347" spans="2:4">
      <c r="B1347" s="522"/>
      <c r="C1347" s="90"/>
      <c r="D1347" s="521"/>
    </row>
    <row r="1348" spans="2:4">
      <c r="B1348" s="521"/>
      <c r="C1348" s="90"/>
    </row>
    <row r="1349" spans="2:4">
      <c r="B1349" s="521"/>
      <c r="C1349" s="90"/>
    </row>
    <row r="1350" spans="2:4">
      <c r="B1350" s="521"/>
      <c r="C1350" s="90"/>
    </row>
    <row r="1352" spans="2:4">
      <c r="B1352" s="522"/>
      <c r="C1352" s="90"/>
      <c r="D1352" s="521"/>
    </row>
    <row r="1353" spans="2:4">
      <c r="B1353" s="521"/>
      <c r="C1353" s="90"/>
    </row>
    <row r="1354" spans="2:4">
      <c r="B1354" s="523"/>
      <c r="C1354" s="90"/>
    </row>
    <row r="1355" spans="2:4">
      <c r="B1355" s="521"/>
      <c r="C1355" s="90"/>
    </row>
    <row r="1356" spans="2:4">
      <c r="B1356" s="521"/>
      <c r="C1356" s="90"/>
    </row>
    <row r="1357" spans="2:4">
      <c r="B1357" s="521"/>
      <c r="C1357" s="90"/>
    </row>
    <row r="1359" spans="2:4">
      <c r="B1359" s="522"/>
      <c r="C1359" s="90"/>
      <c r="D1359" s="521"/>
    </row>
    <row r="1360" spans="2:4">
      <c r="B1360" s="521"/>
      <c r="C1360" s="90"/>
    </row>
    <row r="1361" spans="2:4">
      <c r="B1361" s="521"/>
      <c r="C1361" s="90"/>
    </row>
    <row r="1362" spans="2:4">
      <c r="B1362" s="521"/>
      <c r="C1362" s="90"/>
    </row>
    <row r="1363" spans="2:4">
      <c r="B1363" s="521"/>
      <c r="C1363" s="90"/>
    </row>
    <row r="1364" spans="2:4">
      <c r="B1364" s="521"/>
      <c r="C1364" s="90"/>
    </row>
    <row r="1365" spans="2:4">
      <c r="B1365" s="521"/>
      <c r="C1365" s="90"/>
    </row>
    <row r="1366" spans="2:4">
      <c r="B1366" s="521"/>
      <c r="C1366" s="90"/>
    </row>
    <row r="1367" spans="2:4">
      <c r="B1367" s="521"/>
      <c r="C1367" s="90"/>
    </row>
    <row r="1368" spans="2:4">
      <c r="B1368" s="521"/>
      <c r="C1368" s="90"/>
    </row>
    <row r="1369" spans="2:4">
      <c r="B1369" s="521"/>
      <c r="C1369" s="90"/>
    </row>
    <row r="1370" spans="2:4">
      <c r="B1370" s="521"/>
      <c r="C1370" s="90"/>
    </row>
    <row r="1372" spans="2:4">
      <c r="B1372" s="522"/>
      <c r="C1372" s="90"/>
      <c r="D1372" s="521"/>
    </row>
    <row r="1373" spans="2:4">
      <c r="B1373" s="521"/>
      <c r="C1373" s="90"/>
    </row>
    <row r="1374" spans="2:4">
      <c r="B1374" s="521"/>
      <c r="C1374" s="90"/>
    </row>
    <row r="1375" spans="2:4">
      <c r="B1375" s="521"/>
      <c r="C1375" s="90"/>
    </row>
    <row r="1377" spans="2:4">
      <c r="B1377" s="522"/>
      <c r="C1377" s="90"/>
      <c r="D1377" s="521"/>
    </row>
    <row r="1378" spans="2:4">
      <c r="B1378" s="521"/>
      <c r="C1378" s="90"/>
    </row>
    <row r="1379" spans="2:4">
      <c r="B1379" s="523"/>
      <c r="C1379" s="90"/>
    </row>
    <row r="1380" spans="2:4">
      <c r="B1380" s="521"/>
      <c r="C1380" s="90"/>
    </row>
    <row r="1381" spans="2:4">
      <c r="B1381" s="521"/>
      <c r="C1381" s="90"/>
    </row>
    <row r="1382" spans="2:4">
      <c r="B1382" s="521"/>
      <c r="C1382" s="90"/>
    </row>
    <row r="1384" spans="2:4">
      <c r="B1384" s="522"/>
      <c r="C1384" s="90"/>
      <c r="D1384" s="521"/>
    </row>
    <row r="1385" spans="2:4">
      <c r="B1385" s="521"/>
      <c r="C1385" s="90"/>
    </row>
    <row r="1387" spans="2:4">
      <c r="B1387" s="522"/>
      <c r="C1387" s="90"/>
      <c r="D1387" s="521"/>
    </row>
    <row r="1388" spans="2:4">
      <c r="B1388" s="521"/>
      <c r="C1388" s="90"/>
    </row>
    <row r="1389" spans="2:4">
      <c r="B1389" s="521"/>
      <c r="C1389" s="90"/>
    </row>
    <row r="1391" spans="2:4">
      <c r="B1391" s="522"/>
      <c r="C1391" s="90"/>
      <c r="D1391" s="521"/>
    </row>
    <row r="1392" spans="2:4">
      <c r="B1392" s="521"/>
      <c r="C1392" s="90"/>
    </row>
    <row r="1393" spans="2:4">
      <c r="B1393" s="521"/>
      <c r="C1393" s="90"/>
    </row>
    <row r="1394" spans="2:4">
      <c r="B1394" s="521"/>
      <c r="C1394" s="90"/>
    </row>
    <row r="1395" spans="2:4">
      <c r="B1395" s="521"/>
      <c r="C1395" s="90"/>
    </row>
    <row r="1396" spans="2:4">
      <c r="B1396" s="521"/>
      <c r="C1396" s="90"/>
    </row>
    <row r="1397" spans="2:4">
      <c r="B1397" s="521"/>
      <c r="C1397" s="90"/>
    </row>
    <row r="1399" spans="2:4">
      <c r="B1399" s="522"/>
      <c r="C1399" s="90"/>
      <c r="D1399" s="521"/>
    </row>
    <row r="1400" spans="2:4">
      <c r="B1400" s="523"/>
      <c r="C1400" s="90"/>
    </row>
    <row r="1401" spans="2:4">
      <c r="B1401" s="523"/>
      <c r="C1401" s="90"/>
    </row>
    <row r="1402" spans="2:4">
      <c r="B1402" s="523"/>
      <c r="C1402" s="90"/>
    </row>
    <row r="1403" spans="2:4">
      <c r="B1403" s="523"/>
      <c r="C1403" s="90"/>
    </row>
    <row r="1406" spans="2:4">
      <c r="B1406" s="522"/>
      <c r="C1406" s="90"/>
      <c r="D1406" s="521"/>
    </row>
    <row r="1407" spans="2:4">
      <c r="B1407" s="521"/>
      <c r="C1407" s="90"/>
    </row>
    <row r="1408" spans="2:4">
      <c r="B1408" s="523"/>
      <c r="C1408" s="90"/>
    </row>
    <row r="1409" spans="2:4">
      <c r="B1409" s="521"/>
      <c r="C1409" s="90"/>
    </row>
    <row r="1410" spans="2:4">
      <c r="B1410" s="521"/>
      <c r="C1410" s="90"/>
    </row>
    <row r="1411" spans="2:4">
      <c r="B1411" s="521"/>
      <c r="C1411" s="90"/>
    </row>
    <row r="1412" spans="2:4">
      <c r="B1412" s="521"/>
      <c r="C1412" s="90"/>
    </row>
    <row r="1413" spans="2:4">
      <c r="B1413" s="521"/>
      <c r="C1413" s="90"/>
    </row>
    <row r="1414" spans="2:4">
      <c r="B1414" s="521"/>
      <c r="C1414" s="90"/>
    </row>
    <row r="1416" spans="2:4">
      <c r="B1416" s="522"/>
      <c r="C1416" s="90"/>
      <c r="D1416" s="521"/>
    </row>
    <row r="1417" spans="2:4">
      <c r="B1417" s="523"/>
      <c r="C1417" s="90"/>
    </row>
    <row r="1418" spans="2:4">
      <c r="B1418" s="523"/>
      <c r="C1418" s="90"/>
    </row>
    <row r="1421" spans="2:4">
      <c r="B1421" s="522"/>
      <c r="C1421" s="90"/>
      <c r="D1421" s="521"/>
    </row>
    <row r="1422" spans="2:4">
      <c r="B1422" s="523"/>
      <c r="C1422" s="90"/>
    </row>
    <row r="1425" spans="2:4">
      <c r="B1425" s="522"/>
      <c r="C1425" s="90"/>
      <c r="D1425" s="521"/>
    </row>
    <row r="1426" spans="2:4">
      <c r="B1426" s="521"/>
      <c r="C1426" s="90"/>
    </row>
    <row r="1427" spans="2:4">
      <c r="B1427" s="521"/>
      <c r="C1427" s="90"/>
    </row>
    <row r="1429" spans="2:4">
      <c r="B1429" s="522"/>
      <c r="C1429" s="90"/>
      <c r="D1429" s="521"/>
    </row>
    <row r="1430" spans="2:4">
      <c r="B1430" s="521"/>
      <c r="C1430" s="90"/>
    </row>
    <row r="1431" spans="2:4">
      <c r="B1431" s="523"/>
      <c r="C1431" s="90"/>
    </row>
    <row r="1432" spans="2:4">
      <c r="B1432" s="521"/>
      <c r="C1432" s="90"/>
    </row>
    <row r="1433" spans="2:4">
      <c r="B1433" s="521"/>
      <c r="C1433" s="90"/>
    </row>
    <row r="1434" spans="2:4">
      <c r="B1434" s="521"/>
      <c r="C1434" s="90"/>
    </row>
    <row r="1435" spans="2:4">
      <c r="B1435" s="523"/>
      <c r="C1435" s="90"/>
    </row>
    <row r="1438" spans="2:4">
      <c r="B1438" s="522"/>
      <c r="C1438" s="90"/>
      <c r="D1438" s="521"/>
    </row>
    <row r="1439" spans="2:4">
      <c r="B1439" s="521"/>
      <c r="C1439" s="90"/>
    </row>
    <row r="1440" spans="2:4">
      <c r="B1440" s="521"/>
      <c r="C1440" s="90"/>
    </row>
    <row r="1441" spans="2:4">
      <c r="B1441" s="521"/>
      <c r="C1441" s="90"/>
    </row>
    <row r="1442" spans="2:4">
      <c r="B1442" s="521"/>
      <c r="C1442" s="90"/>
    </row>
    <row r="1444" spans="2:4">
      <c r="B1444" s="522"/>
      <c r="C1444" s="90"/>
      <c r="D1444" s="521"/>
    </row>
    <row r="1445" spans="2:4">
      <c r="B1445" s="521"/>
      <c r="C1445" s="90"/>
    </row>
    <row r="1446" spans="2:4">
      <c r="B1446" s="523"/>
      <c r="C1446" s="90"/>
    </row>
    <row r="1447" spans="2:4">
      <c r="B1447" s="521"/>
      <c r="C1447" s="90"/>
    </row>
    <row r="1448" spans="2:4">
      <c r="B1448" s="521"/>
      <c r="C1448" s="90"/>
    </row>
    <row r="1449" spans="2:4">
      <c r="B1449" s="521"/>
      <c r="C1449" s="90"/>
    </row>
    <row r="1451" spans="2:4">
      <c r="B1451" s="522"/>
      <c r="C1451" s="90"/>
      <c r="D1451" s="521"/>
    </row>
    <row r="1452" spans="2:4">
      <c r="B1452" s="523"/>
      <c r="C1452" s="90"/>
    </row>
    <row r="1453" spans="2:4">
      <c r="B1453" s="521"/>
      <c r="C1453" s="90"/>
    </row>
  </sheetData>
  <printOptions horizontalCentered="1"/>
  <pageMargins left="0.19685039370078741" right="0.19685039370078741" top="0.19685039370078741" bottom="0.19685039370078741" header="0.19685039370078741" footer="0.11811023622047245"/>
  <pageSetup paperSize="402" scale="58" fitToHeight="0" orientation="portrait" horizontalDpi="300" verticalDpi="4294967293" r:id="rId1"/>
  <headerFooter>
    <oddFooter>&amp;C&amp;P&amp;RInformasi APBD 2017</oddFooter>
  </headerFooter>
</worksheet>
</file>

<file path=xl/worksheets/sheet6.xml><?xml version="1.0" encoding="utf-8"?>
<worksheet xmlns="http://schemas.openxmlformats.org/spreadsheetml/2006/main" xmlns:r="http://schemas.openxmlformats.org/officeDocument/2006/relationships">
  <dimension ref="A1:F315"/>
  <sheetViews>
    <sheetView zoomScale="70" zoomScaleNormal="70" workbookViewId="0">
      <selection activeCell="M7" sqref="M7"/>
    </sheetView>
  </sheetViews>
  <sheetFormatPr defaultColWidth="9.140625" defaultRowHeight="15.75"/>
  <cols>
    <col min="1" max="1" width="7.7109375" style="719" customWidth="1"/>
    <col min="2" max="2" width="55.7109375" style="47" customWidth="1"/>
    <col min="3" max="3" width="23.7109375" style="719" customWidth="1"/>
    <col min="4" max="4" width="45.7109375" style="46" customWidth="1"/>
    <col min="5" max="6" width="24.7109375" style="719" customWidth="1"/>
    <col min="7" max="16384" width="9.140625" style="719"/>
  </cols>
  <sheetData>
    <row r="1" spans="1:6">
      <c r="A1" s="45" t="s">
        <v>411</v>
      </c>
      <c r="C1" s="45" t="s">
        <v>66</v>
      </c>
    </row>
    <row r="3" spans="1:6" ht="31.5">
      <c r="A3" s="11" t="s">
        <v>112</v>
      </c>
      <c r="B3" s="11" t="s">
        <v>262</v>
      </c>
      <c r="C3" s="91" t="s">
        <v>3115</v>
      </c>
      <c r="D3" s="81" t="s">
        <v>263</v>
      </c>
      <c r="E3" s="82" t="s">
        <v>258</v>
      </c>
      <c r="F3" s="76" t="s">
        <v>259</v>
      </c>
    </row>
    <row r="4" spans="1:6">
      <c r="A4" s="6">
        <v>1</v>
      </c>
      <c r="B4" s="6" t="s">
        <v>3</v>
      </c>
      <c r="C4" s="6">
        <v>3</v>
      </c>
      <c r="D4" s="76">
        <v>4</v>
      </c>
      <c r="E4" s="76">
        <v>5</v>
      </c>
      <c r="F4" s="76">
        <v>6</v>
      </c>
    </row>
    <row r="5" spans="1:6">
      <c r="A5" s="6"/>
      <c r="B5" s="718"/>
      <c r="C5" s="718"/>
      <c r="D5" s="524"/>
      <c r="E5" s="76"/>
      <c r="F5" s="76"/>
    </row>
    <row r="6" spans="1:6">
      <c r="A6" s="48"/>
      <c r="B6" s="49" t="s">
        <v>108</v>
      </c>
      <c r="C6" s="50"/>
      <c r="D6" s="51"/>
      <c r="E6" s="48"/>
      <c r="F6" s="48"/>
    </row>
    <row r="7" spans="1:6">
      <c r="A7" s="677"/>
      <c r="B7" s="678" t="s">
        <v>4811</v>
      </c>
      <c r="C7" s="1101">
        <f>SUM(C9,C20,C29,C38,C60,C63,C67,C260,C275,C279,C294,C238)</f>
        <v>169157044000</v>
      </c>
      <c r="D7" s="677"/>
      <c r="E7" s="677"/>
      <c r="F7" s="679"/>
    </row>
    <row r="8" spans="1:6">
      <c r="A8" s="677"/>
      <c r="B8" s="677"/>
      <c r="C8" s="1102"/>
      <c r="D8" s="677"/>
      <c r="E8" s="677"/>
      <c r="F8" s="679"/>
    </row>
    <row r="9" spans="1:6" ht="31.5">
      <c r="A9" s="680" t="s">
        <v>234</v>
      </c>
      <c r="B9" s="681" t="s">
        <v>235</v>
      </c>
      <c r="C9" s="1103">
        <v>1179500000</v>
      </c>
      <c r="D9" s="682"/>
      <c r="E9" s="677"/>
      <c r="F9" s="679"/>
    </row>
    <row r="10" spans="1:6" s="58" customFormat="1" ht="31.5">
      <c r="A10" s="683">
        <v>1</v>
      </c>
      <c r="B10" s="684" t="s">
        <v>265</v>
      </c>
      <c r="C10" s="1104">
        <v>10000000</v>
      </c>
      <c r="D10" s="685" t="s">
        <v>4812</v>
      </c>
      <c r="E10" s="686" t="s">
        <v>4813</v>
      </c>
      <c r="F10" s="687" t="s">
        <v>66</v>
      </c>
    </row>
    <row r="11" spans="1:6" s="58" customFormat="1" ht="31.5">
      <c r="A11" s="683">
        <v>2</v>
      </c>
      <c r="B11" s="684" t="s">
        <v>267</v>
      </c>
      <c r="C11" s="1104">
        <v>373500000</v>
      </c>
      <c r="D11" s="685" t="s">
        <v>475</v>
      </c>
      <c r="E11" s="686" t="s">
        <v>4814</v>
      </c>
      <c r="F11" s="687" t="s">
        <v>66</v>
      </c>
    </row>
    <row r="12" spans="1:6" s="58" customFormat="1" ht="47.25">
      <c r="A12" s="683">
        <v>3</v>
      </c>
      <c r="B12" s="684" t="s">
        <v>416</v>
      </c>
      <c r="C12" s="1104">
        <v>30000000</v>
      </c>
      <c r="D12" s="685" t="s">
        <v>4815</v>
      </c>
      <c r="E12" s="686" t="s">
        <v>4816</v>
      </c>
      <c r="F12" s="687" t="s">
        <v>66</v>
      </c>
    </row>
    <row r="13" spans="1:6" s="58" customFormat="1" ht="31.5">
      <c r="A13" s="683">
        <v>4</v>
      </c>
      <c r="B13" s="684" t="s">
        <v>236</v>
      </c>
      <c r="C13" s="1104">
        <v>230000000</v>
      </c>
      <c r="D13" s="685" t="s">
        <v>237</v>
      </c>
      <c r="E13" s="686" t="s">
        <v>377</v>
      </c>
      <c r="F13" s="687" t="s">
        <v>66</v>
      </c>
    </row>
    <row r="14" spans="1:6" s="58" customFormat="1" ht="31.5">
      <c r="A14" s="683">
        <v>5</v>
      </c>
      <c r="B14" s="684" t="s">
        <v>272</v>
      </c>
      <c r="C14" s="1104">
        <v>76275000</v>
      </c>
      <c r="D14" s="685" t="s">
        <v>342</v>
      </c>
      <c r="E14" s="686" t="s">
        <v>4817</v>
      </c>
      <c r="F14" s="687" t="s">
        <v>66</v>
      </c>
    </row>
    <row r="15" spans="1:6" s="58" customFormat="1" ht="31.5">
      <c r="A15" s="683">
        <v>6</v>
      </c>
      <c r="B15" s="684" t="s">
        <v>239</v>
      </c>
      <c r="C15" s="1104">
        <v>17000000</v>
      </c>
      <c r="D15" s="685" t="s">
        <v>4818</v>
      </c>
      <c r="E15" s="686" t="s">
        <v>377</v>
      </c>
      <c r="F15" s="687" t="s">
        <v>66</v>
      </c>
    </row>
    <row r="16" spans="1:6" s="58" customFormat="1" ht="31.5">
      <c r="A16" s="683">
        <v>7</v>
      </c>
      <c r="B16" s="684" t="s">
        <v>353</v>
      </c>
      <c r="C16" s="1104">
        <v>17500000</v>
      </c>
      <c r="D16" s="685" t="s">
        <v>4819</v>
      </c>
      <c r="E16" s="686" t="s">
        <v>377</v>
      </c>
      <c r="F16" s="687" t="s">
        <v>66</v>
      </c>
    </row>
    <row r="17" spans="1:6" s="58" customFormat="1" ht="31.5">
      <c r="A17" s="683">
        <v>8</v>
      </c>
      <c r="B17" s="684" t="s">
        <v>275</v>
      </c>
      <c r="C17" s="1104">
        <v>240000000</v>
      </c>
      <c r="D17" s="685" t="s">
        <v>477</v>
      </c>
      <c r="E17" s="686" t="s">
        <v>377</v>
      </c>
      <c r="F17" s="687" t="s">
        <v>66</v>
      </c>
    </row>
    <row r="18" spans="1:6" s="58" customFormat="1" ht="31.5">
      <c r="A18" s="683">
        <v>9</v>
      </c>
      <c r="B18" s="684" t="s">
        <v>289</v>
      </c>
      <c r="C18" s="1104">
        <v>185225000</v>
      </c>
      <c r="D18" s="685" t="s">
        <v>4820</v>
      </c>
      <c r="E18" s="686" t="s">
        <v>284</v>
      </c>
      <c r="F18" s="687" t="s">
        <v>66</v>
      </c>
    </row>
    <row r="19" spans="1:6" s="58" customFormat="1">
      <c r="A19" s="688"/>
      <c r="B19" s="689"/>
      <c r="C19" s="1105"/>
      <c r="D19" s="689"/>
      <c r="E19" s="690"/>
      <c r="F19" s="691"/>
    </row>
    <row r="20" spans="1:6" ht="31.5">
      <c r="A20" s="677" t="s">
        <v>240</v>
      </c>
      <c r="B20" s="681" t="s">
        <v>241</v>
      </c>
      <c r="C20" s="1103">
        <v>297493000</v>
      </c>
      <c r="D20" s="682"/>
      <c r="E20" s="677"/>
      <c r="F20" s="679"/>
    </row>
    <row r="21" spans="1:6" ht="31.5">
      <c r="A21" s="683">
        <v>1</v>
      </c>
      <c r="B21" s="684" t="s">
        <v>358</v>
      </c>
      <c r="C21" s="1104">
        <v>20000000</v>
      </c>
      <c r="D21" s="685" t="s">
        <v>4821</v>
      </c>
      <c r="E21" s="686" t="s">
        <v>4822</v>
      </c>
      <c r="F21" s="687" t="s">
        <v>66</v>
      </c>
    </row>
    <row r="22" spans="1:6" ht="31.5">
      <c r="A22" s="683">
        <v>2</v>
      </c>
      <c r="B22" s="684" t="s">
        <v>346</v>
      </c>
      <c r="C22" s="1104">
        <v>100500000</v>
      </c>
      <c r="D22" s="685" t="s">
        <v>4823</v>
      </c>
      <c r="E22" s="686" t="s">
        <v>4824</v>
      </c>
      <c r="F22" s="687" t="s">
        <v>66</v>
      </c>
    </row>
    <row r="23" spans="1:6" ht="31.5">
      <c r="A23" s="683">
        <v>3</v>
      </c>
      <c r="B23" s="684" t="s">
        <v>242</v>
      </c>
      <c r="C23" s="1104">
        <v>35000000</v>
      </c>
      <c r="D23" s="685" t="s">
        <v>481</v>
      </c>
      <c r="E23" s="686" t="s">
        <v>4825</v>
      </c>
      <c r="F23" s="687" t="s">
        <v>66</v>
      </c>
    </row>
    <row r="24" spans="1:6" ht="31.5">
      <c r="A24" s="683">
        <v>4</v>
      </c>
      <c r="B24" s="684" t="s">
        <v>277</v>
      </c>
      <c r="C24" s="1104">
        <v>116993000</v>
      </c>
      <c r="D24" s="685" t="s">
        <v>484</v>
      </c>
      <c r="E24" s="686" t="s">
        <v>3028</v>
      </c>
      <c r="F24" s="687" t="s">
        <v>66</v>
      </c>
    </row>
    <row r="25" spans="1:6" ht="31.5">
      <c r="A25" s="683">
        <v>5</v>
      </c>
      <c r="B25" s="684" t="s">
        <v>243</v>
      </c>
      <c r="C25" s="1104">
        <v>25000000</v>
      </c>
      <c r="D25" s="685" t="s">
        <v>4826</v>
      </c>
      <c r="E25" s="686" t="s">
        <v>4827</v>
      </c>
      <c r="F25" s="687" t="s">
        <v>66</v>
      </c>
    </row>
    <row r="26" spans="1:6">
      <c r="A26" s="688"/>
      <c r="B26" s="692"/>
      <c r="C26" s="1106"/>
      <c r="D26" s="693"/>
      <c r="E26" s="688"/>
      <c r="F26" s="691"/>
    </row>
    <row r="27" spans="1:6" ht="31.5">
      <c r="A27" s="677" t="s">
        <v>244</v>
      </c>
      <c r="B27" s="681" t="s">
        <v>367</v>
      </c>
      <c r="C27" s="1107">
        <v>0</v>
      </c>
      <c r="D27" s="694"/>
      <c r="E27" s="695"/>
      <c r="F27" s="696"/>
    </row>
    <row r="28" spans="1:6">
      <c r="A28" s="697"/>
      <c r="B28" s="689"/>
      <c r="C28" s="1105"/>
      <c r="D28" s="689"/>
      <c r="E28" s="698"/>
      <c r="F28" s="691"/>
    </row>
    <row r="29" spans="1:6" ht="47.25">
      <c r="A29" s="677" t="s">
        <v>245</v>
      </c>
      <c r="B29" s="681" t="s">
        <v>345</v>
      </c>
      <c r="C29" s="1108">
        <v>235900000</v>
      </c>
      <c r="D29" s="682"/>
      <c r="E29" s="677"/>
      <c r="F29" s="679"/>
    </row>
    <row r="30" spans="1:6" ht="31.5">
      <c r="A30" s="683">
        <v>1</v>
      </c>
      <c r="B30" s="684" t="s">
        <v>280</v>
      </c>
      <c r="C30" s="1104">
        <v>15900000</v>
      </c>
      <c r="D30" s="685" t="s">
        <v>493</v>
      </c>
      <c r="E30" s="686" t="s">
        <v>4828</v>
      </c>
      <c r="F30" s="687" t="s">
        <v>66</v>
      </c>
    </row>
    <row r="31" spans="1:6" ht="31.5">
      <c r="A31" s="683">
        <v>2</v>
      </c>
      <c r="B31" s="684" t="s">
        <v>4829</v>
      </c>
      <c r="C31" s="1104">
        <v>10000000</v>
      </c>
      <c r="D31" s="685" t="s">
        <v>4830</v>
      </c>
      <c r="E31" s="686" t="s">
        <v>4831</v>
      </c>
      <c r="F31" s="687" t="s">
        <v>66</v>
      </c>
    </row>
    <row r="32" spans="1:6" ht="31.5">
      <c r="A32" s="683">
        <v>3</v>
      </c>
      <c r="B32" s="684" t="s">
        <v>4832</v>
      </c>
      <c r="C32" s="1104">
        <v>10000000</v>
      </c>
      <c r="D32" s="685" t="s">
        <v>4833</v>
      </c>
      <c r="E32" s="686" t="s">
        <v>4834</v>
      </c>
      <c r="F32" s="687" t="s">
        <v>66</v>
      </c>
    </row>
    <row r="33" spans="1:6" ht="94.5">
      <c r="A33" s="683">
        <v>4</v>
      </c>
      <c r="B33" s="684" t="s">
        <v>2660</v>
      </c>
      <c r="C33" s="1104">
        <v>25000000</v>
      </c>
      <c r="D33" s="685" t="s">
        <v>498</v>
      </c>
      <c r="E33" s="686" t="s">
        <v>4835</v>
      </c>
      <c r="F33" s="687" t="s">
        <v>66</v>
      </c>
    </row>
    <row r="34" spans="1:6" ht="31.5">
      <c r="A34" s="683">
        <v>5</v>
      </c>
      <c r="B34" s="684" t="s">
        <v>4836</v>
      </c>
      <c r="C34" s="1104">
        <v>55000000</v>
      </c>
      <c r="D34" s="685" t="s">
        <v>4837</v>
      </c>
      <c r="E34" s="686" t="s">
        <v>284</v>
      </c>
      <c r="F34" s="687" t="s">
        <v>66</v>
      </c>
    </row>
    <row r="35" spans="1:6" ht="31.5">
      <c r="A35" s="683">
        <v>6</v>
      </c>
      <c r="B35" s="684" t="s">
        <v>4838</v>
      </c>
      <c r="C35" s="1104">
        <v>45000000</v>
      </c>
      <c r="D35" s="685" t="s">
        <v>4839</v>
      </c>
      <c r="E35" s="686" t="s">
        <v>4840</v>
      </c>
      <c r="F35" s="687" t="s">
        <v>66</v>
      </c>
    </row>
    <row r="36" spans="1:6" ht="31.5">
      <c r="A36" s="683">
        <v>7</v>
      </c>
      <c r="B36" s="684" t="s">
        <v>2379</v>
      </c>
      <c r="C36" s="1104">
        <v>75000000</v>
      </c>
      <c r="D36" s="685" t="s">
        <v>4841</v>
      </c>
      <c r="E36" s="686" t="s">
        <v>4828</v>
      </c>
      <c r="F36" s="687" t="s">
        <v>66</v>
      </c>
    </row>
    <row r="37" spans="1:6">
      <c r="A37" s="699"/>
      <c r="B37" s="700"/>
      <c r="C37" s="1109"/>
      <c r="D37" s="700"/>
      <c r="E37" s="701"/>
      <c r="F37" s="702"/>
    </row>
    <row r="38" spans="1:6">
      <c r="A38" s="699"/>
      <c r="B38" s="703" t="s">
        <v>4842</v>
      </c>
      <c r="C38" s="1108">
        <v>1926899250</v>
      </c>
      <c r="D38" s="704"/>
      <c r="E38" s="705" t="s">
        <v>4843</v>
      </c>
      <c r="F38" s="702"/>
    </row>
    <row r="39" spans="1:6" ht="31.5">
      <c r="A39" s="738">
        <v>1</v>
      </c>
      <c r="B39" s="706" t="s">
        <v>4844</v>
      </c>
      <c r="C39" s="1110">
        <v>150000000</v>
      </c>
      <c r="D39" s="704" t="s">
        <v>4845</v>
      </c>
      <c r="E39" s="705" t="s">
        <v>4846</v>
      </c>
      <c r="F39" s="707" t="s">
        <v>4847</v>
      </c>
    </row>
    <row r="40" spans="1:6" ht="31.5">
      <c r="A40" s="738">
        <v>2</v>
      </c>
      <c r="B40" s="706" t="s">
        <v>4848</v>
      </c>
      <c r="C40" s="1110">
        <v>200000000</v>
      </c>
      <c r="D40" s="704" t="s">
        <v>4849</v>
      </c>
      <c r="E40" s="705" t="s">
        <v>4850</v>
      </c>
      <c r="F40" s="707" t="s">
        <v>66</v>
      </c>
    </row>
    <row r="41" spans="1:6" ht="31.5">
      <c r="A41" s="738">
        <v>3</v>
      </c>
      <c r="B41" s="706" t="s">
        <v>4851</v>
      </c>
      <c r="C41" s="1110">
        <v>80000000</v>
      </c>
      <c r="D41" s="704" t="s">
        <v>4852</v>
      </c>
      <c r="E41" s="705" t="s">
        <v>4853</v>
      </c>
      <c r="F41" s="707" t="s">
        <v>4847</v>
      </c>
    </row>
    <row r="42" spans="1:6" ht="31.5">
      <c r="A42" s="738">
        <v>4</v>
      </c>
      <c r="B42" s="706" t="s">
        <v>4854</v>
      </c>
      <c r="C42" s="1110">
        <v>58078000</v>
      </c>
      <c r="D42" s="704" t="s">
        <v>4855</v>
      </c>
      <c r="E42" s="705" t="s">
        <v>4856</v>
      </c>
      <c r="F42" s="707" t="s">
        <v>4847</v>
      </c>
    </row>
    <row r="43" spans="1:6" ht="31.5">
      <c r="A43" s="738">
        <v>5</v>
      </c>
      <c r="B43" s="706" t="s">
        <v>4857</v>
      </c>
      <c r="C43" s="1110">
        <v>200000000</v>
      </c>
      <c r="D43" s="704" t="s">
        <v>4858</v>
      </c>
      <c r="E43" s="705" t="s">
        <v>4859</v>
      </c>
      <c r="F43" s="707" t="s">
        <v>4860</v>
      </c>
    </row>
    <row r="44" spans="1:6" ht="31.5">
      <c r="A44" s="738">
        <v>6</v>
      </c>
      <c r="B44" s="706" t="s">
        <v>4861</v>
      </c>
      <c r="C44" s="1110">
        <v>200000000</v>
      </c>
      <c r="D44" s="704" t="s">
        <v>4862</v>
      </c>
      <c r="E44" s="705" t="s">
        <v>4846</v>
      </c>
      <c r="F44" s="707" t="s">
        <v>4847</v>
      </c>
    </row>
    <row r="45" spans="1:6" ht="31.5">
      <c r="A45" s="738">
        <v>7</v>
      </c>
      <c r="B45" s="706" t="s">
        <v>4863</v>
      </c>
      <c r="C45" s="1110">
        <v>200000000</v>
      </c>
      <c r="D45" s="704" t="s">
        <v>4864</v>
      </c>
      <c r="E45" s="705" t="s">
        <v>4865</v>
      </c>
      <c r="F45" s="707" t="s">
        <v>4847</v>
      </c>
    </row>
    <row r="46" spans="1:6" ht="31.5">
      <c r="A46" s="738">
        <v>8</v>
      </c>
      <c r="B46" s="706" t="s">
        <v>4866</v>
      </c>
      <c r="C46" s="1110">
        <v>55200000</v>
      </c>
      <c r="D46" s="704" t="s">
        <v>4867</v>
      </c>
      <c r="E46" s="705" t="s">
        <v>4868</v>
      </c>
      <c r="F46" s="707" t="s">
        <v>4869</v>
      </c>
    </row>
    <row r="47" spans="1:6" ht="31.5">
      <c r="A47" s="738">
        <v>9</v>
      </c>
      <c r="B47" s="706" t="s">
        <v>4870</v>
      </c>
      <c r="C47" s="1110">
        <v>38400000</v>
      </c>
      <c r="D47" s="704" t="s">
        <v>4871</v>
      </c>
      <c r="E47" s="705" t="s">
        <v>4868</v>
      </c>
      <c r="F47" s="707" t="s">
        <v>4872</v>
      </c>
    </row>
    <row r="48" spans="1:6" ht="31.5">
      <c r="A48" s="738">
        <v>10</v>
      </c>
      <c r="B48" s="706" t="s">
        <v>4873</v>
      </c>
      <c r="C48" s="1110">
        <v>53400000</v>
      </c>
      <c r="D48" s="704" t="s">
        <v>4874</v>
      </c>
      <c r="E48" s="705" t="s">
        <v>4868</v>
      </c>
      <c r="F48" s="707" t="s">
        <v>4875</v>
      </c>
    </row>
    <row r="49" spans="1:6" ht="47.25">
      <c r="A49" s="738">
        <v>11</v>
      </c>
      <c r="B49" s="706" t="s">
        <v>4876</v>
      </c>
      <c r="C49" s="1110">
        <v>29922000</v>
      </c>
      <c r="D49" s="704" t="s">
        <v>4877</v>
      </c>
      <c r="E49" s="705" t="s">
        <v>4878</v>
      </c>
      <c r="F49" s="707" t="s">
        <v>4847</v>
      </c>
    </row>
    <row r="50" spans="1:6" ht="31.5">
      <c r="A50" s="738">
        <v>12</v>
      </c>
      <c r="B50" s="706" t="s">
        <v>4879</v>
      </c>
      <c r="C50" s="1110">
        <v>150000000</v>
      </c>
      <c r="D50" s="704" t="s">
        <v>4880</v>
      </c>
      <c r="E50" s="705" t="s">
        <v>4881</v>
      </c>
      <c r="F50" s="707" t="s">
        <v>66</v>
      </c>
    </row>
    <row r="51" spans="1:6" ht="31.5">
      <c r="A51" s="738">
        <v>13</v>
      </c>
      <c r="B51" s="706" t="s">
        <v>4882</v>
      </c>
      <c r="C51" s="1110">
        <v>200000000</v>
      </c>
      <c r="D51" s="704" t="s">
        <v>4883</v>
      </c>
      <c r="E51" s="705" t="s">
        <v>4884</v>
      </c>
      <c r="F51" s="707" t="s">
        <v>66</v>
      </c>
    </row>
    <row r="52" spans="1:6" ht="47.25">
      <c r="A52" s="738">
        <v>14</v>
      </c>
      <c r="B52" s="706" t="s">
        <v>4885</v>
      </c>
      <c r="C52" s="1110">
        <v>77000000</v>
      </c>
      <c r="D52" s="704" t="s">
        <v>4886</v>
      </c>
      <c r="E52" s="705" t="s">
        <v>4887</v>
      </c>
      <c r="F52" s="707" t="s">
        <v>4888</v>
      </c>
    </row>
    <row r="53" spans="1:6" ht="47.25">
      <c r="A53" s="738">
        <v>15</v>
      </c>
      <c r="B53" s="706" t="s">
        <v>4889</v>
      </c>
      <c r="C53" s="1110">
        <v>58299750</v>
      </c>
      <c r="D53" s="704" t="s">
        <v>4890</v>
      </c>
      <c r="E53" s="705" t="s">
        <v>4891</v>
      </c>
      <c r="F53" s="707" t="s">
        <v>4892</v>
      </c>
    </row>
    <row r="54" spans="1:6" ht="47.25">
      <c r="A54" s="738">
        <v>16</v>
      </c>
      <c r="B54" s="706" t="s">
        <v>4893</v>
      </c>
      <c r="C54" s="1110">
        <v>58299750</v>
      </c>
      <c r="D54" s="704" t="s">
        <v>4894</v>
      </c>
      <c r="E54" s="705" t="s">
        <v>4891</v>
      </c>
      <c r="F54" s="707" t="s">
        <v>4875</v>
      </c>
    </row>
    <row r="55" spans="1:6" ht="47.25">
      <c r="A55" s="738">
        <v>17</v>
      </c>
      <c r="B55" s="706" t="s">
        <v>4895</v>
      </c>
      <c r="C55" s="1110">
        <v>58299750</v>
      </c>
      <c r="D55" s="704" t="s">
        <v>4896</v>
      </c>
      <c r="E55" s="705" t="s">
        <v>4891</v>
      </c>
      <c r="F55" s="707" t="s">
        <v>4872</v>
      </c>
    </row>
    <row r="56" spans="1:6" ht="47.25">
      <c r="A56" s="738">
        <v>18</v>
      </c>
      <c r="B56" s="706" t="s">
        <v>4897</v>
      </c>
      <c r="C56" s="1110">
        <v>20000000</v>
      </c>
      <c r="D56" s="704" t="s">
        <v>4898</v>
      </c>
      <c r="E56" s="699"/>
      <c r="F56" s="707" t="s">
        <v>4899</v>
      </c>
    </row>
    <row r="57" spans="1:6" ht="47.25">
      <c r="A57" s="738">
        <v>19</v>
      </c>
      <c r="B57" s="706" t="s">
        <v>4900</v>
      </c>
      <c r="C57" s="1110">
        <v>20000000</v>
      </c>
      <c r="D57" s="704" t="s">
        <v>4901</v>
      </c>
      <c r="E57" s="705" t="s">
        <v>281</v>
      </c>
      <c r="F57" s="707" t="s">
        <v>4875</v>
      </c>
    </row>
    <row r="58" spans="1:6" ht="31.5">
      <c r="A58" s="738">
        <v>20</v>
      </c>
      <c r="B58" s="706" t="s">
        <v>4902</v>
      </c>
      <c r="C58" s="1110">
        <v>20000000</v>
      </c>
      <c r="D58" s="704" t="s">
        <v>4903</v>
      </c>
      <c r="E58" s="705" t="s">
        <v>281</v>
      </c>
      <c r="F58" s="707" t="s">
        <v>4872</v>
      </c>
    </row>
    <row r="59" spans="1:6">
      <c r="A59" s="738"/>
      <c r="B59" s="704"/>
      <c r="C59" s="1111"/>
      <c r="D59" s="704"/>
      <c r="E59" s="699"/>
      <c r="F59" s="702"/>
    </row>
    <row r="60" spans="1:6">
      <c r="A60" s="738"/>
      <c r="B60" s="703" t="s">
        <v>4904</v>
      </c>
      <c r="C60" s="1108">
        <v>50000000</v>
      </c>
      <c r="D60" s="704"/>
      <c r="E60" s="705" t="s">
        <v>389</v>
      </c>
      <c r="F60" s="702"/>
    </row>
    <row r="61" spans="1:6" ht="31.5">
      <c r="A61" s="738">
        <v>1</v>
      </c>
      <c r="B61" s="706" t="s">
        <v>4905</v>
      </c>
      <c r="C61" s="1110">
        <v>50000000</v>
      </c>
      <c r="D61" s="704" t="s">
        <v>4906</v>
      </c>
      <c r="E61" s="705" t="s">
        <v>3101</v>
      </c>
      <c r="F61" s="707" t="s">
        <v>375</v>
      </c>
    </row>
    <row r="62" spans="1:6">
      <c r="A62" s="699"/>
      <c r="B62" s="704"/>
      <c r="C62" s="1111"/>
      <c r="D62" s="704"/>
      <c r="E62" s="699"/>
      <c r="F62" s="702"/>
    </row>
    <row r="63" spans="1:6">
      <c r="A63" s="699"/>
      <c r="B63" s="703" t="s">
        <v>4907</v>
      </c>
      <c r="C63" s="1108">
        <v>220000000</v>
      </c>
      <c r="D63" s="704"/>
      <c r="E63" s="705" t="s">
        <v>389</v>
      </c>
      <c r="F63" s="702"/>
    </row>
    <row r="64" spans="1:6" ht="31.5">
      <c r="A64" s="738">
        <v>1</v>
      </c>
      <c r="B64" s="706" t="s">
        <v>4908</v>
      </c>
      <c r="C64" s="1110">
        <v>200000000</v>
      </c>
      <c r="D64" s="704" t="s">
        <v>4909</v>
      </c>
      <c r="E64" s="705" t="s">
        <v>4910</v>
      </c>
      <c r="F64" s="707" t="s">
        <v>375</v>
      </c>
    </row>
    <row r="65" spans="1:6" ht="31.5">
      <c r="A65" s="738">
        <v>2</v>
      </c>
      <c r="B65" s="706" t="s">
        <v>4911</v>
      </c>
      <c r="C65" s="1110">
        <v>20000000</v>
      </c>
      <c r="D65" s="704" t="s">
        <v>4912</v>
      </c>
      <c r="E65" s="705" t="s">
        <v>2554</v>
      </c>
      <c r="F65" s="707" t="s">
        <v>375</v>
      </c>
    </row>
    <row r="66" spans="1:6">
      <c r="A66" s="699"/>
      <c r="B66" s="704"/>
      <c r="C66" s="1111"/>
      <c r="D66" s="704"/>
      <c r="E66" s="699"/>
      <c r="F66" s="702"/>
    </row>
    <row r="67" spans="1:6" ht="31.5">
      <c r="A67" s="699"/>
      <c r="B67" s="703" t="s">
        <v>4913</v>
      </c>
      <c r="C67" s="1112">
        <f>SUM(C69:C235)</f>
        <v>127908727500</v>
      </c>
      <c r="D67" s="704"/>
      <c r="E67" s="705" t="s">
        <v>389</v>
      </c>
      <c r="F67" s="702"/>
    </row>
    <row r="68" spans="1:6">
      <c r="A68" s="699"/>
      <c r="B68" s="703"/>
      <c r="C68" s="1111"/>
      <c r="D68" s="704"/>
      <c r="E68" s="699"/>
      <c r="F68" s="702"/>
    </row>
    <row r="69" spans="1:6" ht="47.25">
      <c r="A69" s="738">
        <v>1</v>
      </c>
      <c r="B69" s="706" t="s">
        <v>4914</v>
      </c>
      <c r="C69" s="1110">
        <v>5939700000</v>
      </c>
      <c r="D69" s="704" t="s">
        <v>4915</v>
      </c>
      <c r="E69" s="705" t="s">
        <v>4916</v>
      </c>
      <c r="F69" s="707" t="s">
        <v>66</v>
      </c>
    </row>
    <row r="70" spans="1:6" ht="31.5">
      <c r="A70" s="738">
        <v>2</v>
      </c>
      <c r="B70" s="706" t="s">
        <v>4917</v>
      </c>
      <c r="C70" s="1110">
        <v>150000000</v>
      </c>
      <c r="D70" s="704" t="s">
        <v>4918</v>
      </c>
      <c r="E70" s="705" t="s">
        <v>2782</v>
      </c>
      <c r="F70" s="707" t="s">
        <v>4919</v>
      </c>
    </row>
    <row r="71" spans="1:6" ht="31.5">
      <c r="A71" s="738">
        <v>3</v>
      </c>
      <c r="B71" s="706" t="s">
        <v>4920</v>
      </c>
      <c r="C71" s="1110">
        <v>225000000</v>
      </c>
      <c r="D71" s="704" t="s">
        <v>4921</v>
      </c>
      <c r="E71" s="705" t="s">
        <v>4922</v>
      </c>
      <c r="F71" s="707" t="s">
        <v>4923</v>
      </c>
    </row>
    <row r="72" spans="1:6" ht="31.5">
      <c r="A72" s="738">
        <v>4</v>
      </c>
      <c r="B72" s="706" t="s">
        <v>4924</v>
      </c>
      <c r="C72" s="1110">
        <v>175000000</v>
      </c>
      <c r="D72" s="704" t="s">
        <v>4925</v>
      </c>
      <c r="E72" s="705" t="s">
        <v>4926</v>
      </c>
      <c r="F72" s="707" t="s">
        <v>66</v>
      </c>
    </row>
    <row r="73" spans="1:6" ht="31.5">
      <c r="A73" s="738">
        <v>5</v>
      </c>
      <c r="B73" s="706" t="s">
        <v>4927</v>
      </c>
      <c r="C73" s="1110">
        <v>25000000</v>
      </c>
      <c r="D73" s="704" t="s">
        <v>4928</v>
      </c>
      <c r="E73" s="705" t="s">
        <v>4929</v>
      </c>
      <c r="F73" s="707" t="s">
        <v>4923</v>
      </c>
    </row>
    <row r="74" spans="1:6" ht="47.25">
      <c r="A74" s="738">
        <v>6</v>
      </c>
      <c r="B74" s="706" t="s">
        <v>4930</v>
      </c>
      <c r="C74" s="1110">
        <v>816000000</v>
      </c>
      <c r="D74" s="704" t="s">
        <v>4931</v>
      </c>
      <c r="E74" s="705" t="s">
        <v>4932</v>
      </c>
      <c r="F74" s="707" t="s">
        <v>66</v>
      </c>
    </row>
    <row r="75" spans="1:6" ht="31.5">
      <c r="A75" s="738">
        <v>7</v>
      </c>
      <c r="B75" s="706" t="s">
        <v>4933</v>
      </c>
      <c r="C75" s="1110">
        <v>2068149000</v>
      </c>
      <c r="D75" s="704" t="s">
        <v>4934</v>
      </c>
      <c r="E75" s="705" t="s">
        <v>4935</v>
      </c>
      <c r="F75" s="707" t="s">
        <v>4936</v>
      </c>
    </row>
    <row r="76" spans="1:6" ht="47.25">
      <c r="A76" s="738">
        <v>8</v>
      </c>
      <c r="B76" s="706" t="s">
        <v>4937</v>
      </c>
      <c r="C76" s="1110">
        <v>666350000</v>
      </c>
      <c r="D76" s="704" t="s">
        <v>4938</v>
      </c>
      <c r="E76" s="705" t="s">
        <v>4939</v>
      </c>
      <c r="F76" s="707" t="s">
        <v>66</v>
      </c>
    </row>
    <row r="77" spans="1:6" ht="47.25">
      <c r="A77" s="738">
        <v>9</v>
      </c>
      <c r="B77" s="706" t="s">
        <v>4940</v>
      </c>
      <c r="C77" s="1110">
        <v>602922000</v>
      </c>
      <c r="D77" s="704" t="s">
        <v>4941</v>
      </c>
      <c r="E77" s="705" t="s">
        <v>4942</v>
      </c>
      <c r="F77" s="707" t="s">
        <v>66</v>
      </c>
    </row>
    <row r="78" spans="1:6" ht="31.5">
      <c r="A78" s="738">
        <v>10</v>
      </c>
      <c r="B78" s="706" t="s">
        <v>4943</v>
      </c>
      <c r="C78" s="1110">
        <v>756200000</v>
      </c>
      <c r="D78" s="704" t="s">
        <v>4944</v>
      </c>
      <c r="E78" s="705" t="s">
        <v>4945</v>
      </c>
      <c r="F78" s="707" t="s">
        <v>4946</v>
      </c>
    </row>
    <row r="79" spans="1:6" ht="31.5">
      <c r="A79" s="738">
        <v>11</v>
      </c>
      <c r="B79" s="706" t="s">
        <v>4947</v>
      </c>
      <c r="C79" s="1110">
        <v>100000000</v>
      </c>
      <c r="D79" s="704" t="s">
        <v>4948</v>
      </c>
      <c r="E79" s="705" t="s">
        <v>248</v>
      </c>
      <c r="F79" s="707" t="s">
        <v>4949</v>
      </c>
    </row>
    <row r="80" spans="1:6" ht="31.5">
      <c r="A80" s="738">
        <v>12</v>
      </c>
      <c r="B80" s="706" t="s">
        <v>4950</v>
      </c>
      <c r="C80" s="1110">
        <v>50000000</v>
      </c>
      <c r="D80" s="704" t="s">
        <v>4951</v>
      </c>
      <c r="E80" s="705" t="s">
        <v>430</v>
      </c>
      <c r="F80" s="707" t="s">
        <v>4952</v>
      </c>
    </row>
    <row r="81" spans="1:6" ht="31.5">
      <c r="A81" s="738">
        <v>13</v>
      </c>
      <c r="B81" s="706" t="s">
        <v>4953</v>
      </c>
      <c r="C81" s="1110">
        <v>150000000</v>
      </c>
      <c r="D81" s="704" t="s">
        <v>4954</v>
      </c>
      <c r="E81" s="705" t="s">
        <v>281</v>
      </c>
      <c r="F81" s="707" t="s">
        <v>4923</v>
      </c>
    </row>
    <row r="82" spans="1:6" ht="31.5">
      <c r="A82" s="738">
        <v>14</v>
      </c>
      <c r="B82" s="706" t="s">
        <v>4955</v>
      </c>
      <c r="C82" s="1110">
        <v>200000000</v>
      </c>
      <c r="D82" s="704" t="s">
        <v>4956</v>
      </c>
      <c r="E82" s="705" t="s">
        <v>422</v>
      </c>
      <c r="F82" s="707" t="s">
        <v>4923</v>
      </c>
    </row>
    <row r="83" spans="1:6" ht="31.5">
      <c r="A83" s="738">
        <v>15</v>
      </c>
      <c r="B83" s="706" t="s">
        <v>4957</v>
      </c>
      <c r="C83" s="1110">
        <v>100000000</v>
      </c>
      <c r="D83" s="704" t="s">
        <v>4958</v>
      </c>
      <c r="E83" s="705" t="s">
        <v>248</v>
      </c>
      <c r="F83" s="707" t="s">
        <v>4959</v>
      </c>
    </row>
    <row r="84" spans="1:6" ht="47.25">
      <c r="A84" s="738">
        <v>16</v>
      </c>
      <c r="B84" s="706" t="s">
        <v>4960</v>
      </c>
      <c r="C84" s="1110">
        <v>175000000</v>
      </c>
      <c r="D84" s="704" t="s">
        <v>4961</v>
      </c>
      <c r="E84" s="705" t="s">
        <v>422</v>
      </c>
      <c r="F84" s="707" t="s">
        <v>4962</v>
      </c>
    </row>
    <row r="85" spans="1:6" ht="47.25">
      <c r="A85" s="738">
        <v>17</v>
      </c>
      <c r="B85" s="706" t="s">
        <v>4963</v>
      </c>
      <c r="C85" s="1110">
        <v>200000000</v>
      </c>
      <c r="D85" s="704" t="s">
        <v>4964</v>
      </c>
      <c r="E85" s="705" t="s">
        <v>281</v>
      </c>
      <c r="F85" s="707" t="s">
        <v>4965</v>
      </c>
    </row>
    <row r="86" spans="1:6" ht="31.5">
      <c r="A86" s="738">
        <v>18</v>
      </c>
      <c r="B86" s="706" t="s">
        <v>4966</v>
      </c>
      <c r="C86" s="1110">
        <v>200000000</v>
      </c>
      <c r="D86" s="704" t="s">
        <v>4967</v>
      </c>
      <c r="E86" s="705" t="s">
        <v>281</v>
      </c>
      <c r="F86" s="707" t="s">
        <v>66</v>
      </c>
    </row>
    <row r="87" spans="1:6" ht="31.5">
      <c r="A87" s="738">
        <v>19</v>
      </c>
      <c r="B87" s="706" t="s">
        <v>4968</v>
      </c>
      <c r="C87" s="1110">
        <v>100000000</v>
      </c>
      <c r="D87" s="704" t="s">
        <v>4969</v>
      </c>
      <c r="E87" s="705" t="s">
        <v>281</v>
      </c>
      <c r="F87" s="707" t="s">
        <v>4970</v>
      </c>
    </row>
    <row r="88" spans="1:6" ht="31.5">
      <c r="A88" s="738">
        <v>20</v>
      </c>
      <c r="B88" s="706" t="s">
        <v>4971</v>
      </c>
      <c r="C88" s="1110">
        <v>100000000</v>
      </c>
      <c r="D88" s="704" t="s">
        <v>4972</v>
      </c>
      <c r="E88" s="705" t="s">
        <v>281</v>
      </c>
      <c r="F88" s="707" t="s">
        <v>4973</v>
      </c>
    </row>
    <row r="89" spans="1:6" ht="47.25">
      <c r="A89" s="738">
        <v>21</v>
      </c>
      <c r="B89" s="706" t="s">
        <v>4974</v>
      </c>
      <c r="C89" s="1110">
        <v>200000000</v>
      </c>
      <c r="D89" s="704" t="s">
        <v>4975</v>
      </c>
      <c r="E89" s="705" t="s">
        <v>281</v>
      </c>
      <c r="F89" s="707" t="s">
        <v>66</v>
      </c>
    </row>
    <row r="90" spans="1:6" ht="31.5">
      <c r="A90" s="738">
        <v>22</v>
      </c>
      <c r="B90" s="706" t="s">
        <v>4976</v>
      </c>
      <c r="C90" s="1110">
        <v>200000000</v>
      </c>
      <c r="D90" s="704" t="s">
        <v>4977</v>
      </c>
      <c r="E90" s="705" t="s">
        <v>281</v>
      </c>
      <c r="F90" s="707" t="s">
        <v>66</v>
      </c>
    </row>
    <row r="91" spans="1:6" ht="31.5">
      <c r="A91" s="738">
        <v>23</v>
      </c>
      <c r="B91" s="706" t="s">
        <v>4978</v>
      </c>
      <c r="C91" s="1110">
        <v>200000000</v>
      </c>
      <c r="D91" s="704" t="s">
        <v>4979</v>
      </c>
      <c r="E91" s="705" t="s">
        <v>281</v>
      </c>
      <c r="F91" s="707" t="s">
        <v>66</v>
      </c>
    </row>
    <row r="92" spans="1:6" ht="31.5">
      <c r="A92" s="738">
        <v>24</v>
      </c>
      <c r="B92" s="706" t="s">
        <v>4980</v>
      </c>
      <c r="C92" s="1110">
        <v>200000000</v>
      </c>
      <c r="D92" s="704" t="s">
        <v>4981</v>
      </c>
      <c r="E92" s="705" t="s">
        <v>281</v>
      </c>
      <c r="F92" s="707" t="s">
        <v>66</v>
      </c>
    </row>
    <row r="93" spans="1:6" ht="31.5">
      <c r="A93" s="738">
        <v>25</v>
      </c>
      <c r="B93" s="706" t="s">
        <v>4982</v>
      </c>
      <c r="C93" s="1110">
        <v>200000000</v>
      </c>
      <c r="D93" s="704" t="s">
        <v>4983</v>
      </c>
      <c r="E93" s="705" t="s">
        <v>430</v>
      </c>
      <c r="F93" s="707" t="s">
        <v>4984</v>
      </c>
    </row>
    <row r="94" spans="1:6" ht="31.5">
      <c r="A94" s="738">
        <v>26</v>
      </c>
      <c r="B94" s="706" t="s">
        <v>4985</v>
      </c>
      <c r="C94" s="1110">
        <v>30000000</v>
      </c>
      <c r="D94" s="704" t="s">
        <v>4986</v>
      </c>
      <c r="E94" s="705" t="s">
        <v>281</v>
      </c>
      <c r="F94" s="707" t="s">
        <v>4987</v>
      </c>
    </row>
    <row r="95" spans="1:6" ht="31.5">
      <c r="A95" s="738">
        <v>27</v>
      </c>
      <c r="B95" s="706" t="s">
        <v>4988</v>
      </c>
      <c r="C95" s="1110">
        <v>25000000</v>
      </c>
      <c r="D95" s="704" t="s">
        <v>4989</v>
      </c>
      <c r="E95" s="705" t="s">
        <v>422</v>
      </c>
      <c r="F95" s="707" t="s">
        <v>66</v>
      </c>
    </row>
    <row r="96" spans="1:6" ht="31.5">
      <c r="A96" s="738">
        <v>28</v>
      </c>
      <c r="B96" s="706" t="s">
        <v>4990</v>
      </c>
      <c r="C96" s="1110">
        <v>200000000</v>
      </c>
      <c r="D96" s="704" t="s">
        <v>4991</v>
      </c>
      <c r="E96" s="705" t="s">
        <v>281</v>
      </c>
      <c r="F96" s="707" t="s">
        <v>66</v>
      </c>
    </row>
    <row r="97" spans="1:6" ht="31.5">
      <c r="A97" s="738">
        <v>29</v>
      </c>
      <c r="B97" s="706" t="s">
        <v>4992</v>
      </c>
      <c r="C97" s="1110">
        <v>200000000</v>
      </c>
      <c r="D97" s="704" t="s">
        <v>4993</v>
      </c>
      <c r="E97" s="705" t="s">
        <v>281</v>
      </c>
      <c r="F97" s="707" t="s">
        <v>4994</v>
      </c>
    </row>
    <row r="98" spans="1:6" ht="31.5">
      <c r="A98" s="738">
        <v>30</v>
      </c>
      <c r="B98" s="706" t="s">
        <v>4995</v>
      </c>
      <c r="C98" s="1110">
        <v>200000000</v>
      </c>
      <c r="D98" s="704" t="s">
        <v>4996</v>
      </c>
      <c r="E98" s="705" t="s">
        <v>281</v>
      </c>
      <c r="F98" s="707" t="s">
        <v>4994</v>
      </c>
    </row>
    <row r="99" spans="1:6" ht="31.5">
      <c r="A99" s="738">
        <v>31</v>
      </c>
      <c r="B99" s="706" t="s">
        <v>4997</v>
      </c>
      <c r="C99" s="1110">
        <v>200000000</v>
      </c>
      <c r="D99" s="704" t="s">
        <v>4998</v>
      </c>
      <c r="E99" s="705" t="s">
        <v>281</v>
      </c>
      <c r="F99" s="707" t="s">
        <v>66</v>
      </c>
    </row>
    <row r="100" spans="1:6" ht="31.5">
      <c r="A100" s="738">
        <v>32</v>
      </c>
      <c r="B100" s="706" t="s">
        <v>4999</v>
      </c>
      <c r="C100" s="1110">
        <v>25000000</v>
      </c>
      <c r="D100" s="704" t="s">
        <v>5000</v>
      </c>
      <c r="E100" s="705" t="s">
        <v>281</v>
      </c>
      <c r="F100" s="707" t="s">
        <v>66</v>
      </c>
    </row>
    <row r="101" spans="1:6" ht="31.5">
      <c r="A101" s="738">
        <v>33</v>
      </c>
      <c r="B101" s="706" t="s">
        <v>5001</v>
      </c>
      <c r="C101" s="1110">
        <v>150000000</v>
      </c>
      <c r="D101" s="704" t="s">
        <v>5002</v>
      </c>
      <c r="E101" s="705" t="s">
        <v>281</v>
      </c>
      <c r="F101" s="707" t="s">
        <v>5003</v>
      </c>
    </row>
    <row r="102" spans="1:6" ht="31.5">
      <c r="A102" s="738">
        <v>34</v>
      </c>
      <c r="B102" s="706" t="s">
        <v>5004</v>
      </c>
      <c r="C102" s="1110">
        <v>200000000</v>
      </c>
      <c r="D102" s="704" t="s">
        <v>5005</v>
      </c>
      <c r="E102" s="705" t="s">
        <v>5006</v>
      </c>
      <c r="F102" s="707" t="s">
        <v>66</v>
      </c>
    </row>
    <row r="103" spans="1:6" ht="31.5">
      <c r="A103" s="738">
        <v>35</v>
      </c>
      <c r="B103" s="706" t="s">
        <v>5007</v>
      </c>
      <c r="C103" s="1110">
        <v>200000000</v>
      </c>
      <c r="D103" s="704" t="s">
        <v>5008</v>
      </c>
      <c r="E103" s="705" t="s">
        <v>5009</v>
      </c>
      <c r="F103" s="707" t="s">
        <v>66</v>
      </c>
    </row>
    <row r="104" spans="1:6" ht="31.5">
      <c r="A104" s="738">
        <v>36</v>
      </c>
      <c r="B104" s="706" t="s">
        <v>5010</v>
      </c>
      <c r="C104" s="1110">
        <v>200000000</v>
      </c>
      <c r="D104" s="704" t="s">
        <v>5011</v>
      </c>
      <c r="E104" s="705" t="s">
        <v>422</v>
      </c>
      <c r="F104" s="707" t="s">
        <v>66</v>
      </c>
    </row>
    <row r="105" spans="1:6" ht="31.5">
      <c r="A105" s="738">
        <v>37</v>
      </c>
      <c r="B105" s="706" t="s">
        <v>5012</v>
      </c>
      <c r="C105" s="1110">
        <v>200000000</v>
      </c>
      <c r="D105" s="704" t="s">
        <v>5013</v>
      </c>
      <c r="E105" s="705" t="s">
        <v>5014</v>
      </c>
      <c r="F105" s="707" t="s">
        <v>66</v>
      </c>
    </row>
    <row r="106" spans="1:6" ht="31.5">
      <c r="A106" s="738">
        <v>38</v>
      </c>
      <c r="B106" s="706" t="s">
        <v>5015</v>
      </c>
      <c r="C106" s="1110">
        <v>200000000</v>
      </c>
      <c r="D106" s="704" t="s">
        <v>5016</v>
      </c>
      <c r="E106" s="705" t="s">
        <v>5014</v>
      </c>
      <c r="F106" s="707" t="s">
        <v>66</v>
      </c>
    </row>
    <row r="107" spans="1:6" ht="31.5">
      <c r="A107" s="738">
        <v>39</v>
      </c>
      <c r="B107" s="706" t="s">
        <v>5017</v>
      </c>
      <c r="C107" s="1110">
        <v>200000000</v>
      </c>
      <c r="D107" s="704" t="s">
        <v>5018</v>
      </c>
      <c r="E107" s="705" t="s">
        <v>5014</v>
      </c>
      <c r="F107" s="707" t="s">
        <v>66</v>
      </c>
    </row>
    <row r="108" spans="1:6" ht="31.5">
      <c r="A108" s="738">
        <v>40</v>
      </c>
      <c r="B108" s="706" t="s">
        <v>5019</v>
      </c>
      <c r="C108" s="1110">
        <v>50000000</v>
      </c>
      <c r="D108" s="704" t="s">
        <v>5020</v>
      </c>
      <c r="E108" s="705" t="s">
        <v>422</v>
      </c>
      <c r="F108" s="707" t="s">
        <v>5021</v>
      </c>
    </row>
    <row r="109" spans="1:6" ht="31.5">
      <c r="A109" s="738">
        <v>41</v>
      </c>
      <c r="B109" s="706" t="s">
        <v>5022</v>
      </c>
      <c r="C109" s="1110">
        <v>100000000</v>
      </c>
      <c r="D109" s="704" t="s">
        <v>5023</v>
      </c>
      <c r="E109" s="705" t="s">
        <v>281</v>
      </c>
      <c r="F109" s="707" t="s">
        <v>5024</v>
      </c>
    </row>
    <row r="110" spans="1:6" ht="31.5">
      <c r="A110" s="738">
        <v>42</v>
      </c>
      <c r="B110" s="706" t="s">
        <v>5025</v>
      </c>
      <c r="C110" s="1110">
        <v>150000000</v>
      </c>
      <c r="D110" s="704" t="s">
        <v>5026</v>
      </c>
      <c r="E110" s="705" t="s">
        <v>281</v>
      </c>
      <c r="F110" s="702"/>
    </row>
    <row r="111" spans="1:6" ht="31.5">
      <c r="A111" s="738">
        <v>43</v>
      </c>
      <c r="B111" s="706" t="s">
        <v>5027</v>
      </c>
      <c r="C111" s="1110">
        <v>75000000</v>
      </c>
      <c r="D111" s="704" t="s">
        <v>5028</v>
      </c>
      <c r="E111" s="705" t="s">
        <v>281</v>
      </c>
      <c r="F111" s="702"/>
    </row>
    <row r="112" spans="1:6" ht="31.5">
      <c r="A112" s="738">
        <v>44</v>
      </c>
      <c r="B112" s="706" t="s">
        <v>5029</v>
      </c>
      <c r="C112" s="1110">
        <v>100000000</v>
      </c>
      <c r="D112" s="704" t="s">
        <v>5030</v>
      </c>
      <c r="E112" s="705" t="s">
        <v>281</v>
      </c>
      <c r="F112" s="702"/>
    </row>
    <row r="113" spans="1:6" ht="31.5">
      <c r="A113" s="738">
        <v>45</v>
      </c>
      <c r="B113" s="706" t="s">
        <v>5031</v>
      </c>
      <c r="C113" s="1110">
        <v>75000000</v>
      </c>
      <c r="D113" s="704" t="s">
        <v>5032</v>
      </c>
      <c r="E113" s="705" t="s">
        <v>281</v>
      </c>
      <c r="F113" s="702"/>
    </row>
    <row r="114" spans="1:6" ht="31.5">
      <c r="A114" s="738">
        <v>46</v>
      </c>
      <c r="B114" s="706" t="s">
        <v>5033</v>
      </c>
      <c r="C114" s="1110">
        <v>200000000</v>
      </c>
      <c r="D114" s="704" t="s">
        <v>5034</v>
      </c>
      <c r="E114" s="705" t="s">
        <v>281</v>
      </c>
      <c r="F114" s="707" t="s">
        <v>66</v>
      </c>
    </row>
    <row r="115" spans="1:6" ht="47.25">
      <c r="A115" s="738">
        <v>47</v>
      </c>
      <c r="B115" s="706" t="s">
        <v>5035</v>
      </c>
      <c r="C115" s="1110">
        <v>50000000</v>
      </c>
      <c r="D115" s="704" t="s">
        <v>5036</v>
      </c>
      <c r="E115" s="705" t="s">
        <v>5037</v>
      </c>
      <c r="F115" s="707" t="s">
        <v>5038</v>
      </c>
    </row>
    <row r="116" spans="1:6">
      <c r="A116" s="738">
        <v>48</v>
      </c>
      <c r="B116" s="706" t="s">
        <v>5039</v>
      </c>
      <c r="C116" s="1110">
        <v>25000000</v>
      </c>
      <c r="D116" s="704" t="s">
        <v>5581</v>
      </c>
      <c r="E116" s="705" t="s">
        <v>5040</v>
      </c>
      <c r="F116" s="707" t="s">
        <v>4919</v>
      </c>
    </row>
    <row r="117" spans="1:6" ht="31.5">
      <c r="A117" s="738">
        <v>49</v>
      </c>
      <c r="B117" s="706" t="s">
        <v>5041</v>
      </c>
      <c r="C117" s="1110">
        <v>250000000</v>
      </c>
      <c r="D117" s="704" t="s">
        <v>5042</v>
      </c>
      <c r="E117" s="705" t="s">
        <v>5043</v>
      </c>
      <c r="F117" s="707" t="s">
        <v>4919</v>
      </c>
    </row>
    <row r="118" spans="1:6">
      <c r="A118" s="738">
        <v>50</v>
      </c>
      <c r="B118" s="706" t="s">
        <v>5044</v>
      </c>
      <c r="C118" s="1110">
        <v>225000000</v>
      </c>
      <c r="D118" s="704" t="s">
        <v>5045</v>
      </c>
      <c r="E118" s="705" t="s">
        <v>5046</v>
      </c>
      <c r="F118" s="707" t="s">
        <v>4919</v>
      </c>
    </row>
    <row r="119" spans="1:6" ht="47.25">
      <c r="A119" s="738">
        <v>51</v>
      </c>
      <c r="B119" s="706" t="s">
        <v>5047</v>
      </c>
      <c r="C119" s="1110">
        <v>25000000</v>
      </c>
      <c r="D119" s="704" t="s">
        <v>5048</v>
      </c>
      <c r="E119" s="705" t="s">
        <v>4929</v>
      </c>
      <c r="F119" s="707" t="s">
        <v>5049</v>
      </c>
    </row>
    <row r="120" spans="1:6" ht="31.5">
      <c r="A120" s="738">
        <v>52</v>
      </c>
      <c r="B120" s="706" t="s">
        <v>5050</v>
      </c>
      <c r="C120" s="1110">
        <v>145000000</v>
      </c>
      <c r="D120" s="704" t="s">
        <v>5051</v>
      </c>
      <c r="E120" s="705" t="s">
        <v>5052</v>
      </c>
      <c r="F120" s="707" t="s">
        <v>4919</v>
      </c>
    </row>
    <row r="121" spans="1:6" ht="47.25">
      <c r="A121" s="738">
        <v>53</v>
      </c>
      <c r="B121" s="706" t="s">
        <v>5053</v>
      </c>
      <c r="C121" s="1110">
        <v>140000000</v>
      </c>
      <c r="D121" s="704" t="s">
        <v>5054</v>
      </c>
      <c r="E121" s="705" t="s">
        <v>5055</v>
      </c>
      <c r="F121" s="707" t="s">
        <v>5038</v>
      </c>
    </row>
    <row r="122" spans="1:6" ht="31.5">
      <c r="A122" s="738">
        <v>54</v>
      </c>
      <c r="B122" s="706" t="s">
        <v>5056</v>
      </c>
      <c r="C122" s="1110">
        <v>50000000</v>
      </c>
      <c r="D122" s="704" t="s">
        <v>5057</v>
      </c>
      <c r="E122" s="705" t="s">
        <v>281</v>
      </c>
      <c r="F122" s="702"/>
    </row>
    <row r="123" spans="1:6" ht="31.5">
      <c r="A123" s="738">
        <v>55</v>
      </c>
      <c r="B123" s="706" t="s">
        <v>5058</v>
      </c>
      <c r="C123" s="1110">
        <v>50000000</v>
      </c>
      <c r="D123" s="704" t="s">
        <v>5059</v>
      </c>
      <c r="E123" s="705" t="s">
        <v>281</v>
      </c>
      <c r="F123" s="702"/>
    </row>
    <row r="124" spans="1:6" ht="47.25">
      <c r="A124" s="738">
        <v>56</v>
      </c>
      <c r="B124" s="706" t="s">
        <v>5060</v>
      </c>
      <c r="C124" s="1110">
        <v>119000000</v>
      </c>
      <c r="D124" s="704" t="s">
        <v>5061</v>
      </c>
      <c r="E124" s="705" t="s">
        <v>430</v>
      </c>
      <c r="F124" s="707" t="s">
        <v>5062</v>
      </c>
    </row>
    <row r="125" spans="1:6" ht="31.5">
      <c r="A125" s="738">
        <v>57</v>
      </c>
      <c r="B125" s="706" t="s">
        <v>5063</v>
      </c>
      <c r="C125" s="1110">
        <v>200000500</v>
      </c>
      <c r="D125" s="704" t="s">
        <v>5064</v>
      </c>
      <c r="E125" s="705" t="s">
        <v>430</v>
      </c>
      <c r="F125" s="707" t="s">
        <v>5065</v>
      </c>
    </row>
    <row r="126" spans="1:6" ht="31.5">
      <c r="A126" s="738">
        <v>58</v>
      </c>
      <c r="B126" s="706" t="s">
        <v>5066</v>
      </c>
      <c r="C126" s="1110">
        <v>50000000</v>
      </c>
      <c r="D126" s="704" t="s">
        <v>5067</v>
      </c>
      <c r="E126" s="705" t="s">
        <v>281</v>
      </c>
      <c r="F126" s="707" t="s">
        <v>5068</v>
      </c>
    </row>
    <row r="127" spans="1:6" ht="31.5">
      <c r="A127" s="738">
        <v>59</v>
      </c>
      <c r="B127" s="706" t="s">
        <v>5069</v>
      </c>
      <c r="C127" s="1110">
        <v>50000000</v>
      </c>
      <c r="D127" s="704" t="s">
        <v>5070</v>
      </c>
      <c r="E127" s="705" t="s">
        <v>5071</v>
      </c>
      <c r="F127" s="707" t="s">
        <v>5072</v>
      </c>
    </row>
    <row r="128" spans="1:6" ht="31.5">
      <c r="A128" s="738">
        <v>60</v>
      </c>
      <c r="B128" s="706" t="s">
        <v>5073</v>
      </c>
      <c r="C128" s="1110">
        <v>200000000</v>
      </c>
      <c r="D128" s="704" t="s">
        <v>5074</v>
      </c>
      <c r="E128" s="705" t="s">
        <v>281</v>
      </c>
      <c r="F128" s="707" t="s">
        <v>5075</v>
      </c>
    </row>
    <row r="129" spans="1:6" ht="31.5">
      <c r="A129" s="738">
        <v>61</v>
      </c>
      <c r="B129" s="706" t="s">
        <v>5076</v>
      </c>
      <c r="C129" s="1110">
        <v>175000000</v>
      </c>
      <c r="D129" s="704" t="s">
        <v>5077</v>
      </c>
      <c r="E129" s="705" t="s">
        <v>248</v>
      </c>
      <c r="F129" s="707" t="s">
        <v>5078</v>
      </c>
    </row>
    <row r="130" spans="1:6" ht="31.5">
      <c r="A130" s="738">
        <v>62</v>
      </c>
      <c r="B130" s="706" t="s">
        <v>5079</v>
      </c>
      <c r="C130" s="1110">
        <v>75000000</v>
      </c>
      <c r="D130" s="704" t="s">
        <v>5080</v>
      </c>
      <c r="E130" s="705" t="s">
        <v>281</v>
      </c>
      <c r="F130" s="707" t="s">
        <v>5081</v>
      </c>
    </row>
    <row r="131" spans="1:6" ht="31.5">
      <c r="A131" s="738">
        <v>63</v>
      </c>
      <c r="B131" s="706" t="s">
        <v>5082</v>
      </c>
      <c r="C131" s="1110">
        <v>200000000</v>
      </c>
      <c r="D131" s="704" t="s">
        <v>5083</v>
      </c>
      <c r="E131" s="705" t="s">
        <v>281</v>
      </c>
      <c r="F131" s="707" t="s">
        <v>66</v>
      </c>
    </row>
    <row r="132" spans="1:6" ht="31.5">
      <c r="A132" s="738">
        <v>64</v>
      </c>
      <c r="B132" s="706" t="s">
        <v>5084</v>
      </c>
      <c r="C132" s="1110">
        <v>100000000</v>
      </c>
      <c r="D132" s="704" t="s">
        <v>5085</v>
      </c>
      <c r="E132" s="705" t="s">
        <v>281</v>
      </c>
      <c r="F132" s="707" t="s">
        <v>5086</v>
      </c>
    </row>
    <row r="133" spans="1:6" ht="47.25">
      <c r="A133" s="738">
        <v>65</v>
      </c>
      <c r="B133" s="706" t="s">
        <v>5087</v>
      </c>
      <c r="C133" s="1110">
        <v>200000000</v>
      </c>
      <c r="D133" s="704" t="s">
        <v>5088</v>
      </c>
      <c r="E133" s="705" t="s">
        <v>5089</v>
      </c>
      <c r="F133" s="707" t="s">
        <v>5090</v>
      </c>
    </row>
    <row r="134" spans="1:6" ht="31.5">
      <c r="A134" s="738">
        <v>66</v>
      </c>
      <c r="B134" s="706" t="s">
        <v>5091</v>
      </c>
      <c r="C134" s="1110">
        <v>175000000</v>
      </c>
      <c r="D134" s="704" t="s">
        <v>5092</v>
      </c>
      <c r="E134" s="705" t="s">
        <v>281</v>
      </c>
      <c r="F134" s="707" t="s">
        <v>5093</v>
      </c>
    </row>
    <row r="135" spans="1:6" ht="31.5">
      <c r="A135" s="738">
        <v>67</v>
      </c>
      <c r="B135" s="706" t="s">
        <v>5094</v>
      </c>
      <c r="C135" s="1110">
        <v>150000000</v>
      </c>
      <c r="D135" s="704" t="s">
        <v>5095</v>
      </c>
      <c r="E135" s="705" t="s">
        <v>281</v>
      </c>
      <c r="F135" s="707" t="s">
        <v>5096</v>
      </c>
    </row>
    <row r="136" spans="1:6" ht="31.5">
      <c r="A136" s="738">
        <v>68</v>
      </c>
      <c r="B136" s="706" t="s">
        <v>5097</v>
      </c>
      <c r="C136" s="1110">
        <v>75000000</v>
      </c>
      <c r="D136" s="704" t="s">
        <v>5098</v>
      </c>
      <c r="E136" s="705" t="s">
        <v>281</v>
      </c>
      <c r="F136" s="707" t="s">
        <v>5099</v>
      </c>
    </row>
    <row r="137" spans="1:6" ht="47.25">
      <c r="A137" s="738">
        <v>69</v>
      </c>
      <c r="B137" s="706" t="s">
        <v>5100</v>
      </c>
      <c r="C137" s="1110">
        <v>50000000</v>
      </c>
      <c r="D137" s="704" t="s">
        <v>5101</v>
      </c>
      <c r="E137" s="705" t="s">
        <v>281</v>
      </c>
      <c r="F137" s="707" t="s">
        <v>5102</v>
      </c>
    </row>
    <row r="138" spans="1:6" ht="31.5">
      <c r="A138" s="738">
        <v>70</v>
      </c>
      <c r="B138" s="706" t="s">
        <v>5103</v>
      </c>
      <c r="C138" s="1110">
        <v>50000000</v>
      </c>
      <c r="D138" s="704" t="s">
        <v>5104</v>
      </c>
      <c r="E138" s="705" t="s">
        <v>281</v>
      </c>
      <c r="F138" s="707" t="s">
        <v>5105</v>
      </c>
    </row>
    <row r="139" spans="1:6" ht="78.75">
      <c r="A139" s="738">
        <v>71</v>
      </c>
      <c r="B139" s="706" t="s">
        <v>5106</v>
      </c>
      <c r="C139" s="1110">
        <v>162180000</v>
      </c>
      <c r="D139" s="704" t="s">
        <v>5107</v>
      </c>
      <c r="E139" s="705" t="s">
        <v>5089</v>
      </c>
      <c r="F139" s="707" t="s">
        <v>4994</v>
      </c>
    </row>
    <row r="140" spans="1:6" ht="31.5">
      <c r="A140" s="738">
        <v>72</v>
      </c>
      <c r="B140" s="706" t="s">
        <v>5108</v>
      </c>
      <c r="C140" s="1110">
        <v>100000000</v>
      </c>
      <c r="D140" s="704" t="s">
        <v>5109</v>
      </c>
      <c r="E140" s="705" t="s">
        <v>281</v>
      </c>
      <c r="F140" s="707" t="s">
        <v>5110</v>
      </c>
    </row>
    <row r="141" spans="1:6" ht="47.25">
      <c r="A141" s="738">
        <v>73</v>
      </c>
      <c r="B141" s="706" t="s">
        <v>5111</v>
      </c>
      <c r="C141" s="1110">
        <v>100000000</v>
      </c>
      <c r="D141" s="704" t="s">
        <v>5112</v>
      </c>
      <c r="E141" s="705" t="s">
        <v>281</v>
      </c>
      <c r="F141" s="707" t="s">
        <v>5113</v>
      </c>
    </row>
    <row r="142" spans="1:6" ht="31.5">
      <c r="A142" s="738">
        <v>74</v>
      </c>
      <c r="B142" s="706" t="s">
        <v>5114</v>
      </c>
      <c r="C142" s="1110">
        <v>49167200000</v>
      </c>
      <c r="D142" s="704" t="s">
        <v>5115</v>
      </c>
      <c r="E142" s="705" t="s">
        <v>5116</v>
      </c>
      <c r="F142" s="707" t="s">
        <v>4923</v>
      </c>
    </row>
    <row r="143" spans="1:6" ht="31.5">
      <c r="A143" s="738">
        <v>75</v>
      </c>
      <c r="B143" s="706" t="s">
        <v>5117</v>
      </c>
      <c r="C143" s="1110">
        <v>26432000000</v>
      </c>
      <c r="D143" s="704" t="s">
        <v>5118</v>
      </c>
      <c r="E143" s="705" t="s">
        <v>5119</v>
      </c>
      <c r="F143" s="707" t="s">
        <v>4923</v>
      </c>
    </row>
    <row r="144" spans="1:6" ht="31.5">
      <c r="A144" s="738">
        <v>76</v>
      </c>
      <c r="B144" s="706" t="s">
        <v>5120</v>
      </c>
      <c r="C144" s="1110">
        <v>100000000</v>
      </c>
      <c r="D144" s="704" t="s">
        <v>5121</v>
      </c>
      <c r="E144" s="705" t="s">
        <v>248</v>
      </c>
      <c r="F144" s="707" t="s">
        <v>5122</v>
      </c>
    </row>
    <row r="145" spans="1:6" ht="31.5">
      <c r="A145" s="738">
        <v>77</v>
      </c>
      <c r="B145" s="706" t="s">
        <v>5123</v>
      </c>
      <c r="C145" s="1110">
        <v>100000000</v>
      </c>
      <c r="D145" s="704" t="s">
        <v>5124</v>
      </c>
      <c r="E145" s="705" t="s">
        <v>281</v>
      </c>
      <c r="F145" s="707" t="s">
        <v>5125</v>
      </c>
    </row>
    <row r="146" spans="1:6" ht="31.5">
      <c r="A146" s="738">
        <v>78</v>
      </c>
      <c r="B146" s="706" t="s">
        <v>5126</v>
      </c>
      <c r="C146" s="1110">
        <v>150000000</v>
      </c>
      <c r="D146" s="704" t="s">
        <v>5127</v>
      </c>
      <c r="E146" s="705" t="s">
        <v>281</v>
      </c>
      <c r="F146" s="707" t="s">
        <v>5128</v>
      </c>
    </row>
    <row r="147" spans="1:6" ht="31.5">
      <c r="A147" s="738">
        <v>79</v>
      </c>
      <c r="B147" s="706" t="s">
        <v>5129</v>
      </c>
      <c r="C147" s="1110">
        <v>30000000</v>
      </c>
      <c r="D147" s="704" t="s">
        <v>5130</v>
      </c>
      <c r="E147" s="705" t="s">
        <v>281</v>
      </c>
      <c r="F147" s="707" t="s">
        <v>5131</v>
      </c>
    </row>
    <row r="148" spans="1:6" ht="31.5">
      <c r="A148" s="738">
        <v>80</v>
      </c>
      <c r="B148" s="706" t="s">
        <v>5132</v>
      </c>
      <c r="C148" s="1110">
        <v>6160000000</v>
      </c>
      <c r="D148" s="704" t="s">
        <v>5133</v>
      </c>
      <c r="E148" s="705" t="s">
        <v>281</v>
      </c>
      <c r="F148" s="707" t="s">
        <v>66</v>
      </c>
    </row>
    <row r="149" spans="1:6" ht="31.5">
      <c r="A149" s="738">
        <v>81</v>
      </c>
      <c r="B149" s="706" t="s">
        <v>5134</v>
      </c>
      <c r="C149" s="1110">
        <v>520250000</v>
      </c>
      <c r="D149" s="704" t="s">
        <v>5135</v>
      </c>
      <c r="E149" s="705" t="s">
        <v>5136</v>
      </c>
      <c r="F149" s="707" t="s">
        <v>66</v>
      </c>
    </row>
    <row r="150" spans="1:6" ht="31.5">
      <c r="A150" s="738">
        <v>82</v>
      </c>
      <c r="B150" s="706" t="s">
        <v>5137</v>
      </c>
      <c r="C150" s="1110">
        <v>150000000</v>
      </c>
      <c r="D150" s="704" t="s">
        <v>5138</v>
      </c>
      <c r="E150" s="705" t="s">
        <v>281</v>
      </c>
      <c r="F150" s="707" t="s">
        <v>5139</v>
      </c>
    </row>
    <row r="151" spans="1:6" ht="31.5">
      <c r="A151" s="738">
        <v>83</v>
      </c>
      <c r="B151" s="706" t="s">
        <v>5140</v>
      </c>
      <c r="C151" s="1110">
        <v>200000000</v>
      </c>
      <c r="D151" s="704" t="s">
        <v>5141</v>
      </c>
      <c r="E151" s="705" t="s">
        <v>281</v>
      </c>
      <c r="F151" s="707" t="s">
        <v>66</v>
      </c>
    </row>
    <row r="152" spans="1:6" ht="31.5">
      <c r="A152" s="738">
        <v>84</v>
      </c>
      <c r="B152" s="706" t="s">
        <v>5142</v>
      </c>
      <c r="C152" s="1110">
        <v>200000000</v>
      </c>
      <c r="D152" s="704" t="s">
        <v>5143</v>
      </c>
      <c r="E152" s="705" t="s">
        <v>281</v>
      </c>
      <c r="F152" s="707" t="s">
        <v>66</v>
      </c>
    </row>
    <row r="153" spans="1:6" ht="47.25">
      <c r="A153" s="738">
        <v>85</v>
      </c>
      <c r="B153" s="706" t="s">
        <v>5144</v>
      </c>
      <c r="C153" s="1110">
        <v>74650000</v>
      </c>
      <c r="D153" s="704" t="s">
        <v>5145</v>
      </c>
      <c r="E153" s="705" t="s">
        <v>248</v>
      </c>
      <c r="F153" s="707" t="s">
        <v>66</v>
      </c>
    </row>
    <row r="154" spans="1:6" ht="31.5">
      <c r="A154" s="738">
        <v>86</v>
      </c>
      <c r="B154" s="706" t="s">
        <v>5146</v>
      </c>
      <c r="C154" s="1110">
        <v>166376000</v>
      </c>
      <c r="D154" s="704" t="s">
        <v>5147</v>
      </c>
      <c r="E154" s="705" t="s">
        <v>5148</v>
      </c>
      <c r="F154" s="707" t="s">
        <v>66</v>
      </c>
    </row>
    <row r="155" spans="1:6" ht="31.5">
      <c r="A155" s="738">
        <v>87</v>
      </c>
      <c r="B155" s="706" t="s">
        <v>5149</v>
      </c>
      <c r="C155" s="1110">
        <v>200000000</v>
      </c>
      <c r="D155" s="704" t="s">
        <v>5150</v>
      </c>
      <c r="E155" s="705" t="s">
        <v>281</v>
      </c>
      <c r="F155" s="707" t="s">
        <v>5151</v>
      </c>
    </row>
    <row r="156" spans="1:6" ht="31.5">
      <c r="A156" s="738">
        <v>88</v>
      </c>
      <c r="B156" s="706" t="s">
        <v>5152</v>
      </c>
      <c r="C156" s="1110">
        <v>200000000</v>
      </c>
      <c r="D156" s="704" t="s">
        <v>5153</v>
      </c>
      <c r="E156" s="705" t="s">
        <v>281</v>
      </c>
      <c r="F156" s="707" t="s">
        <v>66</v>
      </c>
    </row>
    <row r="157" spans="1:6" ht="31.5">
      <c r="A157" s="738">
        <v>89</v>
      </c>
      <c r="B157" s="706" t="s">
        <v>5154</v>
      </c>
      <c r="C157" s="1110">
        <v>30000000</v>
      </c>
      <c r="D157" s="704" t="s">
        <v>5155</v>
      </c>
      <c r="E157" s="705" t="s">
        <v>281</v>
      </c>
      <c r="F157" s="707" t="s">
        <v>5156</v>
      </c>
    </row>
    <row r="158" spans="1:6" ht="31.5">
      <c r="A158" s="738">
        <v>90</v>
      </c>
      <c r="B158" s="706" t="s">
        <v>5157</v>
      </c>
      <c r="C158" s="1110">
        <v>30000000</v>
      </c>
      <c r="D158" s="704" t="s">
        <v>5158</v>
      </c>
      <c r="E158" s="705" t="s">
        <v>281</v>
      </c>
      <c r="F158" s="707" t="s">
        <v>5159</v>
      </c>
    </row>
    <row r="159" spans="1:6" ht="31.5">
      <c r="A159" s="738">
        <v>91</v>
      </c>
      <c r="B159" s="706" t="s">
        <v>5160</v>
      </c>
      <c r="C159" s="1110">
        <v>150000000</v>
      </c>
      <c r="D159" s="704" t="s">
        <v>5161</v>
      </c>
      <c r="E159" s="705" t="s">
        <v>281</v>
      </c>
      <c r="F159" s="707" t="s">
        <v>5162</v>
      </c>
    </row>
    <row r="160" spans="1:6" ht="31.5">
      <c r="A160" s="738">
        <v>92</v>
      </c>
      <c r="B160" s="706" t="s">
        <v>5163</v>
      </c>
      <c r="C160" s="1110">
        <v>50000000</v>
      </c>
      <c r="D160" s="704" t="s">
        <v>5164</v>
      </c>
      <c r="E160" s="705" t="s">
        <v>281</v>
      </c>
      <c r="F160" s="707" t="s">
        <v>5165</v>
      </c>
    </row>
    <row r="161" spans="1:6" ht="31.5">
      <c r="A161" s="738">
        <v>93</v>
      </c>
      <c r="B161" s="706" t="s">
        <v>5166</v>
      </c>
      <c r="C161" s="1110">
        <v>125000000</v>
      </c>
      <c r="D161" s="704" t="s">
        <v>5582</v>
      </c>
      <c r="E161" s="705" t="s">
        <v>281</v>
      </c>
      <c r="F161" s="707" t="s">
        <v>5167</v>
      </c>
    </row>
    <row r="162" spans="1:6" ht="31.5">
      <c r="A162" s="738">
        <v>94</v>
      </c>
      <c r="B162" s="706" t="s">
        <v>5168</v>
      </c>
      <c r="C162" s="1110">
        <v>75000000</v>
      </c>
      <c r="D162" s="704" t="s">
        <v>5583</v>
      </c>
      <c r="E162" s="705" t="s">
        <v>281</v>
      </c>
      <c r="F162" s="707" t="s">
        <v>5169</v>
      </c>
    </row>
    <row r="163" spans="1:6" ht="31.5">
      <c r="A163" s="738">
        <v>95</v>
      </c>
      <c r="B163" s="706" t="s">
        <v>5170</v>
      </c>
      <c r="C163" s="1110">
        <v>150000000</v>
      </c>
      <c r="D163" s="704" t="s">
        <v>5171</v>
      </c>
      <c r="E163" s="705" t="s">
        <v>281</v>
      </c>
      <c r="F163" s="707" t="s">
        <v>66</v>
      </c>
    </row>
    <row r="164" spans="1:6" ht="47.25">
      <c r="A164" s="738">
        <v>96</v>
      </c>
      <c r="B164" s="706" t="s">
        <v>5172</v>
      </c>
      <c r="C164" s="1110">
        <v>213150000</v>
      </c>
      <c r="D164" s="704" t="s">
        <v>5173</v>
      </c>
      <c r="E164" s="705" t="s">
        <v>5174</v>
      </c>
      <c r="F164" s="707" t="s">
        <v>66</v>
      </c>
    </row>
    <row r="165" spans="1:6" ht="31.5">
      <c r="A165" s="738">
        <v>97</v>
      </c>
      <c r="B165" s="706" t="s">
        <v>5175</v>
      </c>
      <c r="C165" s="1110">
        <v>200000000</v>
      </c>
      <c r="D165" s="704" t="s">
        <v>5176</v>
      </c>
      <c r="E165" s="705" t="s">
        <v>281</v>
      </c>
      <c r="F165" s="707" t="s">
        <v>66</v>
      </c>
    </row>
    <row r="166" spans="1:6" ht="31.5">
      <c r="A166" s="738">
        <v>98</v>
      </c>
      <c r="B166" s="706" t="s">
        <v>5177</v>
      </c>
      <c r="C166" s="1110">
        <v>100000000</v>
      </c>
      <c r="D166" s="704" t="s">
        <v>5178</v>
      </c>
      <c r="E166" s="705" t="s">
        <v>281</v>
      </c>
      <c r="F166" s="707" t="s">
        <v>5151</v>
      </c>
    </row>
    <row r="167" spans="1:6" ht="31.5">
      <c r="A167" s="738">
        <v>99</v>
      </c>
      <c r="B167" s="706" t="s">
        <v>5179</v>
      </c>
      <c r="C167" s="1110">
        <v>100000000</v>
      </c>
      <c r="D167" s="704" t="s">
        <v>5180</v>
      </c>
      <c r="E167" s="705" t="s">
        <v>281</v>
      </c>
      <c r="F167" s="707" t="s">
        <v>5181</v>
      </c>
    </row>
    <row r="168" spans="1:6" ht="47.25">
      <c r="A168" s="738">
        <v>100</v>
      </c>
      <c r="B168" s="77" t="s">
        <v>5585</v>
      </c>
      <c r="C168" s="1018">
        <v>1236400000</v>
      </c>
      <c r="D168" s="906" t="s">
        <v>9295</v>
      </c>
      <c r="E168" s="760" t="s">
        <v>7938</v>
      </c>
      <c r="F168" s="77" t="s">
        <v>7939</v>
      </c>
    </row>
    <row r="169" spans="1:6" ht="47.25">
      <c r="A169" s="738">
        <v>101</v>
      </c>
      <c r="B169" s="77" t="s">
        <v>5585</v>
      </c>
      <c r="C169" s="1018">
        <v>926400000</v>
      </c>
      <c r="D169" s="906" t="s">
        <v>9295</v>
      </c>
      <c r="E169" s="760" t="s">
        <v>7940</v>
      </c>
      <c r="F169" s="77" t="s">
        <v>9296</v>
      </c>
    </row>
    <row r="170" spans="1:6" ht="47.25">
      <c r="A170" s="738">
        <v>102</v>
      </c>
      <c r="B170" s="77" t="s">
        <v>5585</v>
      </c>
      <c r="C170" s="1018">
        <v>1155000000</v>
      </c>
      <c r="D170" s="906" t="s">
        <v>9295</v>
      </c>
      <c r="E170" s="760" t="s">
        <v>7941</v>
      </c>
      <c r="F170" s="77" t="s">
        <v>7942</v>
      </c>
    </row>
    <row r="171" spans="1:6" ht="47.25">
      <c r="A171" s="738">
        <v>103</v>
      </c>
      <c r="B171" s="77" t="s">
        <v>5585</v>
      </c>
      <c r="C171" s="1018">
        <v>1049800000</v>
      </c>
      <c r="D171" s="906" t="s">
        <v>9295</v>
      </c>
      <c r="E171" s="760" t="s">
        <v>7943</v>
      </c>
      <c r="F171" s="77" t="s">
        <v>7944</v>
      </c>
    </row>
    <row r="172" spans="1:6" ht="47.25">
      <c r="A172" s="738">
        <v>104</v>
      </c>
      <c r="B172" s="77" t="s">
        <v>5585</v>
      </c>
      <c r="C172" s="1018">
        <v>1033800000</v>
      </c>
      <c r="D172" s="906" t="s">
        <v>9295</v>
      </c>
      <c r="E172" s="760" t="s">
        <v>7945</v>
      </c>
      <c r="F172" s="77" t="s">
        <v>7946</v>
      </c>
    </row>
    <row r="173" spans="1:6" ht="47.25">
      <c r="A173" s="738">
        <v>105</v>
      </c>
      <c r="B173" s="77" t="s">
        <v>5585</v>
      </c>
      <c r="C173" s="1018">
        <v>708400000</v>
      </c>
      <c r="D173" s="906" t="s">
        <v>9295</v>
      </c>
      <c r="E173" s="760" t="s">
        <v>7947</v>
      </c>
      <c r="F173" s="77" t="s">
        <v>7948</v>
      </c>
    </row>
    <row r="174" spans="1:6" ht="47.25">
      <c r="A174" s="738">
        <v>106</v>
      </c>
      <c r="B174" s="77" t="s">
        <v>5585</v>
      </c>
      <c r="C174" s="1018">
        <v>651400000</v>
      </c>
      <c r="D174" s="906" t="s">
        <v>9295</v>
      </c>
      <c r="E174" s="760" t="s">
        <v>7949</v>
      </c>
      <c r="F174" s="77" t="s">
        <v>7950</v>
      </c>
    </row>
    <row r="175" spans="1:6" ht="47.25">
      <c r="A175" s="738">
        <v>107</v>
      </c>
      <c r="B175" s="77" t="s">
        <v>5585</v>
      </c>
      <c r="C175" s="1018">
        <v>691400000</v>
      </c>
      <c r="D175" s="906" t="s">
        <v>9295</v>
      </c>
      <c r="E175" s="760" t="s">
        <v>7951</v>
      </c>
      <c r="F175" s="77" t="s">
        <v>7952</v>
      </c>
    </row>
    <row r="176" spans="1:6" ht="31.5">
      <c r="A176" s="738">
        <v>108</v>
      </c>
      <c r="B176" s="77" t="s">
        <v>5585</v>
      </c>
      <c r="C176" s="1018">
        <v>436000000</v>
      </c>
      <c r="D176" s="906" t="s">
        <v>9295</v>
      </c>
      <c r="E176" s="760" t="s">
        <v>7953</v>
      </c>
      <c r="F176" s="77" t="s">
        <v>7954</v>
      </c>
    </row>
    <row r="177" spans="1:6" ht="47.25">
      <c r="A177" s="738">
        <v>109</v>
      </c>
      <c r="B177" s="77" t="s">
        <v>5585</v>
      </c>
      <c r="C177" s="1018">
        <v>424000000</v>
      </c>
      <c r="D177" s="906" t="s">
        <v>9295</v>
      </c>
      <c r="E177" s="760" t="s">
        <v>7955</v>
      </c>
      <c r="F177" s="77" t="s">
        <v>7956</v>
      </c>
    </row>
    <row r="178" spans="1:6" ht="47.25">
      <c r="A178" s="738">
        <v>110</v>
      </c>
      <c r="B178" s="77" t="s">
        <v>5585</v>
      </c>
      <c r="C178" s="1018">
        <v>584000000</v>
      </c>
      <c r="D178" s="906" t="s">
        <v>9295</v>
      </c>
      <c r="E178" s="760" t="s">
        <v>7957</v>
      </c>
      <c r="F178" s="77" t="s">
        <v>7958</v>
      </c>
    </row>
    <row r="179" spans="1:6" ht="47.25">
      <c r="A179" s="738">
        <v>111</v>
      </c>
      <c r="B179" s="77" t="s">
        <v>5585</v>
      </c>
      <c r="C179" s="1018">
        <v>657000000</v>
      </c>
      <c r="D179" s="906" t="s">
        <v>9295</v>
      </c>
      <c r="E179" s="760" t="s">
        <v>7959</v>
      </c>
      <c r="F179" s="77" t="s">
        <v>7960</v>
      </c>
    </row>
    <row r="180" spans="1:6" ht="47.25">
      <c r="A180" s="738">
        <v>112</v>
      </c>
      <c r="B180" s="77" t="s">
        <v>5585</v>
      </c>
      <c r="C180" s="1018">
        <v>655200000</v>
      </c>
      <c r="D180" s="906" t="s">
        <v>9295</v>
      </c>
      <c r="E180" s="760" t="s">
        <v>7961</v>
      </c>
      <c r="F180" s="77" t="s">
        <v>7962</v>
      </c>
    </row>
    <row r="181" spans="1:6" ht="47.25">
      <c r="A181" s="738">
        <v>113</v>
      </c>
      <c r="B181" s="77" t="s">
        <v>5585</v>
      </c>
      <c r="C181" s="1018">
        <v>454200000</v>
      </c>
      <c r="D181" s="906" t="s">
        <v>9295</v>
      </c>
      <c r="E181" s="760" t="s">
        <v>7963</v>
      </c>
      <c r="F181" s="77" t="s">
        <v>7964</v>
      </c>
    </row>
    <row r="182" spans="1:6" ht="47.25">
      <c r="A182" s="738">
        <v>114</v>
      </c>
      <c r="B182" s="77" t="s">
        <v>5585</v>
      </c>
      <c r="C182" s="1018">
        <v>455000000</v>
      </c>
      <c r="D182" s="906" t="s">
        <v>9295</v>
      </c>
      <c r="E182" s="760" t="s">
        <v>7965</v>
      </c>
      <c r="F182" s="77" t="s">
        <v>7966</v>
      </c>
    </row>
    <row r="183" spans="1:6" ht="47.25">
      <c r="A183" s="738">
        <v>115</v>
      </c>
      <c r="B183" s="77" t="s">
        <v>5585</v>
      </c>
      <c r="C183" s="1018">
        <v>662800000</v>
      </c>
      <c r="D183" s="906" t="s">
        <v>9295</v>
      </c>
      <c r="E183" s="760" t="s">
        <v>7967</v>
      </c>
      <c r="F183" s="77" t="s">
        <v>7968</v>
      </c>
    </row>
    <row r="184" spans="1:6" ht="47.25">
      <c r="A184" s="738">
        <v>116</v>
      </c>
      <c r="B184" s="77" t="s">
        <v>5585</v>
      </c>
      <c r="C184" s="1018">
        <v>511000000</v>
      </c>
      <c r="D184" s="906" t="s">
        <v>9295</v>
      </c>
      <c r="E184" s="760" t="s">
        <v>7969</v>
      </c>
      <c r="F184" s="77" t="s">
        <v>7970</v>
      </c>
    </row>
    <row r="185" spans="1:6" ht="31.5">
      <c r="A185" s="738">
        <v>117</v>
      </c>
      <c r="B185" s="77" t="s">
        <v>5584</v>
      </c>
      <c r="C185" s="1018">
        <v>330800000</v>
      </c>
      <c r="D185" s="906" t="s">
        <v>9295</v>
      </c>
      <c r="E185" s="760" t="s">
        <v>7971</v>
      </c>
      <c r="F185" s="77" t="s">
        <v>7972</v>
      </c>
    </row>
    <row r="186" spans="1:6" ht="31.5">
      <c r="A186" s="738">
        <v>118</v>
      </c>
      <c r="B186" s="77" t="s">
        <v>5584</v>
      </c>
      <c r="C186" s="1018">
        <v>330800000</v>
      </c>
      <c r="D186" s="906" t="s">
        <v>9295</v>
      </c>
      <c r="E186" s="760" t="s">
        <v>7973</v>
      </c>
      <c r="F186" s="77" t="s">
        <v>7974</v>
      </c>
    </row>
    <row r="187" spans="1:6" ht="31.5">
      <c r="A187" s="738">
        <v>119</v>
      </c>
      <c r="B187" s="77" t="s">
        <v>5584</v>
      </c>
      <c r="C187" s="1018">
        <v>345200000</v>
      </c>
      <c r="D187" s="906" t="s">
        <v>9295</v>
      </c>
      <c r="E187" s="760" t="s">
        <v>7975</v>
      </c>
      <c r="F187" s="77" t="s">
        <v>7976</v>
      </c>
    </row>
    <row r="188" spans="1:6" ht="31.5">
      <c r="A188" s="738">
        <v>120</v>
      </c>
      <c r="B188" s="77" t="s">
        <v>5584</v>
      </c>
      <c r="C188" s="1018">
        <v>304800000</v>
      </c>
      <c r="D188" s="906" t="s">
        <v>9295</v>
      </c>
      <c r="E188" s="760" t="s">
        <v>7977</v>
      </c>
      <c r="F188" s="77" t="s">
        <v>7978</v>
      </c>
    </row>
    <row r="189" spans="1:6" ht="31.5">
      <c r="A189" s="738">
        <v>121</v>
      </c>
      <c r="B189" s="77" t="s">
        <v>5584</v>
      </c>
      <c r="C189" s="1018">
        <v>304800000</v>
      </c>
      <c r="D189" s="906" t="s">
        <v>9295</v>
      </c>
      <c r="E189" s="760" t="s">
        <v>7979</v>
      </c>
      <c r="F189" s="77" t="s">
        <v>7980</v>
      </c>
    </row>
    <row r="190" spans="1:6" ht="31.5">
      <c r="A190" s="738">
        <v>122</v>
      </c>
      <c r="B190" s="77" t="s">
        <v>5584</v>
      </c>
      <c r="C190" s="1018">
        <v>304400000</v>
      </c>
      <c r="D190" s="906" t="s">
        <v>9295</v>
      </c>
      <c r="E190" s="760" t="s">
        <v>7981</v>
      </c>
      <c r="F190" s="77" t="s">
        <v>7982</v>
      </c>
    </row>
    <row r="191" spans="1:6" ht="31.5">
      <c r="A191" s="738">
        <v>123</v>
      </c>
      <c r="B191" s="77" t="s">
        <v>5584</v>
      </c>
      <c r="C191" s="1018">
        <v>266000000</v>
      </c>
      <c r="D191" s="906" t="s">
        <v>9295</v>
      </c>
      <c r="E191" s="760" t="s">
        <v>7983</v>
      </c>
      <c r="F191" s="77" t="s">
        <v>7984</v>
      </c>
    </row>
    <row r="192" spans="1:6" ht="31.5">
      <c r="A192" s="738">
        <v>124</v>
      </c>
      <c r="B192" s="77" t="s">
        <v>5584</v>
      </c>
      <c r="C192" s="1018">
        <v>245200000</v>
      </c>
      <c r="D192" s="906" t="s">
        <v>9295</v>
      </c>
      <c r="E192" s="760" t="s">
        <v>7985</v>
      </c>
      <c r="F192" s="77" t="s">
        <v>7986</v>
      </c>
    </row>
    <row r="193" spans="1:6" ht="31.5">
      <c r="A193" s="738">
        <v>125</v>
      </c>
      <c r="B193" s="77" t="s">
        <v>9297</v>
      </c>
      <c r="C193" s="1018">
        <v>311600000</v>
      </c>
      <c r="D193" s="906" t="s">
        <v>9295</v>
      </c>
      <c r="E193" s="760" t="s">
        <v>7987</v>
      </c>
      <c r="F193" s="77" t="s">
        <v>9298</v>
      </c>
    </row>
    <row r="194" spans="1:6" ht="31.5">
      <c r="A194" s="738">
        <v>126</v>
      </c>
      <c r="B194" s="77" t="s">
        <v>5584</v>
      </c>
      <c r="C194" s="1018">
        <v>262800000</v>
      </c>
      <c r="D194" s="906" t="s">
        <v>9295</v>
      </c>
      <c r="E194" s="760" t="s">
        <v>7988</v>
      </c>
      <c r="F194" s="77" t="s">
        <v>7989</v>
      </c>
    </row>
    <row r="195" spans="1:6" ht="31.5">
      <c r="A195" s="738">
        <v>127</v>
      </c>
      <c r="B195" s="77" t="s">
        <v>5584</v>
      </c>
      <c r="C195" s="1018">
        <v>234800000</v>
      </c>
      <c r="D195" s="906" t="s">
        <v>9295</v>
      </c>
      <c r="E195" s="760" t="s">
        <v>7990</v>
      </c>
      <c r="F195" s="77" t="s">
        <v>7991</v>
      </c>
    </row>
    <row r="196" spans="1:6" ht="31.5">
      <c r="A196" s="738">
        <v>128</v>
      </c>
      <c r="B196" s="77" t="s">
        <v>5584</v>
      </c>
      <c r="C196" s="1018">
        <v>268000000</v>
      </c>
      <c r="D196" s="906" t="s">
        <v>9295</v>
      </c>
      <c r="E196" s="760" t="s">
        <v>7992</v>
      </c>
      <c r="F196" s="77" t="s">
        <v>7993</v>
      </c>
    </row>
    <row r="197" spans="1:6" ht="31.5">
      <c r="A197" s="738">
        <v>129</v>
      </c>
      <c r="B197" s="77" t="s">
        <v>5584</v>
      </c>
      <c r="C197" s="1018">
        <v>185200000</v>
      </c>
      <c r="D197" s="906" t="s">
        <v>9295</v>
      </c>
      <c r="E197" s="760" t="s">
        <v>7994</v>
      </c>
      <c r="F197" s="77" t="s">
        <v>7995</v>
      </c>
    </row>
    <row r="198" spans="1:6" ht="31.5">
      <c r="A198" s="738">
        <v>130</v>
      </c>
      <c r="B198" s="77" t="s">
        <v>5584</v>
      </c>
      <c r="C198" s="1018">
        <v>278400000</v>
      </c>
      <c r="D198" s="906" t="s">
        <v>9295</v>
      </c>
      <c r="E198" s="760" t="s">
        <v>7996</v>
      </c>
      <c r="F198" s="77" t="s">
        <v>7997</v>
      </c>
    </row>
    <row r="199" spans="1:6" ht="31.5">
      <c r="A199" s="738">
        <v>131</v>
      </c>
      <c r="B199" s="77" t="s">
        <v>5584</v>
      </c>
      <c r="C199" s="1018">
        <v>272800000</v>
      </c>
      <c r="D199" s="906" t="s">
        <v>9295</v>
      </c>
      <c r="E199" s="760" t="s">
        <v>7998</v>
      </c>
      <c r="F199" s="77" t="s">
        <v>7999</v>
      </c>
    </row>
    <row r="200" spans="1:6" ht="31.5">
      <c r="A200" s="738">
        <v>132</v>
      </c>
      <c r="B200" s="77" t="s">
        <v>5584</v>
      </c>
      <c r="C200" s="1018">
        <v>196800000</v>
      </c>
      <c r="D200" s="906" t="s">
        <v>9295</v>
      </c>
      <c r="E200" s="760" t="s">
        <v>8000</v>
      </c>
      <c r="F200" s="77" t="s">
        <v>8001</v>
      </c>
    </row>
    <row r="201" spans="1:6" ht="31.5">
      <c r="A201" s="738">
        <v>133</v>
      </c>
      <c r="B201" s="77" t="s">
        <v>5584</v>
      </c>
      <c r="C201" s="1018">
        <v>239600000</v>
      </c>
      <c r="D201" s="906" t="s">
        <v>9295</v>
      </c>
      <c r="E201" s="760" t="s">
        <v>8002</v>
      </c>
      <c r="F201" s="77" t="s">
        <v>8003</v>
      </c>
    </row>
    <row r="202" spans="1:6" ht="31.5">
      <c r="A202" s="738">
        <v>134</v>
      </c>
      <c r="B202" s="77" t="s">
        <v>5584</v>
      </c>
      <c r="C202" s="1018">
        <v>240800000</v>
      </c>
      <c r="D202" s="906" t="s">
        <v>9295</v>
      </c>
      <c r="E202" s="760" t="s">
        <v>8004</v>
      </c>
      <c r="F202" s="77" t="s">
        <v>8005</v>
      </c>
    </row>
    <row r="203" spans="1:6" ht="31.5">
      <c r="A203" s="738">
        <v>135</v>
      </c>
      <c r="B203" s="77" t="s">
        <v>5584</v>
      </c>
      <c r="C203" s="1018">
        <v>184800000</v>
      </c>
      <c r="D203" s="906" t="s">
        <v>9295</v>
      </c>
      <c r="E203" s="760" t="s">
        <v>8006</v>
      </c>
      <c r="F203" s="77" t="s">
        <v>8007</v>
      </c>
    </row>
    <row r="204" spans="1:6" ht="31.5">
      <c r="A204" s="738">
        <v>136</v>
      </c>
      <c r="B204" s="77" t="s">
        <v>5584</v>
      </c>
      <c r="C204" s="1018">
        <v>271600000</v>
      </c>
      <c r="D204" s="906" t="s">
        <v>9295</v>
      </c>
      <c r="E204" s="760" t="s">
        <v>8008</v>
      </c>
      <c r="F204" s="77" t="s">
        <v>8009</v>
      </c>
    </row>
    <row r="205" spans="1:6" ht="31.5">
      <c r="A205" s="738">
        <v>137</v>
      </c>
      <c r="B205" s="77" t="s">
        <v>5584</v>
      </c>
      <c r="C205" s="1018">
        <v>138000000</v>
      </c>
      <c r="D205" s="906" t="s">
        <v>9295</v>
      </c>
      <c r="E205" s="760" t="s">
        <v>8010</v>
      </c>
      <c r="F205" s="77" t="s">
        <v>8011</v>
      </c>
    </row>
    <row r="206" spans="1:6" ht="31.5">
      <c r="A206" s="738">
        <v>138</v>
      </c>
      <c r="B206" s="77" t="s">
        <v>5584</v>
      </c>
      <c r="C206" s="1018">
        <v>267600000</v>
      </c>
      <c r="D206" s="906" t="s">
        <v>9295</v>
      </c>
      <c r="E206" s="760" t="s">
        <v>8012</v>
      </c>
      <c r="F206" s="77" t="s">
        <v>8013</v>
      </c>
    </row>
    <row r="207" spans="1:6" ht="31.5">
      <c r="A207" s="738">
        <v>139</v>
      </c>
      <c r="B207" s="77" t="s">
        <v>5584</v>
      </c>
      <c r="C207" s="1018">
        <v>141600000</v>
      </c>
      <c r="D207" s="906" t="s">
        <v>9295</v>
      </c>
      <c r="E207" s="760" t="s">
        <v>8014</v>
      </c>
      <c r="F207" s="77" t="s">
        <v>8015</v>
      </c>
    </row>
    <row r="208" spans="1:6" ht="31.5">
      <c r="A208" s="738">
        <v>140</v>
      </c>
      <c r="B208" s="77" t="s">
        <v>5584</v>
      </c>
      <c r="C208" s="1018">
        <v>263200000</v>
      </c>
      <c r="D208" s="906" t="s">
        <v>9295</v>
      </c>
      <c r="E208" s="760" t="s">
        <v>7988</v>
      </c>
      <c r="F208" s="77" t="s">
        <v>8016</v>
      </c>
    </row>
    <row r="209" spans="1:6" ht="31.5">
      <c r="A209" s="738">
        <v>141</v>
      </c>
      <c r="B209" s="77" t="s">
        <v>5584</v>
      </c>
      <c r="C209" s="1018">
        <v>117600000</v>
      </c>
      <c r="D209" s="906" t="s">
        <v>9295</v>
      </c>
      <c r="E209" s="760" t="s">
        <v>8017</v>
      </c>
      <c r="F209" s="77" t="s">
        <v>8018</v>
      </c>
    </row>
    <row r="210" spans="1:6" ht="31.5">
      <c r="A210" s="738">
        <v>142</v>
      </c>
      <c r="B210" s="77" t="s">
        <v>5584</v>
      </c>
      <c r="C210" s="1018">
        <v>86400000</v>
      </c>
      <c r="D210" s="906" t="s">
        <v>9295</v>
      </c>
      <c r="E210" s="760" t="s">
        <v>8019</v>
      </c>
      <c r="F210" s="77" t="s">
        <v>8020</v>
      </c>
    </row>
    <row r="211" spans="1:6" ht="31.5">
      <c r="A211" s="738">
        <v>143</v>
      </c>
      <c r="B211" s="77" t="s">
        <v>5584</v>
      </c>
      <c r="C211" s="1018">
        <v>151200000</v>
      </c>
      <c r="D211" s="906" t="s">
        <v>9295</v>
      </c>
      <c r="E211" s="760" t="s">
        <v>8021</v>
      </c>
      <c r="F211" s="77" t="s">
        <v>8022</v>
      </c>
    </row>
    <row r="212" spans="1:6" ht="31.5">
      <c r="A212" s="738">
        <v>144</v>
      </c>
      <c r="B212" s="77" t="s">
        <v>5584</v>
      </c>
      <c r="C212" s="1018">
        <v>200400000</v>
      </c>
      <c r="D212" s="906" t="s">
        <v>9295</v>
      </c>
      <c r="E212" s="760" t="s">
        <v>8023</v>
      </c>
      <c r="F212" s="77" t="s">
        <v>8024</v>
      </c>
    </row>
    <row r="213" spans="1:6" ht="31.5">
      <c r="A213" s="738">
        <v>145</v>
      </c>
      <c r="B213" s="77" t="s">
        <v>5584</v>
      </c>
      <c r="C213" s="1018">
        <v>50400000</v>
      </c>
      <c r="D213" s="906" t="s">
        <v>9295</v>
      </c>
      <c r="E213" s="760" t="s">
        <v>8025</v>
      </c>
      <c r="F213" s="77" t="s">
        <v>8026</v>
      </c>
    </row>
    <row r="214" spans="1:6" ht="31.5">
      <c r="A214" s="738">
        <v>146</v>
      </c>
      <c r="B214" s="77" t="s">
        <v>5584</v>
      </c>
      <c r="C214" s="1018">
        <v>264800000</v>
      </c>
      <c r="D214" s="906" t="s">
        <v>9295</v>
      </c>
      <c r="E214" s="760" t="s">
        <v>8027</v>
      </c>
      <c r="F214" s="77" t="s">
        <v>8028</v>
      </c>
    </row>
    <row r="215" spans="1:6" ht="31.5">
      <c r="A215" s="738">
        <v>147</v>
      </c>
      <c r="B215" s="77" t="s">
        <v>5584</v>
      </c>
      <c r="C215" s="1018">
        <v>212400000</v>
      </c>
      <c r="D215" s="906" t="s">
        <v>9295</v>
      </c>
      <c r="E215" s="760" t="s">
        <v>8029</v>
      </c>
      <c r="F215" s="77" t="s">
        <v>8030</v>
      </c>
    </row>
    <row r="216" spans="1:6" ht="31.5">
      <c r="A216" s="738">
        <v>148</v>
      </c>
      <c r="B216" s="77" t="s">
        <v>5584</v>
      </c>
      <c r="C216" s="1018">
        <v>34000000</v>
      </c>
      <c r="D216" s="906" t="s">
        <v>9295</v>
      </c>
      <c r="E216" s="760" t="s">
        <v>8031</v>
      </c>
      <c r="F216" s="77" t="s">
        <v>8032</v>
      </c>
    </row>
    <row r="217" spans="1:6" ht="31.5">
      <c r="A217" s="738">
        <v>149</v>
      </c>
      <c r="B217" s="77" t="s">
        <v>5584</v>
      </c>
      <c r="C217" s="1018">
        <v>267600000</v>
      </c>
      <c r="D217" s="906" t="s">
        <v>9295</v>
      </c>
      <c r="E217" s="760" t="s">
        <v>8033</v>
      </c>
      <c r="F217" s="77" t="s">
        <v>8034</v>
      </c>
    </row>
    <row r="218" spans="1:6" ht="31.5">
      <c r="A218" s="738">
        <v>150</v>
      </c>
      <c r="B218" s="77" t="s">
        <v>5584</v>
      </c>
      <c r="C218" s="1018">
        <v>303600000</v>
      </c>
      <c r="D218" s="906" t="s">
        <v>9295</v>
      </c>
      <c r="E218" s="760" t="s">
        <v>8035</v>
      </c>
      <c r="F218" s="77" t="s">
        <v>8036</v>
      </c>
    </row>
    <row r="219" spans="1:6" ht="31.5">
      <c r="A219" s="738">
        <v>151</v>
      </c>
      <c r="B219" s="77" t="s">
        <v>5584</v>
      </c>
      <c r="C219" s="1018">
        <v>300400000</v>
      </c>
      <c r="D219" s="906" t="s">
        <v>9295</v>
      </c>
      <c r="E219" s="760" t="s">
        <v>8037</v>
      </c>
      <c r="F219" s="77" t="s">
        <v>8038</v>
      </c>
    </row>
    <row r="220" spans="1:6" ht="31.5">
      <c r="A220" s="738">
        <v>152</v>
      </c>
      <c r="B220" s="77" t="s">
        <v>5584</v>
      </c>
      <c r="C220" s="1018">
        <v>227200000</v>
      </c>
      <c r="D220" s="906" t="s">
        <v>9295</v>
      </c>
      <c r="E220" s="760" t="s">
        <v>8039</v>
      </c>
      <c r="F220" s="77" t="s">
        <v>8040</v>
      </c>
    </row>
    <row r="221" spans="1:6" ht="31.5">
      <c r="A221" s="738">
        <v>153</v>
      </c>
      <c r="B221" s="77" t="s">
        <v>5584</v>
      </c>
      <c r="C221" s="1018">
        <v>183600000</v>
      </c>
      <c r="D221" s="906" t="s">
        <v>9295</v>
      </c>
      <c r="E221" s="760" t="s">
        <v>8041</v>
      </c>
      <c r="F221" s="77" t="s">
        <v>8042</v>
      </c>
    </row>
    <row r="222" spans="1:6" ht="31.5">
      <c r="A222" s="738">
        <v>154</v>
      </c>
      <c r="B222" s="77" t="s">
        <v>5584</v>
      </c>
      <c r="C222" s="1018">
        <v>88800000</v>
      </c>
      <c r="D222" s="906" t="s">
        <v>9295</v>
      </c>
      <c r="E222" s="760" t="s">
        <v>8043</v>
      </c>
      <c r="F222" s="77" t="s">
        <v>8044</v>
      </c>
    </row>
    <row r="223" spans="1:6" ht="31.5">
      <c r="A223" s="738">
        <v>155</v>
      </c>
      <c r="B223" s="77" t="s">
        <v>5584</v>
      </c>
      <c r="C223" s="1018">
        <v>303600000</v>
      </c>
      <c r="D223" s="906" t="s">
        <v>9295</v>
      </c>
      <c r="E223" s="760" t="s">
        <v>8045</v>
      </c>
      <c r="F223" s="77" t="s">
        <v>8046</v>
      </c>
    </row>
    <row r="224" spans="1:6" ht="31.5">
      <c r="A224" s="738">
        <v>156</v>
      </c>
      <c r="B224" s="77" t="s">
        <v>5584</v>
      </c>
      <c r="C224" s="1018">
        <v>166400000</v>
      </c>
      <c r="D224" s="906" t="s">
        <v>9295</v>
      </c>
      <c r="E224" s="760" t="s">
        <v>8047</v>
      </c>
      <c r="F224" s="77" t="s">
        <v>8048</v>
      </c>
    </row>
    <row r="225" spans="1:6" ht="31.5">
      <c r="A225" s="738">
        <v>157</v>
      </c>
      <c r="B225" s="77" t="s">
        <v>5584</v>
      </c>
      <c r="C225" s="1018">
        <v>54400000</v>
      </c>
      <c r="D225" s="906" t="s">
        <v>9295</v>
      </c>
      <c r="E225" s="760" t="s">
        <v>8049</v>
      </c>
      <c r="F225" s="77" t="s">
        <v>8050</v>
      </c>
    </row>
    <row r="226" spans="1:6" ht="31.5">
      <c r="A226" s="738">
        <v>158</v>
      </c>
      <c r="B226" s="77" t="s">
        <v>5584</v>
      </c>
      <c r="C226" s="1018">
        <v>227600000</v>
      </c>
      <c r="D226" s="906" t="s">
        <v>9295</v>
      </c>
      <c r="E226" s="760" t="s">
        <v>8051</v>
      </c>
      <c r="F226" s="77" t="s">
        <v>8052</v>
      </c>
    </row>
    <row r="227" spans="1:6" ht="31.5">
      <c r="A227" s="738">
        <v>159</v>
      </c>
      <c r="B227" s="77" t="s">
        <v>5584</v>
      </c>
      <c r="C227" s="1018">
        <v>51600000</v>
      </c>
      <c r="D227" s="906" t="s">
        <v>9295</v>
      </c>
      <c r="E227" s="760" t="s">
        <v>8053</v>
      </c>
      <c r="F227" s="77" t="s">
        <v>8054</v>
      </c>
    </row>
    <row r="228" spans="1:6" ht="31.5">
      <c r="A228" s="738">
        <v>160</v>
      </c>
      <c r="B228" s="77" t="s">
        <v>5584</v>
      </c>
      <c r="C228" s="1018">
        <v>103600000</v>
      </c>
      <c r="D228" s="906" t="s">
        <v>9295</v>
      </c>
      <c r="E228" s="760" t="s">
        <v>8055</v>
      </c>
      <c r="F228" s="77" t="s">
        <v>8056</v>
      </c>
    </row>
    <row r="229" spans="1:6" ht="31.5">
      <c r="A229" s="738">
        <v>161</v>
      </c>
      <c r="B229" s="77" t="s">
        <v>5584</v>
      </c>
      <c r="C229" s="1018">
        <v>302400000</v>
      </c>
      <c r="D229" s="906" t="s">
        <v>9295</v>
      </c>
      <c r="E229" s="760" t="s">
        <v>8057</v>
      </c>
      <c r="F229" s="77" t="s">
        <v>8058</v>
      </c>
    </row>
    <row r="230" spans="1:6" ht="31.5">
      <c r="A230" s="738">
        <v>162</v>
      </c>
      <c r="B230" s="77" t="s">
        <v>5584</v>
      </c>
      <c r="C230" s="1018">
        <v>142400000</v>
      </c>
      <c r="D230" s="906" t="s">
        <v>9295</v>
      </c>
      <c r="E230" s="760" t="s">
        <v>8059</v>
      </c>
      <c r="F230" s="77" t="s">
        <v>8060</v>
      </c>
    </row>
    <row r="231" spans="1:6" ht="31.5">
      <c r="A231" s="738">
        <v>163</v>
      </c>
      <c r="B231" s="77" t="s">
        <v>5584</v>
      </c>
      <c r="C231" s="1018">
        <v>49600000</v>
      </c>
      <c r="D231" s="906" t="s">
        <v>9295</v>
      </c>
      <c r="E231" s="760" t="s">
        <v>8061</v>
      </c>
      <c r="F231" s="77" t="s">
        <v>8062</v>
      </c>
    </row>
    <row r="232" spans="1:6" ht="31.5">
      <c r="A232" s="738">
        <v>164</v>
      </c>
      <c r="B232" s="77" t="s">
        <v>5584</v>
      </c>
      <c r="C232" s="1018">
        <v>174000000</v>
      </c>
      <c r="D232" s="906" t="s">
        <v>9295</v>
      </c>
      <c r="E232" s="760" t="s">
        <v>8063</v>
      </c>
      <c r="F232" s="77" t="s">
        <v>8064</v>
      </c>
    </row>
    <row r="233" spans="1:6" ht="31.5">
      <c r="A233" s="738">
        <v>165</v>
      </c>
      <c r="B233" s="77" t="s">
        <v>5584</v>
      </c>
      <c r="C233" s="1018">
        <v>120000000</v>
      </c>
      <c r="D233" s="906" t="s">
        <v>9295</v>
      </c>
      <c r="E233" s="760" t="s">
        <v>8065</v>
      </c>
      <c r="F233" s="77" t="s">
        <v>8066</v>
      </c>
    </row>
    <row r="234" spans="1:6" ht="31.5">
      <c r="A234" s="738">
        <v>166</v>
      </c>
      <c r="B234" s="77" t="s">
        <v>5584</v>
      </c>
      <c r="C234" s="1018">
        <v>116800000</v>
      </c>
      <c r="D234" s="906" t="s">
        <v>9295</v>
      </c>
      <c r="E234" s="760" t="s">
        <v>8067</v>
      </c>
      <c r="F234" s="77" t="s">
        <v>8068</v>
      </c>
    </row>
    <row r="235" spans="1:6" ht="31.5">
      <c r="A235" s="738">
        <v>167</v>
      </c>
      <c r="B235" s="77" t="s">
        <v>5584</v>
      </c>
      <c r="C235" s="1018">
        <v>82400000</v>
      </c>
      <c r="D235" s="906" t="s">
        <v>9295</v>
      </c>
      <c r="E235" s="760" t="s">
        <v>8069</v>
      </c>
      <c r="F235" s="77" t="s">
        <v>8070</v>
      </c>
    </row>
    <row r="236" spans="1:6">
      <c r="A236" s="738"/>
      <c r="B236" s="706"/>
      <c r="C236" s="1113"/>
      <c r="D236" s="704"/>
      <c r="E236" s="705"/>
      <c r="F236" s="702"/>
    </row>
    <row r="237" spans="1:6">
      <c r="A237" s="699"/>
      <c r="B237" s="706"/>
      <c r="C237" s="1110"/>
      <c r="D237" s="704"/>
      <c r="E237" s="705"/>
      <c r="F237" s="707"/>
    </row>
    <row r="238" spans="1:6">
      <c r="A238" s="699"/>
      <c r="B238" s="703" t="s">
        <v>5182</v>
      </c>
      <c r="C238" s="1116">
        <v>2250000000</v>
      </c>
      <c r="D238" s="704"/>
      <c r="E238" s="705" t="s">
        <v>389</v>
      </c>
      <c r="F238" s="707"/>
    </row>
    <row r="239" spans="1:6" ht="31.5">
      <c r="A239" s="738">
        <v>1</v>
      </c>
      <c r="B239" s="706" t="s">
        <v>5183</v>
      </c>
      <c r="C239" s="1110">
        <v>300000000</v>
      </c>
      <c r="D239" s="704" t="s">
        <v>5184</v>
      </c>
      <c r="E239" s="705" t="s">
        <v>333</v>
      </c>
      <c r="F239" s="707" t="s">
        <v>375</v>
      </c>
    </row>
    <row r="240" spans="1:6" ht="31.5">
      <c r="A240" s="738">
        <v>2</v>
      </c>
      <c r="B240" s="706" t="s">
        <v>5185</v>
      </c>
      <c r="C240" s="1110">
        <v>15000000</v>
      </c>
      <c r="D240" s="704" t="s">
        <v>5186</v>
      </c>
      <c r="E240" s="705" t="s">
        <v>5187</v>
      </c>
      <c r="F240" s="707" t="s">
        <v>375</v>
      </c>
    </row>
    <row r="241" spans="1:6" ht="31.5">
      <c r="A241" s="738">
        <v>3</v>
      </c>
      <c r="B241" s="706" t="s">
        <v>5188</v>
      </c>
      <c r="C241" s="1110">
        <v>100000000</v>
      </c>
      <c r="D241" s="704" t="s">
        <v>5189</v>
      </c>
      <c r="E241" s="705" t="s">
        <v>254</v>
      </c>
      <c r="F241" s="707" t="s">
        <v>375</v>
      </c>
    </row>
    <row r="242" spans="1:6" ht="31.5">
      <c r="A242" s="738">
        <v>4</v>
      </c>
      <c r="B242" s="706" t="s">
        <v>5190</v>
      </c>
      <c r="C242" s="1110">
        <v>55000000</v>
      </c>
      <c r="D242" s="704" t="s">
        <v>5191</v>
      </c>
      <c r="E242" s="705" t="s">
        <v>5192</v>
      </c>
      <c r="F242" s="707" t="s">
        <v>4923</v>
      </c>
    </row>
    <row r="243" spans="1:6" ht="31.5">
      <c r="A243" s="738">
        <v>5</v>
      </c>
      <c r="B243" s="706" t="s">
        <v>5193</v>
      </c>
      <c r="C243" s="1110">
        <v>70000000</v>
      </c>
      <c r="D243" s="704" t="s">
        <v>5194</v>
      </c>
      <c r="E243" s="705" t="s">
        <v>5195</v>
      </c>
      <c r="F243" s="707" t="s">
        <v>4923</v>
      </c>
    </row>
    <row r="244" spans="1:6" ht="31.5">
      <c r="A244" s="738">
        <v>6</v>
      </c>
      <c r="B244" s="706" t="s">
        <v>5196</v>
      </c>
      <c r="C244" s="1110">
        <v>55000000</v>
      </c>
      <c r="D244" s="704" t="s">
        <v>5197</v>
      </c>
      <c r="E244" s="705" t="s">
        <v>250</v>
      </c>
      <c r="F244" s="707" t="s">
        <v>5198</v>
      </c>
    </row>
    <row r="245" spans="1:6" ht="31.5">
      <c r="A245" s="738">
        <v>7</v>
      </c>
      <c r="B245" s="706" t="s">
        <v>5199</v>
      </c>
      <c r="C245" s="1110">
        <v>320000000</v>
      </c>
      <c r="D245" s="704" t="s">
        <v>5200</v>
      </c>
      <c r="E245" s="705" t="s">
        <v>254</v>
      </c>
      <c r="F245" s="707" t="s">
        <v>5201</v>
      </c>
    </row>
    <row r="246" spans="1:6" ht="31.5">
      <c r="A246" s="738">
        <v>8</v>
      </c>
      <c r="B246" s="706" t="s">
        <v>5202</v>
      </c>
      <c r="C246" s="1110">
        <v>100000000</v>
      </c>
      <c r="D246" s="704" t="s">
        <v>5203</v>
      </c>
      <c r="E246" s="705" t="s">
        <v>254</v>
      </c>
      <c r="F246" s="707" t="s">
        <v>375</v>
      </c>
    </row>
    <row r="247" spans="1:6" ht="31.5">
      <c r="A247" s="738">
        <v>9</v>
      </c>
      <c r="B247" s="706" t="s">
        <v>5586</v>
      </c>
      <c r="C247" s="1110">
        <v>20000000</v>
      </c>
      <c r="D247" s="704" t="s">
        <v>5587</v>
      </c>
      <c r="E247" s="705" t="s">
        <v>254</v>
      </c>
      <c r="F247" s="707" t="s">
        <v>375</v>
      </c>
    </row>
    <row r="248" spans="1:6" ht="31.5">
      <c r="A248" s="738">
        <v>10</v>
      </c>
      <c r="B248" s="706" t="s">
        <v>5204</v>
      </c>
      <c r="C248" s="1110">
        <v>230000000</v>
      </c>
      <c r="D248" s="704" t="s">
        <v>5197</v>
      </c>
      <c r="E248" s="705" t="s">
        <v>5205</v>
      </c>
      <c r="F248" s="707" t="s">
        <v>5206</v>
      </c>
    </row>
    <row r="249" spans="1:6" ht="31.5">
      <c r="A249" s="738">
        <v>11</v>
      </c>
      <c r="B249" s="706" t="s">
        <v>5588</v>
      </c>
      <c r="C249" s="1110">
        <v>20000000</v>
      </c>
      <c r="D249" s="704" t="s">
        <v>5589</v>
      </c>
      <c r="E249" s="705" t="s">
        <v>254</v>
      </c>
      <c r="F249" s="707" t="s">
        <v>375</v>
      </c>
    </row>
    <row r="250" spans="1:6" s="903" customFormat="1" ht="31.5">
      <c r="A250" s="738">
        <v>12</v>
      </c>
      <c r="B250" s="706" t="s">
        <v>5207</v>
      </c>
      <c r="C250" s="1110">
        <v>50000000</v>
      </c>
      <c r="D250" s="704" t="s">
        <v>5208</v>
      </c>
      <c r="E250" s="705" t="s">
        <v>250</v>
      </c>
      <c r="F250" s="707" t="s">
        <v>375</v>
      </c>
    </row>
    <row r="251" spans="1:6" ht="31.5">
      <c r="A251" s="738">
        <v>13</v>
      </c>
      <c r="B251" s="706" t="s">
        <v>5590</v>
      </c>
      <c r="C251" s="1110">
        <v>20000000</v>
      </c>
      <c r="D251" s="704" t="s">
        <v>5591</v>
      </c>
      <c r="E251" s="705" t="s">
        <v>5592</v>
      </c>
      <c r="F251" s="707" t="s">
        <v>375</v>
      </c>
    </row>
    <row r="252" spans="1:6" ht="31.5">
      <c r="A252" s="738">
        <v>14</v>
      </c>
      <c r="B252" s="706" t="s">
        <v>5209</v>
      </c>
      <c r="C252" s="1110">
        <v>500000000</v>
      </c>
      <c r="D252" s="704" t="s">
        <v>5210</v>
      </c>
      <c r="E252" s="705" t="s">
        <v>5211</v>
      </c>
      <c r="F252" s="707" t="s">
        <v>375</v>
      </c>
    </row>
    <row r="253" spans="1:6" ht="31.5">
      <c r="A253" s="738">
        <v>15</v>
      </c>
      <c r="B253" s="704" t="s">
        <v>5593</v>
      </c>
      <c r="C253" s="1111">
        <v>10000000</v>
      </c>
      <c r="D253" s="704" t="s">
        <v>5594</v>
      </c>
      <c r="E253" s="699" t="s">
        <v>250</v>
      </c>
      <c r="F253" s="702" t="s">
        <v>5595</v>
      </c>
    </row>
    <row r="254" spans="1:6" ht="31.5">
      <c r="A254" s="738">
        <v>16</v>
      </c>
      <c r="B254" s="706" t="s">
        <v>5212</v>
      </c>
      <c r="C254" s="1114">
        <v>280000000</v>
      </c>
      <c r="D254" s="704" t="s">
        <v>5213</v>
      </c>
      <c r="E254" s="705" t="s">
        <v>254</v>
      </c>
      <c r="F254" s="702" t="s">
        <v>375</v>
      </c>
    </row>
    <row r="255" spans="1:6" ht="31.5">
      <c r="A255" s="738">
        <v>17</v>
      </c>
      <c r="B255" s="706" t="s">
        <v>5214</v>
      </c>
      <c r="C255" s="1110">
        <v>20000000</v>
      </c>
      <c r="D255" s="704" t="s">
        <v>5215</v>
      </c>
      <c r="E255" s="705" t="s">
        <v>254</v>
      </c>
      <c r="F255" s="707" t="s">
        <v>2728</v>
      </c>
    </row>
    <row r="256" spans="1:6" ht="31.5">
      <c r="A256" s="738">
        <v>18</v>
      </c>
      <c r="B256" s="706" t="s">
        <v>5216</v>
      </c>
      <c r="C256" s="1110">
        <v>15000000</v>
      </c>
      <c r="D256" s="704" t="s">
        <v>5217</v>
      </c>
      <c r="E256" s="705" t="s">
        <v>250</v>
      </c>
      <c r="F256" s="707" t="s">
        <v>375</v>
      </c>
    </row>
    <row r="257" spans="1:6">
      <c r="A257" s="738">
        <v>19</v>
      </c>
      <c r="B257" s="706" t="s">
        <v>5218</v>
      </c>
      <c r="C257" s="1110">
        <v>50000000</v>
      </c>
      <c r="D257" s="704" t="s">
        <v>5219</v>
      </c>
      <c r="E257" s="705" t="s">
        <v>5220</v>
      </c>
      <c r="F257" s="707" t="s">
        <v>5221</v>
      </c>
    </row>
    <row r="258" spans="1:6" ht="47.25">
      <c r="A258" s="738">
        <v>20</v>
      </c>
      <c r="B258" s="706" t="s">
        <v>5222</v>
      </c>
      <c r="C258" s="1110">
        <v>20000000</v>
      </c>
      <c r="D258" s="704" t="s">
        <v>5223</v>
      </c>
      <c r="E258" s="705" t="s">
        <v>254</v>
      </c>
      <c r="F258" s="702" t="s">
        <v>375</v>
      </c>
    </row>
    <row r="259" spans="1:6">
      <c r="A259" s="699"/>
      <c r="B259" s="706"/>
      <c r="C259" s="1110"/>
      <c r="D259" s="704"/>
      <c r="E259" s="705"/>
      <c r="F259" s="707"/>
    </row>
    <row r="260" spans="1:6">
      <c r="A260" s="733"/>
      <c r="B260" s="734" t="s">
        <v>5224</v>
      </c>
      <c r="C260" s="1115">
        <v>2049449750</v>
      </c>
      <c r="D260" s="704"/>
      <c r="E260" s="699" t="s">
        <v>389</v>
      </c>
      <c r="F260" s="702"/>
    </row>
    <row r="261" spans="1:6">
      <c r="A261" s="738">
        <v>1</v>
      </c>
      <c r="B261" s="706" t="s">
        <v>5225</v>
      </c>
      <c r="C261" s="1114">
        <v>50000000</v>
      </c>
      <c r="D261" s="704" t="s">
        <v>5226</v>
      </c>
      <c r="E261" s="705" t="s">
        <v>5227</v>
      </c>
      <c r="F261" s="702" t="s">
        <v>4847</v>
      </c>
    </row>
    <row r="262" spans="1:6" ht="31.5">
      <c r="A262" s="738">
        <v>2</v>
      </c>
      <c r="B262" s="706" t="s">
        <v>5228</v>
      </c>
      <c r="C262" s="1111">
        <v>40000000</v>
      </c>
      <c r="D262" s="704" t="s">
        <v>5229</v>
      </c>
      <c r="E262" s="699" t="s">
        <v>5230</v>
      </c>
      <c r="F262" s="702" t="s">
        <v>5231</v>
      </c>
    </row>
    <row r="263" spans="1:6" ht="31.5">
      <c r="A263" s="738">
        <v>3</v>
      </c>
      <c r="B263" s="706" t="s">
        <v>5596</v>
      </c>
      <c r="C263" s="1110">
        <v>40000000</v>
      </c>
      <c r="D263" s="704" t="s">
        <v>5597</v>
      </c>
      <c r="E263" s="705" t="s">
        <v>5598</v>
      </c>
      <c r="F263" s="707" t="s">
        <v>4847</v>
      </c>
    </row>
    <row r="264" spans="1:6" ht="31.5">
      <c r="A264" s="738">
        <v>4</v>
      </c>
      <c r="B264" s="706" t="s">
        <v>5599</v>
      </c>
      <c r="C264" s="1110">
        <v>35000000</v>
      </c>
      <c r="D264" s="704" t="s">
        <v>5600</v>
      </c>
      <c r="E264" s="705" t="s">
        <v>5601</v>
      </c>
      <c r="F264" s="707" t="s">
        <v>5602</v>
      </c>
    </row>
    <row r="265" spans="1:6" ht="31.5">
      <c r="A265" s="738">
        <v>5</v>
      </c>
      <c r="B265" s="704" t="s">
        <v>5232</v>
      </c>
      <c r="C265" s="1111">
        <v>40000000</v>
      </c>
      <c r="D265" s="704" t="s">
        <v>5233</v>
      </c>
      <c r="E265" s="699" t="s">
        <v>5234</v>
      </c>
      <c r="F265" s="702" t="s">
        <v>4847</v>
      </c>
    </row>
    <row r="266" spans="1:6" ht="63">
      <c r="A266" s="738">
        <v>6</v>
      </c>
      <c r="B266" s="706" t="s">
        <v>5603</v>
      </c>
      <c r="C266" s="1114">
        <v>45000000</v>
      </c>
      <c r="D266" s="704" t="s">
        <v>5604</v>
      </c>
      <c r="E266" s="705" t="s">
        <v>250</v>
      </c>
      <c r="F266" s="702" t="s">
        <v>5605</v>
      </c>
    </row>
    <row r="267" spans="1:6" ht="31.5">
      <c r="A267" s="738">
        <v>7</v>
      </c>
      <c r="B267" s="706" t="s">
        <v>5235</v>
      </c>
      <c r="C267" s="1111">
        <v>551500000</v>
      </c>
      <c r="D267" s="704" t="s">
        <v>5236</v>
      </c>
      <c r="E267" s="699" t="s">
        <v>5237</v>
      </c>
      <c r="F267" s="702"/>
    </row>
    <row r="268" spans="1:6" ht="47.25">
      <c r="A268" s="738">
        <v>8</v>
      </c>
      <c r="B268" s="706" t="s">
        <v>5606</v>
      </c>
      <c r="C268" s="1110">
        <v>320000000</v>
      </c>
      <c r="D268" s="704" t="s">
        <v>5607</v>
      </c>
      <c r="E268" s="705" t="s">
        <v>5608</v>
      </c>
      <c r="F268" s="707" t="s">
        <v>5241</v>
      </c>
    </row>
    <row r="269" spans="1:6" ht="31.5">
      <c r="A269" s="738">
        <v>9</v>
      </c>
      <c r="B269" s="706" t="s">
        <v>5609</v>
      </c>
      <c r="C269" s="1110">
        <v>88849000</v>
      </c>
      <c r="D269" s="704" t="s">
        <v>5607</v>
      </c>
      <c r="E269" s="705" t="s">
        <v>4891</v>
      </c>
      <c r="F269" s="707" t="s">
        <v>5241</v>
      </c>
    </row>
    <row r="270" spans="1:6" ht="31.5">
      <c r="A270" s="738">
        <v>10</v>
      </c>
      <c r="B270" s="706" t="s">
        <v>5238</v>
      </c>
      <c r="C270" s="1110">
        <v>100000000</v>
      </c>
      <c r="D270" s="704" t="s">
        <v>5239</v>
      </c>
      <c r="E270" s="705" t="s">
        <v>5240</v>
      </c>
      <c r="F270" s="707" t="s">
        <v>5241</v>
      </c>
    </row>
    <row r="271" spans="1:6" ht="31.5">
      <c r="A271" s="738">
        <v>11</v>
      </c>
      <c r="B271" s="706" t="s">
        <v>5610</v>
      </c>
      <c r="C271" s="1110">
        <v>380100750</v>
      </c>
      <c r="D271" s="704" t="s">
        <v>5611</v>
      </c>
      <c r="E271" s="705" t="s">
        <v>5240</v>
      </c>
      <c r="F271" s="707" t="s">
        <v>5241</v>
      </c>
    </row>
    <row r="272" spans="1:6" ht="47.25">
      <c r="A272" s="738">
        <v>12</v>
      </c>
      <c r="B272" s="706" t="s">
        <v>5242</v>
      </c>
      <c r="C272" s="1110">
        <v>50000000</v>
      </c>
      <c r="D272" s="706" t="s">
        <v>5243</v>
      </c>
      <c r="E272" s="705" t="s">
        <v>281</v>
      </c>
      <c r="F272" s="707" t="s">
        <v>5241</v>
      </c>
    </row>
    <row r="273" spans="1:6">
      <c r="A273" s="738">
        <v>13</v>
      </c>
      <c r="B273" s="706" t="s">
        <v>5244</v>
      </c>
      <c r="C273" s="1110">
        <v>309000000</v>
      </c>
      <c r="D273" s="704" t="s">
        <v>5245</v>
      </c>
      <c r="E273" s="705" t="s">
        <v>281</v>
      </c>
      <c r="F273" s="707" t="s">
        <v>5241</v>
      </c>
    </row>
    <row r="274" spans="1:6">
      <c r="A274" s="699"/>
      <c r="B274" s="706"/>
      <c r="C274" s="1110"/>
      <c r="D274" s="704"/>
      <c r="E274" s="705"/>
      <c r="F274" s="707"/>
    </row>
    <row r="275" spans="1:6" ht="31.5">
      <c r="A275" s="699"/>
      <c r="B275" s="703" t="s">
        <v>5246</v>
      </c>
      <c r="C275" s="1115">
        <v>220000000</v>
      </c>
      <c r="D275" s="734"/>
      <c r="E275" s="733" t="s">
        <v>389</v>
      </c>
      <c r="F275" s="707"/>
    </row>
    <row r="276" spans="1:6" ht="31.5">
      <c r="A276" s="738">
        <v>1</v>
      </c>
      <c r="B276" s="706" t="s">
        <v>5247</v>
      </c>
      <c r="C276" s="1111">
        <v>200000000</v>
      </c>
      <c r="D276" s="704" t="s">
        <v>5248</v>
      </c>
      <c r="E276" s="699" t="s">
        <v>254</v>
      </c>
      <c r="F276" s="702" t="s">
        <v>375</v>
      </c>
    </row>
    <row r="277" spans="1:6" ht="31.5">
      <c r="A277" s="738">
        <v>2</v>
      </c>
      <c r="B277" s="706" t="s">
        <v>5249</v>
      </c>
      <c r="C277" s="1110">
        <v>20000000</v>
      </c>
      <c r="D277" s="704" t="s">
        <v>5250</v>
      </c>
      <c r="E277" s="705" t="s">
        <v>250</v>
      </c>
      <c r="F277" s="707" t="s">
        <v>375</v>
      </c>
    </row>
    <row r="278" spans="1:6">
      <c r="A278" s="699"/>
      <c r="B278" s="706"/>
      <c r="C278" s="1110"/>
      <c r="D278" s="704"/>
      <c r="E278" s="705"/>
      <c r="F278" s="707"/>
    </row>
    <row r="279" spans="1:6" ht="31.5">
      <c r="A279" s="699"/>
      <c r="B279" s="703" t="s">
        <v>5251</v>
      </c>
      <c r="C279" s="1116">
        <v>32044800000</v>
      </c>
      <c r="D279" s="734"/>
      <c r="E279" s="11" t="s">
        <v>389</v>
      </c>
      <c r="F279" s="707"/>
    </row>
    <row r="280" spans="1:6" ht="31.5">
      <c r="A280" s="738">
        <v>1</v>
      </c>
      <c r="B280" s="706" t="s">
        <v>5252</v>
      </c>
      <c r="C280" s="1110">
        <v>50000000</v>
      </c>
      <c r="D280" s="704" t="s">
        <v>5253</v>
      </c>
      <c r="E280" s="705" t="s">
        <v>5254</v>
      </c>
      <c r="F280" s="707" t="s">
        <v>4860</v>
      </c>
    </row>
    <row r="281" spans="1:6" ht="31.5">
      <c r="A281" s="738">
        <v>2</v>
      </c>
      <c r="B281" s="706" t="s">
        <v>5255</v>
      </c>
      <c r="C281" s="1110">
        <v>25000000</v>
      </c>
      <c r="D281" s="704" t="s">
        <v>5256</v>
      </c>
      <c r="E281" s="705" t="s">
        <v>5257</v>
      </c>
      <c r="F281" s="707" t="s">
        <v>66</v>
      </c>
    </row>
    <row r="282" spans="1:6" ht="31.5">
      <c r="A282" s="738">
        <v>3</v>
      </c>
      <c r="B282" s="706" t="s">
        <v>5258</v>
      </c>
      <c r="C282" s="1110">
        <v>25000000</v>
      </c>
      <c r="D282" s="704" t="s">
        <v>5259</v>
      </c>
      <c r="E282" s="705" t="s">
        <v>5260</v>
      </c>
      <c r="F282" s="707" t="s">
        <v>66</v>
      </c>
    </row>
    <row r="283" spans="1:6" ht="31.5">
      <c r="A283" s="738">
        <v>4</v>
      </c>
      <c r="B283" s="706" t="s">
        <v>5261</v>
      </c>
      <c r="C283" s="1110">
        <v>625000000</v>
      </c>
      <c r="D283" s="704" t="s">
        <v>5262</v>
      </c>
      <c r="E283" s="705" t="s">
        <v>5263</v>
      </c>
      <c r="F283" s="707" t="s">
        <v>4994</v>
      </c>
    </row>
    <row r="284" spans="1:6" ht="63">
      <c r="A284" s="738">
        <v>5</v>
      </c>
      <c r="B284" s="706" t="s">
        <v>5264</v>
      </c>
      <c r="C284" s="1110">
        <v>200000000</v>
      </c>
      <c r="D284" s="704" t="s">
        <v>5265</v>
      </c>
      <c r="E284" s="705" t="s">
        <v>2906</v>
      </c>
      <c r="F284" s="702" t="s">
        <v>66</v>
      </c>
    </row>
    <row r="285" spans="1:6" ht="31.5">
      <c r="A285" s="738">
        <v>6</v>
      </c>
      <c r="B285" s="706" t="s">
        <v>5612</v>
      </c>
      <c r="C285" s="1110">
        <v>100000000</v>
      </c>
      <c r="D285" s="704" t="s">
        <v>5613</v>
      </c>
      <c r="E285" s="705" t="s">
        <v>250</v>
      </c>
      <c r="F285" s="707" t="s">
        <v>4923</v>
      </c>
    </row>
    <row r="286" spans="1:6" ht="47.25">
      <c r="A286" s="738">
        <v>7</v>
      </c>
      <c r="B286" s="706" t="s">
        <v>5614</v>
      </c>
      <c r="C286" s="1110">
        <v>50000000</v>
      </c>
      <c r="D286" s="704" t="s">
        <v>5615</v>
      </c>
      <c r="E286" s="705" t="s">
        <v>5234</v>
      </c>
      <c r="F286" s="707" t="s">
        <v>5038</v>
      </c>
    </row>
    <row r="287" spans="1:6" ht="63">
      <c r="A287" s="738">
        <v>8</v>
      </c>
      <c r="B287" s="706" t="s">
        <v>5616</v>
      </c>
      <c r="C287" s="1110">
        <v>27554800000</v>
      </c>
      <c r="D287" s="704" t="s">
        <v>5617</v>
      </c>
      <c r="E287" s="705" t="s">
        <v>5618</v>
      </c>
      <c r="F287" s="707"/>
    </row>
    <row r="288" spans="1:6" ht="63">
      <c r="A288" s="738">
        <v>9</v>
      </c>
      <c r="B288" s="706" t="s">
        <v>5266</v>
      </c>
      <c r="C288" s="1110">
        <v>3165000000</v>
      </c>
      <c r="D288" s="704" t="s">
        <v>5267</v>
      </c>
      <c r="E288" s="705" t="s">
        <v>254</v>
      </c>
      <c r="F288" s="702"/>
    </row>
    <row r="289" spans="1:6" ht="47.25">
      <c r="A289" s="738">
        <v>10</v>
      </c>
      <c r="B289" s="706" t="s">
        <v>5619</v>
      </c>
      <c r="C289" s="1110">
        <v>100000000</v>
      </c>
      <c r="D289" s="704" t="s">
        <v>5620</v>
      </c>
      <c r="E289" s="705" t="s">
        <v>5621</v>
      </c>
      <c r="F289" s="707"/>
    </row>
    <row r="290" spans="1:6" ht="31.5">
      <c r="A290" s="738">
        <v>11</v>
      </c>
      <c r="B290" s="706" t="s">
        <v>5622</v>
      </c>
      <c r="C290" s="1110">
        <v>50000000</v>
      </c>
      <c r="D290" s="704" t="s">
        <v>5623</v>
      </c>
      <c r="E290" s="705" t="s">
        <v>254</v>
      </c>
      <c r="F290" s="707"/>
    </row>
    <row r="291" spans="1:6" ht="31.5">
      <c r="A291" s="738">
        <v>12</v>
      </c>
      <c r="B291" s="706" t="s">
        <v>5624</v>
      </c>
      <c r="C291" s="1110">
        <v>77600000</v>
      </c>
      <c r="D291" s="704" t="s">
        <v>5625</v>
      </c>
      <c r="E291" s="705" t="s">
        <v>5626</v>
      </c>
      <c r="F291" s="707"/>
    </row>
    <row r="292" spans="1:6" ht="31.5">
      <c r="A292" s="738">
        <v>13</v>
      </c>
      <c r="B292" s="706" t="s">
        <v>5268</v>
      </c>
      <c r="C292" s="1110">
        <v>22400000</v>
      </c>
      <c r="D292" s="704" t="s">
        <v>5269</v>
      </c>
      <c r="E292" s="705" t="s">
        <v>5270</v>
      </c>
      <c r="F292" s="702"/>
    </row>
    <row r="293" spans="1:6">
      <c r="A293" s="699"/>
      <c r="B293" s="706"/>
      <c r="C293" s="1110"/>
      <c r="D293" s="704"/>
      <c r="E293" s="705"/>
      <c r="F293" s="707"/>
    </row>
    <row r="294" spans="1:6">
      <c r="A294" s="727"/>
      <c r="B294" s="735" t="s">
        <v>5271</v>
      </c>
      <c r="C294" s="1016">
        <f>SUM(C296:C315)</f>
        <v>774274500</v>
      </c>
      <c r="D294" s="736"/>
      <c r="E294" s="515" t="s">
        <v>389</v>
      </c>
      <c r="F294" s="284"/>
    </row>
    <row r="295" spans="1:6">
      <c r="A295" s="730"/>
      <c r="B295" s="326"/>
      <c r="C295" s="1117"/>
      <c r="D295" s="729"/>
      <c r="E295" s="284"/>
      <c r="F295" s="731"/>
    </row>
    <row r="296" spans="1:6" ht="31.5">
      <c r="A296" s="727">
        <v>1</v>
      </c>
      <c r="B296" s="732" t="s">
        <v>5272</v>
      </c>
      <c r="C296" s="1118">
        <v>25000000</v>
      </c>
      <c r="D296" s="729" t="s">
        <v>5273</v>
      </c>
      <c r="E296" s="284" t="s">
        <v>5274</v>
      </c>
      <c r="F296" s="284" t="s">
        <v>4923</v>
      </c>
    </row>
    <row r="297" spans="1:6" ht="47.25">
      <c r="A297" s="727">
        <v>2</v>
      </c>
      <c r="B297" s="728" t="s">
        <v>5275</v>
      </c>
      <c r="C297" s="1118">
        <v>16000000</v>
      </c>
      <c r="D297" s="729" t="s">
        <v>5276</v>
      </c>
      <c r="E297" s="284" t="s">
        <v>2751</v>
      </c>
      <c r="F297" s="284" t="s">
        <v>4994</v>
      </c>
    </row>
    <row r="298" spans="1:6" ht="47.25">
      <c r="A298" s="727">
        <v>3</v>
      </c>
      <c r="B298" s="737" t="s">
        <v>5277</v>
      </c>
      <c r="C298" s="1118">
        <v>45600000</v>
      </c>
      <c r="D298" s="729" t="s">
        <v>5278</v>
      </c>
      <c r="E298" s="284" t="s">
        <v>5279</v>
      </c>
      <c r="F298" s="731" t="s">
        <v>5280</v>
      </c>
    </row>
    <row r="299" spans="1:6" ht="47.25">
      <c r="A299" s="727">
        <v>4</v>
      </c>
      <c r="B299" s="732" t="s">
        <v>5281</v>
      </c>
      <c r="C299" s="1118">
        <v>15000000</v>
      </c>
      <c r="D299" s="729" t="s">
        <v>5282</v>
      </c>
      <c r="E299" s="284" t="s">
        <v>5283</v>
      </c>
      <c r="F299" s="284" t="s">
        <v>5280</v>
      </c>
    </row>
    <row r="300" spans="1:6" ht="47.25">
      <c r="A300" s="727">
        <v>5</v>
      </c>
      <c r="B300" s="732" t="s">
        <v>5284</v>
      </c>
      <c r="C300" s="1118">
        <v>25000000</v>
      </c>
      <c r="D300" s="729" t="s">
        <v>5285</v>
      </c>
      <c r="E300" s="284" t="s">
        <v>4835</v>
      </c>
      <c r="F300" s="284" t="s">
        <v>5280</v>
      </c>
    </row>
    <row r="301" spans="1:6" ht="47.25">
      <c r="A301" s="727">
        <v>6</v>
      </c>
      <c r="B301" s="732" t="s">
        <v>5286</v>
      </c>
      <c r="C301" s="1118">
        <v>50000000</v>
      </c>
      <c r="D301" s="729" t="s">
        <v>5287</v>
      </c>
      <c r="E301" s="284" t="s">
        <v>5288</v>
      </c>
      <c r="F301" s="284" t="s">
        <v>5627</v>
      </c>
    </row>
    <row r="302" spans="1:6" ht="47.25">
      <c r="A302" s="727">
        <v>7</v>
      </c>
      <c r="B302" s="732" t="s">
        <v>5289</v>
      </c>
      <c r="C302" s="1118">
        <v>15000000</v>
      </c>
      <c r="D302" s="729" t="s">
        <v>5290</v>
      </c>
      <c r="E302" s="284" t="s">
        <v>323</v>
      </c>
      <c r="F302" s="284" t="s">
        <v>5280</v>
      </c>
    </row>
    <row r="303" spans="1:6" ht="47.25">
      <c r="A303" s="727">
        <v>8</v>
      </c>
      <c r="B303" s="732" t="s">
        <v>5291</v>
      </c>
      <c r="C303" s="1118">
        <v>10000000</v>
      </c>
      <c r="D303" s="729" t="s">
        <v>5292</v>
      </c>
      <c r="E303" s="284" t="s">
        <v>5293</v>
      </c>
      <c r="F303" s="284" t="s">
        <v>5280</v>
      </c>
    </row>
    <row r="304" spans="1:6" ht="47.25">
      <c r="A304" s="727">
        <v>9</v>
      </c>
      <c r="B304" s="728" t="s">
        <v>5294</v>
      </c>
      <c r="C304" s="1118">
        <v>35300000</v>
      </c>
      <c r="D304" s="729" t="s">
        <v>5295</v>
      </c>
      <c r="E304" s="284" t="s">
        <v>5296</v>
      </c>
      <c r="F304" s="284"/>
    </row>
    <row r="305" spans="1:6" ht="47.25">
      <c r="A305" s="727">
        <v>10</v>
      </c>
      <c r="B305" s="737" t="s">
        <v>5297</v>
      </c>
      <c r="C305" s="1118">
        <v>27500000</v>
      </c>
      <c r="D305" s="729" t="s">
        <v>5298</v>
      </c>
      <c r="E305" s="284" t="s">
        <v>5299</v>
      </c>
      <c r="F305" s="731" t="s">
        <v>5280</v>
      </c>
    </row>
    <row r="306" spans="1:6" ht="47.25">
      <c r="A306" s="727">
        <v>11</v>
      </c>
      <c r="B306" s="732" t="s">
        <v>5300</v>
      </c>
      <c r="C306" s="1118">
        <v>19000000</v>
      </c>
      <c r="D306" s="729" t="s">
        <v>5301</v>
      </c>
      <c r="E306" s="284" t="s">
        <v>5302</v>
      </c>
      <c r="F306" s="284" t="s">
        <v>5280</v>
      </c>
    </row>
    <row r="307" spans="1:6" ht="47.25">
      <c r="A307" s="727">
        <v>12</v>
      </c>
      <c r="B307" s="732" t="s">
        <v>5628</v>
      </c>
      <c r="C307" s="1118">
        <v>75000000</v>
      </c>
      <c r="D307" s="729" t="s">
        <v>5629</v>
      </c>
      <c r="E307" s="284" t="s">
        <v>5630</v>
      </c>
      <c r="F307" s="284" t="s">
        <v>5280</v>
      </c>
    </row>
    <row r="308" spans="1:6" ht="47.25">
      <c r="A308" s="727">
        <v>13</v>
      </c>
      <c r="B308" s="728" t="s">
        <v>5631</v>
      </c>
      <c r="C308" s="1118">
        <v>180000000</v>
      </c>
      <c r="D308" s="729" t="s">
        <v>5632</v>
      </c>
      <c r="E308" s="284" t="s">
        <v>284</v>
      </c>
      <c r="F308" s="284" t="s">
        <v>5280</v>
      </c>
    </row>
    <row r="309" spans="1:6" ht="47.25">
      <c r="A309" s="727">
        <v>14</v>
      </c>
      <c r="B309" s="737" t="s">
        <v>5303</v>
      </c>
      <c r="C309" s="1118">
        <v>40000000</v>
      </c>
      <c r="D309" s="729" t="s">
        <v>5304</v>
      </c>
      <c r="E309" s="284" t="s">
        <v>281</v>
      </c>
      <c r="F309" s="731" t="s">
        <v>5280</v>
      </c>
    </row>
    <row r="310" spans="1:6" ht="31.5">
      <c r="A310" s="727">
        <v>15</v>
      </c>
      <c r="B310" s="732" t="s">
        <v>5305</v>
      </c>
      <c r="C310" s="1118">
        <v>85000000</v>
      </c>
      <c r="D310" s="729" t="s">
        <v>5306</v>
      </c>
      <c r="E310" s="284" t="s">
        <v>5307</v>
      </c>
      <c r="F310" s="284"/>
    </row>
    <row r="311" spans="1:6" ht="31.5">
      <c r="A311" s="727">
        <v>16</v>
      </c>
      <c r="B311" s="732" t="s">
        <v>5308</v>
      </c>
      <c r="C311" s="1119">
        <v>25000000</v>
      </c>
      <c r="D311" s="727" t="s">
        <v>5309</v>
      </c>
      <c r="E311" s="731" t="s">
        <v>5310</v>
      </c>
      <c r="F311" s="284" t="s">
        <v>66</v>
      </c>
    </row>
    <row r="312" spans="1:6" ht="31.5">
      <c r="A312" s="727">
        <v>17</v>
      </c>
      <c r="B312" s="728" t="s">
        <v>5311</v>
      </c>
      <c r="C312" s="1119">
        <v>50000000</v>
      </c>
      <c r="D312" s="727" t="s">
        <v>5312</v>
      </c>
      <c r="E312" s="731" t="s">
        <v>5313</v>
      </c>
      <c r="F312" s="284" t="s">
        <v>66</v>
      </c>
    </row>
    <row r="313" spans="1:6" ht="47.25">
      <c r="A313" s="727">
        <v>18</v>
      </c>
      <c r="B313" s="737" t="s">
        <v>5314</v>
      </c>
      <c r="C313" s="1118">
        <v>12500000</v>
      </c>
      <c r="D313" s="729" t="s">
        <v>5315</v>
      </c>
      <c r="E313" s="284" t="s">
        <v>5316</v>
      </c>
      <c r="F313" s="731" t="s">
        <v>5038</v>
      </c>
    </row>
    <row r="314" spans="1:6">
      <c r="A314" s="727">
        <v>19</v>
      </c>
      <c r="B314" s="732" t="s">
        <v>5317</v>
      </c>
      <c r="C314" s="1118">
        <v>8374500</v>
      </c>
      <c r="D314" s="729" t="s">
        <v>5318</v>
      </c>
      <c r="E314" s="284" t="s">
        <v>5319</v>
      </c>
      <c r="F314" s="284"/>
    </row>
    <row r="315" spans="1:6" ht="31.5">
      <c r="A315" s="727">
        <v>20</v>
      </c>
      <c r="B315" s="728" t="s">
        <v>5320</v>
      </c>
      <c r="C315" s="1118">
        <v>15000000</v>
      </c>
      <c r="D315" s="729" t="s">
        <v>5321</v>
      </c>
      <c r="E315" s="284" t="s">
        <v>5322</v>
      </c>
      <c r="F315" s="284" t="s">
        <v>4923</v>
      </c>
    </row>
  </sheetData>
  <pageMargins left="0.19685039370078741" right="0.19685039370078741" top="0.19685039370078741" bottom="0.19685039370078741" header="0.31496062992125984" footer="0.31496062992125984"/>
  <pageSetup paperSize="11" scale="55" orientation="landscape" horizontalDpi="0" verticalDpi="0" r:id="rId1"/>
</worksheet>
</file>

<file path=xl/worksheets/sheet60.xml><?xml version="1.0" encoding="utf-8"?>
<worksheet xmlns="http://schemas.openxmlformats.org/spreadsheetml/2006/main" xmlns:r="http://schemas.openxmlformats.org/officeDocument/2006/relationships">
  <sheetPr>
    <tabColor rgb="FFFF0000"/>
    <pageSetUpPr fitToPage="1"/>
  </sheetPr>
  <dimension ref="A1:D1480"/>
  <sheetViews>
    <sheetView view="pageBreakPreview" zoomScale="60" workbookViewId="0">
      <selection activeCell="A1477" sqref="A1477"/>
    </sheetView>
  </sheetViews>
  <sheetFormatPr defaultColWidth="8.85546875" defaultRowHeight="15.75"/>
  <cols>
    <col min="1" max="1" width="10.7109375" style="112" customWidth="1"/>
    <col min="2" max="2" width="102.7109375" style="112" customWidth="1"/>
    <col min="3" max="3" width="26.7109375" style="112" customWidth="1"/>
    <col min="4" max="4" width="40.7109375" style="112" customWidth="1"/>
    <col min="5" max="16384" width="8.85546875" style="112"/>
  </cols>
  <sheetData>
    <row r="1" spans="1:4">
      <c r="B1" s="498" t="s">
        <v>517</v>
      </c>
    </row>
    <row r="3" spans="1:4" ht="31.5">
      <c r="A3" s="517" t="s">
        <v>112</v>
      </c>
      <c r="B3" s="368" t="s">
        <v>2</v>
      </c>
      <c r="C3" s="368" t="s">
        <v>3115</v>
      </c>
      <c r="D3" s="366" t="s">
        <v>525</v>
      </c>
    </row>
    <row r="4" spans="1:4">
      <c r="A4" s="517">
        <v>1</v>
      </c>
      <c r="B4" s="368" t="s">
        <v>3</v>
      </c>
      <c r="C4" s="368">
        <v>3</v>
      </c>
      <c r="D4" s="366">
        <v>4</v>
      </c>
    </row>
    <row r="5" spans="1:4">
      <c r="A5" s="54"/>
      <c r="B5" s="54"/>
      <c r="C5" s="54"/>
      <c r="D5" s="54"/>
    </row>
    <row r="6" spans="1:4" ht="31.5">
      <c r="A6" s="54"/>
      <c r="B6" s="515" t="s">
        <v>10</v>
      </c>
      <c r="C6" s="69"/>
      <c r="D6" s="54"/>
    </row>
    <row r="7" spans="1:4">
      <c r="A7" s="659"/>
      <c r="B7" s="4" t="s">
        <v>517</v>
      </c>
      <c r="C7" s="656">
        <v>46822500000</v>
      </c>
      <c r="D7" s="4" t="s">
        <v>1862</v>
      </c>
    </row>
    <row r="8" spans="1:4">
      <c r="A8" s="717"/>
      <c r="B8" s="13"/>
      <c r="C8" s="658"/>
      <c r="D8" s="13"/>
    </row>
    <row r="9" spans="1:4" ht="31.5">
      <c r="A9" s="660">
        <v>1</v>
      </c>
      <c r="B9" s="75" t="s">
        <v>1860</v>
      </c>
      <c r="C9" s="716">
        <v>275000000</v>
      </c>
      <c r="D9" s="654"/>
    </row>
    <row r="10" spans="1:4">
      <c r="A10" s="717"/>
      <c r="B10" s="5" t="s">
        <v>3116</v>
      </c>
      <c r="C10" s="657">
        <v>50000000</v>
      </c>
      <c r="D10" s="13"/>
    </row>
    <row r="11" spans="1:4">
      <c r="A11" s="717"/>
      <c r="B11" s="5" t="s">
        <v>3117</v>
      </c>
      <c r="C11" s="657">
        <v>30000000</v>
      </c>
      <c r="D11" s="13"/>
    </row>
    <row r="12" spans="1:4">
      <c r="A12" s="717"/>
      <c r="B12" s="5" t="s">
        <v>3118</v>
      </c>
      <c r="C12" s="657">
        <v>30000000</v>
      </c>
      <c r="D12" s="13"/>
    </row>
    <row r="13" spans="1:4">
      <c r="A13" s="717"/>
      <c r="B13" s="5" t="s">
        <v>3119</v>
      </c>
      <c r="C13" s="657">
        <v>20000000</v>
      </c>
      <c r="D13" s="13"/>
    </row>
    <row r="14" spans="1:4">
      <c r="A14" s="717"/>
      <c r="B14" s="5" t="s">
        <v>3120</v>
      </c>
      <c r="C14" s="657">
        <v>15000000</v>
      </c>
      <c r="D14" s="13"/>
    </row>
    <row r="15" spans="1:4">
      <c r="A15" s="717"/>
      <c r="B15" s="5" t="s">
        <v>3121</v>
      </c>
      <c r="C15" s="657">
        <v>25000000</v>
      </c>
      <c r="D15" s="13"/>
    </row>
    <row r="16" spans="1:4">
      <c r="A16" s="717"/>
      <c r="B16" s="5" t="s">
        <v>3122</v>
      </c>
      <c r="C16" s="657">
        <v>30000000</v>
      </c>
      <c r="D16" s="13"/>
    </row>
    <row r="17" spans="1:4">
      <c r="A17" s="717"/>
      <c r="B17" s="77" t="s">
        <v>3123</v>
      </c>
      <c r="C17" s="657">
        <v>50000000</v>
      </c>
      <c r="D17" s="13"/>
    </row>
    <row r="18" spans="1:4">
      <c r="A18" s="660"/>
      <c r="B18" s="5" t="s">
        <v>3124</v>
      </c>
      <c r="C18" s="657">
        <v>25000000</v>
      </c>
      <c r="D18" s="13"/>
    </row>
    <row r="19" spans="1:4">
      <c r="A19" s="717"/>
      <c r="B19" s="13"/>
      <c r="C19" s="658"/>
      <c r="D19" s="13"/>
    </row>
    <row r="20" spans="1:4" ht="31.5">
      <c r="A20" s="660">
        <v>2</v>
      </c>
      <c r="B20" s="75" t="s">
        <v>1861</v>
      </c>
      <c r="C20" s="716">
        <v>145000000</v>
      </c>
      <c r="D20" s="13"/>
    </row>
    <row r="21" spans="1:4">
      <c r="A21" s="717"/>
      <c r="B21" s="5" t="s">
        <v>3125</v>
      </c>
      <c r="C21" s="657">
        <v>15000000</v>
      </c>
      <c r="D21" s="13"/>
    </row>
    <row r="22" spans="1:4">
      <c r="A22" s="717"/>
      <c r="B22" s="5" t="s">
        <v>3126</v>
      </c>
      <c r="C22" s="657">
        <v>10000000</v>
      </c>
      <c r="D22" s="13"/>
    </row>
    <row r="23" spans="1:4">
      <c r="A23" s="717"/>
      <c r="B23" s="5" t="s">
        <v>3127</v>
      </c>
      <c r="C23" s="657">
        <v>50000000</v>
      </c>
      <c r="D23" s="13"/>
    </row>
    <row r="24" spans="1:4">
      <c r="A24" s="717"/>
      <c r="B24" s="77" t="s">
        <v>3128</v>
      </c>
      <c r="C24" s="657">
        <v>15000000</v>
      </c>
      <c r="D24" s="13"/>
    </row>
    <row r="25" spans="1:4">
      <c r="A25" s="717"/>
      <c r="B25" s="5" t="s">
        <v>3129</v>
      </c>
      <c r="C25" s="657">
        <v>15000000</v>
      </c>
      <c r="D25" s="13"/>
    </row>
    <row r="26" spans="1:4">
      <c r="A26" s="717"/>
      <c r="B26" s="5" t="s">
        <v>3130</v>
      </c>
      <c r="C26" s="657">
        <v>15000000</v>
      </c>
      <c r="D26" s="13"/>
    </row>
    <row r="27" spans="1:4">
      <c r="A27" s="717"/>
      <c r="B27" s="77" t="s">
        <v>3131</v>
      </c>
      <c r="C27" s="657">
        <v>25000000</v>
      </c>
      <c r="D27" s="13"/>
    </row>
    <row r="28" spans="1:4">
      <c r="A28" s="717"/>
      <c r="B28" s="13"/>
      <c r="C28" s="658"/>
      <c r="D28" s="13"/>
    </row>
    <row r="29" spans="1:4">
      <c r="A29" s="660">
        <v>3</v>
      </c>
      <c r="B29" s="75" t="s">
        <v>1863</v>
      </c>
      <c r="C29" s="716">
        <v>80000000</v>
      </c>
      <c r="D29" s="654"/>
    </row>
    <row r="30" spans="1:4">
      <c r="A30" s="717"/>
      <c r="B30" s="5" t="s">
        <v>3132</v>
      </c>
      <c r="C30" s="657">
        <v>15000000</v>
      </c>
      <c r="D30" s="13"/>
    </row>
    <row r="31" spans="1:4">
      <c r="A31" s="717"/>
      <c r="B31" s="77" t="s">
        <v>3133</v>
      </c>
      <c r="C31" s="657">
        <v>15000000</v>
      </c>
      <c r="D31" s="13"/>
    </row>
    <row r="32" spans="1:4">
      <c r="A32" s="717"/>
      <c r="B32" s="77" t="s">
        <v>3134</v>
      </c>
      <c r="C32" s="657">
        <v>25000000</v>
      </c>
      <c r="D32" s="13"/>
    </row>
    <row r="33" spans="1:4">
      <c r="A33" s="717"/>
      <c r="B33" s="5" t="s">
        <v>3135</v>
      </c>
      <c r="C33" s="657">
        <v>25000000</v>
      </c>
      <c r="D33" s="13"/>
    </row>
    <row r="34" spans="1:4">
      <c r="A34" s="717"/>
      <c r="B34" s="13"/>
      <c r="C34" s="658"/>
      <c r="D34" s="13"/>
    </row>
    <row r="35" spans="1:4">
      <c r="A35" s="660">
        <v>4</v>
      </c>
      <c r="B35" s="75" t="s">
        <v>1864</v>
      </c>
      <c r="C35" s="716">
        <v>330000000</v>
      </c>
      <c r="D35" s="13"/>
    </row>
    <row r="36" spans="1:4">
      <c r="A36" s="717"/>
      <c r="B36" s="5" t="s">
        <v>3136</v>
      </c>
      <c r="C36" s="657">
        <v>25000000</v>
      </c>
      <c r="D36" s="13"/>
    </row>
    <row r="37" spans="1:4">
      <c r="A37" s="717"/>
      <c r="B37" s="5" t="s">
        <v>3137</v>
      </c>
      <c r="C37" s="657">
        <v>25000000</v>
      </c>
      <c r="D37" s="13"/>
    </row>
    <row r="38" spans="1:4">
      <c r="A38" s="717"/>
      <c r="B38" s="5" t="s">
        <v>3138</v>
      </c>
      <c r="C38" s="657">
        <v>10000000</v>
      </c>
      <c r="D38" s="654"/>
    </row>
    <row r="39" spans="1:4">
      <c r="A39" s="717"/>
      <c r="B39" s="5" t="s">
        <v>3139</v>
      </c>
      <c r="C39" s="657">
        <v>30000000</v>
      </c>
      <c r="D39" s="13"/>
    </row>
    <row r="40" spans="1:4">
      <c r="A40" s="717"/>
      <c r="B40" s="5" t="s">
        <v>3140</v>
      </c>
      <c r="C40" s="657">
        <v>20000000</v>
      </c>
      <c r="D40" s="13"/>
    </row>
    <row r="41" spans="1:4">
      <c r="A41" s="717"/>
      <c r="B41" s="5" t="s">
        <v>3141</v>
      </c>
      <c r="C41" s="657">
        <v>50000000</v>
      </c>
      <c r="D41" s="13"/>
    </row>
    <row r="42" spans="1:4">
      <c r="A42" s="717"/>
      <c r="B42" s="5" t="s">
        <v>3142</v>
      </c>
      <c r="C42" s="657">
        <v>10000000</v>
      </c>
      <c r="D42" s="13"/>
    </row>
    <row r="43" spans="1:4">
      <c r="A43" s="717"/>
      <c r="B43" s="5" t="s">
        <v>3143</v>
      </c>
      <c r="C43" s="657">
        <v>10000000</v>
      </c>
      <c r="D43" s="13"/>
    </row>
    <row r="44" spans="1:4">
      <c r="A44" s="717"/>
      <c r="B44" s="5" t="s">
        <v>3144</v>
      </c>
      <c r="C44" s="657">
        <v>10000000</v>
      </c>
      <c r="D44" s="13"/>
    </row>
    <row r="45" spans="1:4">
      <c r="A45" s="717"/>
      <c r="B45" s="5" t="s">
        <v>3145</v>
      </c>
      <c r="C45" s="657">
        <v>10000000</v>
      </c>
      <c r="D45" s="13"/>
    </row>
    <row r="46" spans="1:4">
      <c r="A46" s="717"/>
      <c r="B46" s="5" t="s">
        <v>3146</v>
      </c>
      <c r="C46" s="657">
        <v>10000000</v>
      </c>
      <c r="D46" s="13"/>
    </row>
    <row r="47" spans="1:4">
      <c r="A47" s="717"/>
      <c r="B47" s="5" t="s">
        <v>3147</v>
      </c>
      <c r="C47" s="657">
        <v>10000000</v>
      </c>
      <c r="D47" s="13"/>
    </row>
    <row r="48" spans="1:4">
      <c r="A48" s="717"/>
      <c r="B48" s="5" t="s">
        <v>3148</v>
      </c>
      <c r="C48" s="657">
        <v>10000000</v>
      </c>
      <c r="D48" s="13"/>
    </row>
    <row r="49" spans="1:4">
      <c r="A49" s="717"/>
      <c r="B49" s="5" t="s">
        <v>3149</v>
      </c>
      <c r="C49" s="657">
        <v>10000000</v>
      </c>
      <c r="D49" s="13"/>
    </row>
    <row r="50" spans="1:4">
      <c r="A50" s="717"/>
      <c r="B50" s="5" t="s">
        <v>3150</v>
      </c>
      <c r="C50" s="657">
        <v>25000000</v>
      </c>
      <c r="D50" s="13"/>
    </row>
    <row r="51" spans="1:4">
      <c r="A51" s="717"/>
      <c r="B51" s="5" t="s">
        <v>3151</v>
      </c>
      <c r="C51" s="657">
        <v>50000000</v>
      </c>
      <c r="D51" s="13"/>
    </row>
    <row r="52" spans="1:4">
      <c r="A52" s="717"/>
      <c r="B52" s="5" t="s">
        <v>3152</v>
      </c>
      <c r="C52" s="657">
        <v>15000000</v>
      </c>
      <c r="D52" s="13"/>
    </row>
    <row r="53" spans="1:4">
      <c r="A53" s="717"/>
      <c r="B53" s="13"/>
      <c r="C53" s="658"/>
      <c r="D53" s="13"/>
    </row>
    <row r="54" spans="1:4" ht="31.5">
      <c r="A54" s="660">
        <v>5</v>
      </c>
      <c r="B54" s="75" t="s">
        <v>1865</v>
      </c>
      <c r="C54" s="716">
        <v>195000000</v>
      </c>
      <c r="D54" s="13"/>
    </row>
    <row r="55" spans="1:4">
      <c r="A55" s="717"/>
      <c r="B55" s="5" t="s">
        <v>3153</v>
      </c>
      <c r="C55" s="657">
        <v>40000000</v>
      </c>
      <c r="D55" s="13"/>
    </row>
    <row r="56" spans="1:4">
      <c r="A56" s="717"/>
      <c r="B56" s="5" t="s">
        <v>3154</v>
      </c>
      <c r="C56" s="657">
        <v>100000000</v>
      </c>
      <c r="D56" s="13"/>
    </row>
    <row r="57" spans="1:4">
      <c r="A57" s="717"/>
      <c r="B57" s="77" t="s">
        <v>3155</v>
      </c>
      <c r="C57" s="657">
        <v>15000000</v>
      </c>
      <c r="D57" s="654"/>
    </row>
    <row r="58" spans="1:4">
      <c r="A58" s="717"/>
      <c r="B58" s="5" t="s">
        <v>3156</v>
      </c>
      <c r="C58" s="657">
        <v>25000000</v>
      </c>
      <c r="D58" s="13"/>
    </row>
    <row r="59" spans="1:4">
      <c r="A59" s="717"/>
      <c r="B59" s="5" t="s">
        <v>3157</v>
      </c>
      <c r="C59" s="657">
        <v>15000000</v>
      </c>
      <c r="D59" s="13"/>
    </row>
    <row r="60" spans="1:4">
      <c r="A60" s="717"/>
      <c r="B60" s="13"/>
      <c r="C60" s="658"/>
      <c r="D60" s="13"/>
    </row>
    <row r="61" spans="1:4" ht="31.5">
      <c r="A61" s="660">
        <v>6</v>
      </c>
      <c r="B61" s="75" t="s">
        <v>1866</v>
      </c>
      <c r="C61" s="716">
        <v>315000000</v>
      </c>
      <c r="D61" s="13"/>
    </row>
    <row r="62" spans="1:4">
      <c r="A62" s="717"/>
      <c r="B62" s="5" t="s">
        <v>3158</v>
      </c>
      <c r="C62" s="657">
        <v>10000000</v>
      </c>
      <c r="D62" s="13"/>
    </row>
    <row r="63" spans="1:4">
      <c r="A63" s="717"/>
      <c r="B63" s="5" t="s">
        <v>3159</v>
      </c>
      <c r="C63" s="657">
        <v>50000000</v>
      </c>
      <c r="D63" s="13"/>
    </row>
    <row r="64" spans="1:4">
      <c r="A64" s="717"/>
      <c r="B64" s="5" t="s">
        <v>3160</v>
      </c>
      <c r="C64" s="657">
        <v>25000000</v>
      </c>
      <c r="D64" s="654"/>
    </row>
    <row r="65" spans="1:4">
      <c r="A65" s="717"/>
      <c r="B65" s="5" t="s">
        <v>3161</v>
      </c>
      <c r="C65" s="657">
        <v>15000000</v>
      </c>
      <c r="D65" s="13"/>
    </row>
    <row r="66" spans="1:4">
      <c r="A66" s="717"/>
      <c r="B66" s="77" t="s">
        <v>3162</v>
      </c>
      <c r="C66" s="657">
        <v>40000000</v>
      </c>
      <c r="D66" s="13"/>
    </row>
    <row r="67" spans="1:4">
      <c r="A67" s="717"/>
      <c r="B67" s="5" t="s">
        <v>1867</v>
      </c>
      <c r="C67" s="657">
        <v>25000000</v>
      </c>
      <c r="D67" s="13"/>
    </row>
    <row r="68" spans="1:4">
      <c r="A68" s="717"/>
      <c r="B68" s="5" t="s">
        <v>3163</v>
      </c>
      <c r="C68" s="657">
        <v>25000000</v>
      </c>
      <c r="D68" s="13"/>
    </row>
    <row r="69" spans="1:4">
      <c r="A69" s="717"/>
      <c r="B69" s="5" t="s">
        <v>3164</v>
      </c>
      <c r="C69" s="657">
        <v>25000000</v>
      </c>
      <c r="D69" s="13"/>
    </row>
    <row r="70" spans="1:4">
      <c r="A70" s="717"/>
      <c r="B70" s="5" t="s">
        <v>3165</v>
      </c>
      <c r="C70" s="657">
        <v>100000000</v>
      </c>
      <c r="D70" s="13"/>
    </row>
    <row r="71" spans="1:4">
      <c r="A71" s="717"/>
      <c r="B71" s="13"/>
      <c r="C71" s="658"/>
      <c r="D71" s="13"/>
    </row>
    <row r="72" spans="1:4">
      <c r="A72" s="660">
        <v>7</v>
      </c>
      <c r="B72" s="75" t="s">
        <v>1868</v>
      </c>
      <c r="C72" s="716">
        <v>195000000</v>
      </c>
      <c r="D72" s="13"/>
    </row>
    <row r="73" spans="1:4">
      <c r="A73" s="717"/>
      <c r="B73" s="5" t="s">
        <v>3166</v>
      </c>
      <c r="C73" s="657">
        <v>50000000</v>
      </c>
      <c r="D73" s="13"/>
    </row>
    <row r="74" spans="1:4">
      <c r="A74" s="717"/>
      <c r="B74" s="5" t="s">
        <v>3167</v>
      </c>
      <c r="C74" s="657">
        <v>20000000</v>
      </c>
      <c r="D74" s="13"/>
    </row>
    <row r="75" spans="1:4">
      <c r="A75" s="717"/>
      <c r="B75" s="5" t="s">
        <v>1869</v>
      </c>
      <c r="C75" s="657">
        <v>25000000</v>
      </c>
      <c r="D75" s="654"/>
    </row>
    <row r="76" spans="1:4">
      <c r="A76" s="717"/>
      <c r="B76" s="77" t="s">
        <v>3168</v>
      </c>
      <c r="C76" s="657">
        <v>10000000</v>
      </c>
      <c r="D76" s="13"/>
    </row>
    <row r="77" spans="1:4">
      <c r="A77" s="717"/>
      <c r="B77" s="5" t="s">
        <v>3169</v>
      </c>
      <c r="C77" s="657">
        <v>15000000</v>
      </c>
      <c r="D77" s="13"/>
    </row>
    <row r="78" spans="1:4">
      <c r="A78" s="717"/>
      <c r="B78" s="77" t="s">
        <v>3170</v>
      </c>
      <c r="C78" s="657">
        <v>15000000</v>
      </c>
      <c r="D78" s="13"/>
    </row>
    <row r="79" spans="1:4">
      <c r="A79" s="717"/>
      <c r="B79" s="5" t="s">
        <v>3171</v>
      </c>
      <c r="C79" s="657">
        <v>15000000</v>
      </c>
      <c r="D79" s="13"/>
    </row>
    <row r="80" spans="1:4">
      <c r="A80" s="717"/>
      <c r="B80" s="5" t="s">
        <v>3172</v>
      </c>
      <c r="C80" s="657">
        <v>15000000</v>
      </c>
      <c r="D80" s="13"/>
    </row>
    <row r="81" spans="1:4">
      <c r="A81" s="717"/>
      <c r="B81" s="5" t="s">
        <v>3173</v>
      </c>
      <c r="C81" s="657">
        <v>15000000</v>
      </c>
      <c r="D81" s="13"/>
    </row>
    <row r="82" spans="1:4">
      <c r="A82" s="717"/>
      <c r="B82" s="77" t="s">
        <v>3174</v>
      </c>
      <c r="C82" s="657">
        <v>15000000</v>
      </c>
      <c r="D82" s="13"/>
    </row>
    <row r="83" spans="1:4">
      <c r="A83" s="717"/>
      <c r="B83" s="13"/>
      <c r="C83" s="658"/>
      <c r="D83" s="13"/>
    </row>
    <row r="84" spans="1:4">
      <c r="A84" s="660">
        <v>8</v>
      </c>
      <c r="B84" s="75" t="s">
        <v>1870</v>
      </c>
      <c r="C84" s="716">
        <v>245000000</v>
      </c>
      <c r="D84" s="13"/>
    </row>
    <row r="85" spans="1:4">
      <c r="A85" s="717"/>
      <c r="B85" s="5" t="s">
        <v>3175</v>
      </c>
      <c r="C85" s="657">
        <v>50000000</v>
      </c>
      <c r="D85" s="13"/>
    </row>
    <row r="86" spans="1:4">
      <c r="A86" s="717"/>
      <c r="B86" s="5" t="s">
        <v>3176</v>
      </c>
      <c r="C86" s="657">
        <v>30000000</v>
      </c>
      <c r="D86" s="13"/>
    </row>
    <row r="87" spans="1:4">
      <c r="A87" s="717"/>
      <c r="B87" s="5" t="s">
        <v>3177</v>
      </c>
      <c r="C87" s="657">
        <v>30000000</v>
      </c>
      <c r="D87" s="654"/>
    </row>
    <row r="88" spans="1:4">
      <c r="A88" s="717"/>
      <c r="B88" s="5" t="s">
        <v>3178</v>
      </c>
      <c r="C88" s="657">
        <v>50000000</v>
      </c>
      <c r="D88" s="13"/>
    </row>
    <row r="89" spans="1:4">
      <c r="A89" s="717"/>
      <c r="B89" s="5" t="s">
        <v>3179</v>
      </c>
      <c r="C89" s="657">
        <v>15000000</v>
      </c>
      <c r="D89" s="13"/>
    </row>
    <row r="90" spans="1:4">
      <c r="A90" s="717"/>
      <c r="B90" s="5" t="s">
        <v>3180</v>
      </c>
      <c r="C90" s="657">
        <v>25000000</v>
      </c>
      <c r="D90" s="13"/>
    </row>
    <row r="91" spans="1:4">
      <c r="A91" s="717"/>
      <c r="B91" s="5" t="s">
        <v>3181</v>
      </c>
      <c r="C91" s="657">
        <v>25000000</v>
      </c>
      <c r="D91" s="13"/>
    </row>
    <row r="92" spans="1:4">
      <c r="A92" s="717"/>
      <c r="B92" s="5" t="s">
        <v>3182</v>
      </c>
      <c r="C92" s="657">
        <v>20000000</v>
      </c>
      <c r="D92" s="13"/>
    </row>
    <row r="93" spans="1:4">
      <c r="A93" s="717"/>
      <c r="B93" s="13"/>
      <c r="C93" s="658"/>
      <c r="D93" s="13"/>
    </row>
    <row r="94" spans="1:4" ht="31.5">
      <c r="A94" s="660">
        <v>9</v>
      </c>
      <c r="B94" s="75" t="s">
        <v>1871</v>
      </c>
      <c r="C94" s="716">
        <v>205000000</v>
      </c>
      <c r="D94" s="13"/>
    </row>
    <row r="95" spans="1:4">
      <c r="A95" s="717"/>
      <c r="B95" s="5" t="s">
        <v>3183</v>
      </c>
      <c r="C95" s="657">
        <v>50000000</v>
      </c>
      <c r="D95" s="13"/>
    </row>
    <row r="96" spans="1:4">
      <c r="A96" s="717"/>
      <c r="B96" s="5" t="s">
        <v>3184</v>
      </c>
      <c r="C96" s="657">
        <v>10000000</v>
      </c>
      <c r="D96" s="13"/>
    </row>
    <row r="97" spans="1:4">
      <c r="A97" s="717"/>
      <c r="B97" s="5" t="s">
        <v>3185</v>
      </c>
      <c r="C97" s="657">
        <v>75000000</v>
      </c>
      <c r="D97" s="654"/>
    </row>
    <row r="98" spans="1:4">
      <c r="A98" s="717"/>
      <c r="B98" s="5" t="s">
        <v>3186</v>
      </c>
      <c r="C98" s="657">
        <v>25000000</v>
      </c>
      <c r="D98" s="13"/>
    </row>
    <row r="99" spans="1:4">
      <c r="A99" s="717"/>
      <c r="B99" s="5" t="s">
        <v>3187</v>
      </c>
      <c r="C99" s="657">
        <v>25000000</v>
      </c>
      <c r="D99" s="13"/>
    </row>
    <row r="100" spans="1:4">
      <c r="A100" s="717"/>
      <c r="B100" s="5" t="s">
        <v>1872</v>
      </c>
      <c r="C100" s="657">
        <v>20000000</v>
      </c>
      <c r="D100" s="13"/>
    </row>
    <row r="101" spans="1:4">
      <c r="A101" s="717"/>
      <c r="B101" s="13"/>
      <c r="C101" s="658"/>
      <c r="D101" s="13"/>
    </row>
    <row r="102" spans="1:4">
      <c r="A102" s="660">
        <v>10</v>
      </c>
      <c r="B102" s="75" t="s">
        <v>1873</v>
      </c>
      <c r="C102" s="716">
        <v>310000000</v>
      </c>
      <c r="D102" s="13"/>
    </row>
    <row r="103" spans="1:4">
      <c r="A103" s="717"/>
      <c r="B103" s="5" t="s">
        <v>3188</v>
      </c>
      <c r="C103" s="657">
        <v>25000000</v>
      </c>
      <c r="D103" s="13"/>
    </row>
    <row r="104" spans="1:4">
      <c r="A104" s="717"/>
      <c r="B104" s="5" t="s">
        <v>3189</v>
      </c>
      <c r="C104" s="657">
        <v>10000000</v>
      </c>
      <c r="D104" s="13"/>
    </row>
    <row r="105" spans="1:4">
      <c r="A105" s="717"/>
      <c r="B105" s="5" t="s">
        <v>3190</v>
      </c>
      <c r="C105" s="657">
        <v>20000000</v>
      </c>
      <c r="D105" s="654"/>
    </row>
    <row r="106" spans="1:4">
      <c r="A106" s="717"/>
      <c r="B106" s="5" t="s">
        <v>3191</v>
      </c>
      <c r="C106" s="657">
        <v>25000000</v>
      </c>
      <c r="D106" s="13"/>
    </row>
    <row r="107" spans="1:4">
      <c r="A107" s="717"/>
      <c r="B107" s="5" t="s">
        <v>3192</v>
      </c>
      <c r="C107" s="657">
        <v>15000000</v>
      </c>
      <c r="D107" s="13"/>
    </row>
    <row r="108" spans="1:4">
      <c r="A108" s="717"/>
      <c r="B108" s="5" t="s">
        <v>3193</v>
      </c>
      <c r="C108" s="657">
        <v>20000000</v>
      </c>
      <c r="D108" s="13"/>
    </row>
    <row r="109" spans="1:4">
      <c r="A109" s="717"/>
      <c r="B109" s="5" t="s">
        <v>3194</v>
      </c>
      <c r="C109" s="657">
        <v>20000000</v>
      </c>
      <c r="D109" s="13"/>
    </row>
    <row r="110" spans="1:4">
      <c r="A110" s="717"/>
      <c r="B110" s="5" t="s">
        <v>3195</v>
      </c>
      <c r="C110" s="657">
        <v>10000000</v>
      </c>
      <c r="D110" s="13"/>
    </row>
    <row r="111" spans="1:4">
      <c r="A111" s="717"/>
      <c r="B111" s="5" t="s">
        <v>3196</v>
      </c>
      <c r="C111" s="657">
        <v>15000000</v>
      </c>
      <c r="D111" s="13"/>
    </row>
    <row r="112" spans="1:4">
      <c r="A112" s="717"/>
      <c r="B112" s="5" t="s">
        <v>3197</v>
      </c>
      <c r="C112" s="657">
        <v>100000000</v>
      </c>
      <c r="D112" s="13"/>
    </row>
    <row r="113" spans="1:4">
      <c r="A113" s="717"/>
      <c r="B113" s="5" t="s">
        <v>3198</v>
      </c>
      <c r="C113" s="657">
        <v>50000000</v>
      </c>
      <c r="D113" s="13"/>
    </row>
    <row r="114" spans="1:4">
      <c r="A114" s="717"/>
      <c r="B114" s="13"/>
      <c r="C114" s="658"/>
      <c r="D114" s="13"/>
    </row>
    <row r="115" spans="1:4">
      <c r="A115" s="660">
        <v>11</v>
      </c>
      <c r="B115" s="75" t="s">
        <v>1874</v>
      </c>
      <c r="C115" s="716">
        <v>225000000</v>
      </c>
      <c r="D115" s="13"/>
    </row>
    <row r="116" spans="1:4">
      <c r="A116" s="717"/>
      <c r="B116" s="77" t="s">
        <v>3199</v>
      </c>
      <c r="C116" s="657">
        <v>50000000</v>
      </c>
      <c r="D116" s="13"/>
    </row>
    <row r="117" spans="1:4">
      <c r="A117" s="717"/>
      <c r="B117" s="5" t="s">
        <v>3200</v>
      </c>
      <c r="C117" s="657">
        <v>100000000</v>
      </c>
      <c r="D117" s="654"/>
    </row>
    <row r="118" spans="1:4">
      <c r="A118" s="717"/>
      <c r="B118" s="5" t="s">
        <v>3201</v>
      </c>
      <c r="C118" s="657">
        <v>20000000</v>
      </c>
      <c r="D118" s="13"/>
    </row>
    <row r="119" spans="1:4">
      <c r="A119" s="717"/>
      <c r="B119" s="5" t="s">
        <v>3202</v>
      </c>
      <c r="C119" s="657">
        <v>20000000</v>
      </c>
      <c r="D119" s="13"/>
    </row>
    <row r="120" spans="1:4">
      <c r="A120" s="717"/>
      <c r="B120" s="5" t="s">
        <v>3203</v>
      </c>
      <c r="C120" s="657">
        <v>20000000</v>
      </c>
      <c r="D120" s="13"/>
    </row>
    <row r="121" spans="1:4">
      <c r="A121" s="717"/>
      <c r="B121" s="5" t="s">
        <v>3204</v>
      </c>
      <c r="C121" s="657">
        <v>15000000</v>
      </c>
      <c r="D121" s="13"/>
    </row>
    <row r="122" spans="1:4">
      <c r="A122" s="717"/>
      <c r="B122" s="13"/>
      <c r="C122" s="658"/>
      <c r="D122" s="13"/>
    </row>
    <row r="123" spans="1:4" ht="31.5">
      <c r="A123" s="660">
        <v>12</v>
      </c>
      <c r="B123" s="75" t="s">
        <v>1875</v>
      </c>
      <c r="C123" s="716">
        <v>390000000</v>
      </c>
      <c r="D123" s="13"/>
    </row>
    <row r="124" spans="1:4">
      <c r="A124" s="717"/>
      <c r="B124" s="5" t="s">
        <v>3205</v>
      </c>
      <c r="C124" s="657">
        <v>30000000</v>
      </c>
      <c r="D124" s="13"/>
    </row>
    <row r="125" spans="1:4">
      <c r="A125" s="717"/>
      <c r="B125" s="5" t="s">
        <v>3206</v>
      </c>
      <c r="C125" s="657">
        <v>30000000</v>
      </c>
      <c r="D125" s="13"/>
    </row>
    <row r="126" spans="1:4">
      <c r="A126" s="717"/>
      <c r="B126" s="5" t="s">
        <v>3207</v>
      </c>
      <c r="C126" s="657">
        <v>30000000</v>
      </c>
      <c r="D126" s="654"/>
    </row>
    <row r="127" spans="1:4">
      <c r="A127" s="717"/>
      <c r="B127" s="5" t="s">
        <v>3208</v>
      </c>
      <c r="C127" s="657">
        <v>10000000</v>
      </c>
      <c r="D127" s="13"/>
    </row>
    <row r="128" spans="1:4">
      <c r="A128" s="717"/>
      <c r="B128" s="5" t="s">
        <v>3209</v>
      </c>
      <c r="C128" s="657">
        <v>10000000</v>
      </c>
      <c r="D128" s="13"/>
    </row>
    <row r="129" spans="1:4">
      <c r="A129" s="717"/>
      <c r="B129" s="5" t="s">
        <v>3210</v>
      </c>
      <c r="C129" s="657">
        <v>10000000</v>
      </c>
      <c r="D129" s="13"/>
    </row>
    <row r="130" spans="1:4">
      <c r="A130" s="717"/>
      <c r="B130" s="5" t="s">
        <v>3211</v>
      </c>
      <c r="C130" s="657">
        <v>10000000</v>
      </c>
      <c r="D130" s="13"/>
    </row>
    <row r="131" spans="1:4">
      <c r="A131" s="717"/>
      <c r="B131" s="5" t="s">
        <v>3212</v>
      </c>
      <c r="C131" s="657">
        <v>10000000</v>
      </c>
      <c r="D131" s="13"/>
    </row>
    <row r="132" spans="1:4">
      <c r="A132" s="717"/>
      <c r="B132" s="5" t="s">
        <v>3213</v>
      </c>
      <c r="C132" s="657">
        <v>35000000</v>
      </c>
      <c r="D132" s="13"/>
    </row>
    <row r="133" spans="1:4">
      <c r="A133" s="717"/>
      <c r="B133" s="5" t="s">
        <v>3214</v>
      </c>
      <c r="C133" s="657">
        <v>40000000</v>
      </c>
      <c r="D133" s="13"/>
    </row>
    <row r="134" spans="1:4">
      <c r="A134" s="717"/>
      <c r="B134" s="5" t="s">
        <v>3215</v>
      </c>
      <c r="C134" s="657">
        <v>40000000</v>
      </c>
      <c r="D134" s="13"/>
    </row>
    <row r="135" spans="1:4">
      <c r="A135" s="717"/>
      <c r="B135" s="77" t="s">
        <v>3216</v>
      </c>
      <c r="C135" s="657">
        <v>35000000</v>
      </c>
      <c r="D135" s="13"/>
    </row>
    <row r="136" spans="1:4">
      <c r="A136" s="717"/>
      <c r="B136" s="5" t="s">
        <v>3217</v>
      </c>
      <c r="C136" s="657">
        <v>15000000</v>
      </c>
      <c r="D136" s="13"/>
    </row>
    <row r="137" spans="1:4">
      <c r="A137" s="717"/>
      <c r="B137" s="77" t="s">
        <v>3218</v>
      </c>
      <c r="C137" s="657">
        <v>15000000</v>
      </c>
      <c r="D137" s="13"/>
    </row>
    <row r="138" spans="1:4">
      <c r="A138" s="717"/>
      <c r="B138" s="5" t="s">
        <v>3219</v>
      </c>
      <c r="C138" s="657">
        <v>15000000</v>
      </c>
      <c r="D138" s="13"/>
    </row>
    <row r="139" spans="1:4">
      <c r="A139" s="717"/>
      <c r="B139" s="77" t="s">
        <v>3220</v>
      </c>
      <c r="C139" s="657">
        <v>15000000</v>
      </c>
      <c r="D139" s="13"/>
    </row>
    <row r="140" spans="1:4">
      <c r="A140" s="717"/>
      <c r="B140" s="77" t="s">
        <v>3221</v>
      </c>
      <c r="C140" s="657">
        <v>15000000</v>
      </c>
      <c r="D140" s="13"/>
    </row>
    <row r="141" spans="1:4">
      <c r="A141" s="717"/>
      <c r="B141" s="77" t="s">
        <v>3222</v>
      </c>
      <c r="C141" s="657">
        <v>15000000</v>
      </c>
      <c r="D141" s="13"/>
    </row>
    <row r="142" spans="1:4">
      <c r="A142" s="717"/>
      <c r="B142" s="5" t="s">
        <v>3223</v>
      </c>
      <c r="C142" s="657">
        <v>10000000</v>
      </c>
      <c r="D142" s="13"/>
    </row>
    <row r="143" spans="1:4">
      <c r="A143" s="717"/>
      <c r="B143" s="13"/>
      <c r="C143" s="658"/>
      <c r="D143" s="13"/>
    </row>
    <row r="144" spans="1:4">
      <c r="A144" s="660">
        <v>13</v>
      </c>
      <c r="B144" s="75" t="s">
        <v>1876</v>
      </c>
      <c r="C144" s="716">
        <v>130000000</v>
      </c>
      <c r="D144" s="13"/>
    </row>
    <row r="145" spans="1:4">
      <c r="A145" s="717"/>
      <c r="B145" s="5" t="s">
        <v>3224</v>
      </c>
      <c r="C145" s="657">
        <v>10000000</v>
      </c>
      <c r="D145" s="13"/>
    </row>
    <row r="146" spans="1:4">
      <c r="A146" s="717"/>
      <c r="B146" s="5" t="s">
        <v>3225</v>
      </c>
      <c r="C146" s="657">
        <v>15000000</v>
      </c>
      <c r="D146" s="13"/>
    </row>
    <row r="147" spans="1:4">
      <c r="A147" s="717"/>
      <c r="B147" s="5" t="s">
        <v>3226</v>
      </c>
      <c r="C147" s="657">
        <v>10000000</v>
      </c>
      <c r="D147" s="654"/>
    </row>
    <row r="148" spans="1:4">
      <c r="A148" s="717"/>
      <c r="B148" s="5" t="s">
        <v>3227</v>
      </c>
      <c r="C148" s="657">
        <v>10000000</v>
      </c>
      <c r="D148" s="13"/>
    </row>
    <row r="149" spans="1:4">
      <c r="A149" s="717"/>
      <c r="B149" s="5" t="s">
        <v>3228</v>
      </c>
      <c r="C149" s="657">
        <v>15000000</v>
      </c>
      <c r="D149" s="13"/>
    </row>
    <row r="150" spans="1:4">
      <c r="A150" s="717"/>
      <c r="B150" s="5" t="s">
        <v>3229</v>
      </c>
      <c r="C150" s="657">
        <v>50000000</v>
      </c>
      <c r="D150" s="13"/>
    </row>
    <row r="151" spans="1:4">
      <c r="A151" s="717"/>
      <c r="B151" s="5" t="s">
        <v>3230</v>
      </c>
      <c r="C151" s="657">
        <v>20000000</v>
      </c>
      <c r="D151" s="13"/>
    </row>
    <row r="152" spans="1:4">
      <c r="A152" s="717"/>
      <c r="B152" s="13"/>
      <c r="C152" s="658"/>
      <c r="D152" s="13"/>
    </row>
    <row r="153" spans="1:4">
      <c r="A153" s="660">
        <v>14</v>
      </c>
      <c r="B153" s="75" t="s">
        <v>1877</v>
      </c>
      <c r="C153" s="716">
        <v>135000000</v>
      </c>
      <c r="D153" s="13"/>
    </row>
    <row r="154" spans="1:4">
      <c r="A154" s="717"/>
      <c r="B154" s="5" t="s">
        <v>3231</v>
      </c>
      <c r="C154" s="657">
        <v>25000000</v>
      </c>
      <c r="D154" s="13"/>
    </row>
    <row r="155" spans="1:4">
      <c r="A155" s="717"/>
      <c r="B155" s="5" t="s">
        <v>3232</v>
      </c>
      <c r="C155" s="657">
        <v>25000000</v>
      </c>
      <c r="D155" s="13"/>
    </row>
    <row r="156" spans="1:4">
      <c r="A156" s="717"/>
      <c r="B156" s="5" t="s">
        <v>3233</v>
      </c>
      <c r="C156" s="657">
        <v>25000000</v>
      </c>
      <c r="D156" s="654"/>
    </row>
    <row r="157" spans="1:4">
      <c r="A157" s="717"/>
      <c r="B157" s="5" t="s">
        <v>3234</v>
      </c>
      <c r="C157" s="657">
        <v>25000000</v>
      </c>
      <c r="D157" s="13"/>
    </row>
    <row r="158" spans="1:4">
      <c r="A158" s="717"/>
      <c r="B158" s="5" t="s">
        <v>3235</v>
      </c>
      <c r="C158" s="657">
        <v>15000000</v>
      </c>
      <c r="D158" s="13"/>
    </row>
    <row r="159" spans="1:4">
      <c r="A159" s="717"/>
      <c r="B159" s="5" t="s">
        <v>3236</v>
      </c>
      <c r="C159" s="657">
        <v>20000000</v>
      </c>
      <c r="D159" s="13"/>
    </row>
    <row r="160" spans="1:4">
      <c r="A160" s="717"/>
      <c r="B160" s="13"/>
      <c r="C160" s="658"/>
      <c r="D160" s="13"/>
    </row>
    <row r="161" spans="1:4">
      <c r="A161" s="660">
        <v>15</v>
      </c>
      <c r="B161" s="75" t="s">
        <v>1878</v>
      </c>
      <c r="C161" s="716">
        <v>155000000</v>
      </c>
      <c r="D161" s="13"/>
    </row>
    <row r="162" spans="1:4">
      <c r="A162" s="717"/>
      <c r="B162" s="5" t="s">
        <v>3237</v>
      </c>
      <c r="C162" s="657">
        <v>10000000</v>
      </c>
      <c r="D162" s="13"/>
    </row>
    <row r="163" spans="1:4">
      <c r="A163" s="717"/>
      <c r="B163" s="5" t="s">
        <v>3238</v>
      </c>
      <c r="C163" s="657">
        <v>10000000</v>
      </c>
      <c r="D163" s="13"/>
    </row>
    <row r="164" spans="1:4">
      <c r="A164" s="717"/>
      <c r="B164" s="5" t="s">
        <v>3239</v>
      </c>
      <c r="C164" s="657">
        <v>10000000</v>
      </c>
      <c r="D164" s="654"/>
    </row>
    <row r="165" spans="1:4">
      <c r="A165" s="717"/>
      <c r="B165" s="5" t="s">
        <v>3240</v>
      </c>
      <c r="C165" s="657">
        <v>10000000</v>
      </c>
      <c r="D165" s="13"/>
    </row>
    <row r="166" spans="1:4">
      <c r="A166" s="717"/>
      <c r="B166" s="5" t="s">
        <v>3241</v>
      </c>
      <c r="C166" s="657">
        <v>10000000</v>
      </c>
      <c r="D166" s="13"/>
    </row>
    <row r="167" spans="1:4">
      <c r="A167" s="717"/>
      <c r="B167" s="5" t="s">
        <v>3242</v>
      </c>
      <c r="C167" s="657">
        <v>10000000</v>
      </c>
      <c r="D167" s="13"/>
    </row>
    <row r="168" spans="1:4">
      <c r="A168" s="717"/>
      <c r="B168" s="5" t="s">
        <v>3243</v>
      </c>
      <c r="C168" s="657">
        <v>10000000</v>
      </c>
      <c r="D168" s="13"/>
    </row>
    <row r="169" spans="1:4">
      <c r="A169" s="717"/>
      <c r="B169" s="5" t="s">
        <v>3244</v>
      </c>
      <c r="C169" s="657">
        <v>10000000</v>
      </c>
      <c r="D169" s="13"/>
    </row>
    <row r="170" spans="1:4">
      <c r="A170" s="717"/>
      <c r="B170" s="5" t="s">
        <v>3245</v>
      </c>
      <c r="C170" s="657">
        <v>10000000</v>
      </c>
      <c r="D170" s="13"/>
    </row>
    <row r="171" spans="1:4">
      <c r="A171" s="717"/>
      <c r="B171" s="5" t="s">
        <v>3246</v>
      </c>
      <c r="C171" s="657">
        <v>15000000</v>
      </c>
      <c r="D171" s="13"/>
    </row>
    <row r="172" spans="1:4">
      <c r="A172" s="717"/>
      <c r="B172" s="5" t="s">
        <v>3247</v>
      </c>
      <c r="C172" s="657">
        <v>50000000</v>
      </c>
      <c r="D172" s="13"/>
    </row>
    <row r="173" spans="1:4">
      <c r="A173" s="717"/>
      <c r="B173" s="13"/>
      <c r="C173" s="658"/>
      <c r="D173" s="13"/>
    </row>
    <row r="174" spans="1:4">
      <c r="A174" s="660">
        <v>16</v>
      </c>
      <c r="B174" s="75" t="s">
        <v>1879</v>
      </c>
      <c r="C174" s="716">
        <v>190000000</v>
      </c>
      <c r="D174" s="13"/>
    </row>
    <row r="175" spans="1:4">
      <c r="A175" s="717"/>
      <c r="B175" s="5" t="s">
        <v>3248</v>
      </c>
      <c r="C175" s="657">
        <v>12500000</v>
      </c>
      <c r="D175" s="13"/>
    </row>
    <row r="176" spans="1:4">
      <c r="A176" s="717"/>
      <c r="B176" s="5" t="s">
        <v>3249</v>
      </c>
      <c r="C176" s="657">
        <v>12500000</v>
      </c>
      <c r="D176" s="13"/>
    </row>
    <row r="177" spans="1:4">
      <c r="A177" s="717"/>
      <c r="B177" s="5" t="s">
        <v>3250</v>
      </c>
      <c r="C177" s="657">
        <v>12500000</v>
      </c>
      <c r="D177" s="654"/>
    </row>
    <row r="178" spans="1:4">
      <c r="A178" s="717"/>
      <c r="B178" s="5" t="s">
        <v>3251</v>
      </c>
      <c r="C178" s="657">
        <v>12500000</v>
      </c>
      <c r="D178" s="13"/>
    </row>
    <row r="179" spans="1:4">
      <c r="A179" s="717"/>
      <c r="B179" s="5" t="s">
        <v>3252</v>
      </c>
      <c r="C179" s="657">
        <v>12500000</v>
      </c>
      <c r="D179" s="13"/>
    </row>
    <row r="180" spans="1:4">
      <c r="A180" s="717"/>
      <c r="B180" s="5" t="s">
        <v>3253</v>
      </c>
      <c r="C180" s="657">
        <v>12500000</v>
      </c>
      <c r="D180" s="13"/>
    </row>
    <row r="181" spans="1:4">
      <c r="A181" s="717"/>
      <c r="B181" s="5" t="s">
        <v>3254</v>
      </c>
      <c r="C181" s="657">
        <v>12500000</v>
      </c>
      <c r="D181" s="13"/>
    </row>
    <row r="182" spans="1:4">
      <c r="A182" s="717"/>
      <c r="B182" s="5" t="s">
        <v>3255</v>
      </c>
      <c r="C182" s="657">
        <v>12500000</v>
      </c>
      <c r="D182" s="13"/>
    </row>
    <row r="183" spans="1:4">
      <c r="A183" s="717"/>
      <c r="B183" s="5" t="s">
        <v>3256</v>
      </c>
      <c r="C183" s="657">
        <v>15000000</v>
      </c>
      <c r="D183" s="13"/>
    </row>
    <row r="184" spans="1:4">
      <c r="A184" s="717"/>
      <c r="B184" s="5" t="s">
        <v>3257</v>
      </c>
      <c r="C184" s="657">
        <v>75000000</v>
      </c>
      <c r="D184" s="13"/>
    </row>
    <row r="185" spans="1:4">
      <c r="A185" s="717"/>
      <c r="B185" s="13"/>
      <c r="C185" s="658"/>
      <c r="D185" s="13"/>
    </row>
    <row r="186" spans="1:4" ht="31.5">
      <c r="A186" s="660">
        <v>17</v>
      </c>
      <c r="B186" s="75" t="s">
        <v>1880</v>
      </c>
      <c r="C186" s="716">
        <v>45000000</v>
      </c>
      <c r="D186" s="13"/>
    </row>
    <row r="187" spans="1:4">
      <c r="A187" s="717"/>
      <c r="B187" s="5" t="s">
        <v>3258</v>
      </c>
      <c r="C187" s="657">
        <v>15000000</v>
      </c>
      <c r="D187" s="13"/>
    </row>
    <row r="188" spans="1:4">
      <c r="A188" s="717"/>
      <c r="B188" s="5" t="s">
        <v>3259</v>
      </c>
      <c r="C188" s="657">
        <v>30000000</v>
      </c>
      <c r="D188" s="13"/>
    </row>
    <row r="189" spans="1:4">
      <c r="A189" s="717"/>
      <c r="B189" s="13"/>
      <c r="C189" s="658"/>
      <c r="D189" s="13"/>
    </row>
    <row r="190" spans="1:4" ht="31.5">
      <c r="A190" s="660">
        <v>18</v>
      </c>
      <c r="B190" s="75" t="s">
        <v>1881</v>
      </c>
      <c r="C190" s="716">
        <v>155000000</v>
      </c>
      <c r="D190" s="13"/>
    </row>
    <row r="191" spans="1:4">
      <c r="A191" s="717"/>
      <c r="B191" s="5" t="s">
        <v>3260</v>
      </c>
      <c r="C191" s="657">
        <v>20000000</v>
      </c>
      <c r="D191" s="13"/>
    </row>
    <row r="192" spans="1:4">
      <c r="A192" s="717"/>
      <c r="B192" s="5" t="s">
        <v>3261</v>
      </c>
      <c r="C192" s="657">
        <v>20000000</v>
      </c>
      <c r="D192" s="13"/>
    </row>
    <row r="193" spans="1:4">
      <c r="A193" s="717"/>
      <c r="B193" s="5" t="s">
        <v>3262</v>
      </c>
      <c r="C193" s="657">
        <v>15000000</v>
      </c>
      <c r="D193" s="654"/>
    </row>
    <row r="194" spans="1:4">
      <c r="A194" s="717"/>
      <c r="B194" s="5" t="s">
        <v>3263</v>
      </c>
      <c r="C194" s="657">
        <v>100000000</v>
      </c>
      <c r="D194" s="13"/>
    </row>
    <row r="195" spans="1:4">
      <c r="A195" s="717"/>
      <c r="B195" s="13"/>
      <c r="C195" s="658"/>
      <c r="D195" s="13"/>
    </row>
    <row r="196" spans="1:4" ht="31.5">
      <c r="A196" s="660">
        <v>19</v>
      </c>
      <c r="B196" s="75" t="s">
        <v>3264</v>
      </c>
      <c r="C196" s="716">
        <v>145000000</v>
      </c>
      <c r="D196" s="13"/>
    </row>
    <row r="197" spans="1:4">
      <c r="A197" s="717"/>
      <c r="B197" s="77" t="s">
        <v>3265</v>
      </c>
      <c r="C197" s="657">
        <v>10000000</v>
      </c>
      <c r="D197" s="13"/>
    </row>
    <row r="198" spans="1:4">
      <c r="A198" s="717"/>
      <c r="B198" s="5" t="s">
        <v>3266</v>
      </c>
      <c r="C198" s="657">
        <v>15000000</v>
      </c>
      <c r="D198" s="654"/>
    </row>
    <row r="199" spans="1:4">
      <c r="A199" s="717"/>
      <c r="B199" s="5" t="s">
        <v>3267</v>
      </c>
      <c r="C199" s="657">
        <v>50000000</v>
      </c>
      <c r="D199" s="13"/>
    </row>
    <row r="200" spans="1:4">
      <c r="A200" s="717"/>
      <c r="B200" s="5" t="s">
        <v>3268</v>
      </c>
      <c r="C200" s="657">
        <v>20000000</v>
      </c>
      <c r="D200" s="13"/>
    </row>
    <row r="201" spans="1:4">
      <c r="A201" s="717"/>
      <c r="B201" s="5" t="s">
        <v>3269</v>
      </c>
      <c r="C201" s="657">
        <v>10000000</v>
      </c>
      <c r="D201" s="13"/>
    </row>
    <row r="202" spans="1:4">
      <c r="A202" s="717"/>
      <c r="B202" s="5" t="s">
        <v>3270</v>
      </c>
      <c r="C202" s="657">
        <v>10000000</v>
      </c>
      <c r="D202" s="13"/>
    </row>
    <row r="203" spans="1:4">
      <c r="A203" s="717"/>
      <c r="B203" s="5" t="s">
        <v>3271</v>
      </c>
      <c r="C203" s="657">
        <v>30000000</v>
      </c>
      <c r="D203" s="13"/>
    </row>
    <row r="204" spans="1:4">
      <c r="A204" s="717"/>
      <c r="B204" s="13"/>
      <c r="C204" s="658"/>
      <c r="D204" s="13"/>
    </row>
    <row r="205" spans="1:4" ht="31.5">
      <c r="A205" s="660">
        <v>20</v>
      </c>
      <c r="B205" s="75" t="s">
        <v>1882</v>
      </c>
      <c r="C205" s="716">
        <v>180000000</v>
      </c>
      <c r="D205" s="13"/>
    </row>
    <row r="206" spans="1:4">
      <c r="A206" s="717"/>
      <c r="B206" s="5" t="s">
        <v>3272</v>
      </c>
      <c r="C206" s="657">
        <v>10000000</v>
      </c>
      <c r="D206" s="13"/>
    </row>
    <row r="207" spans="1:4">
      <c r="A207" s="717"/>
      <c r="B207" s="5" t="s">
        <v>3273</v>
      </c>
      <c r="C207" s="657">
        <v>10000000</v>
      </c>
      <c r="D207" s="13"/>
    </row>
    <row r="208" spans="1:4">
      <c r="A208" s="717"/>
      <c r="B208" s="5" t="s">
        <v>3274</v>
      </c>
      <c r="C208" s="657">
        <v>10000000</v>
      </c>
      <c r="D208" s="654"/>
    </row>
    <row r="209" spans="1:4">
      <c r="A209" s="717"/>
      <c r="B209" s="5" t="s">
        <v>3275</v>
      </c>
      <c r="C209" s="657">
        <v>10000000</v>
      </c>
      <c r="D209" s="13"/>
    </row>
    <row r="210" spans="1:4">
      <c r="A210" s="717"/>
      <c r="B210" s="5" t="s">
        <v>3276</v>
      </c>
      <c r="C210" s="657">
        <v>15000000</v>
      </c>
      <c r="D210" s="13"/>
    </row>
    <row r="211" spans="1:4">
      <c r="A211" s="717"/>
      <c r="B211" s="5" t="s">
        <v>3277</v>
      </c>
      <c r="C211" s="657">
        <v>25000000</v>
      </c>
      <c r="D211" s="13"/>
    </row>
    <row r="212" spans="1:4">
      <c r="A212" s="717"/>
      <c r="B212" s="5" t="s">
        <v>3278</v>
      </c>
      <c r="C212" s="657">
        <v>100000000</v>
      </c>
      <c r="D212" s="13"/>
    </row>
    <row r="213" spans="1:4">
      <c r="A213" s="717"/>
      <c r="B213" s="13"/>
      <c r="C213" s="658"/>
      <c r="D213" s="13"/>
    </row>
    <row r="214" spans="1:4">
      <c r="A214" s="660">
        <v>21</v>
      </c>
      <c r="B214" s="75" t="s">
        <v>1883</v>
      </c>
      <c r="C214" s="716">
        <v>205000000</v>
      </c>
      <c r="D214" s="13"/>
    </row>
    <row r="215" spans="1:4">
      <c r="A215" s="717"/>
      <c r="B215" s="5" t="s">
        <v>3279</v>
      </c>
      <c r="C215" s="657">
        <v>15000000</v>
      </c>
      <c r="D215" s="13"/>
    </row>
    <row r="216" spans="1:4">
      <c r="A216" s="717"/>
      <c r="B216" s="5" t="s">
        <v>3280</v>
      </c>
      <c r="C216" s="657">
        <v>15000000</v>
      </c>
      <c r="D216" s="13"/>
    </row>
    <row r="217" spans="1:4">
      <c r="A217" s="717"/>
      <c r="B217" s="5" t="s">
        <v>3281</v>
      </c>
      <c r="C217" s="657">
        <v>10000000</v>
      </c>
      <c r="D217" s="654"/>
    </row>
    <row r="218" spans="1:4">
      <c r="A218" s="717"/>
      <c r="B218" s="5" t="s">
        <v>3282</v>
      </c>
      <c r="C218" s="657">
        <v>20000000</v>
      </c>
      <c r="D218" s="13"/>
    </row>
    <row r="219" spans="1:4">
      <c r="A219" s="717"/>
      <c r="B219" s="5" t="s">
        <v>3283</v>
      </c>
      <c r="C219" s="657">
        <v>15000000</v>
      </c>
      <c r="D219" s="13"/>
    </row>
    <row r="220" spans="1:4">
      <c r="A220" s="717"/>
      <c r="B220" s="77" t="s">
        <v>3284</v>
      </c>
      <c r="C220" s="657">
        <v>40000000</v>
      </c>
      <c r="D220" s="13"/>
    </row>
    <row r="221" spans="1:4">
      <c r="A221" s="717"/>
      <c r="B221" s="77" t="s">
        <v>3285</v>
      </c>
      <c r="C221" s="657">
        <v>15000000</v>
      </c>
      <c r="D221" s="13"/>
    </row>
    <row r="222" spans="1:4">
      <c r="A222" s="717"/>
      <c r="B222" s="5" t="s">
        <v>3286</v>
      </c>
      <c r="C222" s="657">
        <v>75000000</v>
      </c>
      <c r="D222" s="13"/>
    </row>
    <row r="223" spans="1:4">
      <c r="A223" s="717"/>
      <c r="B223" s="13"/>
      <c r="C223" s="658"/>
      <c r="D223" s="13"/>
    </row>
    <row r="224" spans="1:4" ht="31.5">
      <c r="A224" s="660">
        <v>22</v>
      </c>
      <c r="B224" s="75" t="s">
        <v>1884</v>
      </c>
      <c r="C224" s="716">
        <v>250000000</v>
      </c>
      <c r="D224" s="13"/>
    </row>
    <row r="225" spans="1:4">
      <c r="A225" s="717"/>
      <c r="B225" s="5" t="s">
        <v>3287</v>
      </c>
      <c r="C225" s="657">
        <v>50000000</v>
      </c>
      <c r="D225" s="13"/>
    </row>
    <row r="226" spans="1:4">
      <c r="A226" s="717"/>
      <c r="B226" s="5" t="s">
        <v>3288</v>
      </c>
      <c r="C226" s="657">
        <v>50000000</v>
      </c>
      <c r="D226" s="13"/>
    </row>
    <row r="227" spans="1:4">
      <c r="A227" s="717"/>
      <c r="B227" s="5" t="s">
        <v>3289</v>
      </c>
      <c r="C227" s="657">
        <v>15000000</v>
      </c>
      <c r="D227" s="654"/>
    </row>
    <row r="228" spans="1:4">
      <c r="A228" s="717"/>
      <c r="B228" s="5" t="s">
        <v>3290</v>
      </c>
      <c r="C228" s="657">
        <v>15000000</v>
      </c>
      <c r="D228" s="13"/>
    </row>
    <row r="229" spans="1:4">
      <c r="A229" s="717"/>
      <c r="B229" s="5" t="s">
        <v>3291</v>
      </c>
      <c r="C229" s="657">
        <v>15000000</v>
      </c>
      <c r="D229" s="13"/>
    </row>
    <row r="230" spans="1:4">
      <c r="A230" s="717"/>
      <c r="B230" s="5" t="s">
        <v>3292</v>
      </c>
      <c r="C230" s="657">
        <v>15000000</v>
      </c>
      <c r="D230" s="13"/>
    </row>
    <row r="231" spans="1:4">
      <c r="A231" s="717"/>
      <c r="B231" s="5" t="s">
        <v>3293</v>
      </c>
      <c r="C231" s="657">
        <v>25000000</v>
      </c>
      <c r="D231" s="13"/>
    </row>
    <row r="232" spans="1:4">
      <c r="A232" s="717"/>
      <c r="B232" s="5" t="s">
        <v>3294</v>
      </c>
      <c r="C232" s="657">
        <v>15000000</v>
      </c>
      <c r="D232" s="13"/>
    </row>
    <row r="233" spans="1:4">
      <c r="A233" s="717"/>
      <c r="B233" s="5" t="s">
        <v>3295</v>
      </c>
      <c r="C233" s="657">
        <v>20000000</v>
      </c>
      <c r="D233" s="13"/>
    </row>
    <row r="234" spans="1:4">
      <c r="A234" s="717"/>
      <c r="B234" s="77" t="s">
        <v>3296</v>
      </c>
      <c r="C234" s="657">
        <v>30000000</v>
      </c>
      <c r="D234" s="13"/>
    </row>
    <row r="235" spans="1:4">
      <c r="A235" s="717"/>
      <c r="B235" s="13"/>
      <c r="C235" s="658"/>
      <c r="D235" s="13"/>
    </row>
    <row r="236" spans="1:4" ht="31.5">
      <c r="A236" s="660">
        <v>23</v>
      </c>
      <c r="B236" s="75" t="s">
        <v>1885</v>
      </c>
      <c r="C236" s="716">
        <v>240000000</v>
      </c>
      <c r="D236" s="13"/>
    </row>
    <row r="237" spans="1:4">
      <c r="A237" s="717"/>
      <c r="B237" s="5" t="s">
        <v>3297</v>
      </c>
      <c r="C237" s="657">
        <v>30000000</v>
      </c>
      <c r="D237" s="13"/>
    </row>
    <row r="238" spans="1:4">
      <c r="A238" s="717"/>
      <c r="B238" s="5" t="s">
        <v>3298</v>
      </c>
      <c r="C238" s="657">
        <v>40000000</v>
      </c>
      <c r="D238" s="654"/>
    </row>
    <row r="239" spans="1:4">
      <c r="A239" s="717"/>
      <c r="B239" s="5" t="s">
        <v>3299</v>
      </c>
      <c r="C239" s="657">
        <v>20000000</v>
      </c>
      <c r="D239" s="13"/>
    </row>
    <row r="240" spans="1:4">
      <c r="A240" s="717"/>
      <c r="B240" s="5" t="s">
        <v>3300</v>
      </c>
      <c r="C240" s="657">
        <v>50000000</v>
      </c>
      <c r="D240" s="13"/>
    </row>
    <row r="241" spans="1:4">
      <c r="A241" s="717"/>
      <c r="B241" s="5" t="s">
        <v>3301</v>
      </c>
      <c r="C241" s="657">
        <v>50000000</v>
      </c>
      <c r="D241" s="13"/>
    </row>
    <row r="242" spans="1:4">
      <c r="A242" s="717"/>
      <c r="B242" s="5" t="s">
        <v>3302</v>
      </c>
      <c r="C242" s="657">
        <v>50000000</v>
      </c>
      <c r="D242" s="13"/>
    </row>
    <row r="243" spans="1:4">
      <c r="A243" s="717"/>
      <c r="B243" s="13"/>
      <c r="C243" s="658"/>
      <c r="D243" s="13"/>
    </row>
    <row r="244" spans="1:4">
      <c r="A244" s="660">
        <v>24</v>
      </c>
      <c r="B244" s="75" t="s">
        <v>1886</v>
      </c>
      <c r="C244" s="716">
        <v>195000000</v>
      </c>
      <c r="D244" s="13"/>
    </row>
    <row r="245" spans="1:4">
      <c r="A245" s="717"/>
      <c r="B245" s="5" t="s">
        <v>3303</v>
      </c>
      <c r="C245" s="657">
        <v>75000000</v>
      </c>
      <c r="D245" s="13"/>
    </row>
    <row r="246" spans="1:4">
      <c r="A246" s="717"/>
      <c r="B246" s="5" t="s">
        <v>3304</v>
      </c>
      <c r="C246" s="657">
        <v>10000000</v>
      </c>
      <c r="D246" s="13"/>
    </row>
    <row r="247" spans="1:4">
      <c r="A247" s="717"/>
      <c r="B247" s="5" t="s">
        <v>3305</v>
      </c>
      <c r="C247" s="657">
        <v>15000000</v>
      </c>
      <c r="D247" s="654"/>
    </row>
    <row r="248" spans="1:4">
      <c r="A248" s="717"/>
      <c r="B248" s="5" t="s">
        <v>3306</v>
      </c>
      <c r="C248" s="657">
        <v>10000000</v>
      </c>
      <c r="D248" s="13"/>
    </row>
    <row r="249" spans="1:4">
      <c r="A249" s="717"/>
      <c r="B249" s="5" t="s">
        <v>3307</v>
      </c>
      <c r="C249" s="657">
        <v>10000000</v>
      </c>
      <c r="D249" s="13"/>
    </row>
    <row r="250" spans="1:4">
      <c r="A250" s="717"/>
      <c r="B250" s="77" t="s">
        <v>3308</v>
      </c>
      <c r="C250" s="657">
        <v>10000000</v>
      </c>
      <c r="D250" s="13"/>
    </row>
    <row r="251" spans="1:4">
      <c r="A251" s="717"/>
      <c r="B251" s="5" t="s">
        <v>3309</v>
      </c>
      <c r="C251" s="657">
        <v>10000000</v>
      </c>
      <c r="D251" s="13"/>
    </row>
    <row r="252" spans="1:4">
      <c r="A252" s="717"/>
      <c r="B252" s="5" t="s">
        <v>3310</v>
      </c>
      <c r="C252" s="657">
        <v>10000000</v>
      </c>
      <c r="D252" s="13"/>
    </row>
    <row r="253" spans="1:4">
      <c r="A253" s="717"/>
      <c r="B253" s="5" t="s">
        <v>3311</v>
      </c>
      <c r="C253" s="657">
        <v>10000000</v>
      </c>
      <c r="D253" s="13"/>
    </row>
    <row r="254" spans="1:4">
      <c r="A254" s="717"/>
      <c r="B254" s="5" t="s">
        <v>3312</v>
      </c>
      <c r="C254" s="657">
        <v>10000000</v>
      </c>
      <c r="D254" s="13"/>
    </row>
    <row r="255" spans="1:4">
      <c r="A255" s="717"/>
      <c r="B255" s="5" t="s">
        <v>3313</v>
      </c>
      <c r="C255" s="657">
        <v>25000000</v>
      </c>
      <c r="D255" s="13"/>
    </row>
    <row r="256" spans="1:4">
      <c r="A256" s="717"/>
      <c r="B256" s="13"/>
      <c r="C256" s="658"/>
      <c r="D256" s="13"/>
    </row>
    <row r="257" spans="1:4" ht="31.5">
      <c r="A257" s="660">
        <v>25</v>
      </c>
      <c r="B257" s="75" t="s">
        <v>1887</v>
      </c>
      <c r="C257" s="716">
        <v>30000000</v>
      </c>
      <c r="D257" s="13"/>
    </row>
    <row r="258" spans="1:4">
      <c r="A258" s="717"/>
      <c r="B258" s="5" t="s">
        <v>3314</v>
      </c>
      <c r="C258" s="657">
        <v>30000000</v>
      </c>
      <c r="D258" s="13"/>
    </row>
    <row r="259" spans="1:4">
      <c r="A259" s="717"/>
      <c r="B259" s="13"/>
      <c r="C259" s="658"/>
      <c r="D259" s="13"/>
    </row>
    <row r="260" spans="1:4" ht="31.5">
      <c r="A260" s="660">
        <v>26</v>
      </c>
      <c r="B260" s="75" t="s">
        <v>1888</v>
      </c>
      <c r="C260" s="716">
        <v>370000000</v>
      </c>
      <c r="D260" s="13"/>
    </row>
    <row r="261" spans="1:4">
      <c r="A261" s="717"/>
      <c r="B261" s="5" t="s">
        <v>3315</v>
      </c>
      <c r="C261" s="657">
        <v>40000000</v>
      </c>
      <c r="D261" s="13"/>
    </row>
    <row r="262" spans="1:4">
      <c r="A262" s="717"/>
      <c r="B262" s="5" t="s">
        <v>3316</v>
      </c>
      <c r="C262" s="657">
        <v>50000000</v>
      </c>
      <c r="D262" s="13"/>
    </row>
    <row r="263" spans="1:4">
      <c r="A263" s="717"/>
      <c r="B263" s="5" t="s">
        <v>3317</v>
      </c>
      <c r="C263" s="657">
        <v>100000000</v>
      </c>
      <c r="D263" s="654"/>
    </row>
    <row r="264" spans="1:4">
      <c r="A264" s="717"/>
      <c r="B264" s="5" t="s">
        <v>3318</v>
      </c>
      <c r="C264" s="657">
        <v>10000000</v>
      </c>
      <c r="D264" s="13"/>
    </row>
    <row r="265" spans="1:4">
      <c r="A265" s="717"/>
      <c r="B265" s="5" t="s">
        <v>3319</v>
      </c>
      <c r="C265" s="657">
        <v>10000000</v>
      </c>
      <c r="D265" s="13"/>
    </row>
    <row r="266" spans="1:4">
      <c r="A266" s="717"/>
      <c r="B266" s="5" t="s">
        <v>1890</v>
      </c>
      <c r="C266" s="657">
        <v>10000000</v>
      </c>
      <c r="D266" s="13"/>
    </row>
    <row r="267" spans="1:4">
      <c r="A267" s="717"/>
      <c r="B267" s="5" t="s">
        <v>3320</v>
      </c>
      <c r="C267" s="657">
        <v>10000000</v>
      </c>
      <c r="D267" s="13"/>
    </row>
    <row r="268" spans="1:4">
      <c r="A268" s="717"/>
      <c r="B268" s="5" t="s">
        <v>1889</v>
      </c>
      <c r="C268" s="657">
        <v>10000000</v>
      </c>
      <c r="D268" s="13"/>
    </row>
    <row r="269" spans="1:4">
      <c r="A269" s="717"/>
      <c r="B269" s="5" t="s">
        <v>3321</v>
      </c>
      <c r="C269" s="657">
        <v>10000000</v>
      </c>
      <c r="D269" s="13"/>
    </row>
    <row r="270" spans="1:4">
      <c r="A270" s="717"/>
      <c r="B270" s="5" t="s">
        <v>3322</v>
      </c>
      <c r="C270" s="657">
        <v>10000000</v>
      </c>
      <c r="D270" s="13"/>
    </row>
    <row r="271" spans="1:4">
      <c r="A271" s="717"/>
      <c r="B271" s="5" t="s">
        <v>3323</v>
      </c>
      <c r="C271" s="657">
        <v>10000000</v>
      </c>
      <c r="D271" s="13"/>
    </row>
    <row r="272" spans="1:4">
      <c r="A272" s="717"/>
      <c r="B272" s="77" t="s">
        <v>3324</v>
      </c>
      <c r="C272" s="657">
        <v>10000000</v>
      </c>
      <c r="D272" s="13"/>
    </row>
    <row r="273" spans="1:4">
      <c r="A273" s="717"/>
      <c r="B273" s="5" t="s">
        <v>3325</v>
      </c>
      <c r="C273" s="657">
        <v>10000000</v>
      </c>
      <c r="D273" s="13"/>
    </row>
    <row r="274" spans="1:4">
      <c r="A274" s="717"/>
      <c r="B274" s="5" t="s">
        <v>3326</v>
      </c>
      <c r="C274" s="657">
        <v>50000000</v>
      </c>
      <c r="D274" s="13"/>
    </row>
    <row r="275" spans="1:4">
      <c r="A275" s="717"/>
      <c r="B275" s="5" t="s">
        <v>3327</v>
      </c>
      <c r="C275" s="657">
        <v>30000000</v>
      </c>
      <c r="D275" s="13"/>
    </row>
    <row r="276" spans="1:4">
      <c r="A276" s="717"/>
      <c r="B276" s="13"/>
      <c r="C276" s="658"/>
      <c r="D276" s="13"/>
    </row>
    <row r="277" spans="1:4" ht="31.5">
      <c r="A277" s="660">
        <v>27</v>
      </c>
      <c r="B277" s="75" t="s">
        <v>1891</v>
      </c>
      <c r="C277" s="716">
        <v>215000000</v>
      </c>
      <c r="D277" s="13"/>
    </row>
    <row r="278" spans="1:4">
      <c r="A278" s="717"/>
      <c r="B278" s="5" t="s">
        <v>3328</v>
      </c>
      <c r="C278" s="657">
        <v>25000000</v>
      </c>
      <c r="D278" s="13"/>
    </row>
    <row r="279" spans="1:4">
      <c r="A279" s="717"/>
      <c r="B279" s="5" t="s">
        <v>3329</v>
      </c>
      <c r="C279" s="657">
        <v>15000000</v>
      </c>
      <c r="D279" s="13"/>
    </row>
    <row r="280" spans="1:4">
      <c r="A280" s="717"/>
      <c r="B280" s="5" t="s">
        <v>3330</v>
      </c>
      <c r="C280" s="657">
        <v>15000000</v>
      </c>
      <c r="D280" s="654"/>
    </row>
    <row r="281" spans="1:4">
      <c r="A281" s="717"/>
      <c r="B281" s="5" t="s">
        <v>3331</v>
      </c>
      <c r="C281" s="657">
        <v>25000000</v>
      </c>
      <c r="D281" s="13"/>
    </row>
    <row r="282" spans="1:4">
      <c r="A282" s="717"/>
      <c r="B282" s="5" t="s">
        <v>3332</v>
      </c>
      <c r="C282" s="657">
        <v>25000000</v>
      </c>
      <c r="D282" s="13"/>
    </row>
    <row r="283" spans="1:4">
      <c r="A283" s="717"/>
      <c r="B283" s="5" t="s">
        <v>3333</v>
      </c>
      <c r="C283" s="657">
        <v>20000000</v>
      </c>
      <c r="D283" s="13"/>
    </row>
    <row r="284" spans="1:4">
      <c r="A284" s="717"/>
      <c r="B284" s="5" t="s">
        <v>3334</v>
      </c>
      <c r="C284" s="657">
        <v>20000000</v>
      </c>
      <c r="D284" s="13"/>
    </row>
    <row r="285" spans="1:4">
      <c r="A285" s="717"/>
      <c r="B285" s="5" t="s">
        <v>3335</v>
      </c>
      <c r="C285" s="657">
        <v>70000000</v>
      </c>
      <c r="D285" s="13"/>
    </row>
    <row r="286" spans="1:4">
      <c r="A286" s="717"/>
      <c r="B286" s="13"/>
      <c r="C286" s="658"/>
      <c r="D286" s="13"/>
    </row>
    <row r="287" spans="1:4" ht="31.5">
      <c r="A287" s="660">
        <v>28</v>
      </c>
      <c r="B287" s="75" t="s">
        <v>1892</v>
      </c>
      <c r="C287" s="716">
        <v>115000000</v>
      </c>
      <c r="D287" s="13"/>
    </row>
    <row r="288" spans="1:4">
      <c r="A288" s="717"/>
      <c r="B288" s="5" t="s">
        <v>3336</v>
      </c>
      <c r="C288" s="657">
        <v>25000000</v>
      </c>
      <c r="D288" s="13"/>
    </row>
    <row r="289" spans="1:4">
      <c r="A289" s="717"/>
      <c r="B289" s="5" t="s">
        <v>3337</v>
      </c>
      <c r="C289" s="657">
        <v>20000000</v>
      </c>
      <c r="D289" s="13"/>
    </row>
    <row r="290" spans="1:4">
      <c r="A290" s="717"/>
      <c r="B290" s="5" t="s">
        <v>3338</v>
      </c>
      <c r="C290" s="657">
        <v>25000000</v>
      </c>
      <c r="D290" s="654"/>
    </row>
    <row r="291" spans="1:4">
      <c r="A291" s="717"/>
      <c r="B291" s="5" t="s">
        <v>3339</v>
      </c>
      <c r="C291" s="657">
        <v>15000000</v>
      </c>
      <c r="D291" s="13"/>
    </row>
    <row r="292" spans="1:4">
      <c r="A292" s="717"/>
      <c r="B292" s="5" t="s">
        <v>3340</v>
      </c>
      <c r="C292" s="657">
        <v>30000000</v>
      </c>
      <c r="D292" s="13"/>
    </row>
    <row r="293" spans="1:4">
      <c r="A293" s="717"/>
      <c r="B293" s="13"/>
      <c r="C293" s="658"/>
      <c r="D293" s="13"/>
    </row>
    <row r="294" spans="1:4" ht="31.5">
      <c r="A294" s="660">
        <v>29</v>
      </c>
      <c r="B294" s="75" t="s">
        <v>1893</v>
      </c>
      <c r="C294" s="716">
        <v>125000000</v>
      </c>
      <c r="D294" s="13"/>
    </row>
    <row r="295" spans="1:4">
      <c r="A295" s="717"/>
      <c r="B295" s="5" t="s">
        <v>3341</v>
      </c>
      <c r="C295" s="657">
        <v>35000000</v>
      </c>
      <c r="D295" s="13"/>
    </row>
    <row r="296" spans="1:4">
      <c r="A296" s="717"/>
      <c r="B296" s="5" t="s">
        <v>3342</v>
      </c>
      <c r="C296" s="657">
        <v>25000000</v>
      </c>
      <c r="D296" s="13"/>
    </row>
    <row r="297" spans="1:4">
      <c r="A297" s="717"/>
      <c r="B297" s="5" t="s">
        <v>3343</v>
      </c>
      <c r="C297" s="657">
        <v>20000000</v>
      </c>
      <c r="D297" s="654"/>
    </row>
    <row r="298" spans="1:4">
      <c r="A298" s="717"/>
      <c r="B298" s="5" t="s">
        <v>3344</v>
      </c>
      <c r="C298" s="657">
        <v>20000000</v>
      </c>
      <c r="D298" s="13"/>
    </row>
    <row r="299" spans="1:4">
      <c r="A299" s="717"/>
      <c r="B299" s="5" t="s">
        <v>3345</v>
      </c>
      <c r="C299" s="657">
        <v>25000000</v>
      </c>
      <c r="D299" s="13"/>
    </row>
    <row r="300" spans="1:4">
      <c r="A300" s="717"/>
      <c r="B300" s="13"/>
      <c r="C300" s="658"/>
      <c r="D300" s="13"/>
    </row>
    <row r="301" spans="1:4" ht="31.5">
      <c r="A301" s="660">
        <v>30</v>
      </c>
      <c r="B301" s="75" t="s">
        <v>1894</v>
      </c>
      <c r="C301" s="716">
        <v>135000000</v>
      </c>
      <c r="D301" s="13"/>
    </row>
    <row r="302" spans="1:4">
      <c r="A302" s="717"/>
      <c r="B302" s="5" t="s">
        <v>3346</v>
      </c>
      <c r="C302" s="657">
        <v>15000000</v>
      </c>
      <c r="D302" s="13"/>
    </row>
    <row r="303" spans="1:4">
      <c r="A303" s="717"/>
      <c r="B303" s="5" t="s">
        <v>3347</v>
      </c>
      <c r="C303" s="657">
        <v>15000000</v>
      </c>
      <c r="D303" s="13"/>
    </row>
    <row r="304" spans="1:4">
      <c r="A304" s="717"/>
      <c r="B304" s="5" t="s">
        <v>3348</v>
      </c>
      <c r="C304" s="657">
        <v>15000000</v>
      </c>
      <c r="D304" s="654"/>
    </row>
    <row r="305" spans="1:4">
      <c r="A305" s="717"/>
      <c r="B305" s="5" t="s">
        <v>3349</v>
      </c>
      <c r="C305" s="657">
        <v>15000000</v>
      </c>
      <c r="D305" s="13"/>
    </row>
    <row r="306" spans="1:4">
      <c r="A306" s="717"/>
      <c r="B306" s="5" t="s">
        <v>3350</v>
      </c>
      <c r="C306" s="657">
        <v>35000000</v>
      </c>
      <c r="D306" s="13"/>
    </row>
    <row r="307" spans="1:4">
      <c r="A307" s="717"/>
      <c r="B307" s="5" t="s">
        <v>3351</v>
      </c>
      <c r="C307" s="657">
        <v>20000000</v>
      </c>
      <c r="D307" s="13"/>
    </row>
    <row r="308" spans="1:4">
      <c r="A308" s="717"/>
      <c r="B308" s="5" t="s">
        <v>3352</v>
      </c>
      <c r="C308" s="657">
        <v>20000000</v>
      </c>
      <c r="D308" s="13"/>
    </row>
    <row r="309" spans="1:4">
      <c r="A309" s="717"/>
      <c r="B309" s="13"/>
      <c r="C309" s="658"/>
      <c r="D309" s="13"/>
    </row>
    <row r="310" spans="1:4" ht="31.5">
      <c r="A310" s="660">
        <v>31</v>
      </c>
      <c r="B310" s="75" t="s">
        <v>1895</v>
      </c>
      <c r="C310" s="716">
        <v>115000000</v>
      </c>
      <c r="D310" s="13"/>
    </row>
    <row r="311" spans="1:4">
      <c r="A311" s="717"/>
      <c r="B311" s="5" t="s">
        <v>3353</v>
      </c>
      <c r="C311" s="657">
        <v>25000000</v>
      </c>
      <c r="D311" s="13"/>
    </row>
    <row r="312" spans="1:4">
      <c r="A312" s="717"/>
      <c r="B312" s="5" t="s">
        <v>3354</v>
      </c>
      <c r="C312" s="657">
        <v>25000000</v>
      </c>
      <c r="D312" s="13"/>
    </row>
    <row r="313" spans="1:4">
      <c r="A313" s="717"/>
      <c r="B313" s="5" t="s">
        <v>3355</v>
      </c>
      <c r="C313" s="657">
        <v>50000000</v>
      </c>
      <c r="D313" s="654"/>
    </row>
    <row r="314" spans="1:4">
      <c r="A314" s="717"/>
      <c r="B314" s="5" t="s">
        <v>3356</v>
      </c>
      <c r="C314" s="657">
        <v>15000000</v>
      </c>
      <c r="D314" s="13"/>
    </row>
    <row r="315" spans="1:4">
      <c r="A315" s="717"/>
      <c r="B315" s="13"/>
      <c r="C315" s="658"/>
      <c r="D315" s="13"/>
    </row>
    <row r="316" spans="1:4">
      <c r="A316" s="660">
        <v>32</v>
      </c>
      <c r="B316" s="75" t="s">
        <v>1896</v>
      </c>
      <c r="C316" s="716">
        <v>40000000</v>
      </c>
      <c r="D316" s="13"/>
    </row>
    <row r="317" spans="1:4">
      <c r="A317" s="717"/>
      <c r="B317" s="5" t="s">
        <v>3357</v>
      </c>
      <c r="C317" s="657">
        <v>25000000</v>
      </c>
      <c r="D317" s="13"/>
    </row>
    <row r="318" spans="1:4">
      <c r="A318" s="717"/>
      <c r="B318" s="5" t="s">
        <v>3358</v>
      </c>
      <c r="C318" s="657">
        <v>15000000</v>
      </c>
      <c r="D318" s="13"/>
    </row>
    <row r="319" spans="1:4">
      <c r="A319" s="717"/>
      <c r="B319" s="13"/>
      <c r="C319" s="658"/>
      <c r="D319" s="13"/>
    </row>
    <row r="320" spans="1:4" ht="31.5">
      <c r="A320" s="660">
        <v>33</v>
      </c>
      <c r="B320" s="75" t="s">
        <v>1897</v>
      </c>
      <c r="C320" s="716">
        <v>195000000</v>
      </c>
      <c r="D320" s="13"/>
    </row>
    <row r="321" spans="1:4">
      <c r="A321" s="717"/>
      <c r="B321" s="5" t="s">
        <v>3359</v>
      </c>
      <c r="C321" s="657">
        <v>20000000</v>
      </c>
      <c r="D321" s="13"/>
    </row>
    <row r="322" spans="1:4">
      <c r="A322" s="717"/>
      <c r="B322" s="5" t="s">
        <v>3360</v>
      </c>
      <c r="C322" s="657">
        <v>20000000</v>
      </c>
      <c r="D322" s="13"/>
    </row>
    <row r="323" spans="1:4">
      <c r="A323" s="717"/>
      <c r="B323" s="5" t="s">
        <v>1920</v>
      </c>
      <c r="C323" s="657">
        <v>75000000</v>
      </c>
      <c r="D323" s="654"/>
    </row>
    <row r="324" spans="1:4">
      <c r="A324" s="717"/>
      <c r="B324" s="5" t="s">
        <v>3361</v>
      </c>
      <c r="C324" s="657">
        <v>50000000</v>
      </c>
      <c r="D324" s="13"/>
    </row>
    <row r="325" spans="1:4">
      <c r="A325" s="717"/>
      <c r="B325" s="5" t="s">
        <v>3362</v>
      </c>
      <c r="C325" s="657">
        <v>15000000</v>
      </c>
      <c r="D325" s="13"/>
    </row>
    <row r="326" spans="1:4">
      <c r="A326" s="717"/>
      <c r="B326" s="5" t="s">
        <v>3363</v>
      </c>
      <c r="C326" s="657">
        <v>15000000</v>
      </c>
      <c r="D326" s="13"/>
    </row>
    <row r="327" spans="1:4">
      <c r="A327" s="717"/>
      <c r="B327" s="13"/>
      <c r="C327" s="658"/>
      <c r="D327" s="13"/>
    </row>
    <row r="328" spans="1:4" ht="31.5">
      <c r="A328" s="660">
        <v>34</v>
      </c>
      <c r="B328" s="75" t="s">
        <v>1898</v>
      </c>
      <c r="C328" s="716">
        <v>575000000</v>
      </c>
      <c r="D328" s="13"/>
    </row>
    <row r="329" spans="1:4">
      <c r="A329" s="717"/>
      <c r="B329" s="77" t="s">
        <v>3364</v>
      </c>
      <c r="C329" s="657">
        <v>30000000</v>
      </c>
      <c r="D329" s="13"/>
    </row>
    <row r="330" spans="1:4">
      <c r="A330" s="717"/>
      <c r="B330" s="5" t="s">
        <v>3365</v>
      </c>
      <c r="C330" s="657">
        <v>50000000</v>
      </c>
      <c r="D330" s="654"/>
    </row>
    <row r="331" spans="1:4">
      <c r="A331" s="717"/>
      <c r="B331" s="5" t="s">
        <v>3366</v>
      </c>
      <c r="C331" s="657">
        <v>20000000</v>
      </c>
      <c r="D331" s="13"/>
    </row>
    <row r="332" spans="1:4">
      <c r="A332" s="717"/>
      <c r="B332" s="5" t="s">
        <v>3367</v>
      </c>
      <c r="C332" s="657">
        <v>20000000</v>
      </c>
      <c r="D332" s="13"/>
    </row>
    <row r="333" spans="1:4">
      <c r="A333" s="717"/>
      <c r="B333" s="5" t="s">
        <v>3368</v>
      </c>
      <c r="C333" s="657">
        <v>20000000</v>
      </c>
      <c r="D333" s="13"/>
    </row>
    <row r="334" spans="1:4">
      <c r="A334" s="717"/>
      <c r="B334" s="5" t="s">
        <v>3369</v>
      </c>
      <c r="C334" s="657">
        <v>20000000</v>
      </c>
      <c r="D334" s="13"/>
    </row>
    <row r="335" spans="1:4">
      <c r="A335" s="717"/>
      <c r="B335" s="5" t="s">
        <v>3370</v>
      </c>
      <c r="C335" s="657">
        <v>20000000</v>
      </c>
      <c r="D335" s="13"/>
    </row>
    <row r="336" spans="1:4">
      <c r="A336" s="717"/>
      <c r="B336" s="5" t="s">
        <v>3371</v>
      </c>
      <c r="C336" s="657">
        <v>50000000</v>
      </c>
      <c r="D336" s="13"/>
    </row>
    <row r="337" spans="1:4">
      <c r="A337" s="717"/>
      <c r="B337" s="77" t="s">
        <v>3372</v>
      </c>
      <c r="C337" s="657">
        <v>50000000</v>
      </c>
      <c r="D337" s="13"/>
    </row>
    <row r="338" spans="1:4">
      <c r="A338" s="717"/>
      <c r="B338" s="77" t="s">
        <v>3373</v>
      </c>
      <c r="C338" s="657">
        <v>15000000</v>
      </c>
      <c r="D338" s="13"/>
    </row>
    <row r="339" spans="1:4">
      <c r="A339" s="717"/>
      <c r="B339" s="5" t="s">
        <v>3374</v>
      </c>
      <c r="C339" s="657">
        <v>15000000</v>
      </c>
      <c r="D339" s="13"/>
    </row>
    <row r="340" spans="1:4">
      <c r="A340" s="717"/>
      <c r="B340" s="5" t="s">
        <v>3375</v>
      </c>
      <c r="C340" s="657">
        <v>15000000</v>
      </c>
      <c r="D340" s="13"/>
    </row>
    <row r="341" spans="1:4">
      <c r="A341" s="717"/>
      <c r="B341" s="5" t="s">
        <v>3376</v>
      </c>
      <c r="C341" s="657">
        <v>125000000</v>
      </c>
      <c r="D341" s="13"/>
    </row>
    <row r="342" spans="1:4">
      <c r="A342" s="717"/>
      <c r="B342" s="5" t="s">
        <v>3377</v>
      </c>
      <c r="C342" s="657">
        <v>125000000</v>
      </c>
      <c r="D342" s="13"/>
    </row>
    <row r="343" spans="1:4">
      <c r="A343" s="717"/>
      <c r="B343" s="13"/>
      <c r="C343" s="658"/>
      <c r="D343" s="13"/>
    </row>
    <row r="344" spans="1:4">
      <c r="A344" s="660">
        <v>35</v>
      </c>
      <c r="B344" s="75" t="s">
        <v>1899</v>
      </c>
      <c r="C344" s="716">
        <v>455000000</v>
      </c>
      <c r="D344" s="13"/>
    </row>
    <row r="345" spans="1:4">
      <c r="A345" s="717"/>
      <c r="B345" s="5" t="s">
        <v>3378</v>
      </c>
      <c r="C345" s="657">
        <v>25000000</v>
      </c>
      <c r="D345" s="13"/>
    </row>
    <row r="346" spans="1:4">
      <c r="A346" s="717"/>
      <c r="B346" s="5" t="s">
        <v>3379</v>
      </c>
      <c r="C346" s="657">
        <v>25000000</v>
      </c>
      <c r="D346" s="13"/>
    </row>
    <row r="347" spans="1:4">
      <c r="A347" s="717"/>
      <c r="B347" s="5" t="s">
        <v>3380</v>
      </c>
      <c r="C347" s="657">
        <v>12500000</v>
      </c>
      <c r="D347" s="654"/>
    </row>
    <row r="348" spans="1:4">
      <c r="A348" s="717"/>
      <c r="B348" s="5" t="s">
        <v>3381</v>
      </c>
      <c r="C348" s="657">
        <v>12500000</v>
      </c>
      <c r="D348" s="13"/>
    </row>
    <row r="349" spans="1:4">
      <c r="A349" s="717"/>
      <c r="B349" s="5" t="s">
        <v>3382</v>
      </c>
      <c r="C349" s="657">
        <v>30000000</v>
      </c>
      <c r="D349" s="13"/>
    </row>
    <row r="350" spans="1:4">
      <c r="A350" s="717"/>
      <c r="B350" s="5" t="s">
        <v>3383</v>
      </c>
      <c r="C350" s="657">
        <v>200000000</v>
      </c>
      <c r="D350" s="13"/>
    </row>
    <row r="351" spans="1:4">
      <c r="A351" s="717"/>
      <c r="B351" s="5" t="s">
        <v>3384</v>
      </c>
      <c r="C351" s="657">
        <v>150000000</v>
      </c>
      <c r="D351" s="13"/>
    </row>
    <row r="352" spans="1:4">
      <c r="A352" s="717"/>
      <c r="B352" s="13"/>
      <c r="C352" s="658"/>
      <c r="D352" s="13"/>
    </row>
    <row r="353" spans="1:4" ht="31.5">
      <c r="A353" s="660">
        <v>36</v>
      </c>
      <c r="B353" s="75" t="s">
        <v>1900</v>
      </c>
      <c r="C353" s="716">
        <v>230000000</v>
      </c>
      <c r="D353" s="13"/>
    </row>
    <row r="354" spans="1:4">
      <c r="A354" s="717"/>
      <c r="B354" s="5" t="s">
        <v>3385</v>
      </c>
      <c r="C354" s="657">
        <v>100000000</v>
      </c>
      <c r="D354" s="13"/>
    </row>
    <row r="355" spans="1:4">
      <c r="A355" s="717"/>
      <c r="B355" s="5" t="s">
        <v>3386</v>
      </c>
      <c r="C355" s="657">
        <v>40000000</v>
      </c>
      <c r="D355" s="13"/>
    </row>
    <row r="356" spans="1:4">
      <c r="A356" s="717"/>
      <c r="B356" s="5" t="s">
        <v>3387</v>
      </c>
      <c r="C356" s="657">
        <v>30000000</v>
      </c>
      <c r="D356" s="654"/>
    </row>
    <row r="357" spans="1:4">
      <c r="A357" s="717"/>
      <c r="B357" s="77" t="s">
        <v>3388</v>
      </c>
      <c r="C357" s="657">
        <v>30000000</v>
      </c>
      <c r="D357" s="13"/>
    </row>
    <row r="358" spans="1:4">
      <c r="A358" s="717"/>
      <c r="B358" s="5" t="s">
        <v>3389</v>
      </c>
      <c r="C358" s="657">
        <v>15000000</v>
      </c>
      <c r="D358" s="13"/>
    </row>
    <row r="359" spans="1:4">
      <c r="A359" s="717"/>
      <c r="B359" s="5" t="s">
        <v>3390</v>
      </c>
      <c r="C359" s="657">
        <v>15000000</v>
      </c>
      <c r="D359" s="13"/>
    </row>
    <row r="360" spans="1:4">
      <c r="A360" s="717"/>
      <c r="B360" s="13"/>
      <c r="C360" s="658"/>
      <c r="D360" s="13"/>
    </row>
    <row r="361" spans="1:4" ht="31.5">
      <c r="A361" s="660">
        <v>37</v>
      </c>
      <c r="B361" s="75" t="s">
        <v>1901</v>
      </c>
      <c r="C361" s="716">
        <v>145000000</v>
      </c>
      <c r="D361" s="13"/>
    </row>
    <row r="362" spans="1:4">
      <c r="A362" s="717"/>
      <c r="B362" s="5" t="s">
        <v>3391</v>
      </c>
      <c r="C362" s="657">
        <v>50000000</v>
      </c>
      <c r="D362" s="13"/>
    </row>
    <row r="363" spans="1:4">
      <c r="A363" s="717"/>
      <c r="B363" s="5" t="s">
        <v>3392</v>
      </c>
      <c r="C363" s="657">
        <v>50000000</v>
      </c>
      <c r="D363" s="13"/>
    </row>
    <row r="364" spans="1:4">
      <c r="A364" s="717"/>
      <c r="B364" s="5" t="s">
        <v>3393</v>
      </c>
      <c r="C364" s="657">
        <v>30000000</v>
      </c>
      <c r="D364" s="654"/>
    </row>
    <row r="365" spans="1:4">
      <c r="A365" s="717"/>
      <c r="B365" s="77" t="s">
        <v>3394</v>
      </c>
      <c r="C365" s="657">
        <v>15000000</v>
      </c>
      <c r="D365" s="13"/>
    </row>
    <row r="366" spans="1:4">
      <c r="A366" s="717"/>
      <c r="B366" s="13"/>
      <c r="C366" s="658"/>
      <c r="D366" s="13"/>
    </row>
    <row r="367" spans="1:4" ht="31.5">
      <c r="A367" s="660">
        <v>38</v>
      </c>
      <c r="B367" s="75" t="s">
        <v>1902</v>
      </c>
      <c r="C367" s="716">
        <v>275000000</v>
      </c>
      <c r="D367" s="13"/>
    </row>
    <row r="368" spans="1:4">
      <c r="A368" s="717"/>
      <c r="B368" s="77" t="s">
        <v>3395</v>
      </c>
      <c r="C368" s="657">
        <v>50000000</v>
      </c>
      <c r="D368" s="13"/>
    </row>
    <row r="369" spans="1:4">
      <c r="A369" s="717"/>
      <c r="B369" s="5" t="s">
        <v>3396</v>
      </c>
      <c r="C369" s="657">
        <v>25000000</v>
      </c>
      <c r="D369" s="654"/>
    </row>
    <row r="370" spans="1:4">
      <c r="A370" s="717"/>
      <c r="B370" s="5" t="s">
        <v>3397</v>
      </c>
      <c r="C370" s="657">
        <v>25000000</v>
      </c>
      <c r="D370" s="13"/>
    </row>
    <row r="371" spans="1:4">
      <c r="A371" s="717"/>
      <c r="B371" s="5" t="s">
        <v>3398</v>
      </c>
      <c r="C371" s="657">
        <v>25000000</v>
      </c>
      <c r="D371" s="13"/>
    </row>
    <row r="372" spans="1:4">
      <c r="A372" s="717"/>
      <c r="B372" s="5" t="s">
        <v>3399</v>
      </c>
      <c r="C372" s="657">
        <v>50000000</v>
      </c>
      <c r="D372" s="13"/>
    </row>
    <row r="373" spans="1:4">
      <c r="A373" s="717"/>
      <c r="B373" s="5" t="s">
        <v>3400</v>
      </c>
      <c r="C373" s="657">
        <v>20000000</v>
      </c>
      <c r="D373" s="13"/>
    </row>
    <row r="374" spans="1:4">
      <c r="A374" s="717"/>
      <c r="B374" s="5" t="s">
        <v>3401</v>
      </c>
      <c r="C374" s="657">
        <v>10000000</v>
      </c>
      <c r="D374" s="13"/>
    </row>
    <row r="375" spans="1:4">
      <c r="A375" s="717"/>
      <c r="B375" s="5" t="s">
        <v>3402</v>
      </c>
      <c r="C375" s="657">
        <v>15000000</v>
      </c>
      <c r="D375" s="13"/>
    </row>
    <row r="376" spans="1:4">
      <c r="A376" s="717"/>
      <c r="B376" s="5" t="s">
        <v>3403</v>
      </c>
      <c r="C376" s="657">
        <v>15000000</v>
      </c>
      <c r="D376" s="13"/>
    </row>
    <row r="377" spans="1:4">
      <c r="A377" s="717"/>
      <c r="B377" s="5" t="s">
        <v>3404</v>
      </c>
      <c r="C377" s="657">
        <v>15000000</v>
      </c>
      <c r="D377" s="13"/>
    </row>
    <row r="378" spans="1:4">
      <c r="A378" s="717"/>
      <c r="B378" s="5" t="s">
        <v>3405</v>
      </c>
      <c r="C378" s="657">
        <v>25000000</v>
      </c>
      <c r="D378" s="13"/>
    </row>
    <row r="379" spans="1:4">
      <c r="A379" s="717"/>
      <c r="B379" s="13"/>
      <c r="C379" s="658"/>
      <c r="D379" s="13"/>
    </row>
    <row r="380" spans="1:4" ht="31.5">
      <c r="A380" s="660">
        <v>39</v>
      </c>
      <c r="B380" s="75" t="s">
        <v>1903</v>
      </c>
      <c r="C380" s="716">
        <v>310000000</v>
      </c>
      <c r="D380" s="13"/>
    </row>
    <row r="381" spans="1:4">
      <c r="A381" s="717"/>
      <c r="B381" s="5" t="s">
        <v>3406</v>
      </c>
      <c r="C381" s="657">
        <v>15000000</v>
      </c>
      <c r="D381" s="13"/>
    </row>
    <row r="382" spans="1:4">
      <c r="A382" s="717"/>
      <c r="B382" s="5" t="s">
        <v>3407</v>
      </c>
      <c r="C382" s="657">
        <v>15000000</v>
      </c>
      <c r="D382" s="13"/>
    </row>
    <row r="383" spans="1:4">
      <c r="A383" s="717"/>
      <c r="B383" s="5" t="s">
        <v>3408</v>
      </c>
      <c r="C383" s="657">
        <v>20000000</v>
      </c>
      <c r="D383" s="654"/>
    </row>
    <row r="384" spans="1:4">
      <c r="A384" s="717"/>
      <c r="B384" s="5" t="s">
        <v>3409</v>
      </c>
      <c r="C384" s="657">
        <v>20000000</v>
      </c>
      <c r="D384" s="13"/>
    </row>
    <row r="385" spans="1:4">
      <c r="A385" s="717"/>
      <c r="B385" s="77" t="s">
        <v>3410</v>
      </c>
      <c r="C385" s="657">
        <v>100000000</v>
      </c>
      <c r="D385" s="13"/>
    </row>
    <row r="386" spans="1:4">
      <c r="A386" s="717"/>
      <c r="B386" s="77" t="s">
        <v>3411</v>
      </c>
      <c r="C386" s="657">
        <v>75000000</v>
      </c>
      <c r="D386" s="13"/>
    </row>
    <row r="387" spans="1:4">
      <c r="A387" s="717"/>
      <c r="B387" s="5" t="s">
        <v>3412</v>
      </c>
      <c r="C387" s="657">
        <v>25000000</v>
      </c>
      <c r="D387" s="13"/>
    </row>
    <row r="388" spans="1:4">
      <c r="A388" s="717"/>
      <c r="B388" s="5" t="s">
        <v>3413</v>
      </c>
      <c r="C388" s="657">
        <v>10000000</v>
      </c>
      <c r="D388" s="13"/>
    </row>
    <row r="389" spans="1:4">
      <c r="A389" s="717"/>
      <c r="B389" s="5" t="s">
        <v>3414</v>
      </c>
      <c r="C389" s="657">
        <v>15000000</v>
      </c>
      <c r="D389" s="13"/>
    </row>
    <row r="390" spans="1:4">
      <c r="A390" s="717"/>
      <c r="B390" s="5" t="s">
        <v>3415</v>
      </c>
      <c r="C390" s="657">
        <v>15000000</v>
      </c>
      <c r="D390" s="13"/>
    </row>
    <row r="391" spans="1:4">
      <c r="A391" s="717"/>
      <c r="B391" s="13"/>
      <c r="C391" s="658"/>
      <c r="D391" s="13"/>
    </row>
    <row r="392" spans="1:4" ht="31.5">
      <c r="A392" s="660">
        <v>40</v>
      </c>
      <c r="B392" s="75" t="s">
        <v>1904</v>
      </c>
      <c r="C392" s="716">
        <v>220000000</v>
      </c>
      <c r="D392" s="13"/>
    </row>
    <row r="393" spans="1:4">
      <c r="A393" s="717"/>
      <c r="B393" s="77" t="s">
        <v>3416</v>
      </c>
      <c r="C393" s="657">
        <v>25000000</v>
      </c>
      <c r="D393" s="13"/>
    </row>
    <row r="394" spans="1:4">
      <c r="A394" s="717"/>
      <c r="B394" s="5" t="s">
        <v>3417</v>
      </c>
      <c r="C394" s="657">
        <v>10000000</v>
      </c>
      <c r="D394" s="654"/>
    </row>
    <row r="395" spans="1:4">
      <c r="A395" s="717"/>
      <c r="B395" s="5" t="s">
        <v>3418</v>
      </c>
      <c r="C395" s="657">
        <v>20000000</v>
      </c>
      <c r="D395" s="13"/>
    </row>
    <row r="396" spans="1:4">
      <c r="A396" s="717"/>
      <c r="B396" s="5" t="s">
        <v>3419</v>
      </c>
      <c r="C396" s="657">
        <v>10000000</v>
      </c>
      <c r="D396" s="13"/>
    </row>
    <row r="397" spans="1:4">
      <c r="A397" s="717"/>
      <c r="B397" s="5" t="s">
        <v>3420</v>
      </c>
      <c r="C397" s="657">
        <v>30000000</v>
      </c>
      <c r="D397" s="13"/>
    </row>
    <row r="398" spans="1:4">
      <c r="A398" s="717"/>
      <c r="B398" s="77" t="s">
        <v>3421</v>
      </c>
      <c r="C398" s="657">
        <v>15000000</v>
      </c>
      <c r="D398" s="13"/>
    </row>
    <row r="399" spans="1:4">
      <c r="A399" s="717"/>
      <c r="B399" s="5" t="s">
        <v>3422</v>
      </c>
      <c r="C399" s="657">
        <v>65000000</v>
      </c>
      <c r="D399" s="13"/>
    </row>
    <row r="400" spans="1:4">
      <c r="A400" s="717"/>
      <c r="B400" s="5" t="s">
        <v>3423</v>
      </c>
      <c r="C400" s="657">
        <v>20000000</v>
      </c>
      <c r="D400" s="13"/>
    </row>
    <row r="401" spans="1:4">
      <c r="A401" s="717"/>
      <c r="B401" s="5" t="s">
        <v>3424</v>
      </c>
      <c r="C401" s="657">
        <v>15000000</v>
      </c>
      <c r="D401" s="13"/>
    </row>
    <row r="402" spans="1:4">
      <c r="A402" s="717"/>
      <c r="B402" s="5" t="s">
        <v>3425</v>
      </c>
      <c r="C402" s="657">
        <v>10000000</v>
      </c>
      <c r="D402" s="13"/>
    </row>
    <row r="403" spans="1:4">
      <c r="A403" s="717"/>
      <c r="B403" s="13"/>
      <c r="C403" s="658"/>
      <c r="D403" s="13"/>
    </row>
    <row r="404" spans="1:4" ht="31.5">
      <c r="A404" s="660">
        <v>41</v>
      </c>
      <c r="B404" s="75" t="s">
        <v>1905</v>
      </c>
      <c r="C404" s="716">
        <v>165000000</v>
      </c>
      <c r="D404" s="13"/>
    </row>
    <row r="405" spans="1:4">
      <c r="A405" s="717"/>
      <c r="B405" s="5" t="s">
        <v>3426</v>
      </c>
      <c r="C405" s="657">
        <v>10000000</v>
      </c>
      <c r="D405" s="13"/>
    </row>
    <row r="406" spans="1:4">
      <c r="A406" s="717"/>
      <c r="B406" s="5" t="s">
        <v>3427</v>
      </c>
      <c r="C406" s="657">
        <v>20000000</v>
      </c>
      <c r="D406" s="13"/>
    </row>
    <row r="407" spans="1:4">
      <c r="A407" s="717"/>
      <c r="B407" s="5" t="s">
        <v>3428</v>
      </c>
      <c r="C407" s="657">
        <v>10000000</v>
      </c>
      <c r="D407" s="654"/>
    </row>
    <row r="408" spans="1:4">
      <c r="A408" s="717"/>
      <c r="B408" s="5" t="s">
        <v>3429</v>
      </c>
      <c r="C408" s="657">
        <v>10000000</v>
      </c>
      <c r="D408" s="13"/>
    </row>
    <row r="409" spans="1:4">
      <c r="A409" s="717"/>
      <c r="B409" s="5" t="s">
        <v>3430</v>
      </c>
      <c r="C409" s="657">
        <v>20000000</v>
      </c>
      <c r="D409" s="13"/>
    </row>
    <row r="410" spans="1:4">
      <c r="A410" s="717"/>
      <c r="B410" s="5" t="s">
        <v>1920</v>
      </c>
      <c r="C410" s="657">
        <v>50000000</v>
      </c>
      <c r="D410" s="13"/>
    </row>
    <row r="411" spans="1:4">
      <c r="A411" s="717"/>
      <c r="B411" s="77" t="s">
        <v>3431</v>
      </c>
      <c r="C411" s="657">
        <v>15000000</v>
      </c>
      <c r="D411" s="13"/>
    </row>
    <row r="412" spans="1:4">
      <c r="A412" s="717"/>
      <c r="B412" s="5" t="s">
        <v>3432</v>
      </c>
      <c r="C412" s="657">
        <v>30000000</v>
      </c>
      <c r="D412" s="13"/>
    </row>
    <row r="413" spans="1:4">
      <c r="A413" s="717"/>
      <c r="B413" s="13"/>
      <c r="C413" s="658"/>
      <c r="D413" s="13"/>
    </row>
    <row r="414" spans="1:4" ht="31.5">
      <c r="A414" s="660">
        <v>42</v>
      </c>
      <c r="B414" s="75" t="s">
        <v>1906</v>
      </c>
      <c r="C414" s="716">
        <v>590000000</v>
      </c>
      <c r="D414" s="13"/>
    </row>
    <row r="415" spans="1:4">
      <c r="A415" s="717"/>
      <c r="B415" s="5" t="s">
        <v>3433</v>
      </c>
      <c r="C415" s="657">
        <v>15000000</v>
      </c>
      <c r="D415" s="13"/>
    </row>
    <row r="416" spans="1:4">
      <c r="A416" s="717"/>
      <c r="B416" s="5" t="s">
        <v>3434</v>
      </c>
      <c r="C416" s="657">
        <v>100000000</v>
      </c>
      <c r="D416" s="13"/>
    </row>
    <row r="417" spans="1:4">
      <c r="A417" s="717"/>
      <c r="B417" s="5" t="s">
        <v>3435</v>
      </c>
      <c r="C417" s="657">
        <v>100000000</v>
      </c>
      <c r="D417" s="654"/>
    </row>
    <row r="418" spans="1:4">
      <c r="A418" s="717"/>
      <c r="B418" s="5" t="s">
        <v>3436</v>
      </c>
      <c r="C418" s="657">
        <v>100000000</v>
      </c>
      <c r="D418" s="13"/>
    </row>
    <row r="419" spans="1:4">
      <c r="A419" s="717"/>
      <c r="B419" s="5" t="s">
        <v>3437</v>
      </c>
      <c r="C419" s="657">
        <v>100000000</v>
      </c>
      <c r="D419" s="13"/>
    </row>
    <row r="420" spans="1:4">
      <c r="A420" s="717"/>
      <c r="B420" s="5" t="s">
        <v>3438</v>
      </c>
      <c r="C420" s="657">
        <v>50000000</v>
      </c>
      <c r="D420" s="13"/>
    </row>
    <row r="421" spans="1:4">
      <c r="A421" s="717"/>
      <c r="B421" s="77" t="s">
        <v>3439</v>
      </c>
      <c r="C421" s="657">
        <v>25000000</v>
      </c>
      <c r="D421" s="13"/>
    </row>
    <row r="422" spans="1:4">
      <c r="A422" s="717"/>
      <c r="B422" s="5" t="s">
        <v>3440</v>
      </c>
      <c r="C422" s="657">
        <v>50000000</v>
      </c>
      <c r="D422" s="13"/>
    </row>
    <row r="423" spans="1:4">
      <c r="A423" s="717"/>
      <c r="B423" s="5" t="s">
        <v>3441</v>
      </c>
      <c r="C423" s="657">
        <v>20000000</v>
      </c>
      <c r="D423" s="13"/>
    </row>
    <row r="424" spans="1:4">
      <c r="A424" s="717"/>
      <c r="B424" s="5" t="s">
        <v>3442</v>
      </c>
      <c r="C424" s="657">
        <v>30000000</v>
      </c>
      <c r="D424" s="13"/>
    </row>
    <row r="425" spans="1:4">
      <c r="A425" s="717"/>
      <c r="B425" s="13"/>
      <c r="C425" s="658"/>
      <c r="D425" s="13"/>
    </row>
    <row r="426" spans="1:4">
      <c r="A426" s="660">
        <v>43</v>
      </c>
      <c r="B426" s="75" t="s">
        <v>1907</v>
      </c>
      <c r="C426" s="716">
        <v>950000000</v>
      </c>
      <c r="D426" s="13"/>
    </row>
    <row r="427" spans="1:4">
      <c r="A427" s="717"/>
      <c r="B427" s="5" t="s">
        <v>3443</v>
      </c>
      <c r="C427" s="657">
        <v>115000000</v>
      </c>
      <c r="D427" s="13"/>
    </row>
    <row r="428" spans="1:4">
      <c r="A428" s="717"/>
      <c r="B428" s="77" t="s">
        <v>3444</v>
      </c>
      <c r="C428" s="657">
        <v>200000000</v>
      </c>
      <c r="D428" s="13"/>
    </row>
    <row r="429" spans="1:4">
      <c r="A429" s="717"/>
      <c r="B429" s="5" t="s">
        <v>3445</v>
      </c>
      <c r="C429" s="657">
        <v>100000000</v>
      </c>
      <c r="D429" s="13"/>
    </row>
    <row r="430" spans="1:4">
      <c r="A430" s="717"/>
      <c r="B430" s="5" t="s">
        <v>3446</v>
      </c>
      <c r="C430" s="657">
        <v>100000000</v>
      </c>
      <c r="D430" s="13"/>
    </row>
    <row r="431" spans="1:4">
      <c r="A431" s="717"/>
      <c r="B431" s="5" t="s">
        <v>3447</v>
      </c>
      <c r="C431" s="657">
        <v>25000000</v>
      </c>
      <c r="D431" s="13"/>
    </row>
    <row r="432" spans="1:4">
      <c r="A432" s="717"/>
      <c r="B432" s="5" t="s">
        <v>3448</v>
      </c>
      <c r="C432" s="657">
        <v>100000000</v>
      </c>
      <c r="D432" s="13"/>
    </row>
    <row r="433" spans="1:4">
      <c r="A433" s="717"/>
      <c r="B433" s="5" t="s">
        <v>3449</v>
      </c>
      <c r="C433" s="657">
        <v>60000000</v>
      </c>
      <c r="D433" s="13"/>
    </row>
    <row r="434" spans="1:4">
      <c r="A434" s="717"/>
      <c r="B434" s="5" t="s">
        <v>3450</v>
      </c>
      <c r="C434" s="657">
        <v>60000000</v>
      </c>
      <c r="D434" s="13"/>
    </row>
    <row r="435" spans="1:4">
      <c r="A435" s="717"/>
      <c r="B435" s="77" t="s">
        <v>3451</v>
      </c>
      <c r="C435" s="657">
        <v>50000000</v>
      </c>
      <c r="D435" s="13"/>
    </row>
    <row r="436" spans="1:4">
      <c r="A436" s="717"/>
      <c r="B436" s="5" t="s">
        <v>3452</v>
      </c>
      <c r="C436" s="657">
        <v>25000000</v>
      </c>
      <c r="D436" s="13"/>
    </row>
    <row r="437" spans="1:4">
      <c r="A437" s="717"/>
      <c r="B437" s="77" t="s">
        <v>3453</v>
      </c>
      <c r="C437" s="657">
        <v>75000000</v>
      </c>
      <c r="D437" s="13"/>
    </row>
    <row r="438" spans="1:4">
      <c r="A438" s="717"/>
      <c r="B438" s="5" t="s">
        <v>3454</v>
      </c>
      <c r="C438" s="657">
        <v>25000000</v>
      </c>
      <c r="D438" s="13"/>
    </row>
    <row r="439" spans="1:4">
      <c r="A439" s="717"/>
      <c r="B439" s="77" t="s">
        <v>3455</v>
      </c>
      <c r="C439" s="657">
        <v>15000000</v>
      </c>
      <c r="D439" s="13"/>
    </row>
    <row r="440" spans="1:4">
      <c r="A440" s="717"/>
      <c r="B440" s="13"/>
      <c r="C440" s="658"/>
      <c r="D440" s="13"/>
    </row>
    <row r="441" spans="1:4">
      <c r="A441" s="660">
        <v>44</v>
      </c>
      <c r="B441" s="75" t="s">
        <v>1908</v>
      </c>
      <c r="C441" s="716">
        <v>495000000</v>
      </c>
      <c r="D441" s="13"/>
    </row>
    <row r="442" spans="1:4">
      <c r="A442" s="717"/>
      <c r="B442" s="77" t="s">
        <v>3456</v>
      </c>
      <c r="C442" s="657">
        <v>60000000</v>
      </c>
      <c r="D442" s="13"/>
    </row>
    <row r="443" spans="1:4">
      <c r="A443" s="717"/>
      <c r="B443" s="77" t="s">
        <v>3457</v>
      </c>
      <c r="C443" s="657">
        <v>40000000</v>
      </c>
      <c r="D443" s="13"/>
    </row>
    <row r="444" spans="1:4">
      <c r="A444" s="717"/>
      <c r="B444" s="5" t="s">
        <v>3458</v>
      </c>
      <c r="C444" s="657">
        <v>10000000</v>
      </c>
      <c r="D444" s="13"/>
    </row>
    <row r="445" spans="1:4">
      <c r="A445" s="717"/>
      <c r="B445" s="5" t="s">
        <v>3459</v>
      </c>
      <c r="C445" s="657">
        <v>25000000</v>
      </c>
      <c r="D445" s="13"/>
    </row>
    <row r="446" spans="1:4">
      <c r="A446" s="717"/>
      <c r="B446" s="77" t="s">
        <v>3460</v>
      </c>
      <c r="C446" s="657">
        <v>25000000</v>
      </c>
      <c r="D446" s="13"/>
    </row>
    <row r="447" spans="1:4">
      <c r="A447" s="717"/>
      <c r="B447" s="5" t="s">
        <v>3461</v>
      </c>
      <c r="C447" s="657">
        <v>20000000</v>
      </c>
      <c r="D447" s="13"/>
    </row>
    <row r="448" spans="1:4">
      <c r="A448" s="717"/>
      <c r="B448" s="5" t="s">
        <v>3462</v>
      </c>
      <c r="C448" s="657">
        <v>30000000</v>
      </c>
      <c r="D448" s="13"/>
    </row>
    <row r="449" spans="1:4">
      <c r="A449" s="717"/>
      <c r="B449" s="5" t="s">
        <v>3463</v>
      </c>
      <c r="C449" s="657">
        <v>20000000</v>
      </c>
      <c r="D449" s="13"/>
    </row>
    <row r="450" spans="1:4">
      <c r="A450" s="717"/>
      <c r="B450" s="5" t="s">
        <v>3464</v>
      </c>
      <c r="C450" s="657">
        <v>15000000</v>
      </c>
      <c r="D450" s="13"/>
    </row>
    <row r="451" spans="1:4">
      <c r="A451" s="717"/>
      <c r="B451" s="77" t="s">
        <v>3465</v>
      </c>
      <c r="C451" s="657">
        <v>25000000</v>
      </c>
      <c r="D451" s="13"/>
    </row>
    <row r="452" spans="1:4">
      <c r="A452" s="717"/>
      <c r="B452" s="5" t="s">
        <v>3466</v>
      </c>
      <c r="C452" s="657">
        <v>75000000</v>
      </c>
      <c r="D452" s="13"/>
    </row>
    <row r="453" spans="1:4">
      <c r="A453" s="717"/>
      <c r="B453" s="77" t="s">
        <v>3467</v>
      </c>
      <c r="C453" s="657">
        <v>150000000</v>
      </c>
      <c r="D453" s="13"/>
    </row>
    <row r="454" spans="1:4">
      <c r="A454" s="717"/>
      <c r="B454" s="13"/>
      <c r="C454" s="661"/>
      <c r="D454" s="13"/>
    </row>
    <row r="455" spans="1:4" ht="31.5">
      <c r="A455" s="660">
        <v>45</v>
      </c>
      <c r="B455" s="75" t="s">
        <v>1909</v>
      </c>
      <c r="C455" s="716">
        <v>190000000</v>
      </c>
      <c r="D455" s="13"/>
    </row>
    <row r="456" spans="1:4">
      <c r="A456" s="717"/>
      <c r="B456" s="5" t="s">
        <v>3468</v>
      </c>
      <c r="C456" s="657">
        <v>25000000</v>
      </c>
      <c r="D456" s="13"/>
    </row>
    <row r="457" spans="1:4">
      <c r="A457" s="717"/>
      <c r="B457" s="77" t="s">
        <v>3469</v>
      </c>
      <c r="C457" s="657">
        <v>25000000</v>
      </c>
      <c r="D457" s="13"/>
    </row>
    <row r="458" spans="1:4">
      <c r="A458" s="717"/>
      <c r="B458" s="77" t="s">
        <v>3470</v>
      </c>
      <c r="C458" s="657">
        <v>25000000</v>
      </c>
      <c r="D458" s="13"/>
    </row>
    <row r="459" spans="1:4">
      <c r="A459" s="717"/>
      <c r="B459" s="5" t="s">
        <v>3471</v>
      </c>
      <c r="C459" s="657">
        <v>50000000</v>
      </c>
      <c r="D459" s="13"/>
    </row>
    <row r="460" spans="1:4">
      <c r="A460" s="717"/>
      <c r="B460" s="5" t="s">
        <v>3472</v>
      </c>
      <c r="C460" s="657">
        <v>25000000</v>
      </c>
      <c r="D460" s="13"/>
    </row>
    <row r="461" spans="1:4">
      <c r="A461" s="717"/>
      <c r="B461" s="5" t="s">
        <v>3473</v>
      </c>
      <c r="C461" s="657">
        <v>25000000</v>
      </c>
      <c r="D461" s="13"/>
    </row>
    <row r="462" spans="1:4">
      <c r="A462" s="717"/>
      <c r="B462" s="5" t="s">
        <v>3474</v>
      </c>
      <c r="C462" s="657">
        <v>15000000</v>
      </c>
      <c r="D462" s="13"/>
    </row>
    <row r="463" spans="1:4">
      <c r="A463" s="717"/>
      <c r="B463" s="13"/>
      <c r="C463" s="658"/>
      <c r="D463" s="13"/>
    </row>
    <row r="464" spans="1:4">
      <c r="A464" s="660">
        <v>46</v>
      </c>
      <c r="B464" s="75" t="s">
        <v>1910</v>
      </c>
      <c r="C464" s="716">
        <v>575000000</v>
      </c>
      <c r="D464" s="13"/>
    </row>
    <row r="465" spans="1:4">
      <c r="A465" s="717"/>
      <c r="B465" s="5" t="s">
        <v>3475</v>
      </c>
      <c r="C465" s="657">
        <v>25000000</v>
      </c>
      <c r="D465" s="13"/>
    </row>
    <row r="466" spans="1:4">
      <c r="A466" s="717"/>
      <c r="B466" s="77" t="s">
        <v>3476</v>
      </c>
      <c r="C466" s="657">
        <v>25000000</v>
      </c>
      <c r="D466" s="13"/>
    </row>
    <row r="467" spans="1:4">
      <c r="A467" s="717"/>
      <c r="B467" s="5" t="s">
        <v>3477</v>
      </c>
      <c r="C467" s="657">
        <v>15000000</v>
      </c>
      <c r="D467" s="13"/>
    </row>
    <row r="468" spans="1:4">
      <c r="A468" s="717"/>
      <c r="B468" s="5" t="s">
        <v>3478</v>
      </c>
      <c r="C468" s="657">
        <v>25000000</v>
      </c>
      <c r="D468" s="13"/>
    </row>
    <row r="469" spans="1:4">
      <c r="A469" s="717"/>
      <c r="B469" s="5" t="s">
        <v>3479</v>
      </c>
      <c r="C469" s="657">
        <v>25000000</v>
      </c>
      <c r="D469" s="13"/>
    </row>
    <row r="470" spans="1:4">
      <c r="A470" s="717"/>
      <c r="B470" s="5" t="s">
        <v>3480</v>
      </c>
      <c r="C470" s="657">
        <v>30000000</v>
      </c>
      <c r="D470" s="13"/>
    </row>
    <row r="471" spans="1:4">
      <c r="A471" s="717"/>
      <c r="B471" s="5" t="s">
        <v>3481</v>
      </c>
      <c r="C471" s="657">
        <v>30000000</v>
      </c>
      <c r="D471" s="13"/>
    </row>
    <row r="472" spans="1:4">
      <c r="A472" s="717"/>
      <c r="B472" s="5" t="s">
        <v>3482</v>
      </c>
      <c r="C472" s="657">
        <v>90000000</v>
      </c>
      <c r="D472" s="13"/>
    </row>
    <row r="473" spans="1:4">
      <c r="A473" s="717"/>
      <c r="B473" s="5" t="s">
        <v>3483</v>
      </c>
      <c r="C473" s="657">
        <v>50000000</v>
      </c>
      <c r="D473" s="13"/>
    </row>
    <row r="474" spans="1:4">
      <c r="A474" s="717"/>
      <c r="B474" s="77" t="s">
        <v>3484</v>
      </c>
      <c r="C474" s="657">
        <v>50000000</v>
      </c>
      <c r="D474" s="13"/>
    </row>
    <row r="475" spans="1:4">
      <c r="A475" s="717"/>
      <c r="B475" s="5" t="s">
        <v>3485</v>
      </c>
      <c r="C475" s="657">
        <v>50000000</v>
      </c>
      <c r="D475" s="13"/>
    </row>
    <row r="476" spans="1:4">
      <c r="A476" s="717"/>
      <c r="B476" s="77" t="s">
        <v>3486</v>
      </c>
      <c r="C476" s="657">
        <v>30000000</v>
      </c>
      <c r="D476" s="13"/>
    </row>
    <row r="477" spans="1:4">
      <c r="A477" s="717"/>
      <c r="B477" s="5" t="s">
        <v>3487</v>
      </c>
      <c r="C477" s="657">
        <v>30000000</v>
      </c>
      <c r="D477" s="13"/>
    </row>
    <row r="478" spans="1:4">
      <c r="A478" s="717"/>
      <c r="B478" s="5" t="s">
        <v>3488</v>
      </c>
      <c r="C478" s="657">
        <v>100000000</v>
      </c>
      <c r="D478" s="13"/>
    </row>
    <row r="479" spans="1:4">
      <c r="A479" s="717"/>
      <c r="B479" s="13"/>
      <c r="C479" s="658"/>
      <c r="D479" s="13"/>
    </row>
    <row r="480" spans="1:4">
      <c r="A480" s="660">
        <v>47</v>
      </c>
      <c r="B480" s="75" t="s">
        <v>1911</v>
      </c>
      <c r="C480" s="716">
        <v>450000000</v>
      </c>
      <c r="D480" s="13"/>
    </row>
    <row r="481" spans="1:4">
      <c r="A481" s="717"/>
      <c r="B481" s="77" t="s">
        <v>3489</v>
      </c>
      <c r="C481" s="657">
        <v>50000000</v>
      </c>
      <c r="D481" s="13"/>
    </row>
    <row r="482" spans="1:4">
      <c r="A482" s="717"/>
      <c r="B482" s="77" t="s">
        <v>3490</v>
      </c>
      <c r="C482" s="657">
        <v>50000000</v>
      </c>
      <c r="D482" s="13"/>
    </row>
    <row r="483" spans="1:4">
      <c r="A483" s="717"/>
      <c r="B483" s="5" t="s">
        <v>3491</v>
      </c>
      <c r="C483" s="657">
        <v>25000000</v>
      </c>
      <c r="D483" s="654"/>
    </row>
    <row r="484" spans="1:4">
      <c r="A484" s="717"/>
      <c r="B484" s="77" t="s">
        <v>3492</v>
      </c>
      <c r="C484" s="657">
        <v>25000000</v>
      </c>
      <c r="D484" s="13"/>
    </row>
    <row r="485" spans="1:4">
      <c r="A485" s="717"/>
      <c r="B485" s="5" t="s">
        <v>3493</v>
      </c>
      <c r="C485" s="657">
        <v>50000000</v>
      </c>
      <c r="D485" s="13"/>
    </row>
    <row r="486" spans="1:4">
      <c r="A486" s="717"/>
      <c r="B486" s="5" t="s">
        <v>3494</v>
      </c>
      <c r="C486" s="657">
        <v>50000000</v>
      </c>
      <c r="D486" s="13"/>
    </row>
    <row r="487" spans="1:4">
      <c r="A487" s="717"/>
      <c r="B487" s="5" t="s">
        <v>3495</v>
      </c>
      <c r="C487" s="657">
        <v>50000000</v>
      </c>
      <c r="D487" s="13"/>
    </row>
    <row r="488" spans="1:4">
      <c r="A488" s="717"/>
      <c r="B488" s="5" t="s">
        <v>3496</v>
      </c>
      <c r="C488" s="657">
        <v>50000000</v>
      </c>
      <c r="D488" s="13"/>
    </row>
    <row r="489" spans="1:4">
      <c r="A489" s="717"/>
      <c r="B489" s="5" t="s">
        <v>3497</v>
      </c>
      <c r="C489" s="657">
        <v>50000000</v>
      </c>
      <c r="D489" s="13"/>
    </row>
    <row r="490" spans="1:4">
      <c r="A490" s="717"/>
      <c r="B490" s="5" t="s">
        <v>3498</v>
      </c>
      <c r="C490" s="657">
        <v>50000000</v>
      </c>
      <c r="D490" s="13"/>
    </row>
    <row r="491" spans="1:4">
      <c r="A491" s="717"/>
      <c r="B491" s="13"/>
      <c r="C491" s="658"/>
      <c r="D491" s="13"/>
    </row>
    <row r="492" spans="1:4" ht="31.5">
      <c r="A492" s="660">
        <v>48</v>
      </c>
      <c r="B492" s="75" t="s">
        <v>1912</v>
      </c>
      <c r="C492" s="716">
        <v>490000000</v>
      </c>
      <c r="D492" s="13"/>
    </row>
    <row r="493" spans="1:4">
      <c r="A493" s="717"/>
      <c r="B493" s="5" t="s">
        <v>3499</v>
      </c>
      <c r="C493" s="657">
        <v>15000000</v>
      </c>
      <c r="D493" s="13"/>
    </row>
    <row r="494" spans="1:4">
      <c r="A494" s="717"/>
      <c r="B494" s="5" t="s">
        <v>3500</v>
      </c>
      <c r="C494" s="657">
        <v>25000000</v>
      </c>
      <c r="D494" s="13"/>
    </row>
    <row r="495" spans="1:4">
      <c r="A495" s="717"/>
      <c r="B495" s="5" t="s">
        <v>3501</v>
      </c>
      <c r="C495" s="657">
        <v>100000000</v>
      </c>
      <c r="D495" s="654"/>
    </row>
    <row r="496" spans="1:4">
      <c r="A496" s="717"/>
      <c r="B496" s="77" t="s">
        <v>3502</v>
      </c>
      <c r="C496" s="657">
        <v>25000000</v>
      </c>
      <c r="D496" s="13"/>
    </row>
    <row r="497" spans="1:4">
      <c r="A497" s="717"/>
      <c r="B497" s="5" t="s">
        <v>3503</v>
      </c>
      <c r="C497" s="657">
        <v>25000000</v>
      </c>
      <c r="D497" s="13"/>
    </row>
    <row r="498" spans="1:4">
      <c r="A498" s="717"/>
      <c r="B498" s="5" t="s">
        <v>3504</v>
      </c>
      <c r="C498" s="657">
        <v>25000000</v>
      </c>
      <c r="D498" s="13"/>
    </row>
    <row r="499" spans="1:4">
      <c r="A499" s="717"/>
      <c r="B499" s="5" t="s">
        <v>3505</v>
      </c>
      <c r="C499" s="657">
        <v>75000000</v>
      </c>
      <c r="D499" s="13"/>
    </row>
    <row r="500" spans="1:4">
      <c r="A500" s="717"/>
      <c r="B500" s="5" t="s">
        <v>3506</v>
      </c>
      <c r="C500" s="657">
        <v>25000000</v>
      </c>
      <c r="D500" s="13"/>
    </row>
    <row r="501" spans="1:4">
      <c r="A501" s="717"/>
      <c r="B501" s="5" t="s">
        <v>3507</v>
      </c>
      <c r="C501" s="657">
        <v>50000000</v>
      </c>
      <c r="D501" s="13"/>
    </row>
    <row r="502" spans="1:4">
      <c r="A502" s="717"/>
      <c r="B502" s="5" t="s">
        <v>3508</v>
      </c>
      <c r="C502" s="657">
        <v>25000000</v>
      </c>
      <c r="D502" s="13"/>
    </row>
    <row r="503" spans="1:4">
      <c r="A503" s="717"/>
      <c r="B503" s="5" t="s">
        <v>3509</v>
      </c>
      <c r="C503" s="657">
        <v>50000000</v>
      </c>
      <c r="D503" s="13"/>
    </row>
    <row r="504" spans="1:4">
      <c r="A504" s="717"/>
      <c r="B504" s="5" t="s">
        <v>3510</v>
      </c>
      <c r="C504" s="657">
        <v>50000000</v>
      </c>
      <c r="D504" s="13"/>
    </row>
    <row r="505" spans="1:4">
      <c r="A505" s="717"/>
      <c r="B505" s="13"/>
      <c r="C505" s="658"/>
      <c r="D505" s="13"/>
    </row>
    <row r="506" spans="1:4" ht="31.5">
      <c r="A506" s="660">
        <v>49</v>
      </c>
      <c r="B506" s="75" t="s">
        <v>1913</v>
      </c>
      <c r="C506" s="716">
        <v>145000000</v>
      </c>
      <c r="D506" s="13"/>
    </row>
    <row r="507" spans="1:4">
      <c r="A507" s="717"/>
      <c r="B507" s="5" t="s">
        <v>3511</v>
      </c>
      <c r="C507" s="657">
        <v>25000000</v>
      </c>
      <c r="D507" s="13"/>
    </row>
    <row r="508" spans="1:4">
      <c r="A508" s="717"/>
      <c r="B508" s="5" t="s">
        <v>3512</v>
      </c>
      <c r="C508" s="657">
        <v>30000000</v>
      </c>
      <c r="D508" s="13"/>
    </row>
    <row r="509" spans="1:4">
      <c r="A509" s="717"/>
      <c r="B509" s="5" t="s">
        <v>3513</v>
      </c>
      <c r="C509" s="657">
        <v>15000000</v>
      </c>
      <c r="D509" s="654"/>
    </row>
    <row r="510" spans="1:4">
      <c r="A510" s="717"/>
      <c r="B510" s="77" t="s">
        <v>3514</v>
      </c>
      <c r="C510" s="657">
        <v>25000000</v>
      </c>
      <c r="D510" s="13"/>
    </row>
    <row r="511" spans="1:4">
      <c r="A511" s="717"/>
      <c r="B511" s="5" t="s">
        <v>3515</v>
      </c>
      <c r="C511" s="657">
        <v>25000000</v>
      </c>
      <c r="D511" s="13"/>
    </row>
    <row r="512" spans="1:4">
      <c r="A512" s="717"/>
      <c r="B512" s="5" t="s">
        <v>3516</v>
      </c>
      <c r="C512" s="657">
        <v>25000000</v>
      </c>
      <c r="D512" s="13"/>
    </row>
    <row r="513" spans="1:4">
      <c r="A513" s="717"/>
      <c r="B513" s="13"/>
      <c r="C513" s="658"/>
      <c r="D513" s="13"/>
    </row>
    <row r="514" spans="1:4">
      <c r="A514" s="660">
        <v>50</v>
      </c>
      <c r="B514" s="75" t="s">
        <v>1914</v>
      </c>
      <c r="C514" s="716">
        <v>700000000</v>
      </c>
      <c r="D514" s="13"/>
    </row>
    <row r="515" spans="1:4">
      <c r="A515" s="717"/>
      <c r="B515" s="5" t="s">
        <v>3517</v>
      </c>
      <c r="C515" s="657">
        <v>25000000</v>
      </c>
      <c r="D515" s="13"/>
    </row>
    <row r="516" spans="1:4">
      <c r="A516" s="717"/>
      <c r="B516" s="5" t="s">
        <v>3518</v>
      </c>
      <c r="C516" s="657">
        <v>150000000</v>
      </c>
      <c r="D516" s="13"/>
    </row>
    <row r="517" spans="1:4">
      <c r="A517" s="717"/>
      <c r="B517" s="5" t="s">
        <v>3519</v>
      </c>
      <c r="C517" s="657">
        <v>50000000</v>
      </c>
      <c r="D517" s="654"/>
    </row>
    <row r="518" spans="1:4">
      <c r="A518" s="717"/>
      <c r="B518" s="5" t="s">
        <v>3520</v>
      </c>
      <c r="C518" s="657">
        <v>50000000</v>
      </c>
      <c r="D518" s="13"/>
    </row>
    <row r="519" spans="1:4">
      <c r="A519" s="717"/>
      <c r="B519" s="5" t="s">
        <v>3521</v>
      </c>
      <c r="C519" s="657">
        <v>50000000</v>
      </c>
      <c r="D519" s="13"/>
    </row>
    <row r="520" spans="1:4">
      <c r="A520" s="717"/>
      <c r="B520" s="5" t="s">
        <v>3522</v>
      </c>
      <c r="C520" s="657">
        <v>50000000</v>
      </c>
      <c r="D520" s="13"/>
    </row>
    <row r="521" spans="1:4">
      <c r="A521" s="717"/>
      <c r="B521" s="5" t="s">
        <v>3523</v>
      </c>
      <c r="C521" s="657">
        <v>50000000</v>
      </c>
      <c r="D521" s="13"/>
    </row>
    <row r="522" spans="1:4">
      <c r="A522" s="717"/>
      <c r="B522" s="5" t="s">
        <v>3524</v>
      </c>
      <c r="C522" s="657">
        <v>50000000</v>
      </c>
      <c r="D522" s="13"/>
    </row>
    <row r="523" spans="1:4">
      <c r="A523" s="717"/>
      <c r="B523" s="5" t="s">
        <v>3525</v>
      </c>
      <c r="C523" s="657">
        <v>50000000</v>
      </c>
      <c r="D523" s="13"/>
    </row>
    <row r="524" spans="1:4">
      <c r="A524" s="717"/>
      <c r="B524" s="77" t="s">
        <v>3526</v>
      </c>
      <c r="C524" s="657">
        <v>50000000</v>
      </c>
      <c r="D524" s="13"/>
    </row>
    <row r="525" spans="1:4">
      <c r="A525" s="717"/>
      <c r="B525" s="5" t="s">
        <v>3527</v>
      </c>
      <c r="C525" s="657">
        <v>50000000</v>
      </c>
      <c r="D525" s="13"/>
    </row>
    <row r="526" spans="1:4">
      <c r="A526" s="717"/>
      <c r="B526" s="77" t="s">
        <v>3528</v>
      </c>
      <c r="C526" s="657">
        <v>50000000</v>
      </c>
      <c r="D526" s="13"/>
    </row>
    <row r="527" spans="1:4">
      <c r="A527" s="717"/>
      <c r="B527" s="5" t="s">
        <v>3529</v>
      </c>
      <c r="C527" s="657">
        <v>25000000</v>
      </c>
      <c r="D527" s="13"/>
    </row>
    <row r="528" spans="1:4">
      <c r="A528" s="717"/>
      <c r="B528" s="13"/>
      <c r="C528" s="658"/>
      <c r="D528" s="13"/>
    </row>
    <row r="529" spans="1:4" ht="31.5">
      <c r="A529" s="660">
        <v>51</v>
      </c>
      <c r="B529" s="75" t="s">
        <v>1915</v>
      </c>
      <c r="C529" s="716">
        <v>105000000</v>
      </c>
      <c r="D529" s="13"/>
    </row>
    <row r="530" spans="1:4">
      <c r="A530" s="717"/>
      <c r="B530" s="5" t="s">
        <v>3530</v>
      </c>
      <c r="C530" s="657">
        <v>25000000</v>
      </c>
      <c r="D530" s="13"/>
    </row>
    <row r="531" spans="1:4">
      <c r="A531" s="717"/>
      <c r="B531" s="77" t="s">
        <v>3531</v>
      </c>
      <c r="C531" s="657">
        <v>30000000</v>
      </c>
      <c r="D531" s="13"/>
    </row>
    <row r="532" spans="1:4">
      <c r="A532" s="717"/>
      <c r="B532" s="77" t="s">
        <v>3532</v>
      </c>
      <c r="C532" s="657">
        <v>15000000</v>
      </c>
      <c r="D532" s="654"/>
    </row>
    <row r="533" spans="1:4">
      <c r="A533" s="717"/>
      <c r="B533" s="77" t="s">
        <v>3533</v>
      </c>
      <c r="C533" s="657">
        <v>15000000</v>
      </c>
      <c r="D533" s="13"/>
    </row>
    <row r="534" spans="1:4">
      <c r="A534" s="717"/>
      <c r="B534" s="5" t="s">
        <v>3534</v>
      </c>
      <c r="C534" s="657">
        <v>20000000</v>
      </c>
      <c r="D534" s="13"/>
    </row>
    <row r="535" spans="1:4">
      <c r="A535" s="717"/>
      <c r="B535" s="13"/>
      <c r="C535" s="658"/>
      <c r="D535" s="13"/>
    </row>
    <row r="536" spans="1:4" ht="31.5">
      <c r="A536" s="660">
        <v>52</v>
      </c>
      <c r="B536" s="75" t="s">
        <v>1916</v>
      </c>
      <c r="C536" s="716">
        <v>145000000</v>
      </c>
      <c r="D536" s="13"/>
    </row>
    <row r="537" spans="1:4">
      <c r="A537" s="717"/>
      <c r="B537" s="5" t="s">
        <v>3535</v>
      </c>
      <c r="C537" s="657">
        <v>30000000</v>
      </c>
      <c r="D537" s="13"/>
    </row>
    <row r="538" spans="1:4">
      <c r="A538" s="717"/>
      <c r="B538" s="5" t="s">
        <v>3536</v>
      </c>
      <c r="C538" s="657">
        <v>20000000</v>
      </c>
      <c r="D538" s="13"/>
    </row>
    <row r="539" spans="1:4">
      <c r="A539" s="717"/>
      <c r="B539" s="5" t="s">
        <v>3537</v>
      </c>
      <c r="C539" s="657">
        <v>15000000</v>
      </c>
      <c r="D539" s="654"/>
    </row>
    <row r="540" spans="1:4">
      <c r="A540" s="717"/>
      <c r="B540" s="5" t="s">
        <v>3538</v>
      </c>
      <c r="C540" s="657">
        <v>15000000</v>
      </c>
      <c r="D540" s="13"/>
    </row>
    <row r="541" spans="1:4">
      <c r="A541" s="717"/>
      <c r="B541" s="5" t="s">
        <v>3539</v>
      </c>
      <c r="C541" s="657">
        <v>50000000</v>
      </c>
      <c r="D541" s="13"/>
    </row>
    <row r="542" spans="1:4">
      <c r="A542" s="717"/>
      <c r="B542" s="77" t="s">
        <v>3540</v>
      </c>
      <c r="C542" s="657">
        <v>15000000</v>
      </c>
      <c r="D542" s="13"/>
    </row>
    <row r="543" spans="1:4">
      <c r="A543" s="717"/>
      <c r="B543" s="77"/>
      <c r="C543" s="657"/>
      <c r="D543" s="13"/>
    </row>
    <row r="544" spans="1:4" ht="31.5">
      <c r="A544" s="660">
        <v>53</v>
      </c>
      <c r="B544" s="75" t="s">
        <v>1917</v>
      </c>
      <c r="C544" s="716">
        <v>75000000</v>
      </c>
      <c r="D544" s="13"/>
    </row>
    <row r="545" spans="1:4">
      <c r="A545" s="717"/>
      <c r="B545" s="5" t="s">
        <v>3541</v>
      </c>
      <c r="C545" s="657">
        <v>15000000</v>
      </c>
      <c r="D545" s="13"/>
    </row>
    <row r="546" spans="1:4">
      <c r="A546" s="717"/>
      <c r="B546" s="77" t="s">
        <v>3542</v>
      </c>
      <c r="C546" s="657">
        <v>20000000</v>
      </c>
      <c r="D546" s="13"/>
    </row>
    <row r="547" spans="1:4">
      <c r="A547" s="717"/>
      <c r="B547" s="77" t="s">
        <v>3543</v>
      </c>
      <c r="C547" s="657">
        <v>25000000</v>
      </c>
      <c r="D547" s="654"/>
    </row>
    <row r="548" spans="1:4">
      <c r="A548" s="717"/>
      <c r="B548" s="5" t="s">
        <v>3544</v>
      </c>
      <c r="C548" s="657">
        <v>15000000</v>
      </c>
      <c r="D548" s="13"/>
    </row>
    <row r="549" spans="1:4">
      <c r="A549" s="717"/>
      <c r="B549" s="13"/>
      <c r="C549" s="658"/>
      <c r="D549" s="13"/>
    </row>
    <row r="550" spans="1:4" ht="31.5">
      <c r="A550" s="660">
        <v>54</v>
      </c>
      <c r="B550" s="75" t="s">
        <v>1918</v>
      </c>
      <c r="C550" s="716">
        <v>270000000</v>
      </c>
      <c r="D550" s="13"/>
    </row>
    <row r="551" spans="1:4">
      <c r="A551" s="717"/>
      <c r="B551" s="5" t="s">
        <v>3545</v>
      </c>
      <c r="C551" s="657">
        <v>70000000</v>
      </c>
      <c r="D551" s="13"/>
    </row>
    <row r="552" spans="1:4">
      <c r="A552" s="717"/>
      <c r="B552" s="5" t="s">
        <v>3546</v>
      </c>
      <c r="C552" s="657">
        <v>50000000</v>
      </c>
      <c r="D552" s="13"/>
    </row>
    <row r="553" spans="1:4">
      <c r="A553" s="717"/>
      <c r="B553" s="5" t="s">
        <v>3547</v>
      </c>
      <c r="C553" s="657">
        <v>50000000</v>
      </c>
      <c r="D553" s="13"/>
    </row>
    <row r="554" spans="1:4">
      <c r="A554" s="717"/>
      <c r="B554" s="5" t="s">
        <v>3548</v>
      </c>
      <c r="C554" s="657">
        <v>100000000</v>
      </c>
      <c r="D554" s="13"/>
    </row>
    <row r="555" spans="1:4">
      <c r="A555" s="717"/>
      <c r="B555" s="13"/>
      <c r="C555" s="658"/>
      <c r="D555" s="13"/>
    </row>
    <row r="556" spans="1:4" ht="31.5">
      <c r="A556" s="660">
        <v>55</v>
      </c>
      <c r="B556" s="75" t="s">
        <v>1919</v>
      </c>
      <c r="C556" s="716">
        <v>275000000</v>
      </c>
      <c r="D556" s="13"/>
    </row>
    <row r="557" spans="1:4">
      <c r="A557" s="717"/>
      <c r="B557" s="5" t="s">
        <v>3549</v>
      </c>
      <c r="C557" s="657">
        <v>30000000</v>
      </c>
      <c r="D557" s="13"/>
    </row>
    <row r="558" spans="1:4">
      <c r="A558" s="717"/>
      <c r="B558" s="5" t="s">
        <v>3550</v>
      </c>
      <c r="C558" s="657">
        <v>35000000</v>
      </c>
      <c r="D558" s="13"/>
    </row>
    <row r="559" spans="1:4">
      <c r="A559" s="717"/>
      <c r="B559" s="77" t="s">
        <v>3551</v>
      </c>
      <c r="C559" s="657">
        <v>40000000</v>
      </c>
      <c r="D559" s="13"/>
    </row>
    <row r="560" spans="1:4">
      <c r="A560" s="717"/>
      <c r="B560" s="5" t="s">
        <v>3552</v>
      </c>
      <c r="C560" s="657">
        <v>30000000</v>
      </c>
      <c r="D560" s="13"/>
    </row>
    <row r="561" spans="1:4">
      <c r="A561" s="717"/>
      <c r="B561" s="5" t="s">
        <v>3553</v>
      </c>
      <c r="C561" s="657">
        <v>35000000</v>
      </c>
      <c r="D561" s="13"/>
    </row>
    <row r="562" spans="1:4">
      <c r="A562" s="717"/>
      <c r="B562" s="5" t="s">
        <v>3554</v>
      </c>
      <c r="C562" s="657">
        <v>90000000</v>
      </c>
      <c r="D562" s="13"/>
    </row>
    <row r="563" spans="1:4">
      <c r="A563" s="717"/>
      <c r="B563" s="77" t="s">
        <v>3555</v>
      </c>
      <c r="C563" s="657">
        <v>15000000</v>
      </c>
      <c r="D563" s="13"/>
    </row>
    <row r="564" spans="1:4">
      <c r="A564" s="717"/>
      <c r="B564" s="13"/>
      <c r="C564" s="658"/>
      <c r="D564" s="13"/>
    </row>
    <row r="565" spans="1:4" ht="31.5">
      <c r="A565" s="660">
        <v>56</v>
      </c>
      <c r="B565" s="75" t="s">
        <v>1921</v>
      </c>
      <c r="C565" s="716">
        <v>210000000</v>
      </c>
      <c r="D565" s="13"/>
    </row>
    <row r="566" spans="1:4">
      <c r="A566" s="717"/>
      <c r="B566" s="5" t="s">
        <v>3556</v>
      </c>
      <c r="C566" s="657">
        <v>20000000</v>
      </c>
      <c r="D566" s="13"/>
    </row>
    <row r="567" spans="1:4">
      <c r="A567" s="717"/>
      <c r="B567" s="5" t="s">
        <v>3557</v>
      </c>
      <c r="C567" s="657">
        <v>65000000</v>
      </c>
      <c r="D567" s="13"/>
    </row>
    <row r="568" spans="1:4">
      <c r="A568" s="717"/>
      <c r="B568" s="5" t="s">
        <v>3558</v>
      </c>
      <c r="C568" s="657">
        <v>35000000</v>
      </c>
      <c r="D568" s="13"/>
    </row>
    <row r="569" spans="1:4">
      <c r="A569" s="717"/>
      <c r="B569" s="5" t="s">
        <v>3559</v>
      </c>
      <c r="C569" s="657">
        <v>35000000</v>
      </c>
      <c r="D569" s="13"/>
    </row>
    <row r="570" spans="1:4">
      <c r="A570" s="717"/>
      <c r="B570" s="5" t="s">
        <v>3560</v>
      </c>
      <c r="C570" s="657">
        <v>35000000</v>
      </c>
      <c r="D570" s="13"/>
    </row>
    <row r="571" spans="1:4">
      <c r="A571" s="717"/>
      <c r="B571" s="5" t="s">
        <v>3561</v>
      </c>
      <c r="C571" s="657">
        <v>20000000</v>
      </c>
      <c r="D571" s="13"/>
    </row>
    <row r="572" spans="1:4">
      <c r="A572" s="717"/>
      <c r="B572" s="13"/>
      <c r="C572" s="658"/>
      <c r="D572" s="13"/>
    </row>
    <row r="573" spans="1:4" ht="31.5">
      <c r="A573" s="660">
        <v>57</v>
      </c>
      <c r="B573" s="75" t="s">
        <v>1922</v>
      </c>
      <c r="C573" s="716">
        <v>40000000</v>
      </c>
      <c r="D573" s="13"/>
    </row>
    <row r="574" spans="1:4">
      <c r="A574" s="717"/>
      <c r="B574" s="77" t="s">
        <v>3562</v>
      </c>
      <c r="C574" s="657">
        <v>25000000</v>
      </c>
      <c r="D574" s="13"/>
    </row>
    <row r="575" spans="1:4">
      <c r="A575" s="717"/>
      <c r="B575" s="77" t="s">
        <v>3563</v>
      </c>
      <c r="C575" s="657">
        <v>15000000</v>
      </c>
      <c r="D575" s="13"/>
    </row>
    <row r="576" spans="1:4">
      <c r="A576" s="717"/>
      <c r="B576" s="13"/>
      <c r="C576" s="658"/>
      <c r="D576" s="13"/>
    </row>
    <row r="577" spans="1:4">
      <c r="A577" s="660">
        <v>58</v>
      </c>
      <c r="B577" s="75" t="s">
        <v>1923</v>
      </c>
      <c r="C577" s="716">
        <v>285000000</v>
      </c>
      <c r="D577" s="13"/>
    </row>
    <row r="578" spans="1:4">
      <c r="A578" s="717"/>
      <c r="B578" s="5" t="s">
        <v>3564</v>
      </c>
      <c r="C578" s="657">
        <v>100000000</v>
      </c>
      <c r="D578" s="13"/>
    </row>
    <row r="579" spans="1:4">
      <c r="A579" s="717"/>
      <c r="B579" s="5" t="s">
        <v>3565</v>
      </c>
      <c r="C579" s="657">
        <v>150000000</v>
      </c>
      <c r="D579" s="13"/>
    </row>
    <row r="580" spans="1:4">
      <c r="A580" s="717"/>
      <c r="B580" s="77" t="s">
        <v>3566</v>
      </c>
      <c r="C580" s="657">
        <v>20000000</v>
      </c>
      <c r="D580" s="13"/>
    </row>
    <row r="581" spans="1:4">
      <c r="A581" s="717"/>
      <c r="B581" s="13"/>
      <c r="C581" s="658"/>
      <c r="D581" s="13"/>
    </row>
    <row r="582" spans="1:4" ht="31.5">
      <c r="A582" s="660">
        <v>59</v>
      </c>
      <c r="B582" s="75" t="s">
        <v>1924</v>
      </c>
      <c r="C582" s="716">
        <v>220000000</v>
      </c>
      <c r="D582" s="13"/>
    </row>
    <row r="583" spans="1:4">
      <c r="A583" s="717"/>
      <c r="B583" s="5" t="s">
        <v>3567</v>
      </c>
      <c r="C583" s="657">
        <v>30000000</v>
      </c>
      <c r="D583" s="13"/>
    </row>
    <row r="584" spans="1:4">
      <c r="A584" s="717"/>
      <c r="B584" s="5" t="s">
        <v>3568</v>
      </c>
      <c r="C584" s="657">
        <v>25000000</v>
      </c>
      <c r="D584" s="13"/>
    </row>
    <row r="585" spans="1:4">
      <c r="A585" s="717"/>
      <c r="B585" s="5" t="s">
        <v>3569</v>
      </c>
      <c r="C585" s="657">
        <v>50000000</v>
      </c>
      <c r="D585" s="13"/>
    </row>
    <row r="586" spans="1:4">
      <c r="A586" s="717"/>
      <c r="B586" s="5" t="s">
        <v>3570</v>
      </c>
      <c r="C586" s="657">
        <v>60000000</v>
      </c>
      <c r="D586" s="13"/>
    </row>
    <row r="587" spans="1:4">
      <c r="A587" s="717"/>
      <c r="B587" s="5" t="s">
        <v>3571</v>
      </c>
      <c r="C587" s="657">
        <v>40000000</v>
      </c>
      <c r="D587" s="13"/>
    </row>
    <row r="588" spans="1:4">
      <c r="A588" s="717"/>
      <c r="B588" s="5" t="s">
        <v>3572</v>
      </c>
      <c r="C588" s="657">
        <v>15000000</v>
      </c>
      <c r="D588" s="13"/>
    </row>
    <row r="589" spans="1:4">
      <c r="A589" s="717"/>
      <c r="B589" s="13"/>
      <c r="C589" s="658"/>
      <c r="D589" s="13"/>
    </row>
    <row r="590" spans="1:4" ht="31.5">
      <c r="A590" s="660">
        <v>60</v>
      </c>
      <c r="B590" s="75" t="s">
        <v>1925</v>
      </c>
      <c r="C590" s="716">
        <v>165000000</v>
      </c>
      <c r="D590" s="13"/>
    </row>
    <row r="591" spans="1:4">
      <c r="A591" s="717"/>
      <c r="B591" s="5" t="s">
        <v>3573</v>
      </c>
      <c r="C591" s="657">
        <v>50000000</v>
      </c>
      <c r="D591" s="13"/>
    </row>
    <row r="592" spans="1:4">
      <c r="A592" s="717"/>
      <c r="B592" s="5" t="s">
        <v>3574</v>
      </c>
      <c r="C592" s="657">
        <v>100000000</v>
      </c>
      <c r="D592" s="13"/>
    </row>
    <row r="593" spans="1:4">
      <c r="A593" s="717"/>
      <c r="B593" s="5" t="s">
        <v>3575</v>
      </c>
      <c r="C593" s="657">
        <v>15000000</v>
      </c>
      <c r="D593" s="654"/>
    </row>
    <row r="594" spans="1:4">
      <c r="A594" s="717"/>
      <c r="B594" s="13"/>
      <c r="C594" s="658"/>
      <c r="D594" s="13"/>
    </row>
    <row r="595" spans="1:4" ht="31.5">
      <c r="A595" s="660">
        <v>61</v>
      </c>
      <c r="B595" s="75" t="s">
        <v>1926</v>
      </c>
      <c r="C595" s="716">
        <v>225000000</v>
      </c>
      <c r="D595" s="13"/>
    </row>
    <row r="596" spans="1:4">
      <c r="A596" s="717"/>
      <c r="B596" s="5" t="s">
        <v>3576</v>
      </c>
      <c r="C596" s="657">
        <v>30000000</v>
      </c>
      <c r="D596" s="13"/>
    </row>
    <row r="597" spans="1:4">
      <c r="A597" s="717"/>
      <c r="B597" s="5" t="s">
        <v>3577</v>
      </c>
      <c r="C597" s="657">
        <v>20000000</v>
      </c>
      <c r="D597" s="13"/>
    </row>
    <row r="598" spans="1:4">
      <c r="A598" s="717"/>
      <c r="B598" s="5" t="s">
        <v>3578</v>
      </c>
      <c r="C598" s="657">
        <v>50000000</v>
      </c>
      <c r="D598" s="13"/>
    </row>
    <row r="599" spans="1:4">
      <c r="A599" s="717"/>
      <c r="B599" s="5" t="s">
        <v>3579</v>
      </c>
      <c r="C599" s="657">
        <v>50000000</v>
      </c>
      <c r="D599" s="13"/>
    </row>
    <row r="600" spans="1:4">
      <c r="A600" s="717"/>
      <c r="B600" s="5" t="s">
        <v>3580</v>
      </c>
      <c r="C600" s="657">
        <v>15000000</v>
      </c>
      <c r="D600" s="13"/>
    </row>
    <row r="601" spans="1:4">
      <c r="A601" s="717"/>
      <c r="B601" s="5" t="s">
        <v>3581</v>
      </c>
      <c r="C601" s="657">
        <v>50000000</v>
      </c>
      <c r="D601" s="13"/>
    </row>
    <row r="602" spans="1:4">
      <c r="A602" s="717"/>
      <c r="B602" s="5" t="s">
        <v>3582</v>
      </c>
      <c r="C602" s="657">
        <v>10000000</v>
      </c>
      <c r="D602" s="13"/>
    </row>
    <row r="603" spans="1:4">
      <c r="A603" s="717"/>
      <c r="B603" s="13"/>
      <c r="C603" s="658"/>
      <c r="D603" s="13"/>
    </row>
    <row r="604" spans="1:4" ht="31.5">
      <c r="A604" s="660">
        <v>62</v>
      </c>
      <c r="B604" s="75" t="s">
        <v>1927</v>
      </c>
      <c r="C604" s="716">
        <v>140000000</v>
      </c>
      <c r="D604" s="13"/>
    </row>
    <row r="605" spans="1:4">
      <c r="A605" s="717"/>
      <c r="B605" s="5" t="s">
        <v>3583</v>
      </c>
      <c r="C605" s="657">
        <v>25000000</v>
      </c>
      <c r="D605" s="13"/>
    </row>
    <row r="606" spans="1:4">
      <c r="A606" s="717"/>
      <c r="B606" s="5" t="s">
        <v>3584</v>
      </c>
      <c r="C606" s="657">
        <v>25000000</v>
      </c>
      <c r="D606" s="13"/>
    </row>
    <row r="607" spans="1:4">
      <c r="A607" s="717"/>
      <c r="B607" s="5" t="s">
        <v>3585</v>
      </c>
      <c r="C607" s="657">
        <v>25000000</v>
      </c>
      <c r="D607" s="654"/>
    </row>
    <row r="608" spans="1:4">
      <c r="A608" s="717"/>
      <c r="B608" s="77" t="s">
        <v>3586</v>
      </c>
      <c r="C608" s="657">
        <v>25000000</v>
      </c>
      <c r="D608" s="13"/>
    </row>
    <row r="609" spans="1:4">
      <c r="A609" s="717"/>
      <c r="B609" s="77" t="s">
        <v>3587</v>
      </c>
      <c r="C609" s="657">
        <v>25000000</v>
      </c>
      <c r="D609" s="13"/>
    </row>
    <row r="610" spans="1:4">
      <c r="A610" s="717"/>
      <c r="B610" s="5" t="s">
        <v>3588</v>
      </c>
      <c r="C610" s="657">
        <v>15000000</v>
      </c>
      <c r="D610" s="13"/>
    </row>
    <row r="611" spans="1:4">
      <c r="A611" s="717"/>
      <c r="B611" s="13"/>
      <c r="C611" s="658"/>
      <c r="D611" s="13"/>
    </row>
    <row r="612" spans="1:4" ht="31.5">
      <c r="A612" s="660">
        <v>63</v>
      </c>
      <c r="B612" s="75" t="s">
        <v>3589</v>
      </c>
      <c r="C612" s="716">
        <v>115000000</v>
      </c>
      <c r="D612" s="13"/>
    </row>
    <row r="613" spans="1:4">
      <c r="A613" s="717"/>
      <c r="B613" s="77" t="s">
        <v>3590</v>
      </c>
      <c r="C613" s="657">
        <v>15000000</v>
      </c>
      <c r="D613" s="13"/>
    </row>
    <row r="614" spans="1:4">
      <c r="A614" s="717"/>
      <c r="B614" s="5" t="s">
        <v>3591</v>
      </c>
      <c r="C614" s="657">
        <v>100000000</v>
      </c>
      <c r="D614" s="13"/>
    </row>
    <row r="615" spans="1:4">
      <c r="A615" s="717"/>
      <c r="B615" s="13"/>
      <c r="C615" s="658"/>
      <c r="D615" s="13"/>
    </row>
    <row r="616" spans="1:4" ht="31.5">
      <c r="A616" s="660">
        <v>64</v>
      </c>
      <c r="B616" s="75" t="s">
        <v>1928</v>
      </c>
      <c r="C616" s="716">
        <v>40000000</v>
      </c>
      <c r="D616" s="13"/>
    </row>
    <row r="617" spans="1:4">
      <c r="A617" s="717"/>
      <c r="B617" s="5" t="s">
        <v>3592</v>
      </c>
      <c r="C617" s="657">
        <v>25000000</v>
      </c>
      <c r="D617" s="13"/>
    </row>
    <row r="618" spans="1:4">
      <c r="A618" s="717"/>
      <c r="B618" s="77" t="s">
        <v>3593</v>
      </c>
      <c r="C618" s="657">
        <v>15000000</v>
      </c>
      <c r="D618" s="13"/>
    </row>
    <row r="619" spans="1:4">
      <c r="A619" s="717"/>
      <c r="B619" s="13"/>
      <c r="C619" s="658"/>
      <c r="D619" s="13"/>
    </row>
    <row r="620" spans="1:4" ht="31.5">
      <c r="A620" s="660">
        <v>65</v>
      </c>
      <c r="B620" s="75" t="s">
        <v>1929</v>
      </c>
      <c r="C620" s="716">
        <v>45000000</v>
      </c>
      <c r="D620" s="13"/>
    </row>
    <row r="621" spans="1:4">
      <c r="A621" s="717"/>
      <c r="B621" s="5" t="s">
        <v>3594</v>
      </c>
      <c r="C621" s="657">
        <v>30000000</v>
      </c>
      <c r="D621" s="13"/>
    </row>
    <row r="622" spans="1:4">
      <c r="A622" s="717"/>
      <c r="B622" s="5" t="s">
        <v>3595</v>
      </c>
      <c r="C622" s="657">
        <v>15000000</v>
      </c>
      <c r="D622" s="13"/>
    </row>
    <row r="623" spans="1:4">
      <c r="A623" s="717"/>
      <c r="B623" s="13"/>
      <c r="C623" s="658"/>
      <c r="D623" s="13"/>
    </row>
    <row r="624" spans="1:4" ht="31.5">
      <c r="A624" s="660">
        <v>66</v>
      </c>
      <c r="B624" s="75" t="s">
        <v>1930</v>
      </c>
      <c r="C624" s="716">
        <v>420000000</v>
      </c>
      <c r="D624" s="13"/>
    </row>
    <row r="625" spans="1:4">
      <c r="A625" s="717"/>
      <c r="B625" s="77" t="s">
        <v>3596</v>
      </c>
      <c r="C625" s="657">
        <v>20000000</v>
      </c>
      <c r="D625" s="13"/>
    </row>
    <row r="626" spans="1:4">
      <c r="A626" s="717"/>
      <c r="B626" s="5" t="s">
        <v>3597</v>
      </c>
      <c r="C626" s="657">
        <v>30000000</v>
      </c>
      <c r="D626" s="13"/>
    </row>
    <row r="627" spans="1:4">
      <c r="A627" s="717"/>
      <c r="B627" s="5" t="s">
        <v>3598</v>
      </c>
      <c r="C627" s="657">
        <v>20000000</v>
      </c>
      <c r="D627" s="654"/>
    </row>
    <row r="628" spans="1:4">
      <c r="A628" s="717"/>
      <c r="B628" s="5" t="s">
        <v>3599</v>
      </c>
      <c r="C628" s="657">
        <v>150000000</v>
      </c>
      <c r="D628" s="13"/>
    </row>
    <row r="629" spans="1:4">
      <c r="A629" s="717"/>
      <c r="B629" s="5" t="s">
        <v>3600</v>
      </c>
      <c r="C629" s="657">
        <v>30000000</v>
      </c>
      <c r="D629" s="13"/>
    </row>
    <row r="630" spans="1:4">
      <c r="A630" s="717"/>
      <c r="B630" s="5" t="s">
        <v>3601</v>
      </c>
      <c r="C630" s="657">
        <v>25000000</v>
      </c>
      <c r="D630" s="13"/>
    </row>
    <row r="631" spans="1:4">
      <c r="A631" s="717"/>
      <c r="B631" s="77" t="s">
        <v>3602</v>
      </c>
      <c r="C631" s="657">
        <v>65000000</v>
      </c>
      <c r="D631" s="13"/>
    </row>
    <row r="632" spans="1:4">
      <c r="A632" s="717"/>
      <c r="B632" s="5" t="s">
        <v>3603</v>
      </c>
      <c r="C632" s="657">
        <v>65000000</v>
      </c>
      <c r="D632" s="13"/>
    </row>
    <row r="633" spans="1:4">
      <c r="A633" s="717"/>
      <c r="B633" s="5" t="s">
        <v>3604</v>
      </c>
      <c r="C633" s="657">
        <v>15000000</v>
      </c>
      <c r="D633" s="13"/>
    </row>
    <row r="634" spans="1:4">
      <c r="A634" s="717"/>
      <c r="B634" s="13"/>
      <c r="C634" s="658"/>
      <c r="D634" s="13"/>
    </row>
    <row r="635" spans="1:4" ht="31.5">
      <c r="A635" s="660">
        <v>67</v>
      </c>
      <c r="B635" s="75" t="s">
        <v>1931</v>
      </c>
      <c r="C635" s="716">
        <v>135000000</v>
      </c>
      <c r="D635" s="13"/>
    </row>
    <row r="636" spans="1:4">
      <c r="A636" s="717"/>
      <c r="B636" s="5" t="s">
        <v>3605</v>
      </c>
      <c r="C636" s="657">
        <v>20000000</v>
      </c>
      <c r="D636" s="13"/>
    </row>
    <row r="637" spans="1:4">
      <c r="A637" s="717"/>
      <c r="B637" s="77" t="s">
        <v>3606</v>
      </c>
      <c r="C637" s="657">
        <v>15000000</v>
      </c>
      <c r="D637" s="13"/>
    </row>
    <row r="638" spans="1:4">
      <c r="A638" s="717"/>
      <c r="B638" s="5" t="s">
        <v>3607</v>
      </c>
      <c r="C638" s="657">
        <v>50000000</v>
      </c>
      <c r="D638" s="13"/>
    </row>
    <row r="639" spans="1:4">
      <c r="A639" s="717"/>
      <c r="B639" s="77" t="s">
        <v>3608</v>
      </c>
      <c r="C639" s="657">
        <v>15000000</v>
      </c>
      <c r="D639" s="13"/>
    </row>
    <row r="640" spans="1:4">
      <c r="A640" s="717"/>
      <c r="B640" s="5" t="s">
        <v>3609</v>
      </c>
      <c r="C640" s="657">
        <v>20000000</v>
      </c>
      <c r="D640" s="13"/>
    </row>
    <row r="641" spans="1:4">
      <c r="A641" s="717"/>
      <c r="B641" s="5" t="s">
        <v>3610</v>
      </c>
      <c r="C641" s="657">
        <v>15000000</v>
      </c>
      <c r="D641" s="13"/>
    </row>
    <row r="642" spans="1:4">
      <c r="A642" s="717"/>
      <c r="B642" s="13"/>
      <c r="C642" s="658"/>
      <c r="D642" s="13"/>
    </row>
    <row r="643" spans="1:4" ht="31.5">
      <c r="A643" s="660">
        <v>68</v>
      </c>
      <c r="B643" s="75" t="s">
        <v>1932</v>
      </c>
      <c r="C643" s="716">
        <v>245000000</v>
      </c>
      <c r="D643" s="13"/>
    </row>
    <row r="644" spans="1:4">
      <c r="A644" s="717"/>
      <c r="B644" s="5" t="s">
        <v>3611</v>
      </c>
      <c r="C644" s="657">
        <v>100000000</v>
      </c>
      <c r="D644" s="13"/>
    </row>
    <row r="645" spans="1:4">
      <c r="A645" s="717"/>
      <c r="B645" s="77" t="s">
        <v>3612</v>
      </c>
      <c r="C645" s="657">
        <v>30000000</v>
      </c>
      <c r="D645" s="13"/>
    </row>
    <row r="646" spans="1:4">
      <c r="A646" s="717"/>
      <c r="B646" s="5" t="s">
        <v>3613</v>
      </c>
      <c r="C646" s="657">
        <v>15000000</v>
      </c>
      <c r="D646" s="654"/>
    </row>
    <row r="647" spans="1:4">
      <c r="A647" s="717"/>
      <c r="B647" s="5" t="s">
        <v>3614</v>
      </c>
      <c r="C647" s="657">
        <v>100000000</v>
      </c>
      <c r="D647" s="13"/>
    </row>
    <row r="648" spans="1:4">
      <c r="A648" s="717"/>
      <c r="B648" s="13"/>
      <c r="C648" s="658"/>
      <c r="D648" s="13"/>
    </row>
    <row r="649" spans="1:4" ht="31.5">
      <c r="A649" s="660">
        <v>69</v>
      </c>
      <c r="B649" s="75" t="s">
        <v>1933</v>
      </c>
      <c r="C649" s="716">
        <v>360000000</v>
      </c>
      <c r="D649" s="13"/>
    </row>
    <row r="650" spans="1:4">
      <c r="A650" s="717"/>
      <c r="B650" s="77" t="s">
        <v>3615</v>
      </c>
      <c r="C650" s="657">
        <v>200000000</v>
      </c>
      <c r="D650" s="13"/>
    </row>
    <row r="651" spans="1:4">
      <c r="A651" s="717"/>
      <c r="B651" s="77" t="s">
        <v>3616</v>
      </c>
      <c r="C651" s="657">
        <v>15000000</v>
      </c>
      <c r="D651" s="13"/>
    </row>
    <row r="652" spans="1:4">
      <c r="A652" s="717"/>
      <c r="B652" s="5" t="s">
        <v>3617</v>
      </c>
      <c r="C652" s="657">
        <v>50000000</v>
      </c>
      <c r="D652" s="13"/>
    </row>
    <row r="653" spans="1:4">
      <c r="A653" s="717"/>
      <c r="B653" s="5" t="s">
        <v>3618</v>
      </c>
      <c r="C653" s="657">
        <v>15000000</v>
      </c>
      <c r="D653" s="13"/>
    </row>
    <row r="654" spans="1:4">
      <c r="A654" s="717"/>
      <c r="B654" s="5" t="s">
        <v>3619</v>
      </c>
      <c r="C654" s="657">
        <v>25000000</v>
      </c>
      <c r="D654" s="13"/>
    </row>
    <row r="655" spans="1:4">
      <c r="A655" s="717"/>
      <c r="B655" s="5" t="s">
        <v>3620</v>
      </c>
      <c r="C655" s="657">
        <v>25000000</v>
      </c>
      <c r="D655" s="13"/>
    </row>
    <row r="656" spans="1:4">
      <c r="A656" s="717"/>
      <c r="B656" s="5" t="s">
        <v>3621</v>
      </c>
      <c r="C656" s="657">
        <v>30000000</v>
      </c>
      <c r="D656" s="13"/>
    </row>
    <row r="657" spans="1:4">
      <c r="A657" s="717"/>
      <c r="B657" s="13"/>
      <c r="C657" s="658"/>
      <c r="D657" s="13"/>
    </row>
    <row r="658" spans="1:4" ht="31.5">
      <c r="A658" s="660">
        <v>70</v>
      </c>
      <c r="B658" s="75" t="s">
        <v>1934</v>
      </c>
      <c r="C658" s="716">
        <v>320000000</v>
      </c>
      <c r="D658" s="13"/>
    </row>
    <row r="659" spans="1:4">
      <c r="A659" s="717"/>
      <c r="B659" s="77" t="s">
        <v>3622</v>
      </c>
      <c r="C659" s="657">
        <v>50000000</v>
      </c>
      <c r="D659" s="13"/>
    </row>
    <row r="660" spans="1:4">
      <c r="A660" s="717"/>
      <c r="B660" s="5" t="s">
        <v>3623</v>
      </c>
      <c r="C660" s="657">
        <v>30000000</v>
      </c>
      <c r="D660" s="13"/>
    </row>
    <row r="661" spans="1:4">
      <c r="A661" s="717"/>
      <c r="B661" s="77" t="s">
        <v>3624</v>
      </c>
      <c r="C661" s="657">
        <v>25000000</v>
      </c>
      <c r="D661" s="13"/>
    </row>
    <row r="662" spans="1:4">
      <c r="A662" s="717"/>
      <c r="B662" s="5" t="s">
        <v>3625</v>
      </c>
      <c r="C662" s="657">
        <v>15000000</v>
      </c>
      <c r="D662" s="13"/>
    </row>
    <row r="663" spans="1:4">
      <c r="A663" s="717"/>
      <c r="B663" s="77" t="s">
        <v>3626</v>
      </c>
      <c r="C663" s="657">
        <v>25000000</v>
      </c>
      <c r="D663" s="13"/>
    </row>
    <row r="664" spans="1:4">
      <c r="A664" s="717"/>
      <c r="B664" s="77" t="s">
        <v>3627</v>
      </c>
      <c r="C664" s="657">
        <v>25000000</v>
      </c>
      <c r="D664" s="13"/>
    </row>
    <row r="665" spans="1:4">
      <c r="A665" s="717"/>
      <c r="B665" s="5" t="s">
        <v>3628</v>
      </c>
      <c r="C665" s="657">
        <v>50000000</v>
      </c>
      <c r="D665" s="13"/>
    </row>
    <row r="666" spans="1:4">
      <c r="A666" s="717"/>
      <c r="B666" s="5" t="s">
        <v>3629</v>
      </c>
      <c r="C666" s="657">
        <v>50000000</v>
      </c>
      <c r="D666" s="13"/>
    </row>
    <row r="667" spans="1:4">
      <c r="A667" s="717"/>
      <c r="B667" s="5" t="s">
        <v>3630</v>
      </c>
      <c r="C667" s="657">
        <v>50000000</v>
      </c>
      <c r="D667" s="13"/>
    </row>
    <row r="668" spans="1:4">
      <c r="A668" s="717"/>
      <c r="B668" s="13"/>
      <c r="C668" s="658"/>
      <c r="D668" s="13"/>
    </row>
    <row r="669" spans="1:4" ht="31.5">
      <c r="A669" s="660">
        <v>71</v>
      </c>
      <c r="B669" s="75" t="s">
        <v>1935</v>
      </c>
      <c r="C669" s="716">
        <v>15000000</v>
      </c>
      <c r="D669" s="13"/>
    </row>
    <row r="670" spans="1:4">
      <c r="A670" s="717"/>
      <c r="B670" s="5" t="s">
        <v>3631</v>
      </c>
      <c r="C670" s="657">
        <v>15000000</v>
      </c>
      <c r="D670" s="13"/>
    </row>
    <row r="671" spans="1:4">
      <c r="A671" s="717"/>
      <c r="B671" s="13"/>
      <c r="C671" s="658"/>
      <c r="D671" s="13"/>
    </row>
    <row r="672" spans="1:4" ht="31.5">
      <c r="A672" s="660">
        <v>72</v>
      </c>
      <c r="B672" s="75" t="s">
        <v>1936</v>
      </c>
      <c r="C672" s="716">
        <v>15000000</v>
      </c>
      <c r="D672" s="13"/>
    </row>
    <row r="673" spans="1:4">
      <c r="A673" s="717"/>
      <c r="B673" s="5" t="s">
        <v>3632</v>
      </c>
      <c r="C673" s="657">
        <v>15000000</v>
      </c>
      <c r="D673" s="13"/>
    </row>
    <row r="674" spans="1:4">
      <c r="A674" s="717"/>
      <c r="B674" s="13"/>
      <c r="C674" s="658"/>
      <c r="D674" s="13"/>
    </row>
    <row r="675" spans="1:4" ht="31.5">
      <c r="A675" s="660">
        <v>73</v>
      </c>
      <c r="B675" s="75" t="s">
        <v>1937</v>
      </c>
      <c r="C675" s="716">
        <v>90000000</v>
      </c>
      <c r="D675" s="13"/>
    </row>
    <row r="676" spans="1:4">
      <c r="A676" s="717"/>
      <c r="B676" s="77" t="s">
        <v>3633</v>
      </c>
      <c r="C676" s="657">
        <v>30000000</v>
      </c>
      <c r="D676" s="13"/>
    </row>
    <row r="677" spans="1:4">
      <c r="A677" s="717"/>
      <c r="B677" s="77" t="s">
        <v>3634</v>
      </c>
      <c r="C677" s="657">
        <v>30000000</v>
      </c>
      <c r="D677" s="13"/>
    </row>
    <row r="678" spans="1:4">
      <c r="A678" s="717"/>
      <c r="B678" s="5" t="s">
        <v>3635</v>
      </c>
      <c r="C678" s="657">
        <v>15000000</v>
      </c>
      <c r="D678" s="654"/>
    </row>
    <row r="679" spans="1:4">
      <c r="A679" s="717"/>
      <c r="B679" s="77" t="s">
        <v>3636</v>
      </c>
      <c r="C679" s="657">
        <v>15000000</v>
      </c>
      <c r="D679" s="13"/>
    </row>
    <row r="680" spans="1:4">
      <c r="A680" s="717"/>
      <c r="B680" s="13"/>
      <c r="C680" s="658"/>
      <c r="D680" s="13"/>
    </row>
    <row r="681" spans="1:4" ht="31.5">
      <c r="A681" s="660">
        <v>74</v>
      </c>
      <c r="B681" s="75" t="s">
        <v>1938</v>
      </c>
      <c r="C681" s="716">
        <v>75000000</v>
      </c>
      <c r="D681" s="13"/>
    </row>
    <row r="682" spans="1:4">
      <c r="A682" s="717"/>
      <c r="B682" s="5" t="s">
        <v>3637</v>
      </c>
      <c r="C682" s="657">
        <v>15000000</v>
      </c>
      <c r="D682" s="13"/>
    </row>
    <row r="683" spans="1:4">
      <c r="A683" s="717"/>
      <c r="B683" s="5" t="s">
        <v>3638</v>
      </c>
      <c r="C683" s="657">
        <v>30000000</v>
      </c>
      <c r="D683" s="13"/>
    </row>
    <row r="684" spans="1:4">
      <c r="A684" s="717"/>
      <c r="B684" s="77" t="s">
        <v>3639</v>
      </c>
      <c r="C684" s="657">
        <v>30000000</v>
      </c>
      <c r="D684" s="654"/>
    </row>
    <row r="685" spans="1:4">
      <c r="A685" s="717"/>
      <c r="B685" s="13"/>
      <c r="C685" s="658"/>
      <c r="D685" s="13"/>
    </row>
    <row r="686" spans="1:4" ht="31.5">
      <c r="A686" s="660">
        <v>75</v>
      </c>
      <c r="B686" s="75" t="s">
        <v>1939</v>
      </c>
      <c r="C686" s="716">
        <v>232500000</v>
      </c>
      <c r="D686" s="13"/>
    </row>
    <row r="687" spans="1:4">
      <c r="A687" s="717"/>
      <c r="B687" s="77" t="s">
        <v>3640</v>
      </c>
      <c r="C687" s="657">
        <v>22500000</v>
      </c>
      <c r="D687" s="13"/>
    </row>
    <row r="688" spans="1:4">
      <c r="A688" s="717"/>
      <c r="B688" s="5" t="s">
        <v>3641</v>
      </c>
      <c r="C688" s="657">
        <v>100000000</v>
      </c>
      <c r="D688" s="13"/>
    </row>
    <row r="689" spans="1:4">
      <c r="A689" s="717"/>
      <c r="B689" s="5" t="s">
        <v>3642</v>
      </c>
      <c r="C689" s="657">
        <v>22500000</v>
      </c>
      <c r="D689" s="654"/>
    </row>
    <row r="690" spans="1:4">
      <c r="A690" s="717"/>
      <c r="B690" s="5" t="s">
        <v>3643</v>
      </c>
      <c r="C690" s="657">
        <v>22500000</v>
      </c>
      <c r="D690" s="13"/>
    </row>
    <row r="691" spans="1:4">
      <c r="A691" s="717"/>
      <c r="B691" s="5" t="s">
        <v>3644</v>
      </c>
      <c r="C691" s="657">
        <v>50000000</v>
      </c>
      <c r="D691" s="13"/>
    </row>
    <row r="692" spans="1:4">
      <c r="A692" s="717"/>
      <c r="B692" s="5" t="s">
        <v>3645</v>
      </c>
      <c r="C692" s="657">
        <v>15000000</v>
      </c>
      <c r="D692" s="13"/>
    </row>
    <row r="693" spans="1:4">
      <c r="A693" s="717"/>
      <c r="B693" s="13"/>
      <c r="C693" s="658"/>
      <c r="D693" s="13"/>
    </row>
    <row r="694" spans="1:4" ht="31.5">
      <c r="A694" s="660">
        <v>76</v>
      </c>
      <c r="B694" s="75" t="s">
        <v>1940</v>
      </c>
      <c r="C694" s="716">
        <v>15000000</v>
      </c>
      <c r="D694" s="13"/>
    </row>
    <row r="695" spans="1:4">
      <c r="A695" s="717"/>
      <c r="B695" s="5" t="s">
        <v>3646</v>
      </c>
      <c r="C695" s="657">
        <v>15000000</v>
      </c>
      <c r="D695" s="13"/>
    </row>
    <row r="696" spans="1:4">
      <c r="A696" s="717"/>
      <c r="B696" s="13"/>
      <c r="C696" s="658"/>
      <c r="D696" s="13"/>
    </row>
    <row r="697" spans="1:4">
      <c r="A697" s="660">
        <v>77</v>
      </c>
      <c r="B697" s="75" t="s">
        <v>1941</v>
      </c>
      <c r="C697" s="716">
        <v>855000000</v>
      </c>
      <c r="D697" s="13"/>
    </row>
    <row r="698" spans="1:4">
      <c r="A698" s="717"/>
      <c r="B698" s="5" t="s">
        <v>3647</v>
      </c>
      <c r="C698" s="657">
        <v>50000000</v>
      </c>
      <c r="D698" s="13"/>
    </row>
    <row r="699" spans="1:4">
      <c r="A699" s="717"/>
      <c r="B699" s="77" t="s">
        <v>3648</v>
      </c>
      <c r="C699" s="657">
        <v>15000000</v>
      </c>
      <c r="D699" s="13"/>
    </row>
    <row r="700" spans="1:4">
      <c r="A700" s="717"/>
      <c r="B700" s="5" t="s">
        <v>3649</v>
      </c>
      <c r="C700" s="657">
        <v>15000000</v>
      </c>
      <c r="D700" s="654"/>
    </row>
    <row r="701" spans="1:4">
      <c r="A701" s="717"/>
      <c r="B701" s="5" t="s">
        <v>3650</v>
      </c>
      <c r="C701" s="657">
        <v>65000000</v>
      </c>
      <c r="D701" s="13"/>
    </row>
    <row r="702" spans="1:4">
      <c r="A702" s="717"/>
      <c r="B702" s="77" t="s">
        <v>3651</v>
      </c>
      <c r="C702" s="657">
        <v>100000000</v>
      </c>
      <c r="D702" s="13"/>
    </row>
    <row r="703" spans="1:4">
      <c r="A703" s="717"/>
      <c r="B703" s="5" t="s">
        <v>3652</v>
      </c>
      <c r="C703" s="657">
        <v>150000000</v>
      </c>
      <c r="D703" s="13"/>
    </row>
    <row r="704" spans="1:4">
      <c r="A704" s="717"/>
      <c r="B704" s="5" t="s">
        <v>3653</v>
      </c>
      <c r="C704" s="657">
        <v>100000000</v>
      </c>
      <c r="D704" s="13"/>
    </row>
    <row r="705" spans="1:4">
      <c r="A705" s="717"/>
      <c r="B705" s="5" t="s">
        <v>3654</v>
      </c>
      <c r="C705" s="657">
        <v>75000000</v>
      </c>
      <c r="D705" s="13"/>
    </row>
    <row r="706" spans="1:4">
      <c r="A706" s="717"/>
      <c r="B706" s="5" t="s">
        <v>1942</v>
      </c>
      <c r="C706" s="657">
        <v>75000000</v>
      </c>
      <c r="D706" s="13"/>
    </row>
    <row r="707" spans="1:4">
      <c r="A707" s="717"/>
      <c r="B707" s="5" t="s">
        <v>3655</v>
      </c>
      <c r="C707" s="657">
        <v>50000000</v>
      </c>
      <c r="D707" s="13"/>
    </row>
    <row r="708" spans="1:4">
      <c r="A708" s="717"/>
      <c r="B708" s="5" t="s">
        <v>3656</v>
      </c>
      <c r="C708" s="657">
        <v>30000000</v>
      </c>
      <c r="D708" s="13"/>
    </row>
    <row r="709" spans="1:4">
      <c r="A709" s="717"/>
      <c r="B709" s="5" t="s">
        <v>3657</v>
      </c>
      <c r="C709" s="657">
        <v>30000000</v>
      </c>
      <c r="D709" s="13"/>
    </row>
    <row r="710" spans="1:4">
      <c r="A710" s="717"/>
      <c r="B710" s="5" t="s">
        <v>3658</v>
      </c>
      <c r="C710" s="657">
        <v>50000000</v>
      </c>
      <c r="D710" s="13"/>
    </row>
    <row r="711" spans="1:4">
      <c r="A711" s="717"/>
      <c r="B711" s="5" t="s">
        <v>3659</v>
      </c>
      <c r="C711" s="657">
        <v>50000000</v>
      </c>
      <c r="D711" s="13"/>
    </row>
    <row r="712" spans="1:4">
      <c r="A712" s="717"/>
      <c r="B712" s="13"/>
      <c r="C712" s="658"/>
      <c r="D712" s="13"/>
    </row>
    <row r="713" spans="1:4" ht="31.5">
      <c r="A713" s="660">
        <v>78</v>
      </c>
      <c r="B713" s="75" t="s">
        <v>1943</v>
      </c>
      <c r="C713" s="716">
        <v>615000000</v>
      </c>
      <c r="D713" s="13"/>
    </row>
    <row r="714" spans="1:4">
      <c r="A714" s="717"/>
      <c r="B714" s="77" t="s">
        <v>3660</v>
      </c>
      <c r="C714" s="657">
        <v>70000000</v>
      </c>
      <c r="D714" s="13"/>
    </row>
    <row r="715" spans="1:4">
      <c r="A715" s="717"/>
      <c r="B715" s="5" t="s">
        <v>3661</v>
      </c>
      <c r="C715" s="657">
        <v>100000000</v>
      </c>
      <c r="D715" s="13"/>
    </row>
    <row r="716" spans="1:4">
      <c r="A716" s="717"/>
      <c r="B716" s="5" t="s">
        <v>3662</v>
      </c>
      <c r="C716" s="657">
        <v>100000000</v>
      </c>
      <c r="D716" s="13"/>
    </row>
    <row r="717" spans="1:4">
      <c r="A717" s="717"/>
      <c r="B717" s="77" t="s">
        <v>3663</v>
      </c>
      <c r="C717" s="657">
        <v>30000000</v>
      </c>
      <c r="D717" s="13"/>
    </row>
    <row r="718" spans="1:4">
      <c r="A718" s="717"/>
      <c r="B718" s="5" t="s">
        <v>3664</v>
      </c>
      <c r="C718" s="657">
        <v>100000000</v>
      </c>
      <c r="D718" s="13"/>
    </row>
    <row r="719" spans="1:4">
      <c r="A719" s="717"/>
      <c r="B719" s="5" t="s">
        <v>3665</v>
      </c>
      <c r="C719" s="657">
        <v>15000000</v>
      </c>
      <c r="D719" s="13"/>
    </row>
    <row r="720" spans="1:4">
      <c r="A720" s="717"/>
      <c r="B720" s="5" t="s">
        <v>3666</v>
      </c>
      <c r="C720" s="657">
        <v>25000000</v>
      </c>
      <c r="D720" s="13"/>
    </row>
    <row r="721" spans="1:4">
      <c r="A721" s="717"/>
      <c r="B721" s="77" t="s">
        <v>3667</v>
      </c>
      <c r="C721" s="657">
        <v>20000000</v>
      </c>
      <c r="D721" s="13"/>
    </row>
    <row r="722" spans="1:4">
      <c r="A722" s="717"/>
      <c r="B722" s="5" t="s">
        <v>3668</v>
      </c>
      <c r="C722" s="657">
        <v>75000000</v>
      </c>
      <c r="D722" s="13"/>
    </row>
    <row r="723" spans="1:4">
      <c r="A723" s="717"/>
      <c r="B723" s="77" t="s">
        <v>3669</v>
      </c>
      <c r="C723" s="657">
        <v>40000000</v>
      </c>
      <c r="D723" s="13"/>
    </row>
    <row r="724" spans="1:4">
      <c r="A724" s="717"/>
      <c r="B724" s="5" t="s">
        <v>3670</v>
      </c>
      <c r="C724" s="657">
        <v>40000000</v>
      </c>
      <c r="D724" s="13"/>
    </row>
    <row r="725" spans="1:4">
      <c r="A725" s="717"/>
      <c r="B725" s="13"/>
      <c r="C725" s="658"/>
      <c r="D725" s="13"/>
    </row>
    <row r="726" spans="1:4">
      <c r="A726" s="660">
        <v>79</v>
      </c>
      <c r="B726" s="75" t="s">
        <v>1944</v>
      </c>
      <c r="C726" s="716">
        <v>1280000000</v>
      </c>
      <c r="D726" s="13"/>
    </row>
    <row r="727" spans="1:4">
      <c r="A727" s="717"/>
      <c r="B727" s="5" t="s">
        <v>3671</v>
      </c>
      <c r="C727" s="657">
        <v>30000000</v>
      </c>
      <c r="D727" s="13"/>
    </row>
    <row r="728" spans="1:4">
      <c r="A728" s="717"/>
      <c r="B728" s="5" t="s">
        <v>3672</v>
      </c>
      <c r="C728" s="657">
        <v>30000000</v>
      </c>
      <c r="D728" s="13"/>
    </row>
    <row r="729" spans="1:4">
      <c r="A729" s="717"/>
      <c r="B729" s="5" t="s">
        <v>3673</v>
      </c>
      <c r="C729" s="657">
        <v>150000000</v>
      </c>
      <c r="D729" s="654"/>
    </row>
    <row r="730" spans="1:4">
      <c r="A730" s="717"/>
      <c r="B730" s="77" t="s">
        <v>3674</v>
      </c>
      <c r="C730" s="657">
        <v>75000000</v>
      </c>
      <c r="D730" s="13"/>
    </row>
    <row r="731" spans="1:4">
      <c r="A731" s="717"/>
      <c r="B731" s="77" t="s">
        <v>3675</v>
      </c>
      <c r="C731" s="657">
        <v>45000000</v>
      </c>
      <c r="D731" s="13"/>
    </row>
    <row r="732" spans="1:4">
      <c r="A732" s="717"/>
      <c r="B732" s="5" t="s">
        <v>3676</v>
      </c>
      <c r="C732" s="657">
        <v>50000000</v>
      </c>
      <c r="D732" s="13"/>
    </row>
    <row r="733" spans="1:4">
      <c r="A733" s="717"/>
      <c r="B733" s="5" t="s">
        <v>3677</v>
      </c>
      <c r="C733" s="657">
        <v>50000000</v>
      </c>
      <c r="D733" s="13"/>
    </row>
    <row r="734" spans="1:4">
      <c r="A734" s="717"/>
      <c r="B734" s="5" t="s">
        <v>3678</v>
      </c>
      <c r="C734" s="657">
        <v>70000000</v>
      </c>
      <c r="D734" s="13"/>
    </row>
    <row r="735" spans="1:4">
      <c r="A735" s="717"/>
      <c r="B735" s="5" t="s">
        <v>3679</v>
      </c>
      <c r="C735" s="657">
        <v>200000000</v>
      </c>
      <c r="D735" s="13"/>
    </row>
    <row r="736" spans="1:4">
      <c r="A736" s="717"/>
      <c r="B736" s="5" t="s">
        <v>3680</v>
      </c>
      <c r="C736" s="657">
        <v>30000000</v>
      </c>
      <c r="D736" s="13"/>
    </row>
    <row r="737" spans="1:4">
      <c r="A737" s="717"/>
      <c r="B737" s="5" t="s">
        <v>3681</v>
      </c>
      <c r="C737" s="657">
        <v>100000000</v>
      </c>
      <c r="D737" s="13"/>
    </row>
    <row r="738" spans="1:4">
      <c r="A738" s="717"/>
      <c r="B738" s="5" t="s">
        <v>3682</v>
      </c>
      <c r="C738" s="657">
        <v>100000000</v>
      </c>
      <c r="D738" s="13"/>
    </row>
    <row r="739" spans="1:4">
      <c r="A739" s="717"/>
      <c r="B739" s="5" t="s">
        <v>3683</v>
      </c>
      <c r="C739" s="657">
        <v>150000000</v>
      </c>
      <c r="D739" s="13"/>
    </row>
    <row r="740" spans="1:4">
      <c r="A740" s="717"/>
      <c r="B740" s="5" t="s">
        <v>3684</v>
      </c>
      <c r="C740" s="657">
        <v>200000000</v>
      </c>
      <c r="D740" s="13"/>
    </row>
    <row r="741" spans="1:4">
      <c r="A741" s="717"/>
      <c r="B741" s="13"/>
      <c r="C741" s="658"/>
      <c r="D741" s="13"/>
    </row>
    <row r="742" spans="1:4">
      <c r="A742" s="660">
        <v>80</v>
      </c>
      <c r="B742" s="75" t="s">
        <v>1945</v>
      </c>
      <c r="C742" s="716">
        <v>975000000</v>
      </c>
      <c r="D742" s="13"/>
    </row>
    <row r="743" spans="1:4">
      <c r="A743" s="717"/>
      <c r="B743" s="5" t="s">
        <v>3685</v>
      </c>
      <c r="C743" s="657">
        <v>25000000</v>
      </c>
      <c r="D743" s="13"/>
    </row>
    <row r="744" spans="1:4">
      <c r="A744" s="717"/>
      <c r="B744" s="5" t="s">
        <v>3686</v>
      </c>
      <c r="C744" s="657">
        <v>100000000</v>
      </c>
      <c r="D744" s="13"/>
    </row>
    <row r="745" spans="1:4">
      <c r="A745" s="717"/>
      <c r="B745" s="5" t="s">
        <v>3687</v>
      </c>
      <c r="C745" s="657">
        <v>50000000</v>
      </c>
      <c r="D745" s="654"/>
    </row>
    <row r="746" spans="1:4">
      <c r="A746" s="717"/>
      <c r="B746" s="5" t="s">
        <v>3688</v>
      </c>
      <c r="C746" s="657">
        <v>150000000</v>
      </c>
      <c r="D746" s="13"/>
    </row>
    <row r="747" spans="1:4">
      <c r="A747" s="717"/>
      <c r="B747" s="5" t="s">
        <v>3689</v>
      </c>
      <c r="C747" s="657">
        <v>150000000</v>
      </c>
      <c r="D747" s="13"/>
    </row>
    <row r="748" spans="1:4">
      <c r="A748" s="717"/>
      <c r="B748" s="5" t="s">
        <v>3690</v>
      </c>
      <c r="C748" s="657">
        <v>150000000</v>
      </c>
      <c r="D748" s="13"/>
    </row>
    <row r="749" spans="1:4">
      <c r="A749" s="717"/>
      <c r="B749" s="5" t="s">
        <v>3691</v>
      </c>
      <c r="C749" s="657">
        <v>15000000</v>
      </c>
      <c r="D749" s="13"/>
    </row>
    <row r="750" spans="1:4">
      <c r="A750" s="717"/>
      <c r="B750" s="77" t="s">
        <v>3692</v>
      </c>
      <c r="C750" s="657">
        <v>50000000</v>
      </c>
      <c r="D750" s="13"/>
    </row>
    <row r="751" spans="1:4">
      <c r="A751" s="717"/>
      <c r="B751" s="77" t="s">
        <v>3693</v>
      </c>
      <c r="C751" s="657">
        <v>45000000</v>
      </c>
      <c r="D751" s="13"/>
    </row>
    <row r="752" spans="1:4">
      <c r="A752" s="717"/>
      <c r="B752" s="5" t="s">
        <v>3694</v>
      </c>
      <c r="C752" s="657">
        <v>40000000</v>
      </c>
      <c r="D752" s="13"/>
    </row>
    <row r="753" spans="1:4">
      <c r="A753" s="717"/>
      <c r="B753" s="5" t="s">
        <v>3695</v>
      </c>
      <c r="C753" s="657">
        <v>25000000</v>
      </c>
      <c r="D753" s="13"/>
    </row>
    <row r="754" spans="1:4">
      <c r="A754" s="717"/>
      <c r="B754" s="5" t="s">
        <v>3696</v>
      </c>
      <c r="C754" s="657">
        <v>100000000</v>
      </c>
      <c r="D754" s="13"/>
    </row>
    <row r="755" spans="1:4">
      <c r="A755" s="717"/>
      <c r="B755" s="5" t="s">
        <v>3697</v>
      </c>
      <c r="C755" s="657">
        <v>25000000</v>
      </c>
      <c r="D755" s="13"/>
    </row>
    <row r="756" spans="1:4">
      <c r="A756" s="717"/>
      <c r="B756" s="5" t="s">
        <v>3698</v>
      </c>
      <c r="C756" s="657">
        <v>25000000</v>
      </c>
      <c r="D756" s="13"/>
    </row>
    <row r="757" spans="1:4">
      <c r="A757" s="717"/>
      <c r="B757" s="5" t="s">
        <v>3699</v>
      </c>
      <c r="C757" s="657">
        <v>25000000</v>
      </c>
      <c r="D757" s="13"/>
    </row>
    <row r="758" spans="1:4">
      <c r="A758" s="717"/>
      <c r="B758" s="13"/>
      <c r="C758" s="658"/>
      <c r="D758" s="13"/>
    </row>
    <row r="759" spans="1:4">
      <c r="A759" s="660">
        <v>81</v>
      </c>
      <c r="B759" s="75" t="s">
        <v>1946</v>
      </c>
      <c r="C759" s="716">
        <v>190000000</v>
      </c>
      <c r="D759" s="13"/>
    </row>
    <row r="760" spans="1:4">
      <c r="A760" s="717"/>
      <c r="B760" s="77" t="s">
        <v>3700</v>
      </c>
      <c r="C760" s="657">
        <v>50000000</v>
      </c>
      <c r="D760" s="13"/>
    </row>
    <row r="761" spans="1:4">
      <c r="A761" s="717"/>
      <c r="B761" s="77" t="s">
        <v>3701</v>
      </c>
      <c r="C761" s="657">
        <v>25000000</v>
      </c>
      <c r="D761" s="13"/>
    </row>
    <row r="762" spans="1:4">
      <c r="A762" s="717"/>
      <c r="B762" s="77" t="s">
        <v>3702</v>
      </c>
      <c r="C762" s="657">
        <v>50000000</v>
      </c>
      <c r="D762" s="654"/>
    </row>
    <row r="763" spans="1:4">
      <c r="A763" s="717"/>
      <c r="B763" s="5" t="s">
        <v>3703</v>
      </c>
      <c r="C763" s="657">
        <v>50000000</v>
      </c>
      <c r="D763" s="13"/>
    </row>
    <row r="764" spans="1:4">
      <c r="A764" s="717"/>
      <c r="B764" s="5" t="s">
        <v>3704</v>
      </c>
      <c r="C764" s="657">
        <v>15000000</v>
      </c>
      <c r="D764" s="13"/>
    </row>
    <row r="765" spans="1:4">
      <c r="A765" s="717"/>
      <c r="B765" s="13"/>
      <c r="C765" s="658"/>
      <c r="D765" s="13"/>
    </row>
    <row r="766" spans="1:4" ht="31.5">
      <c r="A766" s="660">
        <v>82</v>
      </c>
      <c r="B766" s="75" t="s">
        <v>1947</v>
      </c>
      <c r="C766" s="716">
        <v>265000000</v>
      </c>
      <c r="D766" s="13"/>
    </row>
    <row r="767" spans="1:4">
      <c r="A767" s="717"/>
      <c r="B767" s="77" t="s">
        <v>3705</v>
      </c>
      <c r="C767" s="657">
        <v>50000000</v>
      </c>
      <c r="D767" s="13"/>
    </row>
    <row r="768" spans="1:4">
      <c r="A768" s="717"/>
      <c r="B768" s="5" t="s">
        <v>3706</v>
      </c>
      <c r="C768" s="657">
        <v>100000000</v>
      </c>
      <c r="D768" s="13"/>
    </row>
    <row r="769" spans="1:4">
      <c r="A769" s="717"/>
      <c r="B769" s="5" t="s">
        <v>3707</v>
      </c>
      <c r="C769" s="657">
        <v>50000000</v>
      </c>
      <c r="D769" s="654"/>
    </row>
    <row r="770" spans="1:4">
      <c r="A770" s="717"/>
      <c r="B770" s="77" t="s">
        <v>3708</v>
      </c>
      <c r="C770" s="657">
        <v>50000000</v>
      </c>
      <c r="D770" s="13"/>
    </row>
    <row r="771" spans="1:4">
      <c r="A771" s="717"/>
      <c r="B771" s="5" t="s">
        <v>3709</v>
      </c>
      <c r="C771" s="657">
        <v>15000000</v>
      </c>
      <c r="D771" s="13"/>
    </row>
    <row r="772" spans="1:4">
      <c r="A772" s="717"/>
      <c r="B772" s="13"/>
      <c r="C772" s="658"/>
      <c r="D772" s="13"/>
    </row>
    <row r="773" spans="1:4" ht="31.5">
      <c r="A773" s="660">
        <v>83</v>
      </c>
      <c r="B773" s="75" t="s">
        <v>1948</v>
      </c>
      <c r="C773" s="716">
        <v>1235000000</v>
      </c>
      <c r="D773" s="13"/>
    </row>
    <row r="774" spans="1:4">
      <c r="A774" s="717"/>
      <c r="B774" s="5" t="s">
        <v>3710</v>
      </c>
      <c r="C774" s="657">
        <v>60000000</v>
      </c>
      <c r="D774" s="13"/>
    </row>
    <row r="775" spans="1:4">
      <c r="A775" s="717"/>
      <c r="B775" s="77" t="s">
        <v>3711</v>
      </c>
      <c r="C775" s="657">
        <v>15000000</v>
      </c>
      <c r="D775" s="13"/>
    </row>
    <row r="776" spans="1:4">
      <c r="A776" s="717"/>
      <c r="B776" s="77" t="s">
        <v>3712</v>
      </c>
      <c r="C776" s="657">
        <v>25000000</v>
      </c>
      <c r="D776" s="654"/>
    </row>
    <row r="777" spans="1:4">
      <c r="A777" s="717"/>
      <c r="B777" s="5" t="s">
        <v>3713</v>
      </c>
      <c r="C777" s="657">
        <v>200000000</v>
      </c>
      <c r="D777" s="13"/>
    </row>
    <row r="778" spans="1:4">
      <c r="A778" s="717"/>
      <c r="B778" s="5" t="s">
        <v>3714</v>
      </c>
      <c r="C778" s="657">
        <v>25000000</v>
      </c>
      <c r="D778" s="13"/>
    </row>
    <row r="779" spans="1:4">
      <c r="A779" s="717"/>
      <c r="B779" s="5" t="s">
        <v>3715</v>
      </c>
      <c r="C779" s="657">
        <v>60000000</v>
      </c>
      <c r="D779" s="13"/>
    </row>
    <row r="780" spans="1:4">
      <c r="A780" s="717"/>
      <c r="B780" s="77" t="s">
        <v>3716</v>
      </c>
      <c r="C780" s="657">
        <v>50000000</v>
      </c>
      <c r="D780" s="13"/>
    </row>
    <row r="781" spans="1:4">
      <c r="A781" s="717"/>
      <c r="B781" s="5" t="s">
        <v>3717</v>
      </c>
      <c r="C781" s="657">
        <v>100000000</v>
      </c>
      <c r="D781" s="13"/>
    </row>
    <row r="782" spans="1:4">
      <c r="A782" s="717"/>
      <c r="B782" s="77" t="s">
        <v>3718</v>
      </c>
      <c r="C782" s="657">
        <v>75000000</v>
      </c>
      <c r="D782" s="13"/>
    </row>
    <row r="783" spans="1:4">
      <c r="A783" s="717"/>
      <c r="B783" s="5" t="s">
        <v>3719</v>
      </c>
      <c r="C783" s="657">
        <v>25000000</v>
      </c>
      <c r="D783" s="13"/>
    </row>
    <row r="784" spans="1:4">
      <c r="A784" s="717"/>
      <c r="B784" s="5" t="s">
        <v>3720</v>
      </c>
      <c r="C784" s="657">
        <v>150000000</v>
      </c>
      <c r="D784" s="13"/>
    </row>
    <row r="785" spans="1:4">
      <c r="A785" s="717"/>
      <c r="B785" s="5" t="s">
        <v>3721</v>
      </c>
      <c r="C785" s="657">
        <v>75000000</v>
      </c>
      <c r="D785" s="13"/>
    </row>
    <row r="786" spans="1:4">
      <c r="A786" s="717"/>
      <c r="B786" s="5" t="s">
        <v>3722</v>
      </c>
      <c r="C786" s="657">
        <v>75000000</v>
      </c>
      <c r="D786" s="13"/>
    </row>
    <row r="787" spans="1:4">
      <c r="A787" s="717"/>
      <c r="B787" s="5" t="s">
        <v>3723</v>
      </c>
      <c r="C787" s="657">
        <v>100000000</v>
      </c>
      <c r="D787" s="13"/>
    </row>
    <row r="788" spans="1:4">
      <c r="A788" s="717"/>
      <c r="B788" s="5" t="s">
        <v>3724</v>
      </c>
      <c r="C788" s="657">
        <v>100000000</v>
      </c>
      <c r="D788" s="13"/>
    </row>
    <row r="789" spans="1:4">
      <c r="A789" s="717"/>
      <c r="B789" s="5" t="s">
        <v>3725</v>
      </c>
      <c r="C789" s="657">
        <v>100000000</v>
      </c>
      <c r="D789" s="13"/>
    </row>
    <row r="790" spans="1:4">
      <c r="A790" s="717"/>
      <c r="B790" s="13"/>
      <c r="C790" s="658"/>
      <c r="D790" s="13"/>
    </row>
    <row r="791" spans="1:4">
      <c r="A791" s="660">
        <v>84</v>
      </c>
      <c r="B791" s="75" t="s">
        <v>1949</v>
      </c>
      <c r="C791" s="716">
        <v>445000000</v>
      </c>
      <c r="D791" s="13"/>
    </row>
    <row r="792" spans="1:4">
      <c r="A792" s="717"/>
      <c r="B792" s="5" t="s">
        <v>3726</v>
      </c>
      <c r="C792" s="657">
        <v>50000000</v>
      </c>
      <c r="D792" s="13"/>
    </row>
    <row r="793" spans="1:4">
      <c r="A793" s="717"/>
      <c r="B793" s="5" t="s">
        <v>3727</v>
      </c>
      <c r="C793" s="657">
        <v>80000000</v>
      </c>
      <c r="D793" s="13"/>
    </row>
    <row r="794" spans="1:4">
      <c r="A794" s="717"/>
      <c r="B794" s="5" t="s">
        <v>3728</v>
      </c>
      <c r="C794" s="657">
        <v>15000000</v>
      </c>
      <c r="D794" s="654"/>
    </row>
    <row r="795" spans="1:4">
      <c r="A795" s="717"/>
      <c r="B795" s="5" t="s">
        <v>3729</v>
      </c>
      <c r="C795" s="657">
        <v>100000000</v>
      </c>
      <c r="D795" s="13"/>
    </row>
    <row r="796" spans="1:4">
      <c r="A796" s="717"/>
      <c r="B796" s="77" t="s">
        <v>3730</v>
      </c>
      <c r="C796" s="657">
        <v>200000000</v>
      </c>
      <c r="D796" s="13"/>
    </row>
    <row r="797" spans="1:4">
      <c r="A797" s="717"/>
      <c r="B797" s="77"/>
      <c r="C797" s="658"/>
      <c r="D797" s="13"/>
    </row>
    <row r="798" spans="1:4" ht="31.5">
      <c r="A798" s="660">
        <v>85</v>
      </c>
      <c r="B798" s="75" t="s">
        <v>1950</v>
      </c>
      <c r="C798" s="716">
        <v>435000000</v>
      </c>
      <c r="D798" s="13"/>
    </row>
    <row r="799" spans="1:4">
      <c r="A799" s="717"/>
      <c r="B799" s="5" t="s">
        <v>3731</v>
      </c>
      <c r="C799" s="657">
        <v>30000000</v>
      </c>
      <c r="D799" s="13"/>
    </row>
    <row r="800" spans="1:4">
      <c r="A800" s="717"/>
      <c r="B800" s="5" t="s">
        <v>3732</v>
      </c>
      <c r="C800" s="657">
        <v>30000000</v>
      </c>
      <c r="D800" s="13"/>
    </row>
    <row r="801" spans="1:4">
      <c r="A801" s="717"/>
      <c r="B801" s="5" t="s">
        <v>3733</v>
      </c>
      <c r="C801" s="657">
        <v>40000000</v>
      </c>
      <c r="D801" s="654"/>
    </row>
    <row r="802" spans="1:4">
      <c r="A802" s="717"/>
      <c r="B802" s="77" t="s">
        <v>3734</v>
      </c>
      <c r="C802" s="657">
        <v>25000000</v>
      </c>
      <c r="D802" s="13"/>
    </row>
    <row r="803" spans="1:4">
      <c r="A803" s="717"/>
      <c r="B803" s="5" t="s">
        <v>3735</v>
      </c>
      <c r="C803" s="657">
        <v>50000000</v>
      </c>
      <c r="D803" s="13"/>
    </row>
    <row r="804" spans="1:4">
      <c r="A804" s="717"/>
      <c r="B804" s="5" t="s">
        <v>3736</v>
      </c>
      <c r="C804" s="657">
        <v>100000000</v>
      </c>
      <c r="D804" s="13"/>
    </row>
    <row r="805" spans="1:4">
      <c r="A805" s="717"/>
      <c r="B805" s="5" t="s">
        <v>3737</v>
      </c>
      <c r="C805" s="657">
        <v>25000000</v>
      </c>
      <c r="D805" s="13"/>
    </row>
    <row r="806" spans="1:4">
      <c r="A806" s="717"/>
      <c r="B806" s="5" t="s">
        <v>3738</v>
      </c>
      <c r="C806" s="657">
        <v>70000000</v>
      </c>
      <c r="D806" s="13"/>
    </row>
    <row r="807" spans="1:4">
      <c r="A807" s="717"/>
      <c r="B807" s="5" t="s">
        <v>3739</v>
      </c>
      <c r="C807" s="657">
        <v>15000000</v>
      </c>
      <c r="D807" s="13"/>
    </row>
    <row r="808" spans="1:4">
      <c r="A808" s="717"/>
      <c r="B808" s="5" t="s">
        <v>3740</v>
      </c>
      <c r="C808" s="657">
        <v>50000000</v>
      </c>
      <c r="D808" s="13"/>
    </row>
    <row r="809" spans="1:4">
      <c r="A809" s="717"/>
      <c r="B809" s="13"/>
      <c r="C809" s="658"/>
      <c r="D809" s="13"/>
    </row>
    <row r="810" spans="1:4" ht="31.5">
      <c r="A810" s="660">
        <v>86</v>
      </c>
      <c r="B810" s="75" t="s">
        <v>1951</v>
      </c>
      <c r="C810" s="716">
        <v>365000000</v>
      </c>
      <c r="D810" s="13"/>
    </row>
    <row r="811" spans="1:4">
      <c r="A811" s="717"/>
      <c r="B811" s="5" t="s">
        <v>3741</v>
      </c>
      <c r="C811" s="657">
        <v>30000000</v>
      </c>
      <c r="D811" s="13"/>
    </row>
    <row r="812" spans="1:4">
      <c r="A812" s="717"/>
      <c r="B812" s="5" t="s">
        <v>3742</v>
      </c>
      <c r="C812" s="657">
        <v>25000000</v>
      </c>
      <c r="D812" s="13"/>
    </row>
    <row r="813" spans="1:4">
      <c r="A813" s="717"/>
      <c r="B813" s="5" t="s">
        <v>3743</v>
      </c>
      <c r="C813" s="657">
        <v>15000000</v>
      </c>
      <c r="D813" s="654"/>
    </row>
    <row r="814" spans="1:4">
      <c r="A814" s="717"/>
      <c r="B814" s="5" t="s">
        <v>3744</v>
      </c>
      <c r="C814" s="657">
        <v>15000000</v>
      </c>
      <c r="D814" s="13"/>
    </row>
    <row r="815" spans="1:4">
      <c r="A815" s="717"/>
      <c r="B815" s="5" t="s">
        <v>3745</v>
      </c>
      <c r="C815" s="657">
        <v>30000000</v>
      </c>
      <c r="D815" s="13"/>
    </row>
    <row r="816" spans="1:4">
      <c r="A816" s="717"/>
      <c r="B816" s="77" t="s">
        <v>3746</v>
      </c>
      <c r="C816" s="657">
        <v>50000000</v>
      </c>
      <c r="D816" s="13"/>
    </row>
    <row r="817" spans="1:4">
      <c r="A817" s="717"/>
      <c r="B817" s="77" t="s">
        <v>3747</v>
      </c>
      <c r="C817" s="657">
        <v>50000000</v>
      </c>
      <c r="D817" s="13"/>
    </row>
    <row r="818" spans="1:4">
      <c r="A818" s="717"/>
      <c r="B818" s="77" t="s">
        <v>3748</v>
      </c>
      <c r="C818" s="657">
        <v>70000000</v>
      </c>
      <c r="D818" s="13"/>
    </row>
    <row r="819" spans="1:4">
      <c r="A819" s="717"/>
      <c r="B819" s="5" t="s">
        <v>3749</v>
      </c>
      <c r="C819" s="657">
        <v>80000000</v>
      </c>
      <c r="D819" s="13"/>
    </row>
    <row r="820" spans="1:4">
      <c r="A820" s="717"/>
      <c r="B820" s="13"/>
      <c r="C820" s="658"/>
      <c r="D820" s="13"/>
    </row>
    <row r="821" spans="1:4" ht="31.5">
      <c r="A821" s="660">
        <v>87</v>
      </c>
      <c r="B821" s="75" t="s">
        <v>1952</v>
      </c>
      <c r="C821" s="716">
        <v>115000000</v>
      </c>
      <c r="D821" s="13"/>
    </row>
    <row r="822" spans="1:4">
      <c r="A822" s="717"/>
      <c r="B822" s="5" t="s">
        <v>3750</v>
      </c>
      <c r="C822" s="657">
        <v>100000000</v>
      </c>
      <c r="D822" s="13"/>
    </row>
    <row r="823" spans="1:4">
      <c r="A823" s="717"/>
      <c r="B823" s="5" t="s">
        <v>3751</v>
      </c>
      <c r="C823" s="657">
        <v>15000000</v>
      </c>
      <c r="D823" s="13"/>
    </row>
    <row r="824" spans="1:4">
      <c r="A824" s="717"/>
      <c r="B824" s="13"/>
      <c r="C824" s="658"/>
      <c r="D824" s="13"/>
    </row>
    <row r="825" spans="1:4">
      <c r="A825" s="660">
        <v>88</v>
      </c>
      <c r="B825" s="75" t="s">
        <v>1953</v>
      </c>
      <c r="C825" s="716">
        <v>265000000</v>
      </c>
      <c r="D825" s="13"/>
    </row>
    <row r="826" spans="1:4">
      <c r="A826" s="717"/>
      <c r="B826" s="77" t="s">
        <v>3752</v>
      </c>
      <c r="C826" s="657">
        <v>100000000</v>
      </c>
      <c r="D826" s="13"/>
    </row>
    <row r="827" spans="1:4">
      <c r="A827" s="717"/>
      <c r="B827" s="5" t="s">
        <v>3753</v>
      </c>
      <c r="C827" s="657">
        <v>50000000</v>
      </c>
      <c r="D827" s="13"/>
    </row>
    <row r="828" spans="1:4">
      <c r="A828" s="717"/>
      <c r="B828" s="5" t="s">
        <v>3754</v>
      </c>
      <c r="C828" s="657">
        <v>100000000</v>
      </c>
      <c r="D828" s="654"/>
    </row>
    <row r="829" spans="1:4">
      <c r="A829" s="717"/>
      <c r="B829" s="5" t="s">
        <v>3755</v>
      </c>
      <c r="C829" s="657">
        <v>15000000</v>
      </c>
      <c r="D829" s="13"/>
    </row>
    <row r="830" spans="1:4">
      <c r="A830" s="717"/>
      <c r="B830" s="13"/>
      <c r="C830" s="658"/>
      <c r="D830" s="13"/>
    </row>
    <row r="831" spans="1:4">
      <c r="A831" s="660">
        <v>89</v>
      </c>
      <c r="B831" s="75" t="s">
        <v>1954</v>
      </c>
      <c r="C831" s="716">
        <v>360000000</v>
      </c>
      <c r="D831" s="13"/>
    </row>
    <row r="832" spans="1:4">
      <c r="A832" s="717"/>
      <c r="B832" s="5" t="s">
        <v>3756</v>
      </c>
      <c r="C832" s="657">
        <v>50000000</v>
      </c>
      <c r="D832" s="13"/>
    </row>
    <row r="833" spans="1:4">
      <c r="A833" s="717"/>
      <c r="B833" s="5" t="s">
        <v>3757</v>
      </c>
      <c r="C833" s="657">
        <v>75000000</v>
      </c>
      <c r="D833" s="13"/>
    </row>
    <row r="834" spans="1:4">
      <c r="A834" s="717"/>
      <c r="B834" s="5" t="s">
        <v>3758</v>
      </c>
      <c r="C834" s="657">
        <v>25000000</v>
      </c>
      <c r="D834" s="654"/>
    </row>
    <row r="835" spans="1:4">
      <c r="A835" s="717"/>
      <c r="B835" s="5" t="s">
        <v>3759</v>
      </c>
      <c r="C835" s="657">
        <v>20000000</v>
      </c>
      <c r="D835" s="13"/>
    </row>
    <row r="836" spans="1:4">
      <c r="A836" s="717"/>
      <c r="B836" s="5" t="s">
        <v>3760</v>
      </c>
      <c r="C836" s="657">
        <v>50000000</v>
      </c>
      <c r="D836" s="13"/>
    </row>
    <row r="837" spans="1:4">
      <c r="A837" s="717"/>
      <c r="B837" s="5" t="s">
        <v>3761</v>
      </c>
      <c r="C837" s="657">
        <v>15000000</v>
      </c>
      <c r="D837" s="13"/>
    </row>
    <row r="838" spans="1:4">
      <c r="A838" s="717"/>
      <c r="B838" s="5" t="s">
        <v>3762</v>
      </c>
      <c r="C838" s="657">
        <v>75000000</v>
      </c>
      <c r="D838" s="13"/>
    </row>
    <row r="839" spans="1:4">
      <c r="A839" s="717"/>
      <c r="B839" s="77" t="s">
        <v>3763</v>
      </c>
      <c r="C839" s="657">
        <v>50000000</v>
      </c>
      <c r="D839" s="13"/>
    </row>
    <row r="840" spans="1:4">
      <c r="A840" s="717"/>
      <c r="B840" s="13"/>
      <c r="C840" s="658"/>
      <c r="D840" s="13"/>
    </row>
    <row r="841" spans="1:4">
      <c r="A841" s="660">
        <v>90</v>
      </c>
      <c r="B841" s="75" t="s">
        <v>1955</v>
      </c>
      <c r="C841" s="716">
        <v>300000000</v>
      </c>
      <c r="D841" s="13"/>
    </row>
    <row r="842" spans="1:4">
      <c r="A842" s="717"/>
      <c r="B842" s="5" t="s">
        <v>3764</v>
      </c>
      <c r="C842" s="657">
        <v>100000000</v>
      </c>
      <c r="D842" s="13"/>
    </row>
    <row r="843" spans="1:4">
      <c r="A843" s="717"/>
      <c r="B843" s="5" t="s">
        <v>3765</v>
      </c>
      <c r="C843" s="657">
        <v>50000000</v>
      </c>
      <c r="D843" s="13"/>
    </row>
    <row r="844" spans="1:4">
      <c r="A844" s="717"/>
      <c r="B844" s="5" t="s">
        <v>3766</v>
      </c>
      <c r="C844" s="657">
        <v>30000000</v>
      </c>
      <c r="D844" s="654"/>
    </row>
    <row r="845" spans="1:4">
      <c r="A845" s="717"/>
      <c r="B845" s="5" t="s">
        <v>3767</v>
      </c>
      <c r="C845" s="657">
        <v>50000000</v>
      </c>
      <c r="D845" s="13"/>
    </row>
    <row r="846" spans="1:4">
      <c r="A846" s="717"/>
      <c r="B846" s="5" t="s">
        <v>3768</v>
      </c>
      <c r="C846" s="657">
        <v>30000000</v>
      </c>
      <c r="D846" s="13"/>
    </row>
    <row r="847" spans="1:4">
      <c r="A847" s="717"/>
      <c r="B847" s="5" t="s">
        <v>3769</v>
      </c>
      <c r="C847" s="657">
        <v>20000000</v>
      </c>
      <c r="D847" s="13"/>
    </row>
    <row r="848" spans="1:4">
      <c r="A848" s="717"/>
      <c r="B848" s="5" t="s">
        <v>3770</v>
      </c>
      <c r="C848" s="657">
        <v>20000000</v>
      </c>
      <c r="D848" s="13"/>
    </row>
    <row r="849" spans="1:4">
      <c r="A849" s="717"/>
      <c r="B849" s="13"/>
      <c r="C849" s="658"/>
      <c r="D849" s="13"/>
    </row>
    <row r="850" spans="1:4">
      <c r="A850" s="660">
        <v>91</v>
      </c>
      <c r="B850" s="75" t="s">
        <v>1956</v>
      </c>
      <c r="C850" s="716">
        <v>110000000</v>
      </c>
      <c r="D850" s="13"/>
    </row>
    <row r="851" spans="1:4">
      <c r="A851" s="717"/>
      <c r="B851" s="5" t="s">
        <v>3771</v>
      </c>
      <c r="C851" s="657">
        <v>15000000</v>
      </c>
      <c r="D851" s="13"/>
    </row>
    <row r="852" spans="1:4">
      <c r="A852" s="717"/>
      <c r="B852" s="5" t="s">
        <v>3772</v>
      </c>
      <c r="C852" s="657">
        <v>55000000</v>
      </c>
      <c r="D852" s="13"/>
    </row>
    <row r="853" spans="1:4">
      <c r="A853" s="717"/>
      <c r="B853" s="77" t="s">
        <v>3773</v>
      </c>
      <c r="C853" s="657">
        <v>40000000</v>
      </c>
      <c r="D853" s="654"/>
    </row>
    <row r="854" spans="1:4">
      <c r="A854" s="717"/>
      <c r="B854" s="13"/>
      <c r="C854" s="658"/>
      <c r="D854" s="13"/>
    </row>
    <row r="855" spans="1:4">
      <c r="A855" s="660">
        <v>92</v>
      </c>
      <c r="B855" s="75" t="s">
        <v>1957</v>
      </c>
      <c r="C855" s="716">
        <v>220000000</v>
      </c>
      <c r="D855" s="13"/>
    </row>
    <row r="856" spans="1:4">
      <c r="A856" s="717"/>
      <c r="B856" s="5" t="s">
        <v>3774</v>
      </c>
      <c r="C856" s="657">
        <v>100000000</v>
      </c>
      <c r="D856" s="13"/>
    </row>
    <row r="857" spans="1:4">
      <c r="A857" s="717"/>
      <c r="B857" s="5" t="s">
        <v>3775</v>
      </c>
      <c r="C857" s="657">
        <v>100000000</v>
      </c>
      <c r="D857" s="13"/>
    </row>
    <row r="858" spans="1:4">
      <c r="A858" s="717"/>
      <c r="B858" s="77" t="s">
        <v>3776</v>
      </c>
      <c r="C858" s="657">
        <v>20000000</v>
      </c>
      <c r="D858" s="654"/>
    </row>
    <row r="859" spans="1:4">
      <c r="A859" s="717"/>
      <c r="B859" s="13"/>
      <c r="C859" s="658"/>
      <c r="D859" s="13"/>
    </row>
    <row r="860" spans="1:4">
      <c r="A860" s="660">
        <v>93</v>
      </c>
      <c r="B860" s="75" t="s">
        <v>1958</v>
      </c>
      <c r="C860" s="716">
        <v>715000000</v>
      </c>
      <c r="D860" s="13"/>
    </row>
    <row r="861" spans="1:4">
      <c r="A861" s="717"/>
      <c r="B861" s="77" t="s">
        <v>3777</v>
      </c>
      <c r="C861" s="657">
        <v>50000000</v>
      </c>
      <c r="D861" s="13"/>
    </row>
    <row r="862" spans="1:4">
      <c r="A862" s="717"/>
      <c r="B862" s="5" t="s">
        <v>3778</v>
      </c>
      <c r="C862" s="657">
        <v>40000000</v>
      </c>
      <c r="D862" s="13"/>
    </row>
    <row r="863" spans="1:4">
      <c r="A863" s="717"/>
      <c r="B863" s="5" t="s">
        <v>3779</v>
      </c>
      <c r="C863" s="657">
        <v>50000000</v>
      </c>
      <c r="D863" s="654"/>
    </row>
    <row r="864" spans="1:4">
      <c r="A864" s="717"/>
      <c r="B864" s="5" t="s">
        <v>3780</v>
      </c>
      <c r="C864" s="657">
        <v>25000000</v>
      </c>
      <c r="D864" s="13"/>
    </row>
    <row r="865" spans="1:4">
      <c r="A865" s="717"/>
      <c r="B865" s="77" t="s">
        <v>3781</v>
      </c>
      <c r="C865" s="657">
        <v>200000000</v>
      </c>
      <c r="D865" s="13"/>
    </row>
    <row r="866" spans="1:4">
      <c r="A866" s="717"/>
      <c r="B866" s="77" t="s">
        <v>3782</v>
      </c>
      <c r="C866" s="657">
        <v>200000000</v>
      </c>
      <c r="D866" s="13"/>
    </row>
    <row r="867" spans="1:4">
      <c r="A867" s="717"/>
      <c r="B867" s="5" t="s">
        <v>3783</v>
      </c>
      <c r="C867" s="657">
        <v>100000000</v>
      </c>
      <c r="D867" s="13"/>
    </row>
    <row r="868" spans="1:4">
      <c r="A868" s="717"/>
      <c r="B868" s="5" t="s">
        <v>3784</v>
      </c>
      <c r="C868" s="657">
        <v>50000000</v>
      </c>
      <c r="D868" s="13"/>
    </row>
    <row r="869" spans="1:4">
      <c r="A869" s="717"/>
      <c r="B869" s="13"/>
      <c r="C869" s="658"/>
      <c r="D869" s="13"/>
    </row>
    <row r="870" spans="1:4">
      <c r="A870" s="660">
        <v>94</v>
      </c>
      <c r="B870" s="75" t="s">
        <v>1959</v>
      </c>
      <c r="C870" s="716">
        <v>715000000</v>
      </c>
      <c r="D870" s="13"/>
    </row>
    <row r="871" spans="1:4">
      <c r="A871" s="717"/>
      <c r="B871" s="5" t="s">
        <v>3785</v>
      </c>
      <c r="C871" s="657">
        <v>50000000</v>
      </c>
      <c r="D871" s="13"/>
    </row>
    <row r="872" spans="1:4">
      <c r="A872" s="717"/>
      <c r="B872" s="5" t="s">
        <v>3786</v>
      </c>
      <c r="C872" s="657">
        <v>15000000</v>
      </c>
      <c r="D872" s="13"/>
    </row>
    <row r="873" spans="1:4">
      <c r="A873" s="717"/>
      <c r="B873" s="5" t="s">
        <v>3787</v>
      </c>
      <c r="C873" s="657">
        <v>200000000</v>
      </c>
      <c r="D873" s="654"/>
    </row>
    <row r="874" spans="1:4">
      <c r="A874" s="717"/>
      <c r="B874" s="77" t="s">
        <v>3788</v>
      </c>
      <c r="C874" s="657">
        <v>100000000</v>
      </c>
      <c r="D874" s="13"/>
    </row>
    <row r="875" spans="1:4">
      <c r="A875" s="717"/>
      <c r="B875" s="5" t="s">
        <v>3789</v>
      </c>
      <c r="C875" s="657">
        <v>100000000</v>
      </c>
      <c r="D875" s="13"/>
    </row>
    <row r="876" spans="1:4">
      <c r="A876" s="717"/>
      <c r="B876" s="5" t="s">
        <v>3790</v>
      </c>
      <c r="C876" s="657">
        <v>100000000</v>
      </c>
      <c r="D876" s="13"/>
    </row>
    <row r="877" spans="1:4">
      <c r="A877" s="717"/>
      <c r="B877" s="5" t="s">
        <v>3791</v>
      </c>
      <c r="C877" s="657">
        <v>50000000</v>
      </c>
      <c r="D877" s="13"/>
    </row>
    <row r="878" spans="1:4">
      <c r="A878" s="717"/>
      <c r="B878" s="5" t="s">
        <v>3792</v>
      </c>
      <c r="C878" s="657">
        <v>100000000</v>
      </c>
      <c r="D878" s="13"/>
    </row>
    <row r="879" spans="1:4">
      <c r="A879" s="717"/>
      <c r="B879" s="13"/>
      <c r="C879" s="658"/>
      <c r="D879" s="13"/>
    </row>
    <row r="880" spans="1:4">
      <c r="A880" s="660">
        <v>95</v>
      </c>
      <c r="B880" s="75" t="s">
        <v>1960</v>
      </c>
      <c r="C880" s="716">
        <v>90000000</v>
      </c>
      <c r="D880" s="13"/>
    </row>
    <row r="881" spans="1:4">
      <c r="A881" s="717"/>
      <c r="B881" s="77" t="s">
        <v>3793</v>
      </c>
      <c r="C881" s="657">
        <v>25000000</v>
      </c>
      <c r="D881" s="13"/>
    </row>
    <row r="882" spans="1:4">
      <c r="A882" s="717"/>
      <c r="B882" s="5" t="s">
        <v>3794</v>
      </c>
      <c r="C882" s="657">
        <v>15000000</v>
      </c>
      <c r="D882" s="13"/>
    </row>
    <row r="883" spans="1:4">
      <c r="A883" s="717"/>
      <c r="B883" s="5" t="s">
        <v>3795</v>
      </c>
      <c r="C883" s="657">
        <v>50000000</v>
      </c>
      <c r="D883" s="654"/>
    </row>
    <row r="884" spans="1:4">
      <c r="A884" s="717"/>
      <c r="B884" s="13"/>
      <c r="C884" s="658"/>
      <c r="D884" s="13"/>
    </row>
    <row r="885" spans="1:4">
      <c r="A885" s="660">
        <v>96</v>
      </c>
      <c r="B885" s="75" t="s">
        <v>1961</v>
      </c>
      <c r="C885" s="716">
        <v>110000000</v>
      </c>
      <c r="D885" s="13"/>
    </row>
    <row r="886" spans="1:4">
      <c r="A886" s="717"/>
      <c r="B886" s="5" t="s">
        <v>3796</v>
      </c>
      <c r="C886" s="657">
        <v>40000000</v>
      </c>
      <c r="D886" s="13"/>
    </row>
    <row r="887" spans="1:4">
      <c r="A887" s="717"/>
      <c r="B887" s="5" t="s">
        <v>3797</v>
      </c>
      <c r="C887" s="657">
        <v>25000000</v>
      </c>
      <c r="D887" s="13"/>
    </row>
    <row r="888" spans="1:4">
      <c r="A888" s="717"/>
      <c r="B888" s="77" t="s">
        <v>3798</v>
      </c>
      <c r="C888" s="657">
        <v>30000000</v>
      </c>
      <c r="D888" s="654"/>
    </row>
    <row r="889" spans="1:4">
      <c r="A889" s="717"/>
      <c r="B889" s="5" t="s">
        <v>3799</v>
      </c>
      <c r="C889" s="657">
        <v>15000000</v>
      </c>
      <c r="D889" s="13"/>
    </row>
    <row r="890" spans="1:4">
      <c r="A890" s="717"/>
      <c r="B890" s="77"/>
      <c r="C890" s="658"/>
      <c r="D890" s="13"/>
    </row>
    <row r="891" spans="1:4" ht="31.5">
      <c r="A891" s="660">
        <v>97</v>
      </c>
      <c r="B891" s="75" t="s">
        <v>1962</v>
      </c>
      <c r="C891" s="716">
        <v>555000000</v>
      </c>
      <c r="D891" s="13"/>
    </row>
    <row r="892" spans="1:4">
      <c r="A892" s="717"/>
      <c r="B892" s="5" t="s">
        <v>3800</v>
      </c>
      <c r="C892" s="657">
        <v>100000000</v>
      </c>
      <c r="D892" s="13"/>
    </row>
    <row r="893" spans="1:4">
      <c r="A893" s="717"/>
      <c r="B893" s="5" t="s">
        <v>3801</v>
      </c>
      <c r="C893" s="657">
        <v>40000000</v>
      </c>
      <c r="D893" s="13"/>
    </row>
    <row r="894" spans="1:4">
      <c r="A894" s="717"/>
      <c r="B894" s="77" t="s">
        <v>3802</v>
      </c>
      <c r="C894" s="657">
        <v>80000000</v>
      </c>
      <c r="D894" s="654"/>
    </row>
    <row r="895" spans="1:4">
      <c r="A895" s="717"/>
      <c r="B895" s="77" t="s">
        <v>3803</v>
      </c>
      <c r="C895" s="657">
        <v>40000000</v>
      </c>
      <c r="D895" s="13"/>
    </row>
    <row r="896" spans="1:4">
      <c r="A896" s="717"/>
      <c r="B896" s="5" t="s">
        <v>3804</v>
      </c>
      <c r="C896" s="657">
        <v>15000000</v>
      </c>
      <c r="D896" s="13"/>
    </row>
    <row r="897" spans="1:4">
      <c r="A897" s="717"/>
      <c r="B897" s="5" t="s">
        <v>3805</v>
      </c>
      <c r="C897" s="657">
        <v>40000000</v>
      </c>
      <c r="D897" s="13"/>
    </row>
    <row r="898" spans="1:4">
      <c r="A898" s="717"/>
      <c r="B898" s="5" t="s">
        <v>3806</v>
      </c>
      <c r="C898" s="657">
        <v>50000000</v>
      </c>
      <c r="D898" s="13"/>
    </row>
    <row r="899" spans="1:4">
      <c r="A899" s="717"/>
      <c r="B899" s="5" t="s">
        <v>3807</v>
      </c>
      <c r="C899" s="657">
        <v>70000000</v>
      </c>
      <c r="D899" s="13"/>
    </row>
    <row r="900" spans="1:4">
      <c r="A900" s="717"/>
      <c r="B900" s="5" t="s">
        <v>3808</v>
      </c>
      <c r="C900" s="657">
        <v>20000000</v>
      </c>
      <c r="D900" s="13"/>
    </row>
    <row r="901" spans="1:4">
      <c r="A901" s="717"/>
      <c r="B901" s="77" t="s">
        <v>3809</v>
      </c>
      <c r="C901" s="657">
        <v>100000000</v>
      </c>
      <c r="D901" s="13"/>
    </row>
    <row r="902" spans="1:4">
      <c r="A902" s="717"/>
      <c r="B902" s="13"/>
      <c r="C902" s="658"/>
      <c r="D902" s="13"/>
    </row>
    <row r="903" spans="1:4" ht="31.5">
      <c r="A903" s="660">
        <v>98</v>
      </c>
      <c r="B903" s="75" t="s">
        <v>1963</v>
      </c>
      <c r="C903" s="716">
        <v>555000000</v>
      </c>
      <c r="D903" s="13"/>
    </row>
    <row r="904" spans="1:4">
      <c r="A904" s="717"/>
      <c r="B904" s="5" t="s">
        <v>3810</v>
      </c>
      <c r="C904" s="657">
        <v>150000000</v>
      </c>
      <c r="D904" s="13"/>
    </row>
    <row r="905" spans="1:4">
      <c r="A905" s="717"/>
      <c r="B905" s="5" t="s">
        <v>3811</v>
      </c>
      <c r="C905" s="657">
        <v>65000000</v>
      </c>
      <c r="D905" s="13"/>
    </row>
    <row r="906" spans="1:4">
      <c r="A906" s="717"/>
      <c r="B906" s="5" t="s">
        <v>3812</v>
      </c>
      <c r="C906" s="657">
        <v>100000000</v>
      </c>
      <c r="D906" s="654"/>
    </row>
    <row r="907" spans="1:4">
      <c r="A907" s="717"/>
      <c r="B907" s="5" t="s">
        <v>3813</v>
      </c>
      <c r="C907" s="657">
        <v>25000000</v>
      </c>
      <c r="D907" s="13"/>
    </row>
    <row r="908" spans="1:4">
      <c r="A908" s="717"/>
      <c r="B908" s="5" t="s">
        <v>3814</v>
      </c>
      <c r="C908" s="657">
        <v>15000000</v>
      </c>
      <c r="D908" s="13"/>
    </row>
    <row r="909" spans="1:4">
      <c r="A909" s="717"/>
      <c r="B909" s="5" t="s">
        <v>3815</v>
      </c>
      <c r="C909" s="657">
        <v>200000000</v>
      </c>
      <c r="D909" s="13"/>
    </row>
    <row r="910" spans="1:4">
      <c r="A910" s="717"/>
      <c r="B910" s="13"/>
      <c r="C910" s="658"/>
      <c r="D910" s="13"/>
    </row>
    <row r="911" spans="1:4" ht="31.5">
      <c r="A911" s="660">
        <v>99</v>
      </c>
      <c r="B911" s="75" t="s">
        <v>1964</v>
      </c>
      <c r="C911" s="716">
        <v>110000000</v>
      </c>
      <c r="D911" s="13"/>
    </row>
    <row r="912" spans="1:4">
      <c r="A912" s="717"/>
      <c r="B912" s="5" t="s">
        <v>3816</v>
      </c>
      <c r="C912" s="657">
        <v>75000000</v>
      </c>
      <c r="D912" s="13"/>
    </row>
    <row r="913" spans="1:4">
      <c r="A913" s="717"/>
      <c r="B913" s="5" t="s">
        <v>3817</v>
      </c>
      <c r="C913" s="657">
        <v>20000000</v>
      </c>
      <c r="D913" s="13"/>
    </row>
    <row r="914" spans="1:4">
      <c r="A914" s="717"/>
      <c r="B914" s="5" t="s">
        <v>3818</v>
      </c>
      <c r="C914" s="657">
        <v>15000000</v>
      </c>
      <c r="D914" s="654"/>
    </row>
    <row r="915" spans="1:4">
      <c r="A915" s="717"/>
      <c r="B915" s="13"/>
      <c r="C915" s="658"/>
      <c r="D915" s="13"/>
    </row>
    <row r="916" spans="1:4" ht="31.5">
      <c r="A916" s="660">
        <v>100</v>
      </c>
      <c r="B916" s="75" t="s">
        <v>1965</v>
      </c>
      <c r="C916" s="716">
        <v>135000000</v>
      </c>
      <c r="D916" s="13"/>
    </row>
    <row r="917" spans="1:4">
      <c r="A917" s="717"/>
      <c r="B917" s="77" t="s">
        <v>3819</v>
      </c>
      <c r="C917" s="657">
        <v>20000000</v>
      </c>
      <c r="D917" s="13"/>
    </row>
    <row r="918" spans="1:4">
      <c r="A918" s="717"/>
      <c r="B918" s="5" t="s">
        <v>3820</v>
      </c>
      <c r="C918" s="657">
        <v>50000000</v>
      </c>
      <c r="D918" s="13"/>
    </row>
    <row r="919" spans="1:4">
      <c r="A919" s="717"/>
      <c r="B919" s="5" t="s">
        <v>3821</v>
      </c>
      <c r="C919" s="657">
        <v>50000000</v>
      </c>
      <c r="D919" s="654"/>
    </row>
    <row r="920" spans="1:4">
      <c r="A920" s="717"/>
      <c r="B920" s="5" t="s">
        <v>3822</v>
      </c>
      <c r="C920" s="657">
        <v>15000000</v>
      </c>
      <c r="D920" s="13"/>
    </row>
    <row r="921" spans="1:4">
      <c r="A921" s="717"/>
      <c r="B921" s="13"/>
      <c r="C921" s="658"/>
      <c r="D921" s="13"/>
    </row>
    <row r="922" spans="1:4" ht="31.5">
      <c r="A922" s="660">
        <v>101</v>
      </c>
      <c r="B922" s="75" t="s">
        <v>1966</v>
      </c>
      <c r="C922" s="716">
        <v>15000000</v>
      </c>
      <c r="D922" s="13"/>
    </row>
    <row r="923" spans="1:4">
      <c r="A923" s="717"/>
      <c r="B923" s="5" t="s">
        <v>3823</v>
      </c>
      <c r="C923" s="657">
        <v>15000000</v>
      </c>
      <c r="D923" s="13"/>
    </row>
    <row r="924" spans="1:4">
      <c r="A924" s="717"/>
      <c r="B924" s="13"/>
      <c r="C924" s="658"/>
      <c r="D924" s="13"/>
    </row>
    <row r="925" spans="1:4" ht="31.5">
      <c r="A925" s="660">
        <v>102</v>
      </c>
      <c r="B925" s="75" t="s">
        <v>1967</v>
      </c>
      <c r="C925" s="716">
        <v>605000000</v>
      </c>
      <c r="D925" s="13"/>
    </row>
    <row r="926" spans="1:4" ht="31.5">
      <c r="A926" s="717"/>
      <c r="B926" s="77" t="s">
        <v>3824</v>
      </c>
      <c r="C926" s="657">
        <v>115000000</v>
      </c>
      <c r="D926" s="13"/>
    </row>
    <row r="927" spans="1:4" ht="31.5">
      <c r="A927" s="717"/>
      <c r="B927" s="77" t="s">
        <v>3825</v>
      </c>
      <c r="C927" s="657">
        <v>48500000</v>
      </c>
      <c r="D927" s="13"/>
    </row>
    <row r="928" spans="1:4" ht="31.5">
      <c r="A928" s="717"/>
      <c r="B928" s="77" t="s">
        <v>3826</v>
      </c>
      <c r="C928" s="657">
        <v>82500000</v>
      </c>
      <c r="D928" s="654"/>
    </row>
    <row r="929" spans="1:4">
      <c r="A929" s="717"/>
      <c r="B929" s="77" t="s">
        <v>3827</v>
      </c>
      <c r="C929" s="657">
        <v>110500000</v>
      </c>
      <c r="D929" s="13"/>
    </row>
    <row r="930" spans="1:4">
      <c r="A930" s="717"/>
      <c r="B930" s="5" t="s">
        <v>3828</v>
      </c>
      <c r="C930" s="657">
        <v>15000000</v>
      </c>
      <c r="D930" s="13"/>
    </row>
    <row r="931" spans="1:4" ht="31.5">
      <c r="A931" s="717"/>
      <c r="B931" s="77" t="s">
        <v>3829</v>
      </c>
      <c r="C931" s="657">
        <v>81500000</v>
      </c>
      <c r="D931" s="13"/>
    </row>
    <row r="932" spans="1:4">
      <c r="A932" s="717"/>
      <c r="B932" s="77" t="s">
        <v>3830</v>
      </c>
      <c r="C932" s="657">
        <v>42000000</v>
      </c>
      <c r="D932" s="13"/>
    </row>
    <row r="933" spans="1:4">
      <c r="A933" s="717"/>
      <c r="B933" s="5" t="s">
        <v>3831</v>
      </c>
      <c r="C933" s="657">
        <v>70000000</v>
      </c>
      <c r="D933" s="13"/>
    </row>
    <row r="934" spans="1:4">
      <c r="A934" s="717"/>
      <c r="B934" s="5" t="s">
        <v>3832</v>
      </c>
      <c r="C934" s="657">
        <v>40000000</v>
      </c>
      <c r="D934" s="13"/>
    </row>
    <row r="935" spans="1:4">
      <c r="A935" s="717"/>
      <c r="B935" s="13"/>
      <c r="C935" s="658"/>
      <c r="D935" s="13"/>
    </row>
    <row r="936" spans="1:4" ht="31.5">
      <c r="A936" s="660">
        <v>103</v>
      </c>
      <c r="B936" s="75" t="s">
        <v>1968</v>
      </c>
      <c r="C936" s="716">
        <v>292500000</v>
      </c>
      <c r="D936" s="13"/>
    </row>
    <row r="937" spans="1:4">
      <c r="A937" s="717"/>
      <c r="B937" s="5" t="s">
        <v>3833</v>
      </c>
      <c r="C937" s="657">
        <v>15000000</v>
      </c>
      <c r="D937" s="13"/>
    </row>
    <row r="938" spans="1:4">
      <c r="A938" s="717"/>
      <c r="B938" s="5" t="s">
        <v>3834</v>
      </c>
      <c r="C938" s="657">
        <v>12500000</v>
      </c>
      <c r="D938" s="13"/>
    </row>
    <row r="939" spans="1:4">
      <c r="A939" s="717"/>
      <c r="B939" s="5" t="s">
        <v>3835</v>
      </c>
      <c r="C939" s="657">
        <v>15000000</v>
      </c>
      <c r="D939" s="654"/>
    </row>
    <row r="940" spans="1:4">
      <c r="A940" s="717"/>
      <c r="B940" s="5" t="s">
        <v>3836</v>
      </c>
      <c r="C940" s="657">
        <v>12500000</v>
      </c>
      <c r="D940" s="13"/>
    </row>
    <row r="941" spans="1:4">
      <c r="A941" s="717"/>
      <c r="B941" s="5" t="s">
        <v>3837</v>
      </c>
      <c r="C941" s="657">
        <v>12500000</v>
      </c>
      <c r="D941" s="13"/>
    </row>
    <row r="942" spans="1:4">
      <c r="A942" s="717"/>
      <c r="B942" s="77" t="s">
        <v>3838</v>
      </c>
      <c r="C942" s="657">
        <v>25000000</v>
      </c>
      <c r="D942" s="13"/>
    </row>
    <row r="943" spans="1:4">
      <c r="A943" s="717"/>
      <c r="B943" s="77" t="s">
        <v>3839</v>
      </c>
      <c r="C943" s="657">
        <v>30000000</v>
      </c>
      <c r="D943" s="13"/>
    </row>
    <row r="944" spans="1:4">
      <c r="A944" s="717"/>
      <c r="B944" s="5" t="s">
        <v>3840</v>
      </c>
      <c r="C944" s="657">
        <v>15000000</v>
      </c>
      <c r="D944" s="13"/>
    </row>
    <row r="945" spans="1:4">
      <c r="A945" s="717"/>
      <c r="B945" s="5" t="s">
        <v>3841</v>
      </c>
      <c r="C945" s="657">
        <v>70000000</v>
      </c>
      <c r="D945" s="13"/>
    </row>
    <row r="946" spans="1:4">
      <c r="A946" s="717"/>
      <c r="B946" s="5" t="s">
        <v>3842</v>
      </c>
      <c r="C946" s="657">
        <v>50000000</v>
      </c>
      <c r="D946" s="13"/>
    </row>
    <row r="947" spans="1:4">
      <c r="A947" s="717"/>
      <c r="B947" s="5" t="s">
        <v>3843</v>
      </c>
      <c r="C947" s="657">
        <v>15000000</v>
      </c>
      <c r="D947" s="13"/>
    </row>
    <row r="948" spans="1:4">
      <c r="A948" s="717"/>
      <c r="B948" s="77" t="s">
        <v>3844</v>
      </c>
      <c r="C948" s="657">
        <v>20000000</v>
      </c>
      <c r="D948" s="13"/>
    </row>
    <row r="949" spans="1:4">
      <c r="A949" s="717"/>
      <c r="B949" s="13"/>
      <c r="C949" s="658"/>
      <c r="D949" s="13"/>
    </row>
    <row r="950" spans="1:4">
      <c r="A950" s="660">
        <v>104</v>
      </c>
      <c r="B950" s="75" t="s">
        <v>1969</v>
      </c>
      <c r="C950" s="716">
        <v>155000000</v>
      </c>
      <c r="D950" s="13"/>
    </row>
    <row r="951" spans="1:4">
      <c r="A951" s="717"/>
      <c r="B951" s="77" t="s">
        <v>3845</v>
      </c>
      <c r="C951" s="657">
        <v>115000000</v>
      </c>
      <c r="D951" s="13"/>
    </row>
    <row r="952" spans="1:4">
      <c r="A952" s="717"/>
      <c r="B952" s="5" t="s">
        <v>3846</v>
      </c>
      <c r="C952" s="657">
        <v>25000000</v>
      </c>
      <c r="D952" s="13"/>
    </row>
    <row r="953" spans="1:4">
      <c r="A953" s="717"/>
      <c r="B953" s="5" t="s">
        <v>3847</v>
      </c>
      <c r="C953" s="657">
        <v>15000000</v>
      </c>
      <c r="D953" s="654"/>
    </row>
    <row r="954" spans="1:4">
      <c r="A954" s="717"/>
      <c r="B954" s="77"/>
      <c r="C954" s="658"/>
      <c r="D954" s="13"/>
    </row>
    <row r="955" spans="1:4">
      <c r="A955" s="717"/>
      <c r="B955" s="13"/>
      <c r="C955" s="658"/>
      <c r="D955" s="13"/>
    </row>
    <row r="956" spans="1:4" ht="31.5">
      <c r="A956" s="660">
        <v>105</v>
      </c>
      <c r="B956" s="75" t="s">
        <v>1970</v>
      </c>
      <c r="C956" s="716">
        <v>185000000</v>
      </c>
      <c r="D956" s="13"/>
    </row>
    <row r="957" spans="1:4">
      <c r="A957" s="717"/>
      <c r="B957" s="5" t="s">
        <v>3848</v>
      </c>
      <c r="C957" s="657">
        <v>20000000</v>
      </c>
      <c r="D957" s="13"/>
    </row>
    <row r="958" spans="1:4">
      <c r="A958" s="717"/>
      <c r="B958" s="5" t="s">
        <v>3849</v>
      </c>
      <c r="C958" s="657">
        <v>15000000</v>
      </c>
      <c r="D958" s="13"/>
    </row>
    <row r="959" spans="1:4">
      <c r="A959" s="717"/>
      <c r="B959" s="5" t="s">
        <v>3850</v>
      </c>
      <c r="C959" s="657">
        <v>150000000</v>
      </c>
      <c r="D959" s="654"/>
    </row>
    <row r="960" spans="1:4">
      <c r="A960" s="717"/>
      <c r="B960" s="13"/>
      <c r="C960" s="658"/>
      <c r="D960" s="13"/>
    </row>
    <row r="961" spans="1:4" ht="31.5">
      <c r="A961" s="660">
        <v>106</v>
      </c>
      <c r="B961" s="75" t="s">
        <v>1971</v>
      </c>
      <c r="C961" s="716">
        <v>367500000</v>
      </c>
      <c r="D961" s="13"/>
    </row>
    <row r="962" spans="1:4">
      <c r="A962" s="717"/>
      <c r="B962" s="5" t="s">
        <v>3851</v>
      </c>
      <c r="C962" s="657">
        <v>12500000</v>
      </c>
      <c r="D962" s="13"/>
    </row>
    <row r="963" spans="1:4">
      <c r="A963" s="717"/>
      <c r="B963" s="5" t="s">
        <v>3852</v>
      </c>
      <c r="C963" s="657">
        <v>25000000</v>
      </c>
      <c r="D963" s="13"/>
    </row>
    <row r="964" spans="1:4">
      <c r="A964" s="717"/>
      <c r="B964" s="5" t="s">
        <v>3853</v>
      </c>
      <c r="C964" s="657">
        <v>15000000</v>
      </c>
      <c r="D964" s="654"/>
    </row>
    <row r="965" spans="1:4">
      <c r="A965" s="717"/>
      <c r="B965" s="77" t="s">
        <v>3854</v>
      </c>
      <c r="C965" s="657">
        <v>25000000</v>
      </c>
      <c r="D965" s="13"/>
    </row>
    <row r="966" spans="1:4">
      <c r="A966" s="717"/>
      <c r="B966" s="77" t="s">
        <v>3855</v>
      </c>
      <c r="C966" s="657">
        <v>50000000</v>
      </c>
      <c r="D966" s="13"/>
    </row>
    <row r="967" spans="1:4">
      <c r="A967" s="717"/>
      <c r="B967" s="5" t="s">
        <v>3856</v>
      </c>
      <c r="C967" s="657">
        <v>80000000</v>
      </c>
      <c r="D967" s="13"/>
    </row>
    <row r="968" spans="1:4">
      <c r="A968" s="717"/>
      <c r="B968" s="77" t="s">
        <v>3857</v>
      </c>
      <c r="C968" s="657">
        <v>50000000</v>
      </c>
      <c r="D968" s="13"/>
    </row>
    <row r="969" spans="1:4">
      <c r="A969" s="717"/>
      <c r="B969" s="77" t="s">
        <v>3858</v>
      </c>
      <c r="C969" s="657">
        <v>35000000</v>
      </c>
      <c r="D969" s="13"/>
    </row>
    <row r="970" spans="1:4">
      <c r="A970" s="717"/>
      <c r="B970" s="5" t="s">
        <v>3859</v>
      </c>
      <c r="C970" s="657">
        <v>40000000</v>
      </c>
      <c r="D970" s="13"/>
    </row>
    <row r="971" spans="1:4">
      <c r="A971" s="717"/>
      <c r="B971" s="5" t="s">
        <v>3860</v>
      </c>
      <c r="C971" s="657">
        <v>20000000</v>
      </c>
      <c r="D971" s="13"/>
    </row>
    <row r="972" spans="1:4">
      <c r="A972" s="717"/>
      <c r="B972" s="5" t="s">
        <v>3861</v>
      </c>
      <c r="C972" s="657">
        <v>15000000</v>
      </c>
      <c r="D972" s="13"/>
    </row>
    <row r="973" spans="1:4">
      <c r="A973" s="717"/>
      <c r="B973" s="13"/>
      <c r="C973" s="658"/>
      <c r="D973" s="13"/>
    </row>
    <row r="974" spans="1:4" ht="31.5">
      <c r="A974" s="660">
        <v>107</v>
      </c>
      <c r="B974" s="75" t="s">
        <v>1972</v>
      </c>
      <c r="C974" s="716">
        <v>715000000</v>
      </c>
      <c r="D974" s="13"/>
    </row>
    <row r="975" spans="1:4">
      <c r="A975" s="717"/>
      <c r="B975" s="5" t="s">
        <v>3862</v>
      </c>
      <c r="C975" s="657">
        <v>200000000</v>
      </c>
      <c r="D975" s="13"/>
    </row>
    <row r="976" spans="1:4">
      <c r="A976" s="717"/>
      <c r="B976" s="5" t="s">
        <v>3863</v>
      </c>
      <c r="C976" s="657">
        <v>15000000</v>
      </c>
      <c r="D976" s="13"/>
    </row>
    <row r="977" spans="1:4">
      <c r="A977" s="717"/>
      <c r="B977" s="77" t="s">
        <v>3864</v>
      </c>
      <c r="C977" s="657">
        <v>10000000</v>
      </c>
      <c r="D977" s="654"/>
    </row>
    <row r="978" spans="1:4">
      <c r="A978" s="717"/>
      <c r="B978" s="77" t="s">
        <v>3865</v>
      </c>
      <c r="C978" s="657">
        <v>45000000</v>
      </c>
      <c r="D978" s="13"/>
    </row>
    <row r="979" spans="1:4" ht="31.5">
      <c r="A979" s="717"/>
      <c r="B979" s="77" t="s">
        <v>3866</v>
      </c>
      <c r="C979" s="657">
        <v>40000000</v>
      </c>
      <c r="D979" s="13"/>
    </row>
    <row r="980" spans="1:4">
      <c r="A980" s="717"/>
      <c r="B980" s="5" t="s">
        <v>3867</v>
      </c>
      <c r="C980" s="657">
        <v>100000000</v>
      </c>
      <c r="D980" s="13"/>
    </row>
    <row r="981" spans="1:4">
      <c r="A981" s="717"/>
      <c r="B981" s="5" t="s">
        <v>3868</v>
      </c>
      <c r="C981" s="657">
        <v>150000000</v>
      </c>
      <c r="D981" s="13"/>
    </row>
    <row r="982" spans="1:4">
      <c r="A982" s="717"/>
      <c r="B982" s="5" t="s">
        <v>3869</v>
      </c>
      <c r="C982" s="657">
        <v>100000000</v>
      </c>
      <c r="D982" s="13"/>
    </row>
    <row r="983" spans="1:4">
      <c r="A983" s="717"/>
      <c r="B983" s="5" t="s">
        <v>3870</v>
      </c>
      <c r="C983" s="657">
        <v>40000000</v>
      </c>
      <c r="D983" s="13"/>
    </row>
    <row r="984" spans="1:4">
      <c r="A984" s="717"/>
      <c r="B984" s="5" t="s">
        <v>3871</v>
      </c>
      <c r="C984" s="657">
        <v>15000000</v>
      </c>
      <c r="D984" s="13"/>
    </row>
    <row r="985" spans="1:4">
      <c r="A985" s="717"/>
      <c r="B985" s="13"/>
      <c r="C985" s="658"/>
      <c r="D985" s="13"/>
    </row>
    <row r="986" spans="1:4" ht="31.5">
      <c r="A986" s="660">
        <v>108</v>
      </c>
      <c r="B986" s="75" t="s">
        <v>1973</v>
      </c>
      <c r="C986" s="716">
        <v>490000000</v>
      </c>
      <c r="D986" s="13"/>
    </row>
    <row r="987" spans="1:4">
      <c r="A987" s="717"/>
      <c r="B987" s="5" t="s">
        <v>3872</v>
      </c>
      <c r="C987" s="657">
        <v>35000000</v>
      </c>
      <c r="D987" s="13"/>
    </row>
    <row r="988" spans="1:4">
      <c r="A988" s="717"/>
      <c r="B988" s="5" t="s">
        <v>3873</v>
      </c>
      <c r="C988" s="657">
        <v>30000000</v>
      </c>
      <c r="D988" s="13"/>
    </row>
    <row r="989" spans="1:4">
      <c r="A989" s="717"/>
      <c r="B989" s="5" t="s">
        <v>3874</v>
      </c>
      <c r="C989" s="657">
        <v>15000000</v>
      </c>
      <c r="D989" s="654"/>
    </row>
    <row r="990" spans="1:4">
      <c r="A990" s="717"/>
      <c r="B990" s="5" t="s">
        <v>3875</v>
      </c>
      <c r="C990" s="657">
        <v>40000000</v>
      </c>
      <c r="D990" s="13"/>
    </row>
    <row r="991" spans="1:4">
      <c r="A991" s="717"/>
      <c r="B991" s="5" t="s">
        <v>3876</v>
      </c>
      <c r="C991" s="657">
        <v>40000000</v>
      </c>
      <c r="D991" s="13"/>
    </row>
    <row r="992" spans="1:4">
      <c r="A992" s="717"/>
      <c r="B992" s="5" t="s">
        <v>3877</v>
      </c>
      <c r="C992" s="657">
        <v>40000000</v>
      </c>
      <c r="D992" s="13"/>
    </row>
    <row r="993" spans="1:4">
      <c r="A993" s="717"/>
      <c r="B993" s="5" t="s">
        <v>3878</v>
      </c>
      <c r="C993" s="657">
        <v>40000000</v>
      </c>
      <c r="D993" s="13"/>
    </row>
    <row r="994" spans="1:4">
      <c r="A994" s="717"/>
      <c r="B994" s="5" t="s">
        <v>3879</v>
      </c>
      <c r="C994" s="657">
        <v>100000000</v>
      </c>
      <c r="D994" s="13"/>
    </row>
    <row r="995" spans="1:4">
      <c r="A995" s="717"/>
      <c r="B995" s="5" t="s">
        <v>3880</v>
      </c>
      <c r="C995" s="657">
        <v>100000000</v>
      </c>
      <c r="D995" s="13"/>
    </row>
    <row r="996" spans="1:4">
      <c r="A996" s="717"/>
      <c r="B996" s="77" t="s">
        <v>3881</v>
      </c>
      <c r="C996" s="657">
        <v>50000000</v>
      </c>
      <c r="D996" s="13"/>
    </row>
    <row r="997" spans="1:4">
      <c r="A997" s="717"/>
      <c r="B997" s="13"/>
      <c r="C997" s="658"/>
      <c r="D997" s="13"/>
    </row>
    <row r="998" spans="1:4" ht="31.5">
      <c r="A998" s="660">
        <v>109</v>
      </c>
      <c r="B998" s="75" t="s">
        <v>1974</v>
      </c>
      <c r="C998" s="716">
        <v>410000000</v>
      </c>
      <c r="D998" s="13"/>
    </row>
    <row r="999" spans="1:4">
      <c r="A999" s="717"/>
      <c r="B999" s="5" t="s">
        <v>3882</v>
      </c>
      <c r="C999" s="657">
        <v>20000000</v>
      </c>
      <c r="D999" s="13"/>
    </row>
    <row r="1000" spans="1:4">
      <c r="A1000" s="717"/>
      <c r="B1000" s="5" t="s">
        <v>3883</v>
      </c>
      <c r="C1000" s="657">
        <v>25000000</v>
      </c>
      <c r="D1000" s="13"/>
    </row>
    <row r="1001" spans="1:4">
      <c r="A1001" s="717"/>
      <c r="B1001" s="77" t="s">
        <v>3884</v>
      </c>
      <c r="C1001" s="657">
        <v>30000000</v>
      </c>
      <c r="D1001" s="654"/>
    </row>
    <row r="1002" spans="1:4">
      <c r="A1002" s="717"/>
      <c r="B1002" s="5" t="s">
        <v>3885</v>
      </c>
      <c r="C1002" s="657">
        <v>50000000</v>
      </c>
      <c r="D1002" s="13"/>
    </row>
    <row r="1003" spans="1:4">
      <c r="A1003" s="717"/>
      <c r="B1003" s="5" t="s">
        <v>3886</v>
      </c>
      <c r="C1003" s="657">
        <v>70000000</v>
      </c>
      <c r="D1003" s="13"/>
    </row>
    <row r="1004" spans="1:4">
      <c r="A1004" s="717"/>
      <c r="B1004" s="5" t="s">
        <v>3887</v>
      </c>
      <c r="C1004" s="657">
        <v>50000000</v>
      </c>
      <c r="D1004" s="13"/>
    </row>
    <row r="1005" spans="1:4">
      <c r="A1005" s="717"/>
      <c r="B1005" s="5" t="s">
        <v>3888</v>
      </c>
      <c r="C1005" s="657">
        <v>50000000</v>
      </c>
      <c r="D1005" s="13"/>
    </row>
    <row r="1006" spans="1:4">
      <c r="A1006" s="717"/>
      <c r="B1006" s="5" t="s">
        <v>3889</v>
      </c>
      <c r="C1006" s="657">
        <v>50000000</v>
      </c>
      <c r="D1006" s="13"/>
    </row>
    <row r="1007" spans="1:4">
      <c r="A1007" s="717"/>
      <c r="B1007" s="5" t="s">
        <v>3890</v>
      </c>
      <c r="C1007" s="657">
        <v>25000000</v>
      </c>
      <c r="D1007" s="13"/>
    </row>
    <row r="1008" spans="1:4">
      <c r="A1008" s="717"/>
      <c r="B1008" s="5" t="s">
        <v>3891</v>
      </c>
      <c r="C1008" s="657">
        <v>15000000</v>
      </c>
      <c r="D1008" s="13"/>
    </row>
    <row r="1009" spans="1:4">
      <c r="A1009" s="717"/>
      <c r="B1009" s="77" t="s">
        <v>3892</v>
      </c>
      <c r="C1009" s="657">
        <v>25000000</v>
      </c>
      <c r="D1009" s="13"/>
    </row>
    <row r="1010" spans="1:4">
      <c r="A1010" s="717"/>
      <c r="B1010" s="13"/>
      <c r="C1010" s="658"/>
      <c r="D1010" s="13"/>
    </row>
    <row r="1011" spans="1:4" ht="31.5">
      <c r="A1011" s="660">
        <v>110</v>
      </c>
      <c r="B1011" s="75" t="s">
        <v>1975</v>
      </c>
      <c r="C1011" s="716">
        <v>350000000</v>
      </c>
      <c r="D1011" s="13"/>
    </row>
    <row r="1012" spans="1:4">
      <c r="A1012" s="717"/>
      <c r="B1012" s="77" t="s">
        <v>3893</v>
      </c>
      <c r="C1012" s="657">
        <v>25000000</v>
      </c>
      <c r="D1012" s="13"/>
    </row>
    <row r="1013" spans="1:4">
      <c r="A1013" s="717"/>
      <c r="B1013" s="5" t="s">
        <v>3894</v>
      </c>
      <c r="C1013" s="657">
        <v>50000000</v>
      </c>
      <c r="D1013" s="13"/>
    </row>
    <row r="1014" spans="1:4">
      <c r="A1014" s="717"/>
      <c r="B1014" s="77" t="s">
        <v>3895</v>
      </c>
      <c r="C1014" s="657">
        <v>50000000</v>
      </c>
      <c r="D1014" s="654"/>
    </row>
    <row r="1015" spans="1:4">
      <c r="A1015" s="717"/>
      <c r="B1015" s="77" t="s">
        <v>3896</v>
      </c>
      <c r="C1015" s="657">
        <v>70000000</v>
      </c>
      <c r="D1015" s="13"/>
    </row>
    <row r="1016" spans="1:4">
      <c r="A1016" s="717"/>
      <c r="B1016" s="5" t="s">
        <v>3897</v>
      </c>
      <c r="C1016" s="657">
        <v>100000000</v>
      </c>
      <c r="D1016" s="13"/>
    </row>
    <row r="1017" spans="1:4">
      <c r="A1017" s="717"/>
      <c r="B1017" s="77" t="s">
        <v>3898</v>
      </c>
      <c r="C1017" s="657">
        <v>40000000</v>
      </c>
      <c r="D1017" s="13"/>
    </row>
    <row r="1018" spans="1:4">
      <c r="A1018" s="717"/>
      <c r="B1018" s="5" t="s">
        <v>3899</v>
      </c>
      <c r="C1018" s="657">
        <v>15000000</v>
      </c>
      <c r="D1018" s="13"/>
    </row>
    <row r="1019" spans="1:4">
      <c r="A1019" s="717"/>
      <c r="B1019" s="13"/>
      <c r="C1019" s="658"/>
      <c r="D1019" s="13"/>
    </row>
    <row r="1020" spans="1:4" ht="31.5">
      <c r="A1020" s="660">
        <v>111</v>
      </c>
      <c r="B1020" s="75" t="s">
        <v>1976</v>
      </c>
      <c r="C1020" s="716">
        <v>320000000</v>
      </c>
      <c r="D1020" s="13"/>
    </row>
    <row r="1021" spans="1:4">
      <c r="A1021" s="717"/>
      <c r="B1021" s="5" t="s">
        <v>3900</v>
      </c>
      <c r="C1021" s="657">
        <v>15000000</v>
      </c>
      <c r="D1021" s="13"/>
    </row>
    <row r="1022" spans="1:4">
      <c r="A1022" s="717"/>
      <c r="B1022" s="5" t="s">
        <v>3901</v>
      </c>
      <c r="C1022" s="657">
        <v>20000000</v>
      </c>
      <c r="D1022" s="13"/>
    </row>
    <row r="1023" spans="1:4">
      <c r="A1023" s="717"/>
      <c r="B1023" s="5" t="s">
        <v>3902</v>
      </c>
      <c r="C1023" s="657">
        <v>25000000</v>
      </c>
      <c r="D1023" s="654"/>
    </row>
    <row r="1024" spans="1:4">
      <c r="A1024" s="717"/>
      <c r="B1024" s="77" t="s">
        <v>3903</v>
      </c>
      <c r="C1024" s="657">
        <v>15000000</v>
      </c>
      <c r="D1024" s="13"/>
    </row>
    <row r="1025" spans="1:4">
      <c r="A1025" s="717"/>
      <c r="B1025" s="5" t="s">
        <v>3904</v>
      </c>
      <c r="C1025" s="657">
        <v>15000000</v>
      </c>
      <c r="D1025" s="13"/>
    </row>
    <row r="1026" spans="1:4">
      <c r="A1026" s="717"/>
      <c r="B1026" s="5" t="s">
        <v>3905</v>
      </c>
      <c r="C1026" s="657">
        <v>35000000</v>
      </c>
      <c r="D1026" s="13"/>
    </row>
    <row r="1027" spans="1:4">
      <c r="A1027" s="717"/>
      <c r="B1027" s="5" t="s">
        <v>3906</v>
      </c>
      <c r="C1027" s="657">
        <v>100000000</v>
      </c>
      <c r="D1027" s="13"/>
    </row>
    <row r="1028" spans="1:4">
      <c r="A1028" s="717"/>
      <c r="B1028" s="5" t="s">
        <v>3907</v>
      </c>
      <c r="C1028" s="657">
        <v>50000000</v>
      </c>
      <c r="D1028" s="13"/>
    </row>
    <row r="1029" spans="1:4">
      <c r="A1029" s="717"/>
      <c r="B1029" s="77" t="s">
        <v>3908</v>
      </c>
      <c r="C1029" s="657">
        <v>30000000</v>
      </c>
      <c r="D1029" s="13"/>
    </row>
    <row r="1030" spans="1:4">
      <c r="A1030" s="717"/>
      <c r="B1030" s="5" t="s">
        <v>3909</v>
      </c>
      <c r="C1030" s="657">
        <v>15000000</v>
      </c>
      <c r="D1030" s="13"/>
    </row>
    <row r="1031" spans="1:4">
      <c r="A1031" s="717"/>
      <c r="B1031" s="13"/>
      <c r="C1031" s="658"/>
      <c r="D1031" s="13"/>
    </row>
    <row r="1032" spans="1:4" ht="31.5">
      <c r="A1032" s="660">
        <v>112</v>
      </c>
      <c r="B1032" s="75" t="s">
        <v>1977</v>
      </c>
      <c r="C1032" s="716">
        <v>615000000</v>
      </c>
      <c r="D1032" s="13"/>
    </row>
    <row r="1033" spans="1:4">
      <c r="A1033" s="717"/>
      <c r="B1033" s="5" t="s">
        <v>3910</v>
      </c>
      <c r="C1033" s="657">
        <v>40000000</v>
      </c>
      <c r="D1033" s="13"/>
    </row>
    <row r="1034" spans="1:4">
      <c r="A1034" s="717"/>
      <c r="B1034" s="5" t="s">
        <v>3911</v>
      </c>
      <c r="C1034" s="657">
        <v>40000000</v>
      </c>
      <c r="D1034" s="13"/>
    </row>
    <row r="1035" spans="1:4">
      <c r="A1035" s="717"/>
      <c r="B1035" s="5" t="s">
        <v>3912</v>
      </c>
      <c r="C1035" s="657">
        <v>15000000</v>
      </c>
      <c r="D1035" s="654"/>
    </row>
    <row r="1036" spans="1:4">
      <c r="A1036" s="717"/>
      <c r="B1036" s="5" t="s">
        <v>3913</v>
      </c>
      <c r="C1036" s="657">
        <v>25000000</v>
      </c>
      <c r="D1036" s="13"/>
    </row>
    <row r="1037" spans="1:4">
      <c r="A1037" s="717"/>
      <c r="B1037" s="5" t="s">
        <v>3914</v>
      </c>
      <c r="C1037" s="657">
        <v>25000000</v>
      </c>
      <c r="D1037" s="13"/>
    </row>
    <row r="1038" spans="1:4">
      <c r="A1038" s="717"/>
      <c r="B1038" s="77" t="s">
        <v>3915</v>
      </c>
      <c r="C1038" s="657">
        <v>40000000</v>
      </c>
      <c r="D1038" s="13"/>
    </row>
    <row r="1039" spans="1:4">
      <c r="A1039" s="717"/>
      <c r="B1039" s="77" t="s">
        <v>3916</v>
      </c>
      <c r="C1039" s="657">
        <v>25000000</v>
      </c>
      <c r="D1039" s="13"/>
    </row>
    <row r="1040" spans="1:4">
      <c r="A1040" s="717"/>
      <c r="B1040" s="5" t="s">
        <v>3917</v>
      </c>
      <c r="C1040" s="657">
        <v>25000000</v>
      </c>
      <c r="D1040" s="13"/>
    </row>
    <row r="1041" spans="1:4">
      <c r="A1041" s="717"/>
      <c r="B1041" s="5" t="s">
        <v>3918</v>
      </c>
      <c r="C1041" s="657">
        <v>40000000</v>
      </c>
      <c r="D1041" s="13"/>
    </row>
    <row r="1042" spans="1:4">
      <c r="A1042" s="717"/>
      <c r="B1042" s="5" t="s">
        <v>3919</v>
      </c>
      <c r="C1042" s="657">
        <v>50000000</v>
      </c>
      <c r="D1042" s="13"/>
    </row>
    <row r="1043" spans="1:4">
      <c r="A1043" s="717"/>
      <c r="B1043" s="5" t="s">
        <v>3920</v>
      </c>
      <c r="C1043" s="657">
        <v>50000000</v>
      </c>
      <c r="D1043" s="13"/>
    </row>
    <row r="1044" spans="1:4">
      <c r="A1044" s="717"/>
      <c r="B1044" s="5" t="s">
        <v>3921</v>
      </c>
      <c r="C1044" s="657">
        <v>70000000</v>
      </c>
      <c r="D1044" s="13"/>
    </row>
    <row r="1045" spans="1:4">
      <c r="A1045" s="717"/>
      <c r="B1045" s="5" t="s">
        <v>3922</v>
      </c>
      <c r="C1045" s="657">
        <v>30000000</v>
      </c>
      <c r="D1045" s="13"/>
    </row>
    <row r="1046" spans="1:4">
      <c r="A1046" s="717"/>
      <c r="B1046" s="5" t="s">
        <v>3923</v>
      </c>
      <c r="C1046" s="657">
        <v>50000000</v>
      </c>
      <c r="D1046" s="13"/>
    </row>
    <row r="1047" spans="1:4">
      <c r="A1047" s="717"/>
      <c r="B1047" s="5" t="s">
        <v>3924</v>
      </c>
      <c r="C1047" s="657">
        <v>20000000</v>
      </c>
      <c r="D1047" s="13"/>
    </row>
    <row r="1048" spans="1:4">
      <c r="A1048" s="717"/>
      <c r="B1048" s="77" t="s">
        <v>3925</v>
      </c>
      <c r="C1048" s="657">
        <v>45000000</v>
      </c>
      <c r="D1048" s="13"/>
    </row>
    <row r="1049" spans="1:4">
      <c r="A1049" s="717"/>
      <c r="B1049" s="5" t="s">
        <v>3926</v>
      </c>
      <c r="C1049" s="657">
        <v>25000000</v>
      </c>
      <c r="D1049" s="13"/>
    </row>
    <row r="1050" spans="1:4">
      <c r="A1050" s="717"/>
      <c r="B1050" s="13"/>
      <c r="C1050" s="658"/>
      <c r="D1050" s="13"/>
    </row>
    <row r="1051" spans="1:4" ht="31.5">
      <c r="A1051" s="660">
        <v>113</v>
      </c>
      <c r="B1051" s="75" t="s">
        <v>1978</v>
      </c>
      <c r="C1051" s="716">
        <v>240000000</v>
      </c>
      <c r="D1051" s="13"/>
    </row>
    <row r="1052" spans="1:4">
      <c r="A1052" s="717"/>
      <c r="B1052" s="5" t="s">
        <v>3927</v>
      </c>
      <c r="C1052" s="657">
        <v>30000000</v>
      </c>
      <c r="D1052" s="13"/>
    </row>
    <row r="1053" spans="1:4">
      <c r="A1053" s="717"/>
      <c r="B1053" s="5" t="s">
        <v>3928</v>
      </c>
      <c r="C1053" s="657">
        <v>20000000</v>
      </c>
      <c r="D1053" s="13"/>
    </row>
    <row r="1054" spans="1:4">
      <c r="A1054" s="717"/>
      <c r="B1054" s="5" t="s">
        <v>3929</v>
      </c>
      <c r="C1054" s="657">
        <v>100000000</v>
      </c>
      <c r="D1054" s="654"/>
    </row>
    <row r="1055" spans="1:4">
      <c r="A1055" s="717"/>
      <c r="B1055" s="5" t="s">
        <v>3930</v>
      </c>
      <c r="C1055" s="657">
        <v>25000000</v>
      </c>
      <c r="D1055" s="13"/>
    </row>
    <row r="1056" spans="1:4">
      <c r="A1056" s="717"/>
      <c r="B1056" s="5" t="s">
        <v>3931</v>
      </c>
      <c r="C1056" s="657">
        <v>25000000</v>
      </c>
      <c r="D1056" s="13"/>
    </row>
    <row r="1057" spans="1:4">
      <c r="A1057" s="717"/>
      <c r="B1057" s="5" t="s">
        <v>3932</v>
      </c>
      <c r="C1057" s="657">
        <v>25000000</v>
      </c>
      <c r="D1057" s="13"/>
    </row>
    <row r="1058" spans="1:4">
      <c r="A1058" s="717"/>
      <c r="B1058" s="5" t="s">
        <v>3933</v>
      </c>
      <c r="C1058" s="657">
        <v>15000000</v>
      </c>
      <c r="D1058" s="13"/>
    </row>
    <row r="1059" spans="1:4">
      <c r="A1059" s="717"/>
      <c r="B1059" s="13"/>
      <c r="C1059" s="658"/>
      <c r="D1059" s="13"/>
    </row>
    <row r="1060" spans="1:4" ht="31.5">
      <c r="A1060" s="660">
        <v>114</v>
      </c>
      <c r="B1060" s="75" t="s">
        <v>1979</v>
      </c>
      <c r="C1060" s="716">
        <v>595000000</v>
      </c>
      <c r="D1060" s="13"/>
    </row>
    <row r="1061" spans="1:4">
      <c r="A1061" s="717"/>
      <c r="B1061" s="5" t="s">
        <v>3934</v>
      </c>
      <c r="C1061" s="657">
        <v>25000000</v>
      </c>
      <c r="D1061" s="13"/>
    </row>
    <row r="1062" spans="1:4">
      <c r="A1062" s="717"/>
      <c r="B1062" s="5" t="s">
        <v>3935</v>
      </c>
      <c r="C1062" s="657">
        <v>30000000</v>
      </c>
      <c r="D1062" s="13"/>
    </row>
    <row r="1063" spans="1:4">
      <c r="A1063" s="717"/>
      <c r="B1063" s="5" t="s">
        <v>3936</v>
      </c>
      <c r="C1063" s="657">
        <v>40000000</v>
      </c>
      <c r="D1063" s="654"/>
    </row>
    <row r="1064" spans="1:4">
      <c r="A1064" s="717"/>
      <c r="B1064" s="5" t="s">
        <v>3937</v>
      </c>
      <c r="C1064" s="657">
        <v>40000000</v>
      </c>
      <c r="D1064" s="13"/>
    </row>
    <row r="1065" spans="1:4">
      <c r="A1065" s="717"/>
      <c r="B1065" s="5" t="s">
        <v>3938</v>
      </c>
      <c r="C1065" s="657">
        <v>30000000</v>
      </c>
      <c r="D1065" s="13"/>
    </row>
    <row r="1066" spans="1:4">
      <c r="A1066" s="717"/>
      <c r="B1066" s="5" t="s">
        <v>3939</v>
      </c>
      <c r="C1066" s="657">
        <v>40000000</v>
      </c>
      <c r="D1066" s="13"/>
    </row>
    <row r="1067" spans="1:4">
      <c r="A1067" s="717"/>
      <c r="B1067" s="5" t="s">
        <v>3940</v>
      </c>
      <c r="C1067" s="657">
        <v>15000000</v>
      </c>
      <c r="D1067" s="13"/>
    </row>
    <row r="1068" spans="1:4">
      <c r="A1068" s="717"/>
      <c r="B1068" s="5" t="s">
        <v>3941</v>
      </c>
      <c r="C1068" s="657">
        <v>25000000</v>
      </c>
      <c r="D1068" s="13"/>
    </row>
    <row r="1069" spans="1:4">
      <c r="A1069" s="717"/>
      <c r="B1069" s="5" t="s">
        <v>3942</v>
      </c>
      <c r="C1069" s="657">
        <v>50000000</v>
      </c>
      <c r="D1069" s="13"/>
    </row>
    <row r="1070" spans="1:4">
      <c r="A1070" s="717"/>
      <c r="B1070" s="5" t="s">
        <v>3943</v>
      </c>
      <c r="C1070" s="657">
        <v>50000000</v>
      </c>
      <c r="D1070" s="13"/>
    </row>
    <row r="1071" spans="1:4">
      <c r="A1071" s="717"/>
      <c r="B1071" s="5" t="s">
        <v>3944</v>
      </c>
      <c r="C1071" s="657">
        <v>35000000</v>
      </c>
      <c r="D1071" s="13"/>
    </row>
    <row r="1072" spans="1:4">
      <c r="A1072" s="717"/>
      <c r="B1072" s="5" t="s">
        <v>3945</v>
      </c>
      <c r="C1072" s="657">
        <v>50000000</v>
      </c>
      <c r="D1072" s="13"/>
    </row>
    <row r="1073" spans="1:4">
      <c r="A1073" s="717"/>
      <c r="B1073" s="5" t="s">
        <v>3946</v>
      </c>
      <c r="C1073" s="657">
        <v>50000000</v>
      </c>
      <c r="D1073" s="13"/>
    </row>
    <row r="1074" spans="1:4">
      <c r="A1074" s="717"/>
      <c r="B1074" s="5" t="s">
        <v>3947</v>
      </c>
      <c r="C1074" s="657">
        <v>15000000</v>
      </c>
      <c r="D1074" s="13"/>
    </row>
    <row r="1075" spans="1:4">
      <c r="A1075" s="717"/>
      <c r="B1075" s="77" t="s">
        <v>3948</v>
      </c>
      <c r="C1075" s="657">
        <v>100000000</v>
      </c>
      <c r="D1075" s="13"/>
    </row>
    <row r="1076" spans="1:4">
      <c r="A1076" s="717"/>
      <c r="B1076" s="13"/>
      <c r="C1076" s="658"/>
      <c r="D1076" s="13"/>
    </row>
    <row r="1077" spans="1:4" ht="31.5">
      <c r="A1077" s="660">
        <v>115</v>
      </c>
      <c r="B1077" s="75" t="s">
        <v>1980</v>
      </c>
      <c r="C1077" s="716">
        <v>275000000</v>
      </c>
      <c r="D1077" s="13"/>
    </row>
    <row r="1078" spans="1:4">
      <c r="A1078" s="717"/>
      <c r="B1078" s="77" t="s">
        <v>3949</v>
      </c>
      <c r="C1078" s="657">
        <v>25000000</v>
      </c>
      <c r="D1078" s="13"/>
    </row>
    <row r="1079" spans="1:4">
      <c r="A1079" s="717"/>
      <c r="B1079" s="5" t="s">
        <v>3950</v>
      </c>
      <c r="C1079" s="657">
        <v>30000000</v>
      </c>
      <c r="D1079" s="13"/>
    </row>
    <row r="1080" spans="1:4">
      <c r="A1080" s="717"/>
      <c r="B1080" s="5" t="s">
        <v>3951</v>
      </c>
      <c r="C1080" s="657">
        <v>40000000</v>
      </c>
      <c r="D1080" s="654"/>
    </row>
    <row r="1081" spans="1:4">
      <c r="A1081" s="717"/>
      <c r="B1081" s="5" t="s">
        <v>3952</v>
      </c>
      <c r="C1081" s="657">
        <v>50000000</v>
      </c>
      <c r="D1081" s="13"/>
    </row>
    <row r="1082" spans="1:4">
      <c r="A1082" s="717"/>
      <c r="B1082" s="5" t="s">
        <v>3953</v>
      </c>
      <c r="C1082" s="657">
        <v>25000000</v>
      </c>
      <c r="D1082" s="13"/>
    </row>
    <row r="1083" spans="1:4">
      <c r="A1083" s="717"/>
      <c r="B1083" s="5" t="s">
        <v>3954</v>
      </c>
      <c r="C1083" s="657">
        <v>25000000</v>
      </c>
      <c r="D1083" s="13"/>
    </row>
    <row r="1084" spans="1:4">
      <c r="A1084" s="717"/>
      <c r="B1084" s="5" t="s">
        <v>3955</v>
      </c>
      <c r="C1084" s="657">
        <v>25000000</v>
      </c>
      <c r="D1084" s="13"/>
    </row>
    <row r="1085" spans="1:4">
      <c r="A1085" s="717"/>
      <c r="B1085" s="5" t="s">
        <v>3956</v>
      </c>
      <c r="C1085" s="657">
        <v>40000000</v>
      </c>
      <c r="D1085" s="13"/>
    </row>
    <row r="1086" spans="1:4">
      <c r="A1086" s="717"/>
      <c r="B1086" s="5" t="s">
        <v>3957</v>
      </c>
      <c r="C1086" s="657">
        <v>15000000</v>
      </c>
      <c r="D1086" s="13"/>
    </row>
    <row r="1087" spans="1:4">
      <c r="A1087" s="717"/>
      <c r="B1087" s="77"/>
      <c r="C1087" s="658"/>
      <c r="D1087" s="13"/>
    </row>
    <row r="1088" spans="1:4">
      <c r="A1088" s="660">
        <v>116</v>
      </c>
      <c r="B1088" s="75" t="s">
        <v>1981</v>
      </c>
      <c r="C1088" s="716">
        <v>335000000</v>
      </c>
      <c r="D1088" s="13"/>
    </row>
    <row r="1089" spans="1:4">
      <c r="A1089" s="717"/>
      <c r="B1089" s="5" t="s">
        <v>3958</v>
      </c>
      <c r="C1089" s="657">
        <v>20000000</v>
      </c>
      <c r="D1089" s="13"/>
    </row>
    <row r="1090" spans="1:4">
      <c r="A1090" s="717"/>
      <c r="B1090" s="5" t="s">
        <v>3959</v>
      </c>
      <c r="C1090" s="657">
        <v>20000000</v>
      </c>
      <c r="D1090" s="13"/>
    </row>
    <row r="1091" spans="1:4">
      <c r="A1091" s="717"/>
      <c r="B1091" s="5" t="s">
        <v>3960</v>
      </c>
      <c r="C1091" s="657">
        <v>140000000</v>
      </c>
      <c r="D1091" s="654"/>
    </row>
    <row r="1092" spans="1:4">
      <c r="A1092" s="717"/>
      <c r="B1092" s="5" t="s">
        <v>3961</v>
      </c>
      <c r="C1092" s="657">
        <v>50000000</v>
      </c>
      <c r="D1092" s="13"/>
    </row>
    <row r="1093" spans="1:4">
      <c r="A1093" s="717"/>
      <c r="B1093" s="5" t="s">
        <v>3962</v>
      </c>
      <c r="C1093" s="657">
        <v>40000000</v>
      </c>
      <c r="D1093" s="13"/>
    </row>
    <row r="1094" spans="1:4">
      <c r="A1094" s="717"/>
      <c r="B1094" s="5" t="s">
        <v>3963</v>
      </c>
      <c r="C1094" s="657">
        <v>25000000</v>
      </c>
      <c r="D1094" s="13"/>
    </row>
    <row r="1095" spans="1:4">
      <c r="A1095" s="717"/>
      <c r="B1095" s="5" t="s">
        <v>3964</v>
      </c>
      <c r="C1095" s="657">
        <v>25000000</v>
      </c>
      <c r="D1095" s="13"/>
    </row>
    <row r="1096" spans="1:4">
      <c r="A1096" s="717"/>
      <c r="B1096" s="5" t="s">
        <v>3965</v>
      </c>
      <c r="C1096" s="657">
        <v>15000000</v>
      </c>
      <c r="D1096" s="13"/>
    </row>
    <row r="1097" spans="1:4">
      <c r="A1097" s="717"/>
      <c r="B1097" s="13"/>
      <c r="C1097" s="658"/>
      <c r="D1097" s="13"/>
    </row>
    <row r="1098" spans="1:4" ht="31.5">
      <c r="A1098" s="660">
        <v>117</v>
      </c>
      <c r="B1098" s="75" t="s">
        <v>1982</v>
      </c>
      <c r="C1098" s="716">
        <v>155000000</v>
      </c>
      <c r="D1098" s="13"/>
    </row>
    <row r="1099" spans="1:4">
      <c r="A1099" s="717"/>
      <c r="B1099" s="77" t="s">
        <v>3966</v>
      </c>
      <c r="C1099" s="657">
        <v>30000000</v>
      </c>
      <c r="D1099" s="13"/>
    </row>
    <row r="1100" spans="1:4">
      <c r="A1100" s="717"/>
      <c r="B1100" s="77" t="s">
        <v>3967</v>
      </c>
      <c r="C1100" s="657">
        <v>35000000</v>
      </c>
      <c r="D1100" s="13"/>
    </row>
    <row r="1101" spans="1:4">
      <c r="A1101" s="717"/>
      <c r="B1101" s="5" t="s">
        <v>3968</v>
      </c>
      <c r="C1101" s="657">
        <v>25000000</v>
      </c>
      <c r="D1101" s="654"/>
    </row>
    <row r="1102" spans="1:4">
      <c r="A1102" s="717"/>
      <c r="B1102" s="5" t="s">
        <v>3969</v>
      </c>
      <c r="C1102" s="657">
        <v>15000000</v>
      </c>
      <c r="D1102" s="13"/>
    </row>
    <row r="1103" spans="1:4">
      <c r="A1103" s="717"/>
      <c r="B1103" s="5" t="s">
        <v>3970</v>
      </c>
      <c r="C1103" s="657">
        <v>50000000</v>
      </c>
      <c r="D1103" s="13"/>
    </row>
    <row r="1104" spans="1:4">
      <c r="A1104" s="717"/>
      <c r="B1104" s="77"/>
      <c r="C1104" s="658"/>
      <c r="D1104" s="13"/>
    </row>
    <row r="1105" spans="1:4" ht="31.5">
      <c r="A1105" s="660">
        <v>118</v>
      </c>
      <c r="B1105" s="75" t="s">
        <v>1983</v>
      </c>
      <c r="C1105" s="716">
        <v>325000000</v>
      </c>
      <c r="D1105" s="13"/>
    </row>
    <row r="1106" spans="1:4">
      <c r="A1106" s="717"/>
      <c r="B1106" s="77" t="s">
        <v>3971</v>
      </c>
      <c r="C1106" s="657">
        <v>60000000</v>
      </c>
      <c r="D1106" s="13"/>
    </row>
    <row r="1107" spans="1:4">
      <c r="A1107" s="717"/>
      <c r="B1107" s="5" t="s">
        <v>3972</v>
      </c>
      <c r="C1107" s="657">
        <v>30000000</v>
      </c>
      <c r="D1107" s="13"/>
    </row>
    <row r="1108" spans="1:4">
      <c r="A1108" s="717"/>
      <c r="B1108" s="77" t="s">
        <v>3973</v>
      </c>
      <c r="C1108" s="657">
        <v>30000000</v>
      </c>
      <c r="D1108" s="654"/>
    </row>
    <row r="1109" spans="1:4">
      <c r="A1109" s="717"/>
      <c r="B1109" s="5" t="s">
        <v>3974</v>
      </c>
      <c r="C1109" s="657">
        <v>40000000</v>
      </c>
      <c r="D1109" s="13"/>
    </row>
    <row r="1110" spans="1:4">
      <c r="A1110" s="717"/>
      <c r="B1110" s="5" t="s">
        <v>3975</v>
      </c>
      <c r="C1110" s="657">
        <v>40000000</v>
      </c>
      <c r="D1110" s="13"/>
    </row>
    <row r="1111" spans="1:4">
      <c r="A1111" s="717"/>
      <c r="B1111" s="5" t="s">
        <v>3976</v>
      </c>
      <c r="C1111" s="657">
        <v>40000000</v>
      </c>
      <c r="D1111" s="13"/>
    </row>
    <row r="1112" spans="1:4">
      <c r="A1112" s="717"/>
      <c r="B1112" s="5" t="s">
        <v>3977</v>
      </c>
      <c r="C1112" s="657">
        <v>25000000</v>
      </c>
      <c r="D1112" s="13"/>
    </row>
    <row r="1113" spans="1:4">
      <c r="A1113" s="717"/>
      <c r="B1113" s="5" t="s">
        <v>3978</v>
      </c>
      <c r="C1113" s="657">
        <v>20000000</v>
      </c>
      <c r="D1113" s="13"/>
    </row>
    <row r="1114" spans="1:4">
      <c r="A1114" s="717"/>
      <c r="B1114" s="5" t="s">
        <v>3979</v>
      </c>
      <c r="C1114" s="657">
        <v>25000000</v>
      </c>
      <c r="D1114" s="13"/>
    </row>
    <row r="1115" spans="1:4">
      <c r="A1115" s="717"/>
      <c r="B1115" s="5" t="s">
        <v>3980</v>
      </c>
      <c r="C1115" s="657">
        <v>15000000</v>
      </c>
      <c r="D1115" s="13"/>
    </row>
    <row r="1116" spans="1:4">
      <c r="A1116" s="717"/>
      <c r="B1116" s="13"/>
      <c r="C1116" s="658"/>
      <c r="D1116" s="13"/>
    </row>
    <row r="1117" spans="1:4" ht="31.5">
      <c r="A1117" s="660">
        <v>119</v>
      </c>
      <c r="B1117" s="75" t="s">
        <v>1984</v>
      </c>
      <c r="C1117" s="716">
        <v>710000000</v>
      </c>
      <c r="D1117" s="13"/>
    </row>
    <row r="1118" spans="1:4">
      <c r="A1118" s="717"/>
      <c r="B1118" s="5" t="s">
        <v>3981</v>
      </c>
      <c r="C1118" s="657">
        <v>70000000</v>
      </c>
      <c r="D1118" s="13"/>
    </row>
    <row r="1119" spans="1:4">
      <c r="A1119" s="717"/>
      <c r="B1119" s="5" t="s">
        <v>3982</v>
      </c>
      <c r="C1119" s="657">
        <v>15000000</v>
      </c>
      <c r="D1119" s="13"/>
    </row>
    <row r="1120" spans="1:4">
      <c r="A1120" s="717"/>
      <c r="B1120" s="77" t="s">
        <v>3983</v>
      </c>
      <c r="C1120" s="657">
        <v>50000000</v>
      </c>
      <c r="D1120" s="654"/>
    </row>
    <row r="1121" spans="1:4">
      <c r="A1121" s="717"/>
      <c r="B1121" s="5" t="s">
        <v>3984</v>
      </c>
      <c r="C1121" s="657">
        <v>100000000</v>
      </c>
      <c r="D1121" s="13"/>
    </row>
    <row r="1122" spans="1:4">
      <c r="A1122" s="717"/>
      <c r="B1122" s="5" t="s">
        <v>3985</v>
      </c>
      <c r="C1122" s="657">
        <v>50000000</v>
      </c>
      <c r="D1122" s="13"/>
    </row>
    <row r="1123" spans="1:4">
      <c r="A1123" s="717"/>
      <c r="B1123" s="5" t="s">
        <v>3986</v>
      </c>
      <c r="C1123" s="657">
        <v>75000000</v>
      </c>
      <c r="D1123" s="13"/>
    </row>
    <row r="1124" spans="1:4">
      <c r="A1124" s="717"/>
      <c r="B1124" s="5" t="s">
        <v>3987</v>
      </c>
      <c r="C1124" s="657">
        <v>50000000</v>
      </c>
      <c r="D1124" s="13"/>
    </row>
    <row r="1125" spans="1:4">
      <c r="A1125" s="717"/>
      <c r="B1125" s="5" t="s">
        <v>3988</v>
      </c>
      <c r="C1125" s="657">
        <v>200000000</v>
      </c>
      <c r="D1125" s="13"/>
    </row>
    <row r="1126" spans="1:4">
      <c r="A1126" s="717"/>
      <c r="B1126" s="5" t="s">
        <v>3989</v>
      </c>
      <c r="C1126" s="657">
        <v>100000000</v>
      </c>
      <c r="D1126" s="13"/>
    </row>
    <row r="1127" spans="1:4">
      <c r="A1127" s="717"/>
      <c r="B1127" s="13"/>
      <c r="C1127" s="658"/>
      <c r="D1127" s="13"/>
    </row>
    <row r="1128" spans="1:4" ht="31.5">
      <c r="A1128" s="660">
        <v>120</v>
      </c>
      <c r="B1128" s="75" t="s">
        <v>1985</v>
      </c>
      <c r="C1128" s="716">
        <v>100000000</v>
      </c>
      <c r="D1128" s="13"/>
    </row>
    <row r="1129" spans="1:4">
      <c r="A1129" s="717"/>
      <c r="B1129" s="5" t="s">
        <v>3990</v>
      </c>
      <c r="C1129" s="657">
        <v>10000000</v>
      </c>
      <c r="D1129" s="13"/>
    </row>
    <row r="1130" spans="1:4">
      <c r="A1130" s="717"/>
      <c r="B1130" s="5" t="s">
        <v>3991</v>
      </c>
      <c r="C1130" s="657">
        <v>75000000</v>
      </c>
      <c r="D1130" s="13"/>
    </row>
    <row r="1131" spans="1:4">
      <c r="A1131" s="717"/>
      <c r="B1131" s="5" t="s">
        <v>3992</v>
      </c>
      <c r="C1131" s="657">
        <v>15000000</v>
      </c>
      <c r="D1131" s="654"/>
    </row>
    <row r="1132" spans="1:4">
      <c r="A1132" s="717"/>
      <c r="B1132" s="13"/>
      <c r="C1132" s="658"/>
      <c r="D1132" s="13"/>
    </row>
    <row r="1133" spans="1:4" ht="31.5">
      <c r="A1133" s="660">
        <v>121</v>
      </c>
      <c r="B1133" s="75" t="s">
        <v>1986</v>
      </c>
      <c r="C1133" s="716">
        <v>215000000</v>
      </c>
      <c r="D1133" s="13"/>
    </row>
    <row r="1134" spans="1:4">
      <c r="A1134" s="717"/>
      <c r="B1134" s="5" t="s">
        <v>3993</v>
      </c>
      <c r="C1134" s="657">
        <v>100000000</v>
      </c>
      <c r="D1134" s="13"/>
    </row>
    <row r="1135" spans="1:4">
      <c r="A1135" s="717"/>
      <c r="B1135" s="5" t="s">
        <v>3994</v>
      </c>
      <c r="C1135" s="657">
        <v>50000000</v>
      </c>
      <c r="D1135" s="13"/>
    </row>
    <row r="1136" spans="1:4">
      <c r="A1136" s="717"/>
      <c r="B1136" s="5" t="s">
        <v>3995</v>
      </c>
      <c r="C1136" s="657">
        <v>50000000</v>
      </c>
      <c r="D1136" s="654"/>
    </row>
    <row r="1137" spans="1:4">
      <c r="A1137" s="717"/>
      <c r="B1137" s="5" t="s">
        <v>3996</v>
      </c>
      <c r="C1137" s="657">
        <v>15000000</v>
      </c>
      <c r="D1137" s="13"/>
    </row>
    <row r="1138" spans="1:4">
      <c r="A1138" s="717"/>
      <c r="B1138" s="13"/>
      <c r="C1138" s="658"/>
      <c r="D1138" s="13"/>
    </row>
    <row r="1139" spans="1:4" ht="31.5">
      <c r="A1139" s="660">
        <v>122</v>
      </c>
      <c r="B1139" s="75" t="s">
        <v>1987</v>
      </c>
      <c r="C1139" s="716">
        <v>495000000</v>
      </c>
      <c r="D1139" s="13"/>
    </row>
    <row r="1140" spans="1:4">
      <c r="A1140" s="717"/>
      <c r="B1140" s="5" t="s">
        <v>3997</v>
      </c>
      <c r="C1140" s="657">
        <v>50000000</v>
      </c>
      <c r="D1140" s="13"/>
    </row>
    <row r="1141" spans="1:4">
      <c r="A1141" s="717"/>
      <c r="B1141" s="5" t="s">
        <v>3998</v>
      </c>
      <c r="C1141" s="657">
        <v>100000000</v>
      </c>
      <c r="D1141" s="13"/>
    </row>
    <row r="1142" spans="1:4">
      <c r="A1142" s="717"/>
      <c r="B1142" s="5" t="s">
        <v>3999</v>
      </c>
      <c r="C1142" s="657">
        <v>50000000</v>
      </c>
      <c r="D1142" s="654"/>
    </row>
    <row r="1143" spans="1:4">
      <c r="A1143" s="717"/>
      <c r="B1143" s="5" t="s">
        <v>4000</v>
      </c>
      <c r="C1143" s="657">
        <v>25000000</v>
      </c>
      <c r="D1143" s="13"/>
    </row>
    <row r="1144" spans="1:4">
      <c r="A1144" s="717"/>
      <c r="B1144" s="5" t="s">
        <v>4001</v>
      </c>
      <c r="C1144" s="657">
        <v>100000000</v>
      </c>
      <c r="D1144" s="13"/>
    </row>
    <row r="1145" spans="1:4">
      <c r="A1145" s="717"/>
      <c r="B1145" s="5" t="s">
        <v>4002</v>
      </c>
      <c r="C1145" s="657">
        <v>100000000</v>
      </c>
      <c r="D1145" s="13"/>
    </row>
    <row r="1146" spans="1:4">
      <c r="A1146" s="717"/>
      <c r="B1146" s="5" t="s">
        <v>4003</v>
      </c>
      <c r="C1146" s="657">
        <v>25000000</v>
      </c>
      <c r="D1146" s="13"/>
    </row>
    <row r="1147" spans="1:4">
      <c r="A1147" s="717"/>
      <c r="B1147" s="5" t="s">
        <v>4004</v>
      </c>
      <c r="C1147" s="657">
        <v>25000000</v>
      </c>
      <c r="D1147" s="13"/>
    </row>
    <row r="1148" spans="1:4">
      <c r="A1148" s="717"/>
      <c r="B1148" s="5" t="s">
        <v>4005</v>
      </c>
      <c r="C1148" s="657">
        <v>20000000</v>
      </c>
      <c r="D1148" s="13"/>
    </row>
    <row r="1149" spans="1:4">
      <c r="A1149" s="717"/>
      <c r="B1149" s="13"/>
      <c r="C1149" s="658"/>
      <c r="D1149" s="13"/>
    </row>
    <row r="1150" spans="1:4" ht="31.5">
      <c r="A1150" s="660">
        <v>123</v>
      </c>
      <c r="B1150" s="75" t="s">
        <v>1988</v>
      </c>
      <c r="C1150" s="716">
        <v>555000000</v>
      </c>
      <c r="D1150" s="13"/>
    </row>
    <row r="1151" spans="1:4">
      <c r="A1151" s="717"/>
      <c r="B1151" s="5" t="s">
        <v>4006</v>
      </c>
      <c r="C1151" s="657">
        <v>100000000</v>
      </c>
      <c r="D1151" s="13"/>
    </row>
    <row r="1152" spans="1:4">
      <c r="A1152" s="717"/>
      <c r="B1152" s="5" t="s">
        <v>4007</v>
      </c>
      <c r="C1152" s="657">
        <v>200000000</v>
      </c>
      <c r="D1152" s="13"/>
    </row>
    <row r="1153" spans="1:4">
      <c r="A1153" s="717"/>
      <c r="B1153" s="5" t="s">
        <v>4008</v>
      </c>
      <c r="C1153" s="657">
        <v>25000000</v>
      </c>
      <c r="D1153" s="654"/>
    </row>
    <row r="1154" spans="1:4">
      <c r="A1154" s="717"/>
      <c r="B1154" s="77" t="s">
        <v>4009</v>
      </c>
      <c r="C1154" s="657">
        <v>50000000</v>
      </c>
      <c r="D1154" s="13"/>
    </row>
    <row r="1155" spans="1:4">
      <c r="A1155" s="717"/>
      <c r="B1155" s="77" t="s">
        <v>4010</v>
      </c>
      <c r="C1155" s="657">
        <v>10000000</v>
      </c>
      <c r="D1155" s="13"/>
    </row>
    <row r="1156" spans="1:4">
      <c r="A1156" s="717"/>
      <c r="B1156" s="5" t="s">
        <v>4011</v>
      </c>
      <c r="C1156" s="657">
        <v>80000000</v>
      </c>
      <c r="D1156" s="13"/>
    </row>
    <row r="1157" spans="1:4">
      <c r="A1157" s="717"/>
      <c r="B1157" s="5" t="s">
        <v>4012</v>
      </c>
      <c r="C1157" s="657">
        <v>90000000</v>
      </c>
      <c r="D1157" s="13"/>
    </row>
    <row r="1158" spans="1:4">
      <c r="A1158" s="717"/>
      <c r="B1158" s="13"/>
      <c r="C1158" s="658"/>
      <c r="D1158" s="13"/>
    </row>
    <row r="1159" spans="1:4" ht="31.5">
      <c r="A1159" s="660">
        <v>124</v>
      </c>
      <c r="B1159" s="75" t="s">
        <v>1989</v>
      </c>
      <c r="C1159" s="716">
        <v>65000000</v>
      </c>
      <c r="D1159" s="13"/>
    </row>
    <row r="1160" spans="1:4">
      <c r="A1160" s="717"/>
      <c r="B1160" s="5" t="s">
        <v>4013</v>
      </c>
      <c r="C1160" s="657">
        <v>15000000</v>
      </c>
      <c r="D1160" s="13"/>
    </row>
    <row r="1161" spans="1:4">
      <c r="A1161" s="717"/>
      <c r="B1161" s="5" t="s">
        <v>4014</v>
      </c>
      <c r="C1161" s="657">
        <v>50000000</v>
      </c>
      <c r="D1161" s="13"/>
    </row>
    <row r="1162" spans="1:4">
      <c r="A1162" s="717"/>
      <c r="B1162" s="13"/>
      <c r="C1162" s="658"/>
      <c r="D1162" s="13"/>
    </row>
    <row r="1163" spans="1:4" ht="31.5">
      <c r="A1163" s="660">
        <v>125</v>
      </c>
      <c r="B1163" s="75" t="s">
        <v>1990</v>
      </c>
      <c r="C1163" s="716">
        <v>305000000</v>
      </c>
      <c r="D1163" s="13"/>
    </row>
    <row r="1164" spans="1:4">
      <c r="A1164" s="717"/>
      <c r="B1164" s="5" t="s">
        <v>4015</v>
      </c>
      <c r="C1164" s="657">
        <v>80000000</v>
      </c>
      <c r="D1164" s="13"/>
    </row>
    <row r="1165" spans="1:4">
      <c r="A1165" s="717"/>
      <c r="B1165" s="5" t="s">
        <v>4016</v>
      </c>
      <c r="C1165" s="657">
        <v>100000000</v>
      </c>
      <c r="D1165" s="13"/>
    </row>
    <row r="1166" spans="1:4">
      <c r="A1166" s="717"/>
      <c r="B1166" s="5" t="s">
        <v>4017</v>
      </c>
      <c r="C1166" s="657">
        <v>25000000</v>
      </c>
      <c r="D1166" s="654"/>
    </row>
    <row r="1167" spans="1:4">
      <c r="A1167" s="717"/>
      <c r="B1167" s="5" t="s">
        <v>4018</v>
      </c>
      <c r="C1167" s="657">
        <v>100000000</v>
      </c>
      <c r="D1167" s="13"/>
    </row>
    <row r="1168" spans="1:4">
      <c r="A1168" s="717"/>
      <c r="B1168" s="13"/>
      <c r="C1168" s="658"/>
      <c r="D1168" s="13"/>
    </row>
    <row r="1169" spans="1:4" ht="31.5">
      <c r="A1169" s="660">
        <v>126</v>
      </c>
      <c r="B1169" s="75" t="s">
        <v>1991</v>
      </c>
      <c r="C1169" s="716">
        <v>365000000</v>
      </c>
      <c r="D1169" s="13"/>
    </row>
    <row r="1170" spans="1:4">
      <c r="A1170" s="717"/>
      <c r="B1170" s="5" t="s">
        <v>4019</v>
      </c>
      <c r="C1170" s="657">
        <v>100000000</v>
      </c>
      <c r="D1170" s="13"/>
    </row>
    <row r="1171" spans="1:4">
      <c r="A1171" s="717"/>
      <c r="B1171" s="5" t="s">
        <v>4020</v>
      </c>
      <c r="C1171" s="657">
        <v>15000000</v>
      </c>
      <c r="D1171" s="13"/>
    </row>
    <row r="1172" spans="1:4">
      <c r="A1172" s="717"/>
      <c r="B1172" s="5" t="s">
        <v>4021</v>
      </c>
      <c r="C1172" s="657">
        <v>100000000</v>
      </c>
      <c r="D1172" s="654"/>
    </row>
    <row r="1173" spans="1:4">
      <c r="A1173" s="717"/>
      <c r="B1173" s="5" t="s">
        <v>4022</v>
      </c>
      <c r="C1173" s="657">
        <v>100000000</v>
      </c>
      <c r="D1173" s="13"/>
    </row>
    <row r="1174" spans="1:4">
      <c r="A1174" s="717"/>
      <c r="B1174" s="77" t="s">
        <v>4023</v>
      </c>
      <c r="C1174" s="657">
        <v>25000000</v>
      </c>
      <c r="D1174" s="13"/>
    </row>
    <row r="1175" spans="1:4">
      <c r="A1175" s="717"/>
      <c r="B1175" s="5" t="s">
        <v>4024</v>
      </c>
      <c r="C1175" s="657">
        <v>25000000</v>
      </c>
      <c r="D1175" s="13"/>
    </row>
    <row r="1176" spans="1:4">
      <c r="A1176" s="717"/>
      <c r="B1176" s="77"/>
      <c r="C1176" s="658"/>
      <c r="D1176" s="13"/>
    </row>
    <row r="1177" spans="1:4" ht="31.5">
      <c r="A1177" s="660">
        <v>127</v>
      </c>
      <c r="B1177" s="75" t="s">
        <v>1992</v>
      </c>
      <c r="C1177" s="716">
        <v>405000000</v>
      </c>
      <c r="D1177" s="13"/>
    </row>
    <row r="1178" spans="1:4">
      <c r="A1178" s="717"/>
      <c r="B1178" s="5" t="s">
        <v>4025</v>
      </c>
      <c r="C1178" s="657">
        <v>25000000</v>
      </c>
      <c r="D1178" s="13"/>
    </row>
    <row r="1179" spans="1:4">
      <c r="A1179" s="717"/>
      <c r="B1179" s="5" t="s">
        <v>4026</v>
      </c>
      <c r="C1179" s="657">
        <v>15000000</v>
      </c>
      <c r="D1179" s="13"/>
    </row>
    <row r="1180" spans="1:4">
      <c r="A1180" s="717"/>
      <c r="B1180" s="5" t="s">
        <v>4027</v>
      </c>
      <c r="C1180" s="657">
        <v>50000000</v>
      </c>
      <c r="D1180" s="654"/>
    </row>
    <row r="1181" spans="1:4">
      <c r="A1181" s="717"/>
      <c r="B1181" s="77" t="s">
        <v>4028</v>
      </c>
      <c r="C1181" s="657">
        <v>100000000</v>
      </c>
      <c r="D1181" s="13"/>
    </row>
    <row r="1182" spans="1:4">
      <c r="A1182" s="717"/>
      <c r="B1182" s="5" t="s">
        <v>4029</v>
      </c>
      <c r="C1182" s="657">
        <v>15000000</v>
      </c>
      <c r="D1182" s="13"/>
    </row>
    <row r="1183" spans="1:4">
      <c r="A1183" s="717"/>
      <c r="B1183" s="5" t="s">
        <v>4030</v>
      </c>
      <c r="C1183" s="657">
        <v>20000000</v>
      </c>
      <c r="D1183" s="13"/>
    </row>
    <row r="1184" spans="1:4">
      <c r="A1184" s="717"/>
      <c r="B1184" s="5" t="s">
        <v>4031</v>
      </c>
      <c r="C1184" s="657">
        <v>20000000</v>
      </c>
      <c r="D1184" s="13"/>
    </row>
    <row r="1185" spans="1:4">
      <c r="A1185" s="717"/>
      <c r="B1185" s="77" t="s">
        <v>4032</v>
      </c>
      <c r="C1185" s="657">
        <v>150000000</v>
      </c>
      <c r="D1185" s="13"/>
    </row>
    <row r="1186" spans="1:4">
      <c r="A1186" s="717"/>
      <c r="B1186" s="5" t="s">
        <v>4033</v>
      </c>
      <c r="C1186" s="657">
        <v>10000000</v>
      </c>
      <c r="D1186" s="13"/>
    </row>
    <row r="1187" spans="1:4">
      <c r="A1187" s="717"/>
      <c r="B1187" s="77"/>
      <c r="C1187" s="658"/>
      <c r="D1187" s="13"/>
    </row>
    <row r="1188" spans="1:4" ht="31.5">
      <c r="A1188" s="660">
        <v>128</v>
      </c>
      <c r="B1188" s="75" t="s">
        <v>1993</v>
      </c>
      <c r="C1188" s="716">
        <v>520000000</v>
      </c>
      <c r="D1188" s="13"/>
    </row>
    <row r="1189" spans="1:4">
      <c r="A1189" s="717"/>
      <c r="B1189" s="5" t="s">
        <v>4034</v>
      </c>
      <c r="C1189" s="657">
        <v>50000000</v>
      </c>
      <c r="D1189" s="13"/>
    </row>
    <row r="1190" spans="1:4">
      <c r="A1190" s="717"/>
      <c r="B1190" s="5" t="s">
        <v>4035</v>
      </c>
      <c r="C1190" s="657">
        <v>30000000</v>
      </c>
      <c r="D1190" s="654"/>
    </row>
    <row r="1191" spans="1:4">
      <c r="A1191" s="717"/>
      <c r="B1191" s="77" t="s">
        <v>4036</v>
      </c>
      <c r="C1191" s="657">
        <v>25000000</v>
      </c>
      <c r="D1191" s="13"/>
    </row>
    <row r="1192" spans="1:4">
      <c r="A1192" s="717"/>
      <c r="B1192" s="77" t="s">
        <v>4037</v>
      </c>
      <c r="C1192" s="657">
        <v>30000000</v>
      </c>
      <c r="D1192" s="13"/>
    </row>
    <row r="1193" spans="1:4">
      <c r="A1193" s="717"/>
      <c r="B1193" s="5" t="s">
        <v>4038</v>
      </c>
      <c r="C1193" s="657">
        <v>25000000</v>
      </c>
      <c r="D1193" s="13"/>
    </row>
    <row r="1194" spans="1:4">
      <c r="A1194" s="717"/>
      <c r="B1194" s="5" t="s">
        <v>4039</v>
      </c>
      <c r="C1194" s="657">
        <v>20000000</v>
      </c>
      <c r="D1194" s="13"/>
    </row>
    <row r="1195" spans="1:4">
      <c r="A1195" s="717"/>
      <c r="B1195" s="5" t="s">
        <v>4040</v>
      </c>
      <c r="C1195" s="657">
        <v>15000000</v>
      </c>
      <c r="D1195" s="13"/>
    </row>
    <row r="1196" spans="1:4">
      <c r="A1196" s="717"/>
      <c r="B1196" s="5" t="s">
        <v>4041</v>
      </c>
      <c r="C1196" s="657">
        <v>35000000</v>
      </c>
      <c r="D1196" s="13"/>
    </row>
    <row r="1197" spans="1:4">
      <c r="A1197" s="717"/>
      <c r="B1197" s="5" t="s">
        <v>4042</v>
      </c>
      <c r="C1197" s="657">
        <v>15000000</v>
      </c>
      <c r="D1197" s="13"/>
    </row>
    <row r="1198" spans="1:4">
      <c r="A1198" s="717"/>
      <c r="B1198" s="5" t="s">
        <v>4043</v>
      </c>
      <c r="C1198" s="657">
        <v>40000000</v>
      </c>
      <c r="D1198" s="13"/>
    </row>
    <row r="1199" spans="1:4">
      <c r="A1199" s="717"/>
      <c r="B1199" s="77" t="s">
        <v>4044</v>
      </c>
      <c r="C1199" s="657">
        <v>10000000</v>
      </c>
      <c r="D1199" s="13"/>
    </row>
    <row r="1200" spans="1:4">
      <c r="A1200" s="717"/>
      <c r="B1200" s="5" t="s">
        <v>4045</v>
      </c>
      <c r="C1200" s="657">
        <v>50000000</v>
      </c>
      <c r="D1200" s="13"/>
    </row>
    <row r="1201" spans="1:4">
      <c r="A1201" s="717"/>
      <c r="B1201" s="77" t="s">
        <v>4046</v>
      </c>
      <c r="C1201" s="657">
        <v>100000000</v>
      </c>
      <c r="D1201" s="13"/>
    </row>
    <row r="1202" spans="1:4">
      <c r="A1202" s="717"/>
      <c r="B1202" s="5" t="s">
        <v>4047</v>
      </c>
      <c r="C1202" s="657">
        <v>50000000</v>
      </c>
      <c r="D1202" s="13"/>
    </row>
    <row r="1203" spans="1:4">
      <c r="A1203" s="717"/>
      <c r="B1203" s="5" t="s">
        <v>4048</v>
      </c>
      <c r="C1203" s="657">
        <v>25000000</v>
      </c>
      <c r="D1203" s="13"/>
    </row>
    <row r="1204" spans="1:4">
      <c r="A1204" s="717"/>
      <c r="B1204" s="77"/>
      <c r="C1204" s="658"/>
      <c r="D1204" s="13"/>
    </row>
    <row r="1205" spans="1:4" ht="31.5">
      <c r="A1205" s="660">
        <v>129</v>
      </c>
      <c r="B1205" s="75" t="s">
        <v>1994</v>
      </c>
      <c r="C1205" s="716">
        <v>280000000</v>
      </c>
      <c r="D1205" s="13"/>
    </row>
    <row r="1206" spans="1:4">
      <c r="A1206" s="717"/>
      <c r="B1206" s="5" t="s">
        <v>4049</v>
      </c>
      <c r="C1206" s="657">
        <v>20000000</v>
      </c>
      <c r="D1206" s="13"/>
    </row>
    <row r="1207" spans="1:4">
      <c r="A1207" s="717"/>
      <c r="B1207" s="5" t="s">
        <v>4050</v>
      </c>
      <c r="C1207" s="657">
        <v>10000000</v>
      </c>
      <c r="D1207" s="13"/>
    </row>
    <row r="1208" spans="1:4">
      <c r="A1208" s="717"/>
      <c r="B1208" s="5" t="s">
        <v>4051</v>
      </c>
      <c r="C1208" s="657">
        <v>15000000</v>
      </c>
      <c r="D1208" s="654"/>
    </row>
    <row r="1209" spans="1:4">
      <c r="A1209" s="717"/>
      <c r="B1209" s="5" t="s">
        <v>4052</v>
      </c>
      <c r="C1209" s="657">
        <v>15000000</v>
      </c>
      <c r="D1209" s="13"/>
    </row>
    <row r="1210" spans="1:4">
      <c r="A1210" s="717"/>
      <c r="B1210" s="5" t="s">
        <v>4053</v>
      </c>
      <c r="C1210" s="657">
        <v>15000000</v>
      </c>
      <c r="D1210" s="13"/>
    </row>
    <row r="1211" spans="1:4">
      <c r="A1211" s="717"/>
      <c r="B1211" s="5" t="s">
        <v>4054</v>
      </c>
      <c r="C1211" s="657">
        <v>60000000</v>
      </c>
      <c r="D1211" s="13"/>
    </row>
    <row r="1212" spans="1:4">
      <c r="A1212" s="717"/>
      <c r="B1212" s="5" t="s">
        <v>4055</v>
      </c>
      <c r="C1212" s="657">
        <v>30000000</v>
      </c>
      <c r="D1212" s="13"/>
    </row>
    <row r="1213" spans="1:4">
      <c r="A1213" s="717"/>
      <c r="B1213" s="5" t="s">
        <v>4056</v>
      </c>
      <c r="C1213" s="657">
        <v>50000000</v>
      </c>
      <c r="D1213" s="13"/>
    </row>
    <row r="1214" spans="1:4">
      <c r="A1214" s="717"/>
      <c r="B1214" s="5" t="s">
        <v>4057</v>
      </c>
      <c r="C1214" s="657">
        <v>50000000</v>
      </c>
      <c r="D1214" s="13"/>
    </row>
    <row r="1215" spans="1:4">
      <c r="A1215" s="717"/>
      <c r="B1215" s="77" t="s">
        <v>4058</v>
      </c>
      <c r="C1215" s="657">
        <v>15000000</v>
      </c>
      <c r="D1215" s="13"/>
    </row>
    <row r="1216" spans="1:4">
      <c r="A1216" s="717"/>
      <c r="B1216" s="13"/>
      <c r="C1216" s="658"/>
      <c r="D1216" s="13"/>
    </row>
    <row r="1217" spans="1:4" ht="31.5">
      <c r="A1217" s="660">
        <v>130</v>
      </c>
      <c r="B1217" s="75" t="s">
        <v>1995</v>
      </c>
      <c r="C1217" s="716">
        <v>170000000</v>
      </c>
      <c r="D1217" s="13"/>
    </row>
    <row r="1218" spans="1:4">
      <c r="A1218" s="717"/>
      <c r="B1218" s="5" t="s">
        <v>4059</v>
      </c>
      <c r="C1218" s="657">
        <v>15000000</v>
      </c>
      <c r="D1218" s="13"/>
    </row>
    <row r="1219" spans="1:4">
      <c r="A1219" s="717"/>
      <c r="B1219" s="5" t="s">
        <v>4060</v>
      </c>
      <c r="C1219" s="657">
        <v>20000000</v>
      </c>
      <c r="D1219" s="13"/>
    </row>
    <row r="1220" spans="1:4">
      <c r="A1220" s="717"/>
      <c r="B1220" s="5" t="s">
        <v>4061</v>
      </c>
      <c r="C1220" s="657">
        <v>20000000</v>
      </c>
      <c r="D1220" s="654"/>
    </row>
    <row r="1221" spans="1:4">
      <c r="A1221" s="717"/>
      <c r="B1221" s="5" t="s">
        <v>4062</v>
      </c>
      <c r="C1221" s="657">
        <v>20000000</v>
      </c>
      <c r="D1221" s="13"/>
    </row>
    <row r="1222" spans="1:4">
      <c r="A1222" s="717"/>
      <c r="B1222" s="5" t="s">
        <v>4063</v>
      </c>
      <c r="C1222" s="657">
        <v>15000000</v>
      </c>
      <c r="D1222" s="13"/>
    </row>
    <row r="1223" spans="1:4">
      <c r="A1223" s="717"/>
      <c r="B1223" s="5" t="s">
        <v>4064</v>
      </c>
      <c r="C1223" s="657">
        <v>25000000</v>
      </c>
      <c r="D1223" s="13"/>
    </row>
    <row r="1224" spans="1:4">
      <c r="A1224" s="717"/>
      <c r="B1224" s="5" t="s">
        <v>4065</v>
      </c>
      <c r="C1224" s="657">
        <v>25000000</v>
      </c>
      <c r="D1224" s="13"/>
    </row>
    <row r="1225" spans="1:4">
      <c r="A1225" s="717"/>
      <c r="B1225" s="77" t="s">
        <v>4066</v>
      </c>
      <c r="C1225" s="657">
        <v>30000000</v>
      </c>
      <c r="D1225" s="13"/>
    </row>
    <row r="1226" spans="1:4">
      <c r="A1226" s="717"/>
      <c r="B1226" s="13"/>
      <c r="C1226" s="658"/>
      <c r="D1226" s="13"/>
    </row>
    <row r="1227" spans="1:4" ht="31.5">
      <c r="A1227" s="660">
        <v>131</v>
      </c>
      <c r="B1227" s="75" t="s">
        <v>1996</v>
      </c>
      <c r="C1227" s="716">
        <v>595000000</v>
      </c>
      <c r="D1227" s="13"/>
    </row>
    <row r="1228" spans="1:4">
      <c r="A1228" s="717"/>
      <c r="B1228" s="5" t="s">
        <v>4067</v>
      </c>
      <c r="C1228" s="657">
        <v>20000000</v>
      </c>
      <c r="D1228" s="13"/>
    </row>
    <row r="1229" spans="1:4">
      <c r="A1229" s="717"/>
      <c r="B1229" s="77" t="s">
        <v>4068</v>
      </c>
      <c r="C1229" s="657">
        <v>50000000</v>
      </c>
      <c r="D1229" s="13"/>
    </row>
    <row r="1230" spans="1:4">
      <c r="A1230" s="717"/>
      <c r="B1230" s="5" t="s">
        <v>4069</v>
      </c>
      <c r="C1230" s="657">
        <v>30000000</v>
      </c>
      <c r="D1230" s="654"/>
    </row>
    <row r="1231" spans="1:4">
      <c r="A1231" s="717"/>
      <c r="B1231" s="77" t="s">
        <v>4070</v>
      </c>
      <c r="C1231" s="657">
        <v>40000000</v>
      </c>
      <c r="D1231" s="13"/>
    </row>
    <row r="1232" spans="1:4">
      <c r="A1232" s="717"/>
      <c r="B1232" s="5" t="s">
        <v>4071</v>
      </c>
      <c r="C1232" s="657">
        <v>20000000</v>
      </c>
      <c r="D1232" s="13"/>
    </row>
    <row r="1233" spans="1:4">
      <c r="A1233" s="717"/>
      <c r="B1233" s="5" t="s">
        <v>1997</v>
      </c>
      <c r="C1233" s="657">
        <v>100000000</v>
      </c>
      <c r="D1233" s="13"/>
    </row>
    <row r="1234" spans="1:4">
      <c r="A1234" s="717"/>
      <c r="B1234" s="5" t="s">
        <v>4072</v>
      </c>
      <c r="C1234" s="657">
        <v>100000000</v>
      </c>
      <c r="D1234" s="13"/>
    </row>
    <row r="1235" spans="1:4">
      <c r="A1235" s="717"/>
      <c r="B1235" s="5" t="s">
        <v>4073</v>
      </c>
      <c r="C1235" s="657">
        <v>50000000</v>
      </c>
      <c r="D1235" s="13"/>
    </row>
    <row r="1236" spans="1:4">
      <c r="A1236" s="717"/>
      <c r="B1236" s="5" t="s">
        <v>4074</v>
      </c>
      <c r="C1236" s="657">
        <v>50000000</v>
      </c>
      <c r="D1236" s="13"/>
    </row>
    <row r="1237" spans="1:4">
      <c r="A1237" s="717"/>
      <c r="B1237" s="5" t="s">
        <v>4075</v>
      </c>
      <c r="C1237" s="657">
        <v>50000000</v>
      </c>
      <c r="D1237" s="13"/>
    </row>
    <row r="1238" spans="1:4">
      <c r="A1238" s="717"/>
      <c r="B1238" s="5" t="s">
        <v>4076</v>
      </c>
      <c r="C1238" s="657">
        <v>35000000</v>
      </c>
      <c r="D1238" s="13"/>
    </row>
    <row r="1239" spans="1:4">
      <c r="A1239" s="717"/>
      <c r="B1239" s="5" t="s">
        <v>4077</v>
      </c>
      <c r="C1239" s="657">
        <v>50000000</v>
      </c>
      <c r="D1239" s="13"/>
    </row>
    <row r="1240" spans="1:4">
      <c r="A1240" s="717"/>
      <c r="B1240" s="13"/>
      <c r="C1240" s="658"/>
      <c r="D1240" s="13"/>
    </row>
    <row r="1241" spans="1:4" ht="31.5">
      <c r="A1241" s="660">
        <v>132</v>
      </c>
      <c r="B1241" s="75" t="s">
        <v>1998</v>
      </c>
      <c r="C1241" s="716">
        <v>645000000</v>
      </c>
      <c r="D1241" s="13"/>
    </row>
    <row r="1242" spans="1:4">
      <c r="A1242" s="717"/>
      <c r="B1242" s="5" t="s">
        <v>4078</v>
      </c>
      <c r="C1242" s="657">
        <v>50000000</v>
      </c>
      <c r="D1242" s="13"/>
    </row>
    <row r="1243" spans="1:4">
      <c r="A1243" s="717"/>
      <c r="B1243" s="77" t="s">
        <v>4079</v>
      </c>
      <c r="C1243" s="657">
        <v>20000000</v>
      </c>
      <c r="D1243" s="13"/>
    </row>
    <row r="1244" spans="1:4">
      <c r="A1244" s="717"/>
      <c r="B1244" s="5" t="s">
        <v>4080</v>
      </c>
      <c r="C1244" s="657">
        <v>55000000</v>
      </c>
      <c r="D1244" s="654"/>
    </row>
    <row r="1245" spans="1:4">
      <c r="A1245" s="717"/>
      <c r="B1245" s="77" t="s">
        <v>4081</v>
      </c>
      <c r="C1245" s="657">
        <v>20000000</v>
      </c>
      <c r="D1245" s="13"/>
    </row>
    <row r="1246" spans="1:4">
      <c r="A1246" s="717"/>
      <c r="B1246" s="5" t="s">
        <v>4082</v>
      </c>
      <c r="C1246" s="657">
        <v>100000000</v>
      </c>
      <c r="D1246" s="13"/>
    </row>
    <row r="1247" spans="1:4">
      <c r="A1247" s="717"/>
      <c r="B1247" s="5" t="s">
        <v>4083</v>
      </c>
      <c r="C1247" s="657">
        <v>30000000</v>
      </c>
      <c r="D1247" s="13"/>
    </row>
    <row r="1248" spans="1:4">
      <c r="A1248" s="717"/>
      <c r="B1248" s="5" t="s">
        <v>4084</v>
      </c>
      <c r="C1248" s="657">
        <v>20000000</v>
      </c>
      <c r="D1248" s="13"/>
    </row>
    <row r="1249" spans="1:4">
      <c r="A1249" s="717"/>
      <c r="B1249" s="5" t="s">
        <v>4085</v>
      </c>
      <c r="C1249" s="657">
        <v>50000000</v>
      </c>
      <c r="D1249" s="13"/>
    </row>
    <row r="1250" spans="1:4">
      <c r="A1250" s="717"/>
      <c r="B1250" s="5" t="s">
        <v>4086</v>
      </c>
      <c r="C1250" s="657">
        <v>100000000</v>
      </c>
      <c r="D1250" s="13"/>
    </row>
    <row r="1251" spans="1:4">
      <c r="A1251" s="717"/>
      <c r="B1251" s="5" t="s">
        <v>4087</v>
      </c>
      <c r="C1251" s="657">
        <v>100000000</v>
      </c>
      <c r="D1251" s="13"/>
    </row>
    <row r="1252" spans="1:4">
      <c r="A1252" s="717"/>
      <c r="B1252" s="5" t="s">
        <v>4088</v>
      </c>
      <c r="C1252" s="657">
        <v>100000000</v>
      </c>
      <c r="D1252" s="13"/>
    </row>
    <row r="1253" spans="1:4">
      <c r="A1253" s="717"/>
      <c r="B1253" s="13"/>
      <c r="C1253" s="658"/>
      <c r="D1253" s="13"/>
    </row>
    <row r="1254" spans="1:4" ht="31.5">
      <c r="A1254" s="660">
        <v>133</v>
      </c>
      <c r="B1254" s="75" t="s">
        <v>1999</v>
      </c>
      <c r="C1254" s="716">
        <v>450000000</v>
      </c>
      <c r="D1254" s="13"/>
    </row>
    <row r="1255" spans="1:4">
      <c r="A1255" s="717"/>
      <c r="B1255" s="5" t="s">
        <v>4089</v>
      </c>
      <c r="C1255" s="657">
        <v>50000000</v>
      </c>
      <c r="D1255" s="13"/>
    </row>
    <row r="1256" spans="1:4">
      <c r="A1256" s="717"/>
      <c r="B1256" s="5" t="s">
        <v>4090</v>
      </c>
      <c r="C1256" s="657">
        <v>40000000</v>
      </c>
      <c r="D1256" s="13"/>
    </row>
    <row r="1257" spans="1:4">
      <c r="A1257" s="717"/>
      <c r="B1257" s="5" t="s">
        <v>4091</v>
      </c>
      <c r="C1257" s="657">
        <v>30000000</v>
      </c>
      <c r="D1257" s="654"/>
    </row>
    <row r="1258" spans="1:4">
      <c r="A1258" s="717"/>
      <c r="B1258" s="5" t="s">
        <v>4092</v>
      </c>
      <c r="C1258" s="657">
        <v>20000000</v>
      </c>
      <c r="D1258" s="13"/>
    </row>
    <row r="1259" spans="1:4">
      <c r="A1259" s="717"/>
      <c r="B1259" s="5" t="s">
        <v>4093</v>
      </c>
      <c r="C1259" s="657">
        <v>20000000</v>
      </c>
      <c r="D1259" s="13"/>
    </row>
    <row r="1260" spans="1:4">
      <c r="A1260" s="717"/>
      <c r="B1260" s="5" t="s">
        <v>4094</v>
      </c>
      <c r="C1260" s="657">
        <v>20000000</v>
      </c>
      <c r="D1260" s="13"/>
    </row>
    <row r="1261" spans="1:4">
      <c r="A1261" s="717"/>
      <c r="B1261" s="77" t="s">
        <v>4095</v>
      </c>
      <c r="C1261" s="657">
        <v>50000000</v>
      </c>
      <c r="D1261" s="13"/>
    </row>
    <row r="1262" spans="1:4">
      <c r="A1262" s="717"/>
      <c r="B1262" s="5" t="s">
        <v>4096</v>
      </c>
      <c r="C1262" s="657">
        <v>50000000</v>
      </c>
      <c r="D1262" s="13"/>
    </row>
    <row r="1263" spans="1:4">
      <c r="A1263" s="717"/>
      <c r="B1263" s="5" t="s">
        <v>4097</v>
      </c>
      <c r="C1263" s="657">
        <v>10000000</v>
      </c>
      <c r="D1263" s="13"/>
    </row>
    <row r="1264" spans="1:4">
      <c r="A1264" s="717"/>
      <c r="B1264" s="5" t="s">
        <v>4098</v>
      </c>
      <c r="C1264" s="657">
        <v>40000000</v>
      </c>
      <c r="D1264" s="13"/>
    </row>
    <row r="1265" spans="1:4">
      <c r="A1265" s="717"/>
      <c r="B1265" s="5" t="s">
        <v>4099</v>
      </c>
      <c r="C1265" s="657">
        <v>50000000</v>
      </c>
      <c r="D1265" s="13"/>
    </row>
    <row r="1266" spans="1:4">
      <c r="A1266" s="717"/>
      <c r="B1266" s="5" t="s">
        <v>4100</v>
      </c>
      <c r="C1266" s="657">
        <v>40000000</v>
      </c>
      <c r="D1266" s="13"/>
    </row>
    <row r="1267" spans="1:4">
      <c r="A1267" s="717"/>
      <c r="B1267" s="5" t="s">
        <v>4101</v>
      </c>
      <c r="C1267" s="657">
        <v>30000000</v>
      </c>
      <c r="D1267" s="13"/>
    </row>
    <row r="1268" spans="1:4">
      <c r="A1268" s="717"/>
      <c r="B1268" s="77"/>
      <c r="C1268" s="658"/>
      <c r="D1268" s="13"/>
    </row>
    <row r="1269" spans="1:4" ht="31.5">
      <c r="A1269" s="660">
        <v>134</v>
      </c>
      <c r="B1269" s="75" t="s">
        <v>2000</v>
      </c>
      <c r="C1269" s="716">
        <v>440000000</v>
      </c>
      <c r="D1269" s="13"/>
    </row>
    <row r="1270" spans="1:4" ht="31.5">
      <c r="A1270" s="717"/>
      <c r="B1270" s="77" t="s">
        <v>4102</v>
      </c>
      <c r="C1270" s="657">
        <v>50000000</v>
      </c>
      <c r="D1270" s="13"/>
    </row>
    <row r="1271" spans="1:4">
      <c r="A1271" s="717"/>
      <c r="B1271" s="5" t="s">
        <v>4103</v>
      </c>
      <c r="C1271" s="657">
        <v>25000000</v>
      </c>
      <c r="D1271" s="13"/>
    </row>
    <row r="1272" spans="1:4">
      <c r="A1272" s="717"/>
      <c r="B1272" s="5" t="s">
        <v>4104</v>
      </c>
      <c r="C1272" s="657">
        <v>25000000</v>
      </c>
      <c r="D1272" s="654"/>
    </row>
    <row r="1273" spans="1:4">
      <c r="A1273" s="717"/>
      <c r="B1273" s="5" t="s">
        <v>4105</v>
      </c>
      <c r="C1273" s="657">
        <v>25000000</v>
      </c>
      <c r="D1273" s="13"/>
    </row>
    <row r="1274" spans="1:4">
      <c r="A1274" s="717"/>
      <c r="B1274" s="5" t="s">
        <v>4106</v>
      </c>
      <c r="C1274" s="657">
        <v>30000000</v>
      </c>
      <c r="D1274" s="13"/>
    </row>
    <row r="1275" spans="1:4">
      <c r="A1275" s="717"/>
      <c r="B1275" s="77" t="s">
        <v>4107</v>
      </c>
      <c r="C1275" s="657">
        <v>50000000</v>
      </c>
      <c r="D1275" s="13"/>
    </row>
    <row r="1276" spans="1:4">
      <c r="A1276" s="717"/>
      <c r="B1276" s="77" t="s">
        <v>4108</v>
      </c>
      <c r="C1276" s="657">
        <v>20000000</v>
      </c>
      <c r="D1276" s="13"/>
    </row>
    <row r="1277" spans="1:4">
      <c r="A1277" s="717"/>
      <c r="B1277" s="5" t="s">
        <v>4109</v>
      </c>
      <c r="C1277" s="657">
        <v>50000000</v>
      </c>
      <c r="D1277" s="13"/>
    </row>
    <row r="1278" spans="1:4">
      <c r="A1278" s="717"/>
      <c r="B1278" s="77" t="s">
        <v>4110</v>
      </c>
      <c r="C1278" s="657">
        <v>70000000</v>
      </c>
      <c r="D1278" s="13"/>
    </row>
    <row r="1279" spans="1:4">
      <c r="A1279" s="717"/>
      <c r="B1279" s="5" t="s">
        <v>4111</v>
      </c>
      <c r="C1279" s="657">
        <v>50000000</v>
      </c>
      <c r="D1279" s="13"/>
    </row>
    <row r="1280" spans="1:4">
      <c r="A1280" s="717"/>
      <c r="B1280" s="5" t="s">
        <v>4112</v>
      </c>
      <c r="C1280" s="657">
        <v>20000000</v>
      </c>
      <c r="D1280" s="13"/>
    </row>
    <row r="1281" spans="1:4">
      <c r="A1281" s="717"/>
      <c r="B1281" s="5" t="s">
        <v>4113</v>
      </c>
      <c r="C1281" s="657">
        <v>25000000</v>
      </c>
      <c r="D1281" s="13"/>
    </row>
    <row r="1282" spans="1:4">
      <c r="A1282" s="717"/>
      <c r="B1282" s="13"/>
      <c r="C1282" s="658"/>
      <c r="D1282" s="13"/>
    </row>
    <row r="1283" spans="1:4" ht="31.5">
      <c r="A1283" s="660">
        <v>135</v>
      </c>
      <c r="B1283" s="75" t="s">
        <v>2001</v>
      </c>
      <c r="C1283" s="716">
        <v>485000000</v>
      </c>
      <c r="D1283" s="13"/>
    </row>
    <row r="1284" spans="1:4">
      <c r="A1284" s="717"/>
      <c r="B1284" s="77" t="s">
        <v>4114</v>
      </c>
      <c r="C1284" s="657">
        <v>100000000</v>
      </c>
      <c r="D1284" s="13"/>
    </row>
    <row r="1285" spans="1:4">
      <c r="A1285" s="717"/>
      <c r="B1285" s="5" t="s">
        <v>4115</v>
      </c>
      <c r="C1285" s="657">
        <v>40000000</v>
      </c>
      <c r="D1285" s="13"/>
    </row>
    <row r="1286" spans="1:4">
      <c r="A1286" s="717"/>
      <c r="B1286" s="5" t="s">
        <v>4116</v>
      </c>
      <c r="C1286" s="657">
        <v>50000000</v>
      </c>
      <c r="D1286" s="654"/>
    </row>
    <row r="1287" spans="1:4">
      <c r="A1287" s="717"/>
      <c r="B1287" s="5" t="s">
        <v>4117</v>
      </c>
      <c r="C1287" s="657">
        <v>40000000</v>
      </c>
      <c r="D1287" s="13"/>
    </row>
    <row r="1288" spans="1:4">
      <c r="A1288" s="717"/>
      <c r="B1288" s="5" t="s">
        <v>4118</v>
      </c>
      <c r="C1288" s="657">
        <v>50000000</v>
      </c>
      <c r="D1288" s="13"/>
    </row>
    <row r="1289" spans="1:4">
      <c r="A1289" s="717"/>
      <c r="B1289" s="5" t="s">
        <v>4119</v>
      </c>
      <c r="C1289" s="657">
        <v>50000000</v>
      </c>
      <c r="D1289" s="13"/>
    </row>
    <row r="1290" spans="1:4">
      <c r="A1290" s="717"/>
      <c r="B1290" s="5" t="s">
        <v>4120</v>
      </c>
      <c r="C1290" s="657">
        <v>15000000</v>
      </c>
      <c r="D1290" s="13"/>
    </row>
    <row r="1291" spans="1:4">
      <c r="A1291" s="717"/>
      <c r="B1291" s="5" t="s">
        <v>4121</v>
      </c>
      <c r="C1291" s="657">
        <v>100000000</v>
      </c>
      <c r="D1291" s="13"/>
    </row>
    <row r="1292" spans="1:4">
      <c r="A1292" s="717"/>
      <c r="B1292" s="5" t="s">
        <v>4122</v>
      </c>
      <c r="C1292" s="657">
        <v>40000000</v>
      </c>
      <c r="D1292" s="13"/>
    </row>
    <row r="1293" spans="1:4">
      <c r="A1293" s="717"/>
      <c r="B1293" s="77"/>
      <c r="C1293" s="658"/>
      <c r="D1293" s="13"/>
    </row>
    <row r="1294" spans="1:4" ht="31.5">
      <c r="A1294" s="660">
        <v>136</v>
      </c>
      <c r="B1294" s="75" t="s">
        <v>2002</v>
      </c>
      <c r="C1294" s="716">
        <v>1200000000</v>
      </c>
      <c r="D1294" s="13"/>
    </row>
    <row r="1295" spans="1:4">
      <c r="A1295" s="717"/>
      <c r="B1295" s="5" t="s">
        <v>4123</v>
      </c>
      <c r="C1295" s="657">
        <v>15000000</v>
      </c>
      <c r="D1295" s="13"/>
    </row>
    <row r="1296" spans="1:4">
      <c r="A1296" s="717"/>
      <c r="B1296" s="5" t="s">
        <v>4124</v>
      </c>
      <c r="C1296" s="657">
        <v>20000000</v>
      </c>
      <c r="D1296" s="13"/>
    </row>
    <row r="1297" spans="1:4">
      <c r="A1297" s="717"/>
      <c r="B1297" s="5" t="s">
        <v>4125</v>
      </c>
      <c r="C1297" s="657">
        <v>50000000</v>
      </c>
      <c r="D1297" s="654"/>
    </row>
    <row r="1298" spans="1:4">
      <c r="A1298" s="717"/>
      <c r="B1298" s="5" t="s">
        <v>4126</v>
      </c>
      <c r="C1298" s="657">
        <v>50000000</v>
      </c>
      <c r="D1298" s="13"/>
    </row>
    <row r="1299" spans="1:4">
      <c r="A1299" s="717"/>
      <c r="B1299" s="5" t="s">
        <v>4127</v>
      </c>
      <c r="C1299" s="657">
        <v>100000000</v>
      </c>
      <c r="D1299" s="13"/>
    </row>
    <row r="1300" spans="1:4">
      <c r="A1300" s="717"/>
      <c r="B1300" s="5" t="s">
        <v>4128</v>
      </c>
      <c r="C1300" s="657">
        <v>30000000</v>
      </c>
      <c r="D1300" s="13"/>
    </row>
    <row r="1301" spans="1:4">
      <c r="A1301" s="717"/>
      <c r="B1301" s="5" t="s">
        <v>4129</v>
      </c>
      <c r="C1301" s="657">
        <v>30000000</v>
      </c>
      <c r="D1301" s="13"/>
    </row>
    <row r="1302" spans="1:4">
      <c r="A1302" s="717"/>
      <c r="B1302" s="5" t="s">
        <v>4130</v>
      </c>
      <c r="C1302" s="657">
        <v>20000000</v>
      </c>
      <c r="D1302" s="13"/>
    </row>
    <row r="1303" spans="1:4">
      <c r="A1303" s="717"/>
      <c r="B1303" s="5" t="s">
        <v>4131</v>
      </c>
      <c r="C1303" s="657">
        <v>40000000</v>
      </c>
      <c r="D1303" s="13"/>
    </row>
    <row r="1304" spans="1:4">
      <c r="A1304" s="717"/>
      <c r="B1304" s="5" t="s">
        <v>4132</v>
      </c>
      <c r="C1304" s="657">
        <v>40000000</v>
      </c>
      <c r="D1304" s="13"/>
    </row>
    <row r="1305" spans="1:4">
      <c r="A1305" s="717"/>
      <c r="B1305" s="5" t="s">
        <v>4133</v>
      </c>
      <c r="C1305" s="657">
        <v>25000000</v>
      </c>
      <c r="D1305" s="13"/>
    </row>
    <row r="1306" spans="1:4">
      <c r="A1306" s="717"/>
      <c r="B1306" s="5" t="s">
        <v>4134</v>
      </c>
      <c r="C1306" s="657">
        <v>30000000</v>
      </c>
      <c r="D1306" s="13"/>
    </row>
    <row r="1307" spans="1:4">
      <c r="A1307" s="717"/>
      <c r="B1307" s="5" t="s">
        <v>4135</v>
      </c>
      <c r="C1307" s="657">
        <v>40000000</v>
      </c>
      <c r="D1307" s="13"/>
    </row>
    <row r="1308" spans="1:4">
      <c r="A1308" s="717"/>
      <c r="B1308" s="5" t="s">
        <v>4136</v>
      </c>
      <c r="C1308" s="657">
        <v>30000000</v>
      </c>
      <c r="D1308" s="13"/>
    </row>
    <row r="1309" spans="1:4">
      <c r="A1309" s="717"/>
      <c r="B1309" s="5" t="s">
        <v>4137</v>
      </c>
      <c r="C1309" s="657">
        <v>40000000</v>
      </c>
      <c r="D1309" s="13"/>
    </row>
    <row r="1310" spans="1:4">
      <c r="A1310" s="717"/>
      <c r="B1310" s="5" t="s">
        <v>4138</v>
      </c>
      <c r="C1310" s="657">
        <v>30000000</v>
      </c>
      <c r="D1310" s="13"/>
    </row>
    <row r="1311" spans="1:4">
      <c r="A1311" s="717"/>
      <c r="B1311" s="5" t="s">
        <v>4139</v>
      </c>
      <c r="C1311" s="657">
        <v>20000000</v>
      </c>
      <c r="D1311" s="13"/>
    </row>
    <row r="1312" spans="1:4">
      <c r="A1312" s="717"/>
      <c r="B1312" s="5" t="s">
        <v>4140</v>
      </c>
      <c r="C1312" s="657">
        <v>40000000</v>
      </c>
      <c r="D1312" s="13"/>
    </row>
    <row r="1313" spans="1:4">
      <c r="A1313" s="717"/>
      <c r="B1313" s="5" t="s">
        <v>4141</v>
      </c>
      <c r="C1313" s="657">
        <v>30000000</v>
      </c>
      <c r="D1313" s="13"/>
    </row>
    <row r="1314" spans="1:4">
      <c r="A1314" s="717"/>
      <c r="B1314" s="5" t="s">
        <v>4142</v>
      </c>
      <c r="C1314" s="657">
        <v>30000000</v>
      </c>
      <c r="D1314" s="13"/>
    </row>
    <row r="1315" spans="1:4">
      <c r="A1315" s="717"/>
      <c r="B1315" s="5" t="s">
        <v>4143</v>
      </c>
      <c r="C1315" s="657">
        <v>20000000</v>
      </c>
      <c r="D1315" s="13"/>
    </row>
    <row r="1316" spans="1:4">
      <c r="A1316" s="717"/>
      <c r="B1316" s="5" t="s">
        <v>4144</v>
      </c>
      <c r="C1316" s="657">
        <v>30000000</v>
      </c>
      <c r="D1316" s="13"/>
    </row>
    <row r="1317" spans="1:4">
      <c r="A1317" s="717"/>
      <c r="B1317" s="5" t="s">
        <v>4145</v>
      </c>
      <c r="C1317" s="657">
        <v>40000000</v>
      </c>
      <c r="D1317" s="13"/>
    </row>
    <row r="1318" spans="1:4">
      <c r="A1318" s="717"/>
      <c r="B1318" s="5" t="s">
        <v>4146</v>
      </c>
      <c r="C1318" s="657">
        <v>50000000</v>
      </c>
      <c r="D1318" s="13"/>
    </row>
    <row r="1319" spans="1:4">
      <c r="A1319" s="717"/>
      <c r="B1319" s="5" t="s">
        <v>4147</v>
      </c>
      <c r="C1319" s="657">
        <v>40000000</v>
      </c>
      <c r="D1319" s="13"/>
    </row>
    <row r="1320" spans="1:4">
      <c r="A1320" s="717"/>
      <c r="B1320" s="5" t="s">
        <v>4148</v>
      </c>
      <c r="C1320" s="657">
        <v>30000000</v>
      </c>
      <c r="D1320" s="13"/>
    </row>
    <row r="1321" spans="1:4">
      <c r="A1321" s="717"/>
      <c r="B1321" s="5" t="s">
        <v>4149</v>
      </c>
      <c r="C1321" s="657">
        <v>10000000</v>
      </c>
      <c r="D1321" s="13"/>
    </row>
    <row r="1322" spans="1:4">
      <c r="A1322" s="717"/>
      <c r="B1322" s="5" t="s">
        <v>4150</v>
      </c>
      <c r="C1322" s="657">
        <v>25000000</v>
      </c>
      <c r="D1322" s="13"/>
    </row>
    <row r="1323" spans="1:4">
      <c r="A1323" s="717"/>
      <c r="B1323" s="5" t="s">
        <v>2003</v>
      </c>
      <c r="C1323" s="657">
        <v>50000000</v>
      </c>
      <c r="D1323" s="13"/>
    </row>
    <row r="1324" spans="1:4">
      <c r="A1324" s="717"/>
      <c r="B1324" s="5" t="s">
        <v>4151</v>
      </c>
      <c r="C1324" s="657">
        <v>75000000</v>
      </c>
      <c r="D1324" s="13"/>
    </row>
    <row r="1325" spans="1:4">
      <c r="A1325" s="717"/>
      <c r="B1325" s="5" t="s">
        <v>4125</v>
      </c>
      <c r="C1325" s="657">
        <v>100000000</v>
      </c>
      <c r="D1325" s="13"/>
    </row>
    <row r="1326" spans="1:4">
      <c r="A1326" s="717"/>
      <c r="B1326" s="5" t="s">
        <v>4152</v>
      </c>
      <c r="C1326" s="657">
        <v>20000000</v>
      </c>
      <c r="D1326" s="13"/>
    </row>
    <row r="1327" spans="1:4">
      <c r="A1327" s="717"/>
      <c r="B1327" s="13"/>
      <c r="C1327" s="658"/>
      <c r="D1327" s="13"/>
    </row>
    <row r="1328" spans="1:4" ht="31.5">
      <c r="A1328" s="660">
        <v>137</v>
      </c>
      <c r="B1328" s="75" t="s">
        <v>2004</v>
      </c>
      <c r="C1328" s="716">
        <v>355000000</v>
      </c>
      <c r="D1328" s="13"/>
    </row>
    <row r="1329" spans="1:4">
      <c r="A1329" s="717"/>
      <c r="B1329" s="5" t="s">
        <v>4153</v>
      </c>
      <c r="C1329" s="657">
        <v>30000000</v>
      </c>
      <c r="D1329" s="13"/>
    </row>
    <row r="1330" spans="1:4">
      <c r="A1330" s="717"/>
      <c r="B1330" s="5" t="s">
        <v>4154</v>
      </c>
      <c r="C1330" s="657">
        <v>50000000</v>
      </c>
      <c r="D1330" s="13"/>
    </row>
    <row r="1331" spans="1:4">
      <c r="A1331" s="717"/>
      <c r="B1331" s="5" t="s">
        <v>4155</v>
      </c>
      <c r="C1331" s="657">
        <v>25000000</v>
      </c>
      <c r="D1331" s="654"/>
    </row>
    <row r="1332" spans="1:4">
      <c r="A1332" s="717"/>
      <c r="B1332" s="5" t="s">
        <v>4156</v>
      </c>
      <c r="C1332" s="657">
        <v>30000000</v>
      </c>
      <c r="D1332" s="13"/>
    </row>
    <row r="1333" spans="1:4">
      <c r="A1333" s="717"/>
      <c r="B1333" s="5" t="s">
        <v>4157</v>
      </c>
      <c r="C1333" s="657">
        <v>50000000</v>
      </c>
      <c r="D1333" s="13"/>
    </row>
    <row r="1334" spans="1:4">
      <c r="A1334" s="717"/>
      <c r="B1334" s="5" t="s">
        <v>4158</v>
      </c>
      <c r="C1334" s="657">
        <v>20000000</v>
      </c>
      <c r="D1334" s="13"/>
    </row>
    <row r="1335" spans="1:4">
      <c r="A1335" s="717"/>
      <c r="B1335" s="5" t="s">
        <v>4159</v>
      </c>
      <c r="C1335" s="657">
        <v>20000000</v>
      </c>
      <c r="D1335" s="13"/>
    </row>
    <row r="1336" spans="1:4">
      <c r="A1336" s="717"/>
      <c r="B1336" s="5" t="s">
        <v>4160</v>
      </c>
      <c r="C1336" s="657">
        <v>30000000</v>
      </c>
      <c r="D1336" s="13"/>
    </row>
    <row r="1337" spans="1:4">
      <c r="A1337" s="717"/>
      <c r="B1337" s="5" t="s">
        <v>4161</v>
      </c>
      <c r="C1337" s="657">
        <v>100000000</v>
      </c>
      <c r="D1337" s="13"/>
    </row>
    <row r="1338" spans="1:4">
      <c r="A1338" s="717"/>
      <c r="B1338" s="13"/>
      <c r="C1338" s="658"/>
      <c r="D1338" s="13"/>
    </row>
    <row r="1339" spans="1:4" ht="31.5">
      <c r="A1339" s="660">
        <v>138</v>
      </c>
      <c r="B1339" s="75" t="s">
        <v>2005</v>
      </c>
      <c r="C1339" s="716">
        <v>140000000</v>
      </c>
      <c r="D1339" s="13"/>
    </row>
    <row r="1340" spans="1:4">
      <c r="A1340" s="717"/>
      <c r="B1340" s="5" t="s">
        <v>2006</v>
      </c>
      <c r="C1340" s="657">
        <v>75000000</v>
      </c>
      <c r="D1340" s="13"/>
    </row>
    <row r="1341" spans="1:4">
      <c r="A1341" s="717"/>
      <c r="B1341" s="5" t="s">
        <v>4162</v>
      </c>
      <c r="C1341" s="657">
        <v>40000000</v>
      </c>
      <c r="D1341" s="13"/>
    </row>
    <row r="1342" spans="1:4">
      <c r="A1342" s="717"/>
      <c r="B1342" s="5" t="s">
        <v>4163</v>
      </c>
      <c r="C1342" s="657">
        <v>25000000</v>
      </c>
      <c r="D1342" s="654"/>
    </row>
    <row r="1343" spans="1:4">
      <c r="A1343" s="717"/>
      <c r="B1343" s="13"/>
      <c r="C1343" s="658"/>
      <c r="D1343" s="13"/>
    </row>
    <row r="1344" spans="1:4" ht="31.5">
      <c r="A1344" s="660">
        <v>139</v>
      </c>
      <c r="B1344" s="75" t="s">
        <v>2007</v>
      </c>
      <c r="C1344" s="716">
        <v>280000000</v>
      </c>
      <c r="D1344" s="13"/>
    </row>
    <row r="1345" spans="1:4">
      <c r="A1345" s="717"/>
      <c r="B1345" s="5" t="s">
        <v>4164</v>
      </c>
      <c r="C1345" s="657">
        <v>50000000</v>
      </c>
      <c r="D1345" s="13"/>
    </row>
    <row r="1346" spans="1:4">
      <c r="A1346" s="717"/>
      <c r="B1346" s="5" t="s">
        <v>4165</v>
      </c>
      <c r="C1346" s="657">
        <v>15000000</v>
      </c>
      <c r="D1346" s="13"/>
    </row>
    <row r="1347" spans="1:4">
      <c r="A1347" s="717"/>
      <c r="B1347" s="77" t="s">
        <v>4166</v>
      </c>
      <c r="C1347" s="657">
        <v>50000000</v>
      </c>
      <c r="D1347" s="654"/>
    </row>
    <row r="1348" spans="1:4">
      <c r="A1348" s="717"/>
      <c r="B1348" s="5" t="s">
        <v>4167</v>
      </c>
      <c r="C1348" s="657">
        <v>20000000</v>
      </c>
      <c r="D1348" s="13"/>
    </row>
    <row r="1349" spans="1:4">
      <c r="A1349" s="717"/>
      <c r="B1349" s="5" t="s">
        <v>4168</v>
      </c>
      <c r="C1349" s="657">
        <v>25000000</v>
      </c>
      <c r="D1349" s="13"/>
    </row>
    <row r="1350" spans="1:4">
      <c r="A1350" s="717"/>
      <c r="B1350" s="5" t="s">
        <v>4169</v>
      </c>
      <c r="C1350" s="657">
        <v>25000000</v>
      </c>
      <c r="D1350" s="13"/>
    </row>
    <row r="1351" spans="1:4">
      <c r="A1351" s="717"/>
      <c r="B1351" s="5" t="s">
        <v>4170</v>
      </c>
      <c r="C1351" s="657">
        <v>25000000</v>
      </c>
      <c r="D1351" s="13"/>
    </row>
    <row r="1352" spans="1:4">
      <c r="A1352" s="717"/>
      <c r="B1352" s="5" t="s">
        <v>4171</v>
      </c>
      <c r="C1352" s="657">
        <v>40000000</v>
      </c>
      <c r="D1352" s="13"/>
    </row>
    <row r="1353" spans="1:4">
      <c r="A1353" s="717"/>
      <c r="B1353" s="5" t="s">
        <v>4172</v>
      </c>
      <c r="C1353" s="657">
        <v>30000000</v>
      </c>
      <c r="D1353" s="13"/>
    </row>
    <row r="1354" spans="1:4">
      <c r="A1354" s="717"/>
      <c r="B1354" s="77"/>
      <c r="C1354" s="658"/>
      <c r="D1354" s="13"/>
    </row>
    <row r="1355" spans="1:4" ht="31.5">
      <c r="A1355" s="660">
        <v>140</v>
      </c>
      <c r="B1355" s="75" t="s">
        <v>2008</v>
      </c>
      <c r="C1355" s="716">
        <v>360000000</v>
      </c>
      <c r="D1355" s="13"/>
    </row>
    <row r="1356" spans="1:4">
      <c r="A1356" s="717"/>
      <c r="B1356" s="5" t="s">
        <v>4173</v>
      </c>
      <c r="C1356" s="657">
        <v>10000000</v>
      </c>
      <c r="D1356" s="13"/>
    </row>
    <row r="1357" spans="1:4">
      <c r="A1357" s="717"/>
      <c r="B1357" s="5" t="s">
        <v>4174</v>
      </c>
      <c r="C1357" s="657">
        <v>50000000</v>
      </c>
      <c r="D1357" s="13"/>
    </row>
    <row r="1358" spans="1:4">
      <c r="A1358" s="717"/>
      <c r="B1358" s="5" t="s">
        <v>4175</v>
      </c>
      <c r="C1358" s="657">
        <v>150000000</v>
      </c>
      <c r="D1358" s="654"/>
    </row>
    <row r="1359" spans="1:4">
      <c r="A1359" s="717"/>
      <c r="B1359" s="5" t="s">
        <v>4176</v>
      </c>
      <c r="C1359" s="657">
        <v>50000000</v>
      </c>
      <c r="D1359" s="13"/>
    </row>
    <row r="1360" spans="1:4">
      <c r="A1360" s="717"/>
      <c r="B1360" s="5" t="s">
        <v>4177</v>
      </c>
      <c r="C1360" s="657">
        <v>35000000</v>
      </c>
      <c r="D1360" s="13"/>
    </row>
    <row r="1361" spans="1:4">
      <c r="A1361" s="717"/>
      <c r="B1361" s="5" t="s">
        <v>4178</v>
      </c>
      <c r="C1361" s="657">
        <v>35000000</v>
      </c>
      <c r="D1361" s="13"/>
    </row>
    <row r="1362" spans="1:4">
      <c r="A1362" s="717"/>
      <c r="B1362" s="5" t="s">
        <v>4179</v>
      </c>
      <c r="C1362" s="657">
        <v>30000000</v>
      </c>
      <c r="D1362" s="13"/>
    </row>
    <row r="1363" spans="1:4">
      <c r="A1363" s="717"/>
      <c r="B1363" s="13"/>
      <c r="C1363" s="658"/>
      <c r="D1363" s="13"/>
    </row>
    <row r="1364" spans="1:4">
      <c r="A1364" s="660">
        <v>141</v>
      </c>
      <c r="B1364" s="75" t="s">
        <v>2009</v>
      </c>
      <c r="C1364" s="716">
        <v>260000000</v>
      </c>
      <c r="D1364" s="13"/>
    </row>
    <row r="1365" spans="1:4">
      <c r="A1365" s="717"/>
      <c r="B1365" s="5" t="s">
        <v>4180</v>
      </c>
      <c r="C1365" s="657">
        <v>10000000</v>
      </c>
      <c r="D1365" s="13"/>
    </row>
    <row r="1366" spans="1:4">
      <c r="A1366" s="717"/>
      <c r="B1366" s="5" t="s">
        <v>4181</v>
      </c>
      <c r="C1366" s="657">
        <v>15000000</v>
      </c>
      <c r="D1366" s="13"/>
    </row>
    <row r="1367" spans="1:4">
      <c r="A1367" s="717"/>
      <c r="B1367" s="5" t="s">
        <v>4182</v>
      </c>
      <c r="C1367" s="657">
        <v>15000000</v>
      </c>
      <c r="D1367" s="654"/>
    </row>
    <row r="1368" spans="1:4">
      <c r="A1368" s="717"/>
      <c r="B1368" s="5" t="s">
        <v>4183</v>
      </c>
      <c r="C1368" s="657">
        <v>20000000</v>
      </c>
      <c r="D1368" s="13"/>
    </row>
    <row r="1369" spans="1:4">
      <c r="A1369" s="717"/>
      <c r="B1369" s="5" t="s">
        <v>4184</v>
      </c>
      <c r="C1369" s="657">
        <v>15000000</v>
      </c>
      <c r="D1369" s="13"/>
    </row>
    <row r="1370" spans="1:4">
      <c r="A1370" s="717"/>
      <c r="B1370" s="5" t="s">
        <v>4185</v>
      </c>
      <c r="C1370" s="657">
        <v>20000000</v>
      </c>
      <c r="D1370" s="13"/>
    </row>
    <row r="1371" spans="1:4">
      <c r="A1371" s="717"/>
      <c r="B1371" s="5" t="s">
        <v>4186</v>
      </c>
      <c r="C1371" s="657">
        <v>30000000</v>
      </c>
      <c r="D1371" s="13"/>
    </row>
    <row r="1372" spans="1:4">
      <c r="A1372" s="717"/>
      <c r="B1372" s="5" t="s">
        <v>4187</v>
      </c>
      <c r="C1372" s="657">
        <v>40000000</v>
      </c>
      <c r="D1372" s="13"/>
    </row>
    <row r="1373" spans="1:4">
      <c r="A1373" s="717"/>
      <c r="B1373" s="5" t="s">
        <v>4188</v>
      </c>
      <c r="C1373" s="657">
        <v>35000000</v>
      </c>
      <c r="D1373" s="13"/>
    </row>
    <row r="1374" spans="1:4">
      <c r="A1374" s="717"/>
      <c r="B1374" s="5" t="s">
        <v>4189</v>
      </c>
      <c r="C1374" s="657">
        <v>50000000</v>
      </c>
      <c r="D1374" s="13"/>
    </row>
    <row r="1375" spans="1:4">
      <c r="A1375" s="717"/>
      <c r="B1375" s="5" t="s">
        <v>4190</v>
      </c>
      <c r="C1375" s="657">
        <v>10000000</v>
      </c>
      <c r="D1375" s="13"/>
    </row>
    <row r="1376" spans="1:4">
      <c r="A1376" s="717"/>
      <c r="B1376" s="13"/>
      <c r="C1376" s="658"/>
      <c r="D1376" s="13"/>
    </row>
    <row r="1377" spans="1:4">
      <c r="A1377" s="660">
        <v>142</v>
      </c>
      <c r="B1377" s="75" t="s">
        <v>2010</v>
      </c>
      <c r="C1377" s="716">
        <v>160000000</v>
      </c>
      <c r="D1377" s="13"/>
    </row>
    <row r="1378" spans="1:4">
      <c r="A1378" s="717"/>
      <c r="B1378" s="77" t="s">
        <v>4191</v>
      </c>
      <c r="C1378" s="657">
        <v>20000000</v>
      </c>
      <c r="D1378" s="13"/>
    </row>
    <row r="1379" spans="1:4">
      <c r="A1379" s="717"/>
      <c r="B1379" s="5" t="s">
        <v>4192</v>
      </c>
      <c r="C1379" s="657">
        <v>25000000</v>
      </c>
      <c r="D1379" s="13"/>
    </row>
    <row r="1380" spans="1:4">
      <c r="A1380" s="717"/>
      <c r="B1380" s="5" t="s">
        <v>4193</v>
      </c>
      <c r="C1380" s="657">
        <v>15000000</v>
      </c>
      <c r="D1380" s="654"/>
    </row>
    <row r="1381" spans="1:4">
      <c r="A1381" s="717"/>
      <c r="B1381" s="5" t="s">
        <v>4194</v>
      </c>
      <c r="C1381" s="657">
        <v>100000000</v>
      </c>
      <c r="D1381" s="13"/>
    </row>
    <row r="1382" spans="1:4">
      <c r="A1382" s="717"/>
      <c r="B1382" s="77"/>
      <c r="C1382" s="658"/>
      <c r="D1382" s="13"/>
    </row>
    <row r="1383" spans="1:4">
      <c r="A1383" s="660">
        <v>143</v>
      </c>
      <c r="B1383" s="75" t="s">
        <v>2011</v>
      </c>
      <c r="C1383" s="716">
        <v>350000000</v>
      </c>
      <c r="D1383" s="13"/>
    </row>
    <row r="1384" spans="1:4">
      <c r="A1384" s="717"/>
      <c r="B1384" s="5" t="s">
        <v>4195</v>
      </c>
      <c r="C1384" s="657">
        <v>75000000</v>
      </c>
      <c r="D1384" s="13"/>
    </row>
    <row r="1385" spans="1:4">
      <c r="A1385" s="717"/>
      <c r="B1385" s="5" t="s">
        <v>4196</v>
      </c>
      <c r="C1385" s="657">
        <v>200000000</v>
      </c>
      <c r="D1385" s="13"/>
    </row>
    <row r="1386" spans="1:4">
      <c r="A1386" s="717"/>
      <c r="B1386" s="5" t="s">
        <v>4197</v>
      </c>
      <c r="C1386" s="657">
        <v>50000000</v>
      </c>
      <c r="D1386" s="654"/>
    </row>
    <row r="1387" spans="1:4">
      <c r="A1387" s="717"/>
      <c r="B1387" s="5" t="s">
        <v>4198</v>
      </c>
      <c r="C1387" s="657">
        <v>25000000</v>
      </c>
      <c r="D1387" s="13"/>
    </row>
    <row r="1388" spans="1:4">
      <c r="A1388" s="717"/>
      <c r="B1388" s="13"/>
      <c r="C1388" s="658"/>
      <c r="D1388" s="13"/>
    </row>
    <row r="1389" spans="1:4">
      <c r="A1389" s="660">
        <v>144</v>
      </c>
      <c r="B1389" s="75" t="s">
        <v>2012</v>
      </c>
      <c r="C1389" s="716">
        <v>115000000</v>
      </c>
      <c r="D1389" s="13"/>
    </row>
    <row r="1390" spans="1:4">
      <c r="A1390" s="717"/>
      <c r="B1390" s="5" t="s">
        <v>4199</v>
      </c>
      <c r="C1390" s="657">
        <v>15000000</v>
      </c>
      <c r="D1390" s="13"/>
    </row>
    <row r="1391" spans="1:4">
      <c r="A1391" s="717"/>
      <c r="B1391" s="5" t="s">
        <v>4200</v>
      </c>
      <c r="C1391" s="657">
        <v>100000000</v>
      </c>
      <c r="D1391" s="13"/>
    </row>
    <row r="1392" spans="1:4">
      <c r="A1392" s="717"/>
      <c r="B1392" s="13"/>
      <c r="C1392" s="658"/>
      <c r="D1392" s="13"/>
    </row>
    <row r="1393" spans="1:4">
      <c r="A1393" s="660">
        <v>145</v>
      </c>
      <c r="B1393" s="75" t="s">
        <v>2013</v>
      </c>
      <c r="C1393" s="716">
        <v>125000000</v>
      </c>
      <c r="D1393" s="13"/>
    </row>
    <row r="1394" spans="1:4">
      <c r="A1394" s="717"/>
      <c r="B1394" s="5" t="s">
        <v>4201</v>
      </c>
      <c r="C1394" s="657">
        <v>125000000</v>
      </c>
      <c r="D1394" s="13"/>
    </row>
    <row r="1395" spans="1:4">
      <c r="A1395" s="717"/>
      <c r="B1395" s="13"/>
      <c r="C1395" s="658"/>
      <c r="D1395" s="13"/>
    </row>
    <row r="1396" spans="1:4">
      <c r="A1396" s="660">
        <v>146</v>
      </c>
      <c r="B1396" s="75" t="s">
        <v>2014</v>
      </c>
      <c r="C1396" s="716">
        <v>125000000</v>
      </c>
      <c r="D1396" s="13"/>
    </row>
    <row r="1397" spans="1:4">
      <c r="A1397" s="717"/>
      <c r="B1397" s="5" t="s">
        <v>4202</v>
      </c>
      <c r="C1397" s="657">
        <v>40000000</v>
      </c>
      <c r="D1397" s="13"/>
    </row>
    <row r="1398" spans="1:4">
      <c r="A1398" s="717"/>
      <c r="B1398" s="5" t="s">
        <v>4203</v>
      </c>
      <c r="C1398" s="657">
        <v>20000000</v>
      </c>
      <c r="D1398" s="13"/>
    </row>
    <row r="1399" spans="1:4">
      <c r="A1399" s="717"/>
      <c r="B1399" s="77" t="s">
        <v>4204</v>
      </c>
      <c r="C1399" s="657">
        <v>15000000</v>
      </c>
      <c r="D1399" s="654"/>
    </row>
    <row r="1400" spans="1:4">
      <c r="A1400" s="717"/>
      <c r="B1400" s="77" t="s">
        <v>4205</v>
      </c>
      <c r="C1400" s="657">
        <v>50000000</v>
      </c>
      <c r="D1400" s="13"/>
    </row>
    <row r="1401" spans="1:4">
      <c r="A1401" s="717"/>
      <c r="B1401" s="13"/>
      <c r="C1401" s="658"/>
      <c r="D1401" s="13"/>
    </row>
    <row r="1402" spans="1:4">
      <c r="A1402" s="660">
        <v>147</v>
      </c>
      <c r="B1402" s="75" t="s">
        <v>2015</v>
      </c>
      <c r="C1402" s="716">
        <v>305000000</v>
      </c>
      <c r="D1402" s="13"/>
    </row>
    <row r="1403" spans="1:4">
      <c r="A1403" s="717"/>
      <c r="B1403" s="5" t="s">
        <v>4206</v>
      </c>
      <c r="C1403" s="657">
        <v>100000000</v>
      </c>
      <c r="D1403" s="13"/>
    </row>
    <row r="1404" spans="1:4">
      <c r="A1404" s="717"/>
      <c r="B1404" s="5" t="s">
        <v>4207</v>
      </c>
      <c r="C1404" s="657">
        <v>50000000</v>
      </c>
      <c r="D1404" s="13"/>
    </row>
    <row r="1405" spans="1:4">
      <c r="A1405" s="717"/>
      <c r="B1405" s="5" t="s">
        <v>4208</v>
      </c>
      <c r="C1405" s="657">
        <v>25000000</v>
      </c>
      <c r="D1405" s="654"/>
    </row>
    <row r="1406" spans="1:4">
      <c r="A1406" s="717"/>
      <c r="B1406" s="77" t="s">
        <v>4209</v>
      </c>
      <c r="C1406" s="657">
        <v>5000000</v>
      </c>
      <c r="D1406" s="13"/>
    </row>
    <row r="1407" spans="1:4">
      <c r="A1407" s="717"/>
      <c r="B1407" s="5" t="s">
        <v>4210</v>
      </c>
      <c r="C1407" s="657">
        <v>10000000</v>
      </c>
      <c r="D1407" s="13"/>
    </row>
    <row r="1408" spans="1:4">
      <c r="A1408" s="717"/>
      <c r="B1408" s="5" t="s">
        <v>4211</v>
      </c>
      <c r="C1408" s="657">
        <v>100000000</v>
      </c>
      <c r="D1408" s="13"/>
    </row>
    <row r="1409" spans="1:4">
      <c r="A1409" s="717"/>
      <c r="B1409" s="5" t="s">
        <v>4212</v>
      </c>
      <c r="C1409" s="657">
        <v>15000000</v>
      </c>
      <c r="D1409" s="13"/>
    </row>
    <row r="1410" spans="1:4">
      <c r="A1410" s="717"/>
      <c r="B1410" s="13"/>
      <c r="C1410" s="658"/>
      <c r="D1410" s="13"/>
    </row>
    <row r="1411" spans="1:4">
      <c r="A1411" s="660">
        <v>148</v>
      </c>
      <c r="B1411" s="75" t="s">
        <v>2016</v>
      </c>
      <c r="C1411" s="716">
        <v>120000000</v>
      </c>
      <c r="D1411" s="13"/>
    </row>
    <row r="1412" spans="1:4">
      <c r="A1412" s="717"/>
      <c r="B1412" s="5" t="s">
        <v>4213</v>
      </c>
      <c r="C1412" s="657">
        <v>20000000</v>
      </c>
      <c r="D1412" s="13"/>
    </row>
    <row r="1413" spans="1:4">
      <c r="A1413" s="717"/>
      <c r="B1413" s="5" t="s">
        <v>4214</v>
      </c>
      <c r="C1413" s="657">
        <v>50000000</v>
      </c>
      <c r="D1413" s="13"/>
    </row>
    <row r="1414" spans="1:4">
      <c r="A1414" s="717"/>
      <c r="B1414" s="77" t="s">
        <v>4215</v>
      </c>
      <c r="C1414" s="657">
        <v>50000000</v>
      </c>
      <c r="D1414" s="654"/>
    </row>
    <row r="1415" spans="1:4">
      <c r="A1415" s="717"/>
      <c r="B1415" s="13"/>
      <c r="C1415" s="658"/>
      <c r="D1415" s="13"/>
    </row>
    <row r="1416" spans="1:4">
      <c r="A1416" s="660">
        <v>149</v>
      </c>
      <c r="B1416" s="75" t="s">
        <v>2017</v>
      </c>
      <c r="C1416" s="716">
        <v>170000000</v>
      </c>
      <c r="D1416" s="13"/>
    </row>
    <row r="1417" spans="1:4" ht="31.5">
      <c r="A1417" s="717"/>
      <c r="B1417" s="77" t="s">
        <v>4216</v>
      </c>
      <c r="C1417" s="657">
        <v>125000000</v>
      </c>
      <c r="D1417" s="13"/>
    </row>
    <row r="1418" spans="1:4">
      <c r="A1418" s="717"/>
      <c r="B1418" s="5" t="s">
        <v>4217</v>
      </c>
      <c r="C1418" s="657">
        <v>15000000</v>
      </c>
      <c r="D1418" s="13"/>
    </row>
    <row r="1419" spans="1:4">
      <c r="A1419" s="364"/>
      <c r="B1419" s="77" t="s">
        <v>4218</v>
      </c>
      <c r="C1419" s="657">
        <v>10000000</v>
      </c>
      <c r="D1419" s="654"/>
    </row>
    <row r="1420" spans="1:4">
      <c r="A1420" s="364"/>
      <c r="B1420" s="77" t="s">
        <v>4219</v>
      </c>
      <c r="C1420" s="657">
        <v>10000000</v>
      </c>
      <c r="D1420" s="13"/>
    </row>
    <row r="1421" spans="1:4">
      <c r="A1421" s="364"/>
      <c r="B1421" s="5" t="s">
        <v>4220</v>
      </c>
      <c r="C1421" s="657">
        <v>10000000</v>
      </c>
      <c r="D1421" s="13"/>
    </row>
    <row r="1422" spans="1:4">
      <c r="A1422" s="364"/>
      <c r="B1422" s="77"/>
      <c r="C1422" s="658"/>
      <c r="D1422" s="13"/>
    </row>
    <row r="1423" spans="1:4">
      <c r="A1423" s="117">
        <v>150</v>
      </c>
      <c r="B1423" s="75" t="s">
        <v>2018</v>
      </c>
      <c r="C1423" s="716">
        <v>35000000</v>
      </c>
      <c r="D1423" s="13"/>
    </row>
    <row r="1424" spans="1:4">
      <c r="A1424" s="364"/>
      <c r="B1424" s="77" t="s">
        <v>4221</v>
      </c>
      <c r="C1424" s="657">
        <v>35000000</v>
      </c>
      <c r="D1424" s="13"/>
    </row>
    <row r="1425" spans="1:4">
      <c r="A1425" s="364"/>
      <c r="B1425" s="13"/>
      <c r="C1425" s="658"/>
      <c r="D1425" s="13"/>
    </row>
    <row r="1426" spans="1:4">
      <c r="A1426" s="117">
        <v>151</v>
      </c>
      <c r="B1426" s="75" t="s">
        <v>2019</v>
      </c>
      <c r="C1426" s="716">
        <v>105000000</v>
      </c>
      <c r="D1426" s="13"/>
    </row>
    <row r="1427" spans="1:4">
      <c r="A1427" s="364"/>
      <c r="B1427" s="5" t="s">
        <v>4222</v>
      </c>
      <c r="C1427" s="657">
        <v>20000000</v>
      </c>
      <c r="D1427" s="13"/>
    </row>
    <row r="1428" spans="1:4">
      <c r="A1428" s="364"/>
      <c r="B1428" s="77" t="s">
        <v>4223</v>
      </c>
      <c r="C1428" s="657">
        <v>50000000</v>
      </c>
      <c r="D1428" s="13"/>
    </row>
    <row r="1429" spans="1:4">
      <c r="A1429" s="364"/>
      <c r="B1429" s="5" t="s">
        <v>4224</v>
      </c>
      <c r="C1429" s="657">
        <v>15000000</v>
      </c>
      <c r="D1429" s="654"/>
    </row>
    <row r="1430" spans="1:4">
      <c r="A1430" s="364"/>
      <c r="B1430" s="5" t="s">
        <v>4225</v>
      </c>
      <c r="C1430" s="657">
        <v>20000000</v>
      </c>
      <c r="D1430" s="13"/>
    </row>
    <row r="1431" spans="1:4">
      <c r="A1431" s="364"/>
      <c r="B1431" s="77"/>
      <c r="C1431" s="658"/>
      <c r="D1431" s="13"/>
    </row>
    <row r="1432" spans="1:4">
      <c r="A1432" s="117">
        <v>152</v>
      </c>
      <c r="B1432" s="75" t="s">
        <v>2020</v>
      </c>
      <c r="C1432" s="661"/>
      <c r="D1432" s="654"/>
    </row>
    <row r="1433" spans="1:4">
      <c r="A1433" s="364"/>
      <c r="B1433" s="5" t="s">
        <v>4226</v>
      </c>
      <c r="C1433" s="657">
        <v>40000000</v>
      </c>
      <c r="D1433" s="13"/>
    </row>
    <row r="1434" spans="1:4">
      <c r="A1434" s="364"/>
      <c r="B1434" s="5" t="s">
        <v>4227</v>
      </c>
      <c r="C1434" s="657">
        <v>15000000</v>
      </c>
      <c r="D1434" s="13"/>
    </row>
    <row r="1435" spans="1:4">
      <c r="A1435" s="364"/>
      <c r="B1435" s="13"/>
      <c r="C1435" s="658"/>
      <c r="D1435" s="13"/>
    </row>
    <row r="1436" spans="1:4" ht="31.5">
      <c r="A1436" s="117">
        <v>153</v>
      </c>
      <c r="B1436" s="75" t="s">
        <v>2021</v>
      </c>
      <c r="C1436" s="716">
        <v>115000000</v>
      </c>
      <c r="D1436" s="13"/>
    </row>
    <row r="1437" spans="1:4">
      <c r="A1437" s="364"/>
      <c r="B1437" s="5" t="s">
        <v>4228</v>
      </c>
      <c r="C1437" s="657">
        <v>15000000</v>
      </c>
      <c r="D1437" s="13"/>
    </row>
    <row r="1438" spans="1:4">
      <c r="A1438" s="364"/>
      <c r="B1438" s="77" t="s">
        <v>4229</v>
      </c>
      <c r="C1438" s="657">
        <v>50000000</v>
      </c>
      <c r="D1438" s="13"/>
    </row>
    <row r="1439" spans="1:4">
      <c r="A1439" s="364"/>
      <c r="B1439" s="5" t="s">
        <v>4230</v>
      </c>
      <c r="C1439" s="657">
        <v>50000000</v>
      </c>
      <c r="D1439" s="654"/>
    </row>
    <row r="1440" spans="1:4">
      <c r="A1440" s="364"/>
      <c r="B1440" s="77"/>
      <c r="C1440" s="658"/>
      <c r="D1440" s="13"/>
    </row>
    <row r="1441" spans="1:4">
      <c r="A1441" s="117">
        <v>154</v>
      </c>
      <c r="B1441" s="75" t="s">
        <v>2022</v>
      </c>
      <c r="C1441" s="716">
        <v>15000000</v>
      </c>
      <c r="D1441" s="13"/>
    </row>
    <row r="1442" spans="1:4">
      <c r="A1442" s="364"/>
      <c r="B1442" s="5" t="s">
        <v>4231</v>
      </c>
      <c r="C1442" s="657">
        <v>15000000</v>
      </c>
      <c r="D1442" s="13"/>
    </row>
    <row r="1443" spans="1:4">
      <c r="A1443" s="364"/>
      <c r="B1443" s="13"/>
      <c r="C1443" s="658"/>
      <c r="D1443" s="13"/>
    </row>
    <row r="1444" spans="1:4">
      <c r="A1444" s="117">
        <v>155</v>
      </c>
      <c r="B1444" s="75" t="s">
        <v>2023</v>
      </c>
      <c r="C1444" s="716">
        <v>35000000</v>
      </c>
      <c r="D1444" s="13"/>
    </row>
    <row r="1445" spans="1:4">
      <c r="A1445" s="364"/>
      <c r="B1445" s="5" t="s">
        <v>4232</v>
      </c>
      <c r="C1445" s="657">
        <v>20000000</v>
      </c>
      <c r="D1445" s="13"/>
    </row>
    <row r="1446" spans="1:4">
      <c r="A1446" s="364"/>
      <c r="B1446" s="5" t="s">
        <v>4233</v>
      </c>
      <c r="C1446" s="657">
        <v>15000000</v>
      </c>
      <c r="D1446" s="13"/>
    </row>
    <row r="1447" spans="1:4">
      <c r="A1447" s="364"/>
      <c r="B1447" s="13"/>
      <c r="C1447" s="658"/>
      <c r="D1447" s="13"/>
    </row>
    <row r="1448" spans="1:4">
      <c r="A1448" s="117">
        <v>156</v>
      </c>
      <c r="B1448" s="75" t="s">
        <v>2024</v>
      </c>
      <c r="C1448" s="716">
        <v>45000000</v>
      </c>
      <c r="D1448" s="13"/>
    </row>
    <row r="1449" spans="1:4">
      <c r="A1449" s="364"/>
      <c r="B1449" s="5" t="s">
        <v>4234</v>
      </c>
      <c r="C1449" s="657">
        <v>30000000</v>
      </c>
      <c r="D1449" s="13"/>
    </row>
    <row r="1450" spans="1:4">
      <c r="A1450" s="364"/>
      <c r="B1450" s="5" t="s">
        <v>4235</v>
      </c>
      <c r="C1450" s="657">
        <v>15000000</v>
      </c>
      <c r="D1450" s="13"/>
    </row>
    <row r="1451" spans="1:4">
      <c r="A1451" s="364"/>
      <c r="B1451" s="13"/>
      <c r="C1451" s="658"/>
      <c r="D1451" s="13"/>
    </row>
    <row r="1452" spans="1:4">
      <c r="A1452" s="117">
        <v>157</v>
      </c>
      <c r="B1452" s="75" t="s">
        <v>2025</v>
      </c>
      <c r="C1452" s="716">
        <v>265000000</v>
      </c>
      <c r="D1452" s="13"/>
    </row>
    <row r="1453" spans="1:4">
      <c r="A1453" s="364"/>
      <c r="B1453" s="5" t="s">
        <v>4236</v>
      </c>
      <c r="C1453" s="657">
        <v>25000000</v>
      </c>
      <c r="D1453" s="13"/>
    </row>
    <row r="1454" spans="1:4">
      <c r="A1454" s="364"/>
      <c r="B1454" s="77" t="s">
        <v>4237</v>
      </c>
      <c r="C1454" s="657">
        <v>50000000</v>
      </c>
      <c r="D1454" s="13"/>
    </row>
    <row r="1455" spans="1:4">
      <c r="A1455" s="364"/>
      <c r="B1455" s="77" t="s">
        <v>4238</v>
      </c>
      <c r="C1455" s="657">
        <v>30000000</v>
      </c>
      <c r="D1455" s="654"/>
    </row>
    <row r="1456" spans="1:4">
      <c r="A1456" s="364"/>
      <c r="B1456" s="77" t="s">
        <v>4239</v>
      </c>
      <c r="C1456" s="657">
        <v>20000000</v>
      </c>
      <c r="D1456" s="13"/>
    </row>
    <row r="1457" spans="1:4">
      <c r="A1457" s="364"/>
      <c r="B1457" s="5" t="s">
        <v>4240</v>
      </c>
      <c r="C1457" s="657">
        <v>25000000</v>
      </c>
      <c r="D1457" s="13"/>
    </row>
    <row r="1458" spans="1:4">
      <c r="A1458" s="364"/>
      <c r="B1458" s="5" t="s">
        <v>4241</v>
      </c>
      <c r="C1458" s="657">
        <v>25000000</v>
      </c>
      <c r="D1458" s="13"/>
    </row>
    <row r="1459" spans="1:4">
      <c r="A1459" s="364"/>
      <c r="B1459" s="5" t="s">
        <v>4242</v>
      </c>
      <c r="C1459" s="657">
        <v>25000000</v>
      </c>
      <c r="D1459" s="13"/>
    </row>
    <row r="1460" spans="1:4">
      <c r="A1460" s="364"/>
      <c r="B1460" s="5" t="s">
        <v>4243</v>
      </c>
      <c r="C1460" s="657">
        <v>20000000</v>
      </c>
      <c r="D1460" s="13"/>
    </row>
    <row r="1461" spans="1:4">
      <c r="A1461" s="364"/>
      <c r="B1461" s="5" t="s">
        <v>4244</v>
      </c>
      <c r="C1461" s="657">
        <v>20000000</v>
      </c>
      <c r="D1461" s="13"/>
    </row>
    <row r="1462" spans="1:4">
      <c r="A1462" s="364"/>
      <c r="B1462" s="5" t="s">
        <v>4245</v>
      </c>
      <c r="C1462" s="657">
        <v>10000000</v>
      </c>
      <c r="D1462" s="13"/>
    </row>
    <row r="1463" spans="1:4">
      <c r="A1463" s="364"/>
      <c r="B1463" s="77" t="s">
        <v>4246</v>
      </c>
      <c r="C1463" s="657">
        <v>15000000</v>
      </c>
      <c r="D1463" s="13"/>
    </row>
    <row r="1464" spans="1:4">
      <c r="A1464" s="364"/>
      <c r="B1464" s="13"/>
      <c r="C1464" s="658"/>
      <c r="D1464" s="13"/>
    </row>
    <row r="1465" spans="1:4">
      <c r="A1465" s="117">
        <v>158</v>
      </c>
      <c r="B1465" s="75" t="s">
        <v>2026</v>
      </c>
      <c r="C1465" s="716">
        <v>90000000</v>
      </c>
      <c r="D1465" s="13"/>
    </row>
    <row r="1466" spans="1:4">
      <c r="A1466" s="364"/>
      <c r="B1466" s="5" t="s">
        <v>4247</v>
      </c>
      <c r="C1466" s="657">
        <v>25000000</v>
      </c>
      <c r="D1466" s="13"/>
    </row>
    <row r="1467" spans="1:4">
      <c r="A1467" s="364"/>
      <c r="B1467" s="5" t="s">
        <v>4248</v>
      </c>
      <c r="C1467" s="657">
        <v>25000000</v>
      </c>
      <c r="D1467" s="13"/>
    </row>
    <row r="1468" spans="1:4">
      <c r="A1468" s="364"/>
      <c r="B1468" s="5" t="s">
        <v>4249</v>
      </c>
      <c r="C1468" s="657">
        <v>25000000</v>
      </c>
      <c r="D1468" s="654"/>
    </row>
    <row r="1469" spans="1:4">
      <c r="A1469" s="364"/>
      <c r="B1469" s="5" t="s">
        <v>4250</v>
      </c>
      <c r="C1469" s="657">
        <v>15000000</v>
      </c>
      <c r="D1469" s="13"/>
    </row>
    <row r="1470" spans="1:4">
      <c r="A1470" s="364"/>
      <c r="B1470" s="13"/>
      <c r="C1470" s="658"/>
      <c r="D1470" s="13"/>
    </row>
    <row r="1471" spans="1:4">
      <c r="A1471" s="117">
        <v>159</v>
      </c>
      <c r="B1471" s="75" t="s">
        <v>2027</v>
      </c>
      <c r="C1471" s="716">
        <v>155000000</v>
      </c>
      <c r="D1471" s="13"/>
    </row>
    <row r="1472" spans="1:4">
      <c r="A1472" s="364"/>
      <c r="B1472" s="5" t="s">
        <v>4251</v>
      </c>
      <c r="C1472" s="657">
        <v>20000000</v>
      </c>
      <c r="D1472" s="13"/>
    </row>
    <row r="1473" spans="1:4">
      <c r="A1473" s="364"/>
      <c r="B1473" s="5" t="s">
        <v>4252</v>
      </c>
      <c r="C1473" s="657">
        <v>20000000</v>
      </c>
      <c r="D1473" s="13"/>
    </row>
    <row r="1474" spans="1:4">
      <c r="A1474" s="364"/>
      <c r="B1474" s="5" t="s">
        <v>4253</v>
      </c>
      <c r="C1474" s="657">
        <v>15000000</v>
      </c>
      <c r="D1474" s="654"/>
    </row>
    <row r="1475" spans="1:4">
      <c r="A1475" s="364"/>
      <c r="B1475" s="5" t="s">
        <v>4254</v>
      </c>
      <c r="C1475" s="657">
        <v>100000000</v>
      </c>
      <c r="D1475" s="13"/>
    </row>
    <row r="1476" spans="1:4">
      <c r="A1476" s="364"/>
      <c r="B1476" s="13"/>
      <c r="C1476" s="658"/>
      <c r="D1476" s="13"/>
    </row>
    <row r="1477" spans="1:4">
      <c r="A1477" s="117">
        <v>160</v>
      </c>
      <c r="B1477" s="75" t="s">
        <v>2028</v>
      </c>
      <c r="C1477" s="716">
        <v>70000000</v>
      </c>
      <c r="D1477" s="13"/>
    </row>
    <row r="1478" spans="1:4">
      <c r="B1478" s="5" t="s">
        <v>4255</v>
      </c>
      <c r="C1478" s="657">
        <v>30000000</v>
      </c>
      <c r="D1478" s="13"/>
    </row>
    <row r="1479" spans="1:4">
      <c r="B1479" s="5" t="s">
        <v>4256</v>
      </c>
      <c r="C1479" s="657">
        <v>25000000</v>
      </c>
      <c r="D1479" s="13"/>
    </row>
    <row r="1480" spans="1:4">
      <c r="B1480" s="5" t="s">
        <v>4257</v>
      </c>
      <c r="C1480" s="657">
        <v>15000000</v>
      </c>
      <c r="D1480" s="654"/>
    </row>
  </sheetData>
  <printOptions horizontalCentered="1"/>
  <pageMargins left="0.19685039370078741" right="0.19685039370078741" top="0.19685039370078741" bottom="0.19685039370078741" header="0.19685039370078741" footer="0.11811023622047245"/>
  <pageSetup paperSize="402" scale="58" fitToHeight="0" orientation="portrait" horizontalDpi="300" verticalDpi="4294967293" r:id="rId1"/>
  <headerFooter>
    <oddFooter>&amp;C&amp;P&amp;RInformasi APBD 2017</oddFooter>
  </headerFooter>
</worksheet>
</file>

<file path=xl/worksheets/sheet61.xml><?xml version="1.0" encoding="utf-8"?>
<worksheet xmlns="http://schemas.openxmlformats.org/spreadsheetml/2006/main" xmlns:r="http://schemas.openxmlformats.org/officeDocument/2006/relationships">
  <sheetPr>
    <tabColor rgb="FFFF0000"/>
    <pageSetUpPr fitToPage="1"/>
  </sheetPr>
  <dimension ref="A1:D16"/>
  <sheetViews>
    <sheetView view="pageBreakPreview" zoomScale="60" workbookViewId="0">
      <selection activeCell="A8" sqref="A8:A16"/>
    </sheetView>
  </sheetViews>
  <sheetFormatPr defaultColWidth="8.85546875" defaultRowHeight="15.75"/>
  <cols>
    <col min="1" max="1" width="10.7109375" style="496" customWidth="1"/>
    <col min="2" max="2" width="102.7109375" style="496" customWidth="1"/>
    <col min="3" max="3" width="26.7109375" style="496" customWidth="1"/>
    <col min="4" max="4" width="40.7109375" style="496" customWidth="1"/>
    <col min="5" max="5" width="27.28515625" style="496" customWidth="1"/>
    <col min="6" max="16384" width="8.85546875" style="496"/>
  </cols>
  <sheetData>
    <row r="1" spans="1:4">
      <c r="B1" s="498" t="s">
        <v>518</v>
      </c>
    </row>
    <row r="3" spans="1:4" ht="31.5">
      <c r="A3" s="517" t="s">
        <v>112</v>
      </c>
      <c r="B3" s="368" t="s">
        <v>2</v>
      </c>
      <c r="C3" s="368" t="s">
        <v>3115</v>
      </c>
      <c r="D3" s="366" t="s">
        <v>525</v>
      </c>
    </row>
    <row r="4" spans="1:4">
      <c r="A4" s="517">
        <v>1</v>
      </c>
      <c r="B4" s="368" t="s">
        <v>3</v>
      </c>
      <c r="C4" s="368">
        <v>3</v>
      </c>
      <c r="D4" s="366">
        <v>4</v>
      </c>
    </row>
    <row r="5" spans="1:4">
      <c r="A5" s="269"/>
      <c r="B5" s="269"/>
      <c r="C5" s="269"/>
      <c r="D5" s="269"/>
    </row>
    <row r="6" spans="1:4">
      <c r="A6" s="269"/>
      <c r="B6" s="4" t="s">
        <v>518</v>
      </c>
      <c r="C6" s="656">
        <v>1115752000</v>
      </c>
      <c r="D6" s="4" t="s">
        <v>2030</v>
      </c>
    </row>
    <row r="7" spans="1:4" s="650" customFormat="1">
      <c r="A7" s="269"/>
      <c r="B7" s="5"/>
      <c r="C7" s="657"/>
      <c r="D7" s="5"/>
    </row>
    <row r="8" spans="1:4">
      <c r="A8" s="269">
        <v>1</v>
      </c>
      <c r="B8" s="77" t="s">
        <v>2029</v>
      </c>
      <c r="C8" s="657">
        <v>337983000</v>
      </c>
      <c r="D8" s="5" t="s">
        <v>2030</v>
      </c>
    </row>
    <row r="9" spans="1:4">
      <c r="A9" s="269">
        <v>2</v>
      </c>
      <c r="B9" s="5" t="s">
        <v>2031</v>
      </c>
      <c r="C9" s="657">
        <v>215980000</v>
      </c>
      <c r="D9" s="5" t="s">
        <v>2030</v>
      </c>
    </row>
    <row r="10" spans="1:4">
      <c r="A10" s="269">
        <v>3</v>
      </c>
      <c r="B10" s="5" t="s">
        <v>2032</v>
      </c>
      <c r="C10" s="657">
        <v>140139000</v>
      </c>
      <c r="D10" s="5" t="s">
        <v>2030</v>
      </c>
    </row>
    <row r="11" spans="1:4">
      <c r="A11" s="269">
        <v>4</v>
      </c>
      <c r="B11" s="5" t="s">
        <v>2033</v>
      </c>
      <c r="C11" s="657">
        <v>112260000</v>
      </c>
      <c r="D11" s="5" t="s">
        <v>2030</v>
      </c>
    </row>
    <row r="12" spans="1:4">
      <c r="A12" s="269">
        <v>5</v>
      </c>
      <c r="B12" s="5" t="s">
        <v>2034</v>
      </c>
      <c r="C12" s="657">
        <v>73297000</v>
      </c>
      <c r="D12" s="5" t="s">
        <v>2030</v>
      </c>
    </row>
    <row r="13" spans="1:4">
      <c r="A13" s="269">
        <v>6</v>
      </c>
      <c r="B13" s="5" t="s">
        <v>2035</v>
      </c>
      <c r="C13" s="657">
        <v>96537000</v>
      </c>
      <c r="D13" s="5" t="s">
        <v>2030</v>
      </c>
    </row>
    <row r="14" spans="1:4">
      <c r="A14" s="269">
        <v>7</v>
      </c>
      <c r="B14" s="5" t="s">
        <v>2036</v>
      </c>
      <c r="C14" s="657">
        <v>59556000</v>
      </c>
      <c r="D14" s="5" t="s">
        <v>2030</v>
      </c>
    </row>
    <row r="15" spans="1:4">
      <c r="A15" s="269">
        <v>8</v>
      </c>
      <c r="B15" s="5" t="s">
        <v>2037</v>
      </c>
      <c r="C15" s="657">
        <v>50776000</v>
      </c>
      <c r="D15" s="5" t="s">
        <v>2030</v>
      </c>
    </row>
    <row r="16" spans="1:4">
      <c r="A16" s="269">
        <v>9</v>
      </c>
      <c r="B16" s="5" t="s">
        <v>2038</v>
      </c>
      <c r="C16" s="657">
        <v>29224000</v>
      </c>
      <c r="D16" s="5" t="s">
        <v>2030</v>
      </c>
    </row>
  </sheetData>
  <printOptions horizontalCentered="1"/>
  <pageMargins left="0.19685039370078741" right="0.19685039370078741" top="0.19685039370078741" bottom="0.19685039370078741" header="0.19685039370078741" footer="0.11811023622047245"/>
  <pageSetup paperSize="402" scale="58" fitToHeight="0" orientation="portrait" horizontalDpi="300" verticalDpi="4294967293" r:id="rId1"/>
  <headerFooter>
    <oddFooter>&amp;C&amp;P&amp;RInformasi APBD 2017</oddFooter>
  </headerFooter>
</worksheet>
</file>

<file path=xl/worksheets/sheet62.xml><?xml version="1.0" encoding="utf-8"?>
<worksheet xmlns="http://schemas.openxmlformats.org/spreadsheetml/2006/main" xmlns:r="http://schemas.openxmlformats.org/officeDocument/2006/relationships">
  <sheetPr>
    <tabColor rgb="FFFF0000"/>
    <pageSetUpPr fitToPage="1"/>
  </sheetPr>
  <dimension ref="A1:D169"/>
  <sheetViews>
    <sheetView view="pageBreakPreview" zoomScale="60" workbookViewId="0">
      <selection activeCell="C4" sqref="C4"/>
    </sheetView>
  </sheetViews>
  <sheetFormatPr defaultColWidth="8.85546875" defaultRowHeight="15.75"/>
  <cols>
    <col min="1" max="1" width="10.7109375" style="496" customWidth="1"/>
    <col min="2" max="2" width="102.7109375" style="496" customWidth="1"/>
    <col min="3" max="3" width="26.7109375" style="496" customWidth="1"/>
    <col min="4" max="4" width="40.7109375" style="496" customWidth="1"/>
    <col min="5" max="5" width="28.140625" style="496" customWidth="1"/>
    <col min="6" max="16384" width="8.85546875" style="496"/>
  </cols>
  <sheetData>
    <row r="1" spans="1:4">
      <c r="B1" s="498" t="s">
        <v>519</v>
      </c>
    </row>
    <row r="3" spans="1:4" ht="31.5">
      <c r="A3" s="517" t="s">
        <v>112</v>
      </c>
      <c r="B3" s="368" t="s">
        <v>2</v>
      </c>
      <c r="C3" s="368" t="s">
        <v>3115</v>
      </c>
      <c r="D3" s="366" t="s">
        <v>525</v>
      </c>
    </row>
    <row r="4" spans="1:4">
      <c r="A4" s="517">
        <v>1</v>
      </c>
      <c r="B4" s="368" t="s">
        <v>3</v>
      </c>
      <c r="C4" s="368">
        <v>3</v>
      </c>
      <c r="D4" s="366">
        <v>4</v>
      </c>
    </row>
    <row r="5" spans="1:4">
      <c r="A5" s="517"/>
      <c r="B5" s="368"/>
      <c r="C5" s="368"/>
      <c r="D5" s="366"/>
    </row>
    <row r="6" spans="1:4">
      <c r="A6" s="269"/>
      <c r="B6" s="4" t="s">
        <v>519</v>
      </c>
      <c r="C6" s="656">
        <v>103884981000</v>
      </c>
      <c r="D6" s="299" t="s">
        <v>3114</v>
      </c>
    </row>
    <row r="7" spans="1:4">
      <c r="A7" s="269"/>
      <c r="B7" s="13"/>
      <c r="C7" s="658"/>
      <c r="D7" s="269"/>
    </row>
    <row r="8" spans="1:4">
      <c r="A8" s="54">
        <v>1</v>
      </c>
      <c r="B8" s="77" t="s">
        <v>2039</v>
      </c>
      <c r="C8" s="657">
        <v>645768000</v>
      </c>
      <c r="D8" s="84" t="s">
        <v>3114</v>
      </c>
    </row>
    <row r="9" spans="1:4">
      <c r="A9" s="54">
        <v>2</v>
      </c>
      <c r="B9" s="77" t="s">
        <v>2040</v>
      </c>
      <c r="C9" s="657">
        <v>682414000</v>
      </c>
      <c r="D9" s="84" t="s">
        <v>3114</v>
      </c>
    </row>
    <row r="10" spans="1:4">
      <c r="A10" s="54">
        <v>3</v>
      </c>
      <c r="B10" s="77" t="s">
        <v>2041</v>
      </c>
      <c r="C10" s="657">
        <v>635487000</v>
      </c>
      <c r="D10" s="84" t="s">
        <v>3114</v>
      </c>
    </row>
    <row r="11" spans="1:4">
      <c r="A11" s="54">
        <v>4</v>
      </c>
      <c r="B11" s="77" t="s">
        <v>2042</v>
      </c>
      <c r="C11" s="657">
        <v>693008000</v>
      </c>
      <c r="D11" s="84" t="s">
        <v>3114</v>
      </c>
    </row>
    <row r="12" spans="1:4">
      <c r="A12" s="54">
        <v>5</v>
      </c>
      <c r="B12" s="77" t="s">
        <v>2043</v>
      </c>
      <c r="C12" s="657">
        <v>804559000</v>
      </c>
      <c r="D12" s="84" t="s">
        <v>3114</v>
      </c>
    </row>
    <row r="13" spans="1:4">
      <c r="A13" s="54">
        <v>6</v>
      </c>
      <c r="B13" s="77" t="s">
        <v>2044</v>
      </c>
      <c r="C13" s="657">
        <v>774131000</v>
      </c>
      <c r="D13" s="84" t="s">
        <v>3114</v>
      </c>
    </row>
    <row r="14" spans="1:4">
      <c r="A14" s="54">
        <v>7</v>
      </c>
      <c r="B14" s="77" t="s">
        <v>2045</v>
      </c>
      <c r="C14" s="657">
        <v>624509000</v>
      </c>
      <c r="D14" s="84" t="s">
        <v>3114</v>
      </c>
    </row>
    <row r="15" spans="1:4">
      <c r="A15" s="54">
        <v>8</v>
      </c>
      <c r="B15" s="77" t="s">
        <v>2138</v>
      </c>
      <c r="C15" s="657">
        <v>584769000</v>
      </c>
      <c r="D15" s="84" t="s">
        <v>3114</v>
      </c>
    </row>
    <row r="16" spans="1:4">
      <c r="A16" s="54">
        <v>9</v>
      </c>
      <c r="B16" s="77" t="s">
        <v>2139</v>
      </c>
      <c r="C16" s="657">
        <v>588019000</v>
      </c>
      <c r="D16" s="84" t="s">
        <v>3114</v>
      </c>
    </row>
    <row r="17" spans="1:4">
      <c r="A17" s="54">
        <v>10</v>
      </c>
      <c r="B17" s="77" t="s">
        <v>2140</v>
      </c>
      <c r="C17" s="657">
        <v>627629000</v>
      </c>
      <c r="D17" s="84" t="s">
        <v>3114</v>
      </c>
    </row>
    <row r="18" spans="1:4">
      <c r="A18" s="54">
        <v>11</v>
      </c>
      <c r="B18" s="77" t="s">
        <v>2141</v>
      </c>
      <c r="C18" s="657">
        <v>561295000</v>
      </c>
      <c r="D18" s="84" t="s">
        <v>3114</v>
      </c>
    </row>
    <row r="19" spans="1:4">
      <c r="A19" s="54">
        <v>12</v>
      </c>
      <c r="B19" s="77" t="s">
        <v>2142</v>
      </c>
      <c r="C19" s="657">
        <v>688951000</v>
      </c>
      <c r="D19" s="84" t="s">
        <v>3114</v>
      </c>
    </row>
    <row r="20" spans="1:4">
      <c r="A20" s="54">
        <v>13</v>
      </c>
      <c r="B20" s="77" t="s">
        <v>2143</v>
      </c>
      <c r="C20" s="657">
        <v>601729000</v>
      </c>
      <c r="D20" s="84" t="s">
        <v>3114</v>
      </c>
    </row>
    <row r="21" spans="1:4">
      <c r="A21" s="54">
        <v>14</v>
      </c>
      <c r="B21" s="77" t="s">
        <v>2144</v>
      </c>
      <c r="C21" s="657">
        <v>548911000</v>
      </c>
      <c r="D21" s="84" t="s">
        <v>3114</v>
      </c>
    </row>
    <row r="22" spans="1:4">
      <c r="A22" s="54">
        <v>15</v>
      </c>
      <c r="B22" s="77" t="s">
        <v>2145</v>
      </c>
      <c r="C22" s="657">
        <v>433985000</v>
      </c>
      <c r="D22" s="84" t="s">
        <v>3114</v>
      </c>
    </row>
    <row r="23" spans="1:4">
      <c r="A23" s="54">
        <v>16</v>
      </c>
      <c r="B23" s="77" t="s">
        <v>2046</v>
      </c>
      <c r="C23" s="657">
        <v>600785000</v>
      </c>
      <c r="D23" s="84" t="s">
        <v>3114</v>
      </c>
    </row>
    <row r="24" spans="1:4">
      <c r="A24" s="54">
        <v>17</v>
      </c>
      <c r="B24" s="77" t="s">
        <v>2146</v>
      </c>
      <c r="C24" s="657">
        <v>790278000</v>
      </c>
      <c r="D24" s="84" t="s">
        <v>3114</v>
      </c>
    </row>
    <row r="25" spans="1:4">
      <c r="A25" s="54">
        <v>18</v>
      </c>
      <c r="B25" s="77" t="s">
        <v>2047</v>
      </c>
      <c r="C25" s="657">
        <v>658519000</v>
      </c>
      <c r="D25" s="84" t="s">
        <v>3114</v>
      </c>
    </row>
    <row r="26" spans="1:4">
      <c r="A26" s="54">
        <v>19</v>
      </c>
      <c r="B26" s="77" t="s">
        <v>2147</v>
      </c>
      <c r="C26" s="657">
        <v>711042000</v>
      </c>
      <c r="D26" s="84" t="s">
        <v>3114</v>
      </c>
    </row>
    <row r="27" spans="1:4">
      <c r="A27" s="54">
        <v>20</v>
      </c>
      <c r="B27" s="77" t="s">
        <v>2048</v>
      </c>
      <c r="C27" s="657">
        <v>718937000</v>
      </c>
      <c r="D27" s="84" t="s">
        <v>3114</v>
      </c>
    </row>
    <row r="28" spans="1:4">
      <c r="A28" s="54">
        <v>21</v>
      </c>
      <c r="B28" s="77" t="s">
        <v>2148</v>
      </c>
      <c r="C28" s="657">
        <v>641828000</v>
      </c>
      <c r="D28" s="84" t="s">
        <v>3114</v>
      </c>
    </row>
    <row r="29" spans="1:4">
      <c r="A29" s="54">
        <v>22</v>
      </c>
      <c r="B29" s="77" t="s">
        <v>2049</v>
      </c>
      <c r="C29" s="657">
        <v>712145000</v>
      </c>
      <c r="D29" s="84" t="s">
        <v>3114</v>
      </c>
    </row>
    <row r="30" spans="1:4">
      <c r="A30" s="54">
        <v>23</v>
      </c>
      <c r="B30" s="77" t="s">
        <v>2149</v>
      </c>
      <c r="C30" s="657">
        <v>706194000</v>
      </c>
      <c r="D30" s="84" t="s">
        <v>3114</v>
      </c>
    </row>
    <row r="31" spans="1:4">
      <c r="A31" s="54">
        <v>24</v>
      </c>
      <c r="B31" s="77" t="s">
        <v>2050</v>
      </c>
      <c r="C31" s="657">
        <v>647782000</v>
      </c>
      <c r="D31" s="84" t="s">
        <v>3114</v>
      </c>
    </row>
    <row r="32" spans="1:4">
      <c r="A32" s="54">
        <v>25</v>
      </c>
      <c r="B32" s="77" t="s">
        <v>2150</v>
      </c>
      <c r="C32" s="657">
        <v>595903000</v>
      </c>
      <c r="D32" s="84" t="s">
        <v>3114</v>
      </c>
    </row>
    <row r="33" spans="1:4">
      <c r="A33" s="54">
        <v>26</v>
      </c>
      <c r="B33" s="77" t="s">
        <v>2051</v>
      </c>
      <c r="C33" s="657">
        <v>797108000</v>
      </c>
      <c r="D33" s="84" t="s">
        <v>3114</v>
      </c>
    </row>
    <row r="34" spans="1:4">
      <c r="A34" s="54">
        <v>27</v>
      </c>
      <c r="B34" s="77" t="s">
        <v>2151</v>
      </c>
      <c r="C34" s="657">
        <v>520162000</v>
      </c>
      <c r="D34" s="84" t="s">
        <v>3114</v>
      </c>
    </row>
    <row r="35" spans="1:4">
      <c r="A35" s="54">
        <v>28</v>
      </c>
      <c r="B35" s="77" t="s">
        <v>2052</v>
      </c>
      <c r="C35" s="657">
        <v>726440000</v>
      </c>
      <c r="D35" s="84" t="s">
        <v>3114</v>
      </c>
    </row>
    <row r="36" spans="1:4">
      <c r="A36" s="54">
        <v>29</v>
      </c>
      <c r="B36" s="77" t="s">
        <v>2152</v>
      </c>
      <c r="C36" s="657">
        <v>638263000</v>
      </c>
      <c r="D36" s="84" t="s">
        <v>3114</v>
      </c>
    </row>
    <row r="37" spans="1:4">
      <c r="A37" s="54">
        <v>30</v>
      </c>
      <c r="B37" s="77" t="s">
        <v>2053</v>
      </c>
      <c r="C37" s="657">
        <v>677625000</v>
      </c>
      <c r="D37" s="84" t="s">
        <v>3114</v>
      </c>
    </row>
    <row r="38" spans="1:4">
      <c r="A38" s="54">
        <v>31</v>
      </c>
      <c r="B38" s="77" t="s">
        <v>2153</v>
      </c>
      <c r="C38" s="657">
        <v>570420000</v>
      </c>
      <c r="D38" s="84" t="s">
        <v>3114</v>
      </c>
    </row>
    <row r="39" spans="1:4">
      <c r="A39" s="54">
        <v>32</v>
      </c>
      <c r="B39" s="77" t="s">
        <v>2054</v>
      </c>
      <c r="C39" s="657">
        <v>899048000</v>
      </c>
      <c r="D39" s="84" t="s">
        <v>3114</v>
      </c>
    </row>
    <row r="40" spans="1:4">
      <c r="A40" s="54">
        <v>33</v>
      </c>
      <c r="B40" s="77" t="s">
        <v>2154</v>
      </c>
      <c r="C40" s="657">
        <v>599061000</v>
      </c>
      <c r="D40" s="84" t="s">
        <v>3114</v>
      </c>
    </row>
    <row r="41" spans="1:4">
      <c r="A41" s="54">
        <v>34</v>
      </c>
      <c r="B41" s="77" t="s">
        <v>2055</v>
      </c>
      <c r="C41" s="657">
        <v>677217000</v>
      </c>
      <c r="D41" s="84" t="s">
        <v>3114</v>
      </c>
    </row>
    <row r="42" spans="1:4">
      <c r="A42" s="54">
        <v>35</v>
      </c>
      <c r="B42" s="77" t="s">
        <v>2155</v>
      </c>
      <c r="C42" s="657">
        <v>620337000</v>
      </c>
      <c r="D42" s="84" t="s">
        <v>3114</v>
      </c>
    </row>
    <row r="43" spans="1:4">
      <c r="A43" s="54">
        <v>36</v>
      </c>
      <c r="B43" s="77" t="s">
        <v>2056</v>
      </c>
      <c r="C43" s="657">
        <v>714248000</v>
      </c>
      <c r="D43" s="84" t="s">
        <v>3114</v>
      </c>
    </row>
    <row r="44" spans="1:4">
      <c r="A44" s="54">
        <v>37</v>
      </c>
      <c r="B44" s="77" t="s">
        <v>2156</v>
      </c>
      <c r="C44" s="657">
        <v>580096000</v>
      </c>
      <c r="D44" s="84" t="s">
        <v>3114</v>
      </c>
    </row>
    <row r="45" spans="1:4">
      <c r="A45" s="54">
        <v>38</v>
      </c>
      <c r="B45" s="77" t="s">
        <v>2057</v>
      </c>
      <c r="C45" s="657">
        <v>792325000</v>
      </c>
      <c r="D45" s="84" t="s">
        <v>3114</v>
      </c>
    </row>
    <row r="46" spans="1:4">
      <c r="A46" s="54">
        <v>39</v>
      </c>
      <c r="B46" s="77" t="s">
        <v>2157</v>
      </c>
      <c r="C46" s="657">
        <v>614213000</v>
      </c>
      <c r="D46" s="84" t="s">
        <v>3114</v>
      </c>
    </row>
    <row r="47" spans="1:4">
      <c r="A47" s="54">
        <v>40</v>
      </c>
      <c r="B47" s="77" t="s">
        <v>2058</v>
      </c>
      <c r="C47" s="657">
        <v>589756000</v>
      </c>
      <c r="D47" s="84" t="s">
        <v>3114</v>
      </c>
    </row>
    <row r="48" spans="1:4">
      <c r="A48" s="54">
        <v>41</v>
      </c>
      <c r="B48" s="77" t="s">
        <v>2158</v>
      </c>
      <c r="C48" s="657">
        <v>552502000</v>
      </c>
      <c r="D48" s="84" t="s">
        <v>3114</v>
      </c>
    </row>
    <row r="49" spans="1:4">
      <c r="A49" s="54">
        <v>42</v>
      </c>
      <c r="B49" s="77" t="s">
        <v>2059</v>
      </c>
      <c r="C49" s="657">
        <v>599386000</v>
      </c>
      <c r="D49" s="84" t="s">
        <v>3114</v>
      </c>
    </row>
    <row r="50" spans="1:4">
      <c r="A50" s="54">
        <v>43</v>
      </c>
      <c r="B50" s="77" t="s">
        <v>2159</v>
      </c>
      <c r="C50" s="657">
        <v>715756000</v>
      </c>
      <c r="D50" s="84" t="s">
        <v>3114</v>
      </c>
    </row>
    <row r="51" spans="1:4">
      <c r="A51" s="54">
        <v>44</v>
      </c>
      <c r="B51" s="77" t="s">
        <v>2060</v>
      </c>
      <c r="C51" s="657">
        <v>624497000</v>
      </c>
      <c r="D51" s="84" t="s">
        <v>3114</v>
      </c>
    </row>
    <row r="52" spans="1:4">
      <c r="A52" s="54">
        <v>45</v>
      </c>
      <c r="B52" s="77" t="s">
        <v>2160</v>
      </c>
      <c r="C52" s="657">
        <v>519722000</v>
      </c>
      <c r="D52" s="84" t="s">
        <v>3114</v>
      </c>
    </row>
    <row r="53" spans="1:4">
      <c r="A53" s="54">
        <v>46</v>
      </c>
      <c r="B53" s="77" t="s">
        <v>2061</v>
      </c>
      <c r="C53" s="657">
        <v>691921000</v>
      </c>
      <c r="D53" s="84" t="s">
        <v>3114</v>
      </c>
    </row>
    <row r="54" spans="1:4">
      <c r="A54" s="54">
        <v>47</v>
      </c>
      <c r="B54" s="77" t="s">
        <v>2161</v>
      </c>
      <c r="C54" s="657">
        <v>647554000</v>
      </c>
      <c r="D54" s="84" t="s">
        <v>3114</v>
      </c>
    </row>
    <row r="55" spans="1:4">
      <c r="A55" s="54">
        <v>48</v>
      </c>
      <c r="B55" s="77" t="s">
        <v>2062</v>
      </c>
      <c r="C55" s="657">
        <v>624391000</v>
      </c>
      <c r="D55" s="84" t="s">
        <v>3114</v>
      </c>
    </row>
    <row r="56" spans="1:4">
      <c r="A56" s="54">
        <v>49</v>
      </c>
      <c r="B56" s="77" t="s">
        <v>2162</v>
      </c>
      <c r="C56" s="657">
        <v>558858000</v>
      </c>
      <c r="D56" s="84" t="s">
        <v>3114</v>
      </c>
    </row>
    <row r="57" spans="1:4">
      <c r="A57" s="54">
        <v>50</v>
      </c>
      <c r="B57" s="77" t="s">
        <v>2063</v>
      </c>
      <c r="C57" s="657">
        <v>636869000</v>
      </c>
      <c r="D57" s="84" t="s">
        <v>3114</v>
      </c>
    </row>
    <row r="58" spans="1:4">
      <c r="A58" s="54">
        <v>51</v>
      </c>
      <c r="B58" s="77" t="s">
        <v>2163</v>
      </c>
      <c r="C58" s="657">
        <v>595983000</v>
      </c>
      <c r="D58" s="84" t="s">
        <v>3114</v>
      </c>
    </row>
    <row r="59" spans="1:4">
      <c r="A59" s="54">
        <v>52</v>
      </c>
      <c r="B59" s="77" t="s">
        <v>2064</v>
      </c>
      <c r="C59" s="657">
        <v>623898000</v>
      </c>
      <c r="D59" s="84" t="s">
        <v>3114</v>
      </c>
    </row>
    <row r="60" spans="1:4">
      <c r="A60" s="54">
        <v>53</v>
      </c>
      <c r="B60" s="77" t="s">
        <v>2164</v>
      </c>
      <c r="C60" s="657">
        <v>600491000</v>
      </c>
      <c r="D60" s="84" t="s">
        <v>3114</v>
      </c>
    </row>
    <row r="61" spans="1:4">
      <c r="A61" s="54">
        <v>54</v>
      </c>
      <c r="B61" s="77" t="s">
        <v>2065</v>
      </c>
      <c r="C61" s="657">
        <v>673199000</v>
      </c>
      <c r="D61" s="84" t="s">
        <v>3114</v>
      </c>
    </row>
    <row r="62" spans="1:4">
      <c r="A62" s="54">
        <v>55</v>
      </c>
      <c r="B62" s="77" t="s">
        <v>2165</v>
      </c>
      <c r="C62" s="657">
        <v>618876000</v>
      </c>
      <c r="D62" s="84" t="s">
        <v>3114</v>
      </c>
    </row>
    <row r="63" spans="1:4">
      <c r="A63" s="54">
        <v>56</v>
      </c>
      <c r="B63" s="77" t="s">
        <v>2066</v>
      </c>
      <c r="C63" s="657">
        <v>675624000</v>
      </c>
      <c r="D63" s="84" t="s">
        <v>3114</v>
      </c>
    </row>
    <row r="64" spans="1:4">
      <c r="A64" s="54">
        <v>57</v>
      </c>
      <c r="B64" s="77" t="s">
        <v>2166</v>
      </c>
      <c r="C64" s="657">
        <v>700189000</v>
      </c>
      <c r="D64" s="84" t="s">
        <v>3114</v>
      </c>
    </row>
    <row r="65" spans="1:4">
      <c r="A65" s="54">
        <v>58</v>
      </c>
      <c r="B65" s="77" t="s">
        <v>2067</v>
      </c>
      <c r="C65" s="657">
        <v>634499000</v>
      </c>
      <c r="D65" s="84" t="s">
        <v>3114</v>
      </c>
    </row>
    <row r="66" spans="1:4">
      <c r="A66" s="54">
        <v>59</v>
      </c>
      <c r="B66" s="77" t="s">
        <v>2167</v>
      </c>
      <c r="C66" s="657">
        <v>593225000</v>
      </c>
      <c r="D66" s="84" t="s">
        <v>3114</v>
      </c>
    </row>
    <row r="67" spans="1:4">
      <c r="A67" s="54">
        <v>60</v>
      </c>
      <c r="B67" s="77" t="s">
        <v>2068</v>
      </c>
      <c r="C67" s="657">
        <v>713297000</v>
      </c>
      <c r="D67" s="84" t="s">
        <v>3114</v>
      </c>
    </row>
    <row r="68" spans="1:4">
      <c r="A68" s="54">
        <v>61</v>
      </c>
      <c r="B68" s="77" t="s">
        <v>2168</v>
      </c>
      <c r="C68" s="657">
        <v>775445000</v>
      </c>
      <c r="D68" s="84" t="s">
        <v>3114</v>
      </c>
    </row>
    <row r="69" spans="1:4">
      <c r="A69" s="54">
        <v>62</v>
      </c>
      <c r="B69" s="77" t="s">
        <v>2069</v>
      </c>
      <c r="C69" s="657">
        <v>676183000</v>
      </c>
      <c r="D69" s="84" t="s">
        <v>3114</v>
      </c>
    </row>
    <row r="70" spans="1:4">
      <c r="A70" s="54">
        <v>63</v>
      </c>
      <c r="B70" s="77" t="s">
        <v>2169</v>
      </c>
      <c r="C70" s="657">
        <v>626879000</v>
      </c>
      <c r="D70" s="84" t="s">
        <v>3114</v>
      </c>
    </row>
    <row r="71" spans="1:4">
      <c r="A71" s="54">
        <v>64</v>
      </c>
      <c r="B71" s="77" t="s">
        <v>2070</v>
      </c>
      <c r="C71" s="657">
        <v>607621000</v>
      </c>
      <c r="D71" s="84" t="s">
        <v>3114</v>
      </c>
    </row>
    <row r="72" spans="1:4">
      <c r="A72" s="54">
        <v>65</v>
      </c>
      <c r="B72" s="77" t="s">
        <v>2170</v>
      </c>
      <c r="C72" s="657">
        <v>761670000</v>
      </c>
      <c r="D72" s="84" t="s">
        <v>3114</v>
      </c>
    </row>
    <row r="73" spans="1:4">
      <c r="A73" s="54">
        <v>66</v>
      </c>
      <c r="B73" s="77" t="s">
        <v>2071</v>
      </c>
      <c r="C73" s="657">
        <v>586199000</v>
      </c>
      <c r="D73" s="84" t="s">
        <v>3114</v>
      </c>
    </row>
    <row r="74" spans="1:4">
      <c r="A74" s="54">
        <v>67</v>
      </c>
      <c r="B74" s="77" t="s">
        <v>2171</v>
      </c>
      <c r="C74" s="657">
        <v>802218000</v>
      </c>
      <c r="D74" s="84" t="s">
        <v>3114</v>
      </c>
    </row>
    <row r="75" spans="1:4">
      <c r="A75" s="54">
        <v>68</v>
      </c>
      <c r="B75" s="77" t="s">
        <v>2072</v>
      </c>
      <c r="C75" s="657">
        <v>650309000</v>
      </c>
      <c r="D75" s="84" t="s">
        <v>3114</v>
      </c>
    </row>
    <row r="76" spans="1:4">
      <c r="A76" s="54">
        <v>69</v>
      </c>
      <c r="B76" s="77" t="s">
        <v>2172</v>
      </c>
      <c r="C76" s="657">
        <v>643943000</v>
      </c>
      <c r="D76" s="84" t="s">
        <v>3114</v>
      </c>
    </row>
    <row r="77" spans="1:4">
      <c r="A77" s="54">
        <v>70</v>
      </c>
      <c r="B77" s="77" t="s">
        <v>2073</v>
      </c>
      <c r="C77" s="657">
        <v>615042000</v>
      </c>
      <c r="D77" s="84" t="s">
        <v>3114</v>
      </c>
    </row>
    <row r="78" spans="1:4">
      <c r="A78" s="54">
        <v>71</v>
      </c>
      <c r="B78" s="77" t="s">
        <v>2173</v>
      </c>
      <c r="C78" s="657">
        <v>645543000</v>
      </c>
      <c r="D78" s="84" t="s">
        <v>3114</v>
      </c>
    </row>
    <row r="79" spans="1:4">
      <c r="A79" s="54">
        <v>72</v>
      </c>
      <c r="B79" s="77" t="s">
        <v>2074</v>
      </c>
      <c r="C79" s="657">
        <v>617220000</v>
      </c>
      <c r="D79" s="84" t="s">
        <v>3114</v>
      </c>
    </row>
    <row r="80" spans="1:4">
      <c r="A80" s="54">
        <v>73</v>
      </c>
      <c r="B80" s="77" t="s">
        <v>2174</v>
      </c>
      <c r="C80" s="657">
        <v>604123000</v>
      </c>
      <c r="D80" s="84" t="s">
        <v>3114</v>
      </c>
    </row>
    <row r="81" spans="1:4">
      <c r="A81" s="54">
        <v>74</v>
      </c>
      <c r="B81" s="77" t="s">
        <v>2075</v>
      </c>
      <c r="C81" s="657">
        <v>580716000</v>
      </c>
      <c r="D81" s="84" t="s">
        <v>3114</v>
      </c>
    </row>
    <row r="82" spans="1:4">
      <c r="A82" s="54">
        <v>75</v>
      </c>
      <c r="B82" s="77" t="s">
        <v>2175</v>
      </c>
      <c r="C82" s="657">
        <v>690484000</v>
      </c>
      <c r="D82" s="84" t="s">
        <v>3114</v>
      </c>
    </row>
    <row r="83" spans="1:4">
      <c r="A83" s="54">
        <v>76</v>
      </c>
      <c r="B83" s="77" t="s">
        <v>2076</v>
      </c>
      <c r="C83" s="657">
        <v>608953000</v>
      </c>
      <c r="D83" s="84" t="s">
        <v>3114</v>
      </c>
    </row>
    <row r="84" spans="1:4">
      <c r="A84" s="54">
        <v>77</v>
      </c>
      <c r="B84" s="77" t="s">
        <v>2176</v>
      </c>
      <c r="C84" s="657">
        <v>728513000</v>
      </c>
      <c r="D84" s="84" t="s">
        <v>3114</v>
      </c>
    </row>
    <row r="85" spans="1:4">
      <c r="A85" s="54">
        <v>78</v>
      </c>
      <c r="B85" s="77" t="s">
        <v>2077</v>
      </c>
      <c r="C85" s="657">
        <v>555700000</v>
      </c>
      <c r="D85" s="84" t="s">
        <v>3114</v>
      </c>
    </row>
    <row r="86" spans="1:4">
      <c r="A86" s="54">
        <v>79</v>
      </c>
      <c r="B86" s="77" t="s">
        <v>2177</v>
      </c>
      <c r="C86" s="657">
        <v>564094000</v>
      </c>
      <c r="D86" s="84" t="s">
        <v>3114</v>
      </c>
    </row>
    <row r="87" spans="1:4">
      <c r="A87" s="54">
        <v>80</v>
      </c>
      <c r="B87" s="77" t="s">
        <v>2078</v>
      </c>
      <c r="C87" s="657">
        <v>755713000</v>
      </c>
      <c r="D87" s="84" t="s">
        <v>3114</v>
      </c>
    </row>
    <row r="88" spans="1:4">
      <c r="A88" s="54">
        <v>81</v>
      </c>
      <c r="B88" s="77" t="s">
        <v>2178</v>
      </c>
      <c r="C88" s="657">
        <v>478725000</v>
      </c>
      <c r="D88" s="84" t="s">
        <v>3114</v>
      </c>
    </row>
    <row r="89" spans="1:4">
      <c r="A89" s="54">
        <v>82</v>
      </c>
      <c r="B89" s="77" t="s">
        <v>2079</v>
      </c>
      <c r="C89" s="657">
        <v>606219000</v>
      </c>
      <c r="D89" s="84" t="s">
        <v>3114</v>
      </c>
    </row>
    <row r="90" spans="1:4">
      <c r="A90" s="54">
        <v>83</v>
      </c>
      <c r="B90" s="77" t="s">
        <v>2179</v>
      </c>
      <c r="C90" s="657">
        <v>701136000</v>
      </c>
      <c r="D90" s="84" t="s">
        <v>3114</v>
      </c>
    </row>
    <row r="91" spans="1:4">
      <c r="A91" s="54">
        <v>84</v>
      </c>
      <c r="B91" s="77" t="s">
        <v>2080</v>
      </c>
      <c r="C91" s="657">
        <v>677706000</v>
      </c>
      <c r="D91" s="84" t="s">
        <v>3114</v>
      </c>
    </row>
    <row r="92" spans="1:4">
      <c r="A92" s="54">
        <v>85</v>
      </c>
      <c r="B92" s="77" t="s">
        <v>2180</v>
      </c>
      <c r="C92" s="657">
        <v>654998000</v>
      </c>
      <c r="D92" s="84" t="s">
        <v>3114</v>
      </c>
    </row>
    <row r="93" spans="1:4">
      <c r="A93" s="54">
        <v>86</v>
      </c>
      <c r="B93" s="77" t="s">
        <v>2081</v>
      </c>
      <c r="C93" s="657">
        <v>713526000</v>
      </c>
      <c r="D93" s="84" t="s">
        <v>3114</v>
      </c>
    </row>
    <row r="94" spans="1:4">
      <c r="A94" s="54">
        <v>87</v>
      </c>
      <c r="B94" s="77" t="s">
        <v>2181</v>
      </c>
      <c r="C94" s="657">
        <v>686671000</v>
      </c>
      <c r="D94" s="84" t="s">
        <v>3114</v>
      </c>
    </row>
    <row r="95" spans="1:4">
      <c r="A95" s="54">
        <v>88</v>
      </c>
      <c r="B95" s="77" t="s">
        <v>2082</v>
      </c>
      <c r="C95" s="657">
        <v>667240000</v>
      </c>
      <c r="D95" s="84" t="s">
        <v>3114</v>
      </c>
    </row>
    <row r="96" spans="1:4">
      <c r="A96" s="54">
        <v>89</v>
      </c>
      <c r="B96" s="77" t="s">
        <v>2182</v>
      </c>
      <c r="C96" s="657">
        <v>651519000</v>
      </c>
      <c r="D96" s="84" t="s">
        <v>3114</v>
      </c>
    </row>
    <row r="97" spans="1:4">
      <c r="A97" s="54">
        <v>90</v>
      </c>
      <c r="B97" s="77" t="s">
        <v>2083</v>
      </c>
      <c r="C97" s="657">
        <v>802252000</v>
      </c>
      <c r="D97" s="84" t="s">
        <v>3114</v>
      </c>
    </row>
    <row r="98" spans="1:4">
      <c r="A98" s="54">
        <v>91</v>
      </c>
      <c r="B98" s="77" t="s">
        <v>2183</v>
      </c>
      <c r="C98" s="657">
        <v>633358000</v>
      </c>
      <c r="D98" s="84" t="s">
        <v>3114</v>
      </c>
    </row>
    <row r="99" spans="1:4">
      <c r="A99" s="54">
        <v>92</v>
      </c>
      <c r="B99" s="77" t="s">
        <v>2084</v>
      </c>
      <c r="C99" s="657">
        <v>721292000</v>
      </c>
      <c r="D99" s="84" t="s">
        <v>3114</v>
      </c>
    </row>
    <row r="100" spans="1:4">
      <c r="A100" s="54">
        <v>93</v>
      </c>
      <c r="B100" s="77" t="s">
        <v>2184</v>
      </c>
      <c r="C100" s="657">
        <v>571583000</v>
      </c>
      <c r="D100" s="84" t="s">
        <v>3114</v>
      </c>
    </row>
    <row r="101" spans="1:4">
      <c r="A101" s="54">
        <v>94</v>
      </c>
      <c r="B101" s="77" t="s">
        <v>2085</v>
      </c>
      <c r="C101" s="657">
        <v>671846000</v>
      </c>
      <c r="D101" s="84" t="s">
        <v>3114</v>
      </c>
    </row>
    <row r="102" spans="1:4">
      <c r="A102" s="54">
        <v>95</v>
      </c>
      <c r="B102" s="77" t="s">
        <v>2185</v>
      </c>
      <c r="C102" s="657">
        <v>596165000</v>
      </c>
      <c r="D102" s="84" t="s">
        <v>3114</v>
      </c>
    </row>
    <row r="103" spans="1:4">
      <c r="A103" s="54">
        <v>96</v>
      </c>
      <c r="B103" s="77" t="s">
        <v>2086</v>
      </c>
      <c r="C103" s="657">
        <v>602585000</v>
      </c>
      <c r="D103" s="84" t="s">
        <v>3114</v>
      </c>
    </row>
    <row r="104" spans="1:4">
      <c r="A104" s="54">
        <v>97</v>
      </c>
      <c r="B104" s="77" t="s">
        <v>2186</v>
      </c>
      <c r="C104" s="657">
        <v>596454000</v>
      </c>
      <c r="D104" s="84" t="s">
        <v>3114</v>
      </c>
    </row>
    <row r="105" spans="1:4">
      <c r="A105" s="54">
        <v>98</v>
      </c>
      <c r="B105" s="77" t="s">
        <v>2087</v>
      </c>
      <c r="C105" s="657">
        <v>763725000</v>
      </c>
      <c r="D105" s="84" t="s">
        <v>3114</v>
      </c>
    </row>
    <row r="106" spans="1:4">
      <c r="A106" s="54">
        <v>99</v>
      </c>
      <c r="B106" s="77" t="s">
        <v>2187</v>
      </c>
      <c r="C106" s="657">
        <v>729642000</v>
      </c>
      <c r="D106" s="84" t="s">
        <v>3114</v>
      </c>
    </row>
    <row r="107" spans="1:4">
      <c r="A107" s="54">
        <v>100</v>
      </c>
      <c r="B107" s="77" t="s">
        <v>2088</v>
      </c>
      <c r="C107" s="657">
        <v>576479000</v>
      </c>
      <c r="D107" s="84" t="s">
        <v>3114</v>
      </c>
    </row>
    <row r="108" spans="1:4">
      <c r="A108" s="54">
        <v>101</v>
      </c>
      <c r="B108" s="77" t="s">
        <v>2188</v>
      </c>
      <c r="C108" s="657">
        <v>560924000</v>
      </c>
      <c r="D108" s="84" t="s">
        <v>3114</v>
      </c>
    </row>
    <row r="109" spans="1:4">
      <c r="A109" s="54">
        <v>102</v>
      </c>
      <c r="B109" s="77" t="s">
        <v>2089</v>
      </c>
      <c r="C109" s="657">
        <v>728243000</v>
      </c>
      <c r="D109" s="84" t="s">
        <v>3114</v>
      </c>
    </row>
    <row r="110" spans="1:4">
      <c r="A110" s="54">
        <v>103</v>
      </c>
      <c r="B110" s="77" t="s">
        <v>2189</v>
      </c>
      <c r="C110" s="657">
        <v>505859000</v>
      </c>
      <c r="D110" s="84" t="s">
        <v>3114</v>
      </c>
    </row>
    <row r="111" spans="1:4">
      <c r="A111" s="54">
        <v>104</v>
      </c>
      <c r="B111" s="77" t="s">
        <v>2090</v>
      </c>
      <c r="C111" s="657">
        <v>567785000</v>
      </c>
      <c r="D111" s="84" t="s">
        <v>3114</v>
      </c>
    </row>
    <row r="112" spans="1:4">
      <c r="A112" s="54">
        <v>105</v>
      </c>
      <c r="B112" s="77" t="s">
        <v>2190</v>
      </c>
      <c r="C112" s="657">
        <v>608995000</v>
      </c>
      <c r="D112" s="84" t="s">
        <v>3114</v>
      </c>
    </row>
    <row r="113" spans="1:4">
      <c r="A113" s="54">
        <v>106</v>
      </c>
      <c r="B113" s="77" t="s">
        <v>2091</v>
      </c>
      <c r="C113" s="657">
        <v>618747000</v>
      </c>
      <c r="D113" s="84" t="s">
        <v>3114</v>
      </c>
    </row>
    <row r="114" spans="1:4">
      <c r="A114" s="54">
        <v>107</v>
      </c>
      <c r="B114" s="77" t="s">
        <v>2191</v>
      </c>
      <c r="C114" s="657">
        <v>664899000</v>
      </c>
      <c r="D114" s="84" t="s">
        <v>3114</v>
      </c>
    </row>
    <row r="115" spans="1:4" ht="31.5">
      <c r="A115" s="54">
        <v>108</v>
      </c>
      <c r="B115" s="77" t="s">
        <v>2092</v>
      </c>
      <c r="C115" s="657">
        <v>588287000</v>
      </c>
      <c r="D115" s="84" t="s">
        <v>3114</v>
      </c>
    </row>
    <row r="116" spans="1:4">
      <c r="A116" s="54">
        <v>109</v>
      </c>
      <c r="B116" s="77" t="s">
        <v>2192</v>
      </c>
      <c r="C116" s="657">
        <v>510083000</v>
      </c>
      <c r="D116" s="84" t="s">
        <v>3114</v>
      </c>
    </row>
    <row r="117" spans="1:4">
      <c r="A117" s="54">
        <v>110</v>
      </c>
      <c r="B117" s="77" t="s">
        <v>2093</v>
      </c>
      <c r="C117" s="657">
        <v>553648000</v>
      </c>
      <c r="D117" s="84" t="s">
        <v>3114</v>
      </c>
    </row>
    <row r="118" spans="1:4">
      <c r="A118" s="54">
        <v>111</v>
      </c>
      <c r="B118" s="77" t="s">
        <v>2193</v>
      </c>
      <c r="C118" s="657">
        <v>644575000</v>
      </c>
      <c r="D118" s="84" t="s">
        <v>3114</v>
      </c>
    </row>
    <row r="119" spans="1:4">
      <c r="A119" s="54">
        <v>112</v>
      </c>
      <c r="B119" s="77" t="s">
        <v>2094</v>
      </c>
      <c r="C119" s="657">
        <v>628885000</v>
      </c>
      <c r="D119" s="84" t="s">
        <v>3114</v>
      </c>
    </row>
    <row r="120" spans="1:4">
      <c r="A120" s="54">
        <v>113</v>
      </c>
      <c r="B120" s="77" t="s">
        <v>2194</v>
      </c>
      <c r="C120" s="657">
        <v>514404000</v>
      </c>
      <c r="D120" s="84" t="s">
        <v>3114</v>
      </c>
    </row>
    <row r="121" spans="1:4">
      <c r="A121" s="54">
        <v>114</v>
      </c>
      <c r="B121" s="77" t="s">
        <v>2095</v>
      </c>
      <c r="C121" s="657">
        <v>593705000</v>
      </c>
      <c r="D121" s="84" t="s">
        <v>3114</v>
      </c>
    </row>
    <row r="122" spans="1:4">
      <c r="A122" s="54">
        <v>115</v>
      </c>
      <c r="B122" s="77" t="s">
        <v>2195</v>
      </c>
      <c r="C122" s="657">
        <v>550291000</v>
      </c>
      <c r="D122" s="84" t="s">
        <v>3114</v>
      </c>
    </row>
    <row r="123" spans="1:4">
      <c r="A123" s="54">
        <v>116</v>
      </c>
      <c r="B123" s="77" t="s">
        <v>2096</v>
      </c>
      <c r="C123" s="657">
        <v>624217000</v>
      </c>
      <c r="D123" s="84" t="s">
        <v>3114</v>
      </c>
    </row>
    <row r="124" spans="1:4">
      <c r="A124" s="54">
        <v>117</v>
      </c>
      <c r="B124" s="77" t="s">
        <v>2196</v>
      </c>
      <c r="C124" s="657">
        <v>558122000</v>
      </c>
      <c r="D124" s="84" t="s">
        <v>3114</v>
      </c>
    </row>
    <row r="125" spans="1:4">
      <c r="A125" s="54">
        <v>118</v>
      </c>
      <c r="B125" s="77" t="s">
        <v>2097</v>
      </c>
      <c r="C125" s="657">
        <v>658633000</v>
      </c>
      <c r="D125" s="84" t="s">
        <v>3114</v>
      </c>
    </row>
    <row r="126" spans="1:4">
      <c r="A126" s="54">
        <v>119</v>
      </c>
      <c r="B126" s="77" t="s">
        <v>2197</v>
      </c>
      <c r="C126" s="657">
        <v>508229000</v>
      </c>
      <c r="D126" s="84" t="s">
        <v>3114</v>
      </c>
    </row>
    <row r="127" spans="1:4">
      <c r="A127" s="54">
        <v>120</v>
      </c>
      <c r="B127" s="77" t="s">
        <v>2098</v>
      </c>
      <c r="C127" s="657">
        <v>682208000</v>
      </c>
      <c r="D127" s="84" t="s">
        <v>3114</v>
      </c>
    </row>
    <row r="128" spans="1:4">
      <c r="A128" s="54">
        <v>121</v>
      </c>
      <c r="B128" s="77" t="s">
        <v>2198</v>
      </c>
      <c r="C128" s="657">
        <v>538750000</v>
      </c>
      <c r="D128" s="84" t="s">
        <v>3114</v>
      </c>
    </row>
    <row r="129" spans="1:4">
      <c r="A129" s="54">
        <v>122</v>
      </c>
      <c r="B129" s="77" t="s">
        <v>2099</v>
      </c>
      <c r="C129" s="657">
        <v>671230000</v>
      </c>
      <c r="D129" s="84" t="s">
        <v>3114</v>
      </c>
    </row>
    <row r="130" spans="1:4">
      <c r="A130" s="54">
        <v>123</v>
      </c>
      <c r="B130" s="77" t="s">
        <v>2199</v>
      </c>
      <c r="C130" s="657">
        <v>561183000</v>
      </c>
      <c r="D130" s="84" t="s">
        <v>3114</v>
      </c>
    </row>
    <row r="131" spans="1:4">
      <c r="A131" s="54">
        <v>124</v>
      </c>
      <c r="B131" s="77" t="s">
        <v>2100</v>
      </c>
      <c r="C131" s="657">
        <v>528885000</v>
      </c>
      <c r="D131" s="84" t="s">
        <v>3114</v>
      </c>
    </row>
    <row r="132" spans="1:4">
      <c r="A132" s="54">
        <v>125</v>
      </c>
      <c r="B132" s="77" t="s">
        <v>2200</v>
      </c>
      <c r="C132" s="657">
        <v>606104000</v>
      </c>
      <c r="D132" s="84" t="s">
        <v>3114</v>
      </c>
    </row>
    <row r="133" spans="1:4">
      <c r="A133" s="54">
        <v>126</v>
      </c>
      <c r="B133" s="77" t="s">
        <v>2101</v>
      </c>
      <c r="C133" s="657">
        <v>668336000</v>
      </c>
      <c r="D133" s="84" t="s">
        <v>3114</v>
      </c>
    </row>
    <row r="134" spans="1:4">
      <c r="A134" s="54">
        <v>127</v>
      </c>
      <c r="B134" s="77" t="s">
        <v>2102</v>
      </c>
      <c r="C134" s="657">
        <v>757828000</v>
      </c>
      <c r="D134" s="84" t="s">
        <v>3114</v>
      </c>
    </row>
    <row r="135" spans="1:4">
      <c r="A135" s="54">
        <v>128</v>
      </c>
      <c r="B135" s="77" t="s">
        <v>2103</v>
      </c>
      <c r="C135" s="657">
        <v>524981000</v>
      </c>
      <c r="D135" s="84" t="s">
        <v>3114</v>
      </c>
    </row>
    <row r="136" spans="1:4">
      <c r="A136" s="54">
        <v>129</v>
      </c>
      <c r="B136" s="77" t="s">
        <v>2104</v>
      </c>
      <c r="C136" s="657">
        <v>620251000</v>
      </c>
      <c r="D136" s="84" t="s">
        <v>3114</v>
      </c>
    </row>
    <row r="137" spans="1:4">
      <c r="A137" s="54">
        <v>130</v>
      </c>
      <c r="B137" s="77" t="s">
        <v>2105</v>
      </c>
      <c r="C137" s="657">
        <v>671480000</v>
      </c>
      <c r="D137" s="84" t="s">
        <v>3114</v>
      </c>
    </row>
    <row r="138" spans="1:4" ht="31.5">
      <c r="A138" s="54">
        <v>131</v>
      </c>
      <c r="B138" s="77" t="s">
        <v>2106</v>
      </c>
      <c r="C138" s="657">
        <v>638247000</v>
      </c>
      <c r="D138" s="84" t="s">
        <v>3114</v>
      </c>
    </row>
    <row r="139" spans="1:4">
      <c r="A139" s="54">
        <v>132</v>
      </c>
      <c r="B139" s="77" t="s">
        <v>2107</v>
      </c>
      <c r="C139" s="657">
        <v>562232000</v>
      </c>
      <c r="D139" s="84" t="s">
        <v>3114</v>
      </c>
    </row>
    <row r="140" spans="1:4">
      <c r="A140" s="54">
        <v>133</v>
      </c>
      <c r="B140" s="77" t="s">
        <v>2108</v>
      </c>
      <c r="C140" s="657">
        <v>574313000</v>
      </c>
      <c r="D140" s="84" t="s">
        <v>3114</v>
      </c>
    </row>
    <row r="141" spans="1:4">
      <c r="A141" s="54">
        <v>134</v>
      </c>
      <c r="B141" s="77" t="s">
        <v>2109</v>
      </c>
      <c r="C141" s="657">
        <v>647016000</v>
      </c>
      <c r="D141" s="84" t="s">
        <v>3114</v>
      </c>
    </row>
    <row r="142" spans="1:4">
      <c r="A142" s="54">
        <v>135</v>
      </c>
      <c r="B142" s="77" t="s">
        <v>2110</v>
      </c>
      <c r="C142" s="657">
        <v>682481000</v>
      </c>
      <c r="D142" s="84" t="s">
        <v>3114</v>
      </c>
    </row>
    <row r="143" spans="1:4" ht="31.5">
      <c r="A143" s="54">
        <v>136</v>
      </c>
      <c r="B143" s="77" t="s">
        <v>2111</v>
      </c>
      <c r="C143" s="657">
        <v>648508000</v>
      </c>
      <c r="D143" s="84" t="s">
        <v>3114</v>
      </c>
    </row>
    <row r="144" spans="1:4">
      <c r="A144" s="54">
        <v>137</v>
      </c>
      <c r="B144" s="77" t="s">
        <v>2112</v>
      </c>
      <c r="C144" s="657">
        <v>645469000</v>
      </c>
      <c r="D144" s="84" t="s">
        <v>3114</v>
      </c>
    </row>
    <row r="145" spans="1:4">
      <c r="A145" s="54">
        <v>138</v>
      </c>
      <c r="B145" s="77" t="s">
        <v>2113</v>
      </c>
      <c r="C145" s="657">
        <v>582528000</v>
      </c>
      <c r="D145" s="84" t="s">
        <v>3114</v>
      </c>
    </row>
    <row r="146" spans="1:4">
      <c r="A146" s="54">
        <v>139</v>
      </c>
      <c r="B146" s="77" t="s">
        <v>2114</v>
      </c>
      <c r="C146" s="657">
        <v>521775000</v>
      </c>
      <c r="D146" s="84" t="s">
        <v>3114</v>
      </c>
    </row>
    <row r="147" spans="1:4">
      <c r="A147" s="54">
        <v>140</v>
      </c>
      <c r="B147" s="77" t="s">
        <v>2115</v>
      </c>
      <c r="C147" s="657">
        <v>549301000</v>
      </c>
      <c r="D147" s="84" t="s">
        <v>3114</v>
      </c>
    </row>
    <row r="148" spans="1:4">
      <c r="A148" s="54">
        <v>141</v>
      </c>
      <c r="B148" s="77" t="s">
        <v>2116</v>
      </c>
      <c r="C148" s="657">
        <v>577508000</v>
      </c>
      <c r="D148" s="84" t="s">
        <v>3114</v>
      </c>
    </row>
    <row r="149" spans="1:4">
      <c r="A149" s="54">
        <v>142</v>
      </c>
      <c r="B149" s="77" t="s">
        <v>2117</v>
      </c>
      <c r="C149" s="657">
        <v>634020000</v>
      </c>
      <c r="D149" s="84" t="s">
        <v>3114</v>
      </c>
    </row>
    <row r="150" spans="1:4">
      <c r="A150" s="54">
        <v>143</v>
      </c>
      <c r="B150" s="77" t="s">
        <v>2118</v>
      </c>
      <c r="C150" s="657">
        <v>679017000</v>
      </c>
      <c r="D150" s="84" t="s">
        <v>3114</v>
      </c>
    </row>
    <row r="151" spans="1:4">
      <c r="A151" s="54">
        <v>144</v>
      </c>
      <c r="B151" s="77" t="s">
        <v>2119</v>
      </c>
      <c r="C151" s="657">
        <v>636536000</v>
      </c>
      <c r="D151" s="84" t="s">
        <v>3114</v>
      </c>
    </row>
    <row r="152" spans="1:4">
      <c r="A152" s="54">
        <v>145</v>
      </c>
      <c r="B152" s="77" t="s">
        <v>2120</v>
      </c>
      <c r="C152" s="657">
        <v>655249000</v>
      </c>
      <c r="D152" s="84" t="s">
        <v>3114</v>
      </c>
    </row>
    <row r="153" spans="1:4">
      <c r="A153" s="54">
        <v>146</v>
      </c>
      <c r="B153" s="77" t="s">
        <v>2121</v>
      </c>
      <c r="C153" s="657">
        <v>657672000</v>
      </c>
      <c r="D153" s="84" t="s">
        <v>3114</v>
      </c>
    </row>
    <row r="154" spans="1:4">
      <c r="A154" s="54">
        <v>147</v>
      </c>
      <c r="B154" s="77" t="s">
        <v>2122</v>
      </c>
      <c r="C154" s="657">
        <v>615249000</v>
      </c>
      <c r="D154" s="84" t="s">
        <v>3114</v>
      </c>
    </row>
    <row r="155" spans="1:4">
      <c r="A155" s="54">
        <v>148</v>
      </c>
      <c r="B155" s="77" t="s">
        <v>2123</v>
      </c>
      <c r="C155" s="657">
        <v>601612000</v>
      </c>
      <c r="D155" s="84" t="s">
        <v>3114</v>
      </c>
    </row>
    <row r="156" spans="1:4">
      <c r="A156" s="54">
        <v>149</v>
      </c>
      <c r="B156" s="77" t="s">
        <v>2124</v>
      </c>
      <c r="C156" s="657">
        <v>643899000</v>
      </c>
      <c r="D156" s="84" t="s">
        <v>3114</v>
      </c>
    </row>
    <row r="157" spans="1:4">
      <c r="A157" s="54">
        <v>150</v>
      </c>
      <c r="B157" s="77" t="s">
        <v>2125</v>
      </c>
      <c r="C157" s="657">
        <v>587957000</v>
      </c>
      <c r="D157" s="84" t="s">
        <v>3114</v>
      </c>
    </row>
    <row r="158" spans="1:4">
      <c r="A158" s="54">
        <v>151</v>
      </c>
      <c r="B158" s="77" t="s">
        <v>2126</v>
      </c>
      <c r="C158" s="657">
        <v>725970000</v>
      </c>
      <c r="D158" s="84" t="s">
        <v>3114</v>
      </c>
    </row>
    <row r="159" spans="1:4">
      <c r="A159" s="54">
        <v>152</v>
      </c>
      <c r="B159" s="77" t="s">
        <v>2127</v>
      </c>
      <c r="C159" s="657">
        <v>589404000</v>
      </c>
      <c r="D159" s="84" t="s">
        <v>3114</v>
      </c>
    </row>
    <row r="160" spans="1:4">
      <c r="A160" s="54">
        <v>153</v>
      </c>
      <c r="B160" s="77" t="s">
        <v>2128</v>
      </c>
      <c r="C160" s="657">
        <v>581164000</v>
      </c>
      <c r="D160" s="84" t="s">
        <v>3114</v>
      </c>
    </row>
    <row r="161" spans="1:4">
      <c r="A161" s="54">
        <v>154</v>
      </c>
      <c r="B161" s="77" t="s">
        <v>2129</v>
      </c>
      <c r="C161" s="657">
        <v>951565000</v>
      </c>
      <c r="D161" s="84" t="s">
        <v>3114</v>
      </c>
    </row>
    <row r="162" spans="1:4">
      <c r="A162" s="54">
        <v>155</v>
      </c>
      <c r="B162" s="77" t="s">
        <v>2130</v>
      </c>
      <c r="C162" s="657">
        <v>588953000</v>
      </c>
      <c r="D162" s="84" t="s">
        <v>3114</v>
      </c>
    </row>
    <row r="163" spans="1:4">
      <c r="A163" s="54">
        <v>156</v>
      </c>
      <c r="B163" s="77" t="s">
        <v>2131</v>
      </c>
      <c r="C163" s="657">
        <v>1066683000</v>
      </c>
      <c r="D163" s="84" t="s">
        <v>3114</v>
      </c>
    </row>
    <row r="164" spans="1:4">
      <c r="A164" s="54">
        <v>157</v>
      </c>
      <c r="B164" s="77" t="s">
        <v>2132</v>
      </c>
      <c r="C164" s="657">
        <v>597855000</v>
      </c>
      <c r="D164" s="84" t="s">
        <v>3114</v>
      </c>
    </row>
    <row r="165" spans="1:4">
      <c r="A165" s="54">
        <v>158</v>
      </c>
      <c r="B165" s="77" t="s">
        <v>2133</v>
      </c>
      <c r="C165" s="657">
        <v>660875000</v>
      </c>
      <c r="D165" s="84" t="s">
        <v>3114</v>
      </c>
    </row>
    <row r="166" spans="1:4">
      <c r="A166" s="54">
        <v>159</v>
      </c>
      <c r="B166" s="77" t="s">
        <v>2134</v>
      </c>
      <c r="C166" s="657">
        <v>658673000</v>
      </c>
      <c r="D166" s="84" t="s">
        <v>3114</v>
      </c>
    </row>
    <row r="167" spans="1:4">
      <c r="A167" s="54">
        <v>160</v>
      </c>
      <c r="B167" s="77" t="s">
        <v>2135</v>
      </c>
      <c r="C167" s="657">
        <v>580599000</v>
      </c>
      <c r="D167" s="84" t="s">
        <v>3114</v>
      </c>
    </row>
    <row r="168" spans="1:4">
      <c r="A168" s="54">
        <v>161</v>
      </c>
      <c r="B168" s="77" t="s">
        <v>2136</v>
      </c>
      <c r="C168" s="657">
        <v>662564000</v>
      </c>
      <c r="D168" s="84" t="s">
        <v>3114</v>
      </c>
    </row>
    <row r="169" spans="1:4">
      <c r="A169" s="54">
        <v>162</v>
      </c>
      <c r="B169" s="77" t="s">
        <v>2137</v>
      </c>
      <c r="C169" s="657">
        <v>764998000</v>
      </c>
      <c r="D169" s="84" t="s">
        <v>3114</v>
      </c>
    </row>
  </sheetData>
  <printOptions horizontalCentered="1"/>
  <pageMargins left="0.19685039370078741" right="0.19685039370078741" top="0.19685039370078741" bottom="0.19685039370078741" header="0.19685039370078741" footer="0.11811023622047245"/>
  <pageSetup paperSize="402" scale="58" fitToHeight="0" orientation="portrait" horizontalDpi="300" verticalDpi="4294967293" r:id="rId1"/>
  <headerFooter>
    <oddFooter>&amp;C&amp;P&amp;RInformasi APBD 2017</oddFooter>
  </headerFooter>
</worksheet>
</file>

<file path=xl/worksheets/sheet63.xml><?xml version="1.0" encoding="utf-8"?>
<worksheet xmlns="http://schemas.openxmlformats.org/spreadsheetml/2006/main" xmlns:r="http://schemas.openxmlformats.org/officeDocument/2006/relationships">
  <sheetPr>
    <tabColor rgb="FFFF0000"/>
  </sheetPr>
  <dimension ref="A1:D169"/>
  <sheetViews>
    <sheetView zoomScale="50" zoomScaleNormal="50" workbookViewId="0">
      <selection activeCell="E42" sqref="E42"/>
    </sheetView>
  </sheetViews>
  <sheetFormatPr defaultColWidth="8.85546875" defaultRowHeight="15.75"/>
  <cols>
    <col min="1" max="1" width="10.7109375" style="496" customWidth="1"/>
    <col min="2" max="2" width="102.7109375" style="496" customWidth="1"/>
    <col min="3" max="3" width="26.7109375" style="496" customWidth="1"/>
    <col min="4" max="4" width="40.7109375" style="496" customWidth="1"/>
    <col min="5" max="5" width="28.140625" style="496" customWidth="1"/>
    <col min="6" max="16384" width="8.85546875" style="496"/>
  </cols>
  <sheetData>
    <row r="1" spans="1:4">
      <c r="B1" s="498" t="s">
        <v>2364</v>
      </c>
    </row>
    <row r="3" spans="1:4" ht="31.5">
      <c r="A3" s="517" t="s">
        <v>112</v>
      </c>
      <c r="B3" s="368" t="s">
        <v>2</v>
      </c>
      <c r="C3" s="368" t="s">
        <v>3115</v>
      </c>
      <c r="D3" s="366" t="s">
        <v>525</v>
      </c>
    </row>
    <row r="4" spans="1:4">
      <c r="A4" s="517">
        <v>1</v>
      </c>
      <c r="B4" s="368" t="s">
        <v>3</v>
      </c>
      <c r="C4" s="368">
        <v>3</v>
      </c>
      <c r="D4" s="366">
        <v>4</v>
      </c>
    </row>
    <row r="5" spans="1:4">
      <c r="A5" s="517"/>
      <c r="B5" s="368"/>
      <c r="C5" s="368"/>
      <c r="D5" s="366"/>
    </row>
    <row r="6" spans="1:4">
      <c r="A6" s="269"/>
      <c r="B6" s="269"/>
      <c r="C6" s="269"/>
      <c r="D6" s="269"/>
    </row>
    <row r="7" spans="1:4">
      <c r="A7" s="269"/>
      <c r="B7" s="4" t="s">
        <v>425</v>
      </c>
      <c r="C7" s="656">
        <v>160000995000</v>
      </c>
      <c r="D7" s="5" t="s">
        <v>3114</v>
      </c>
    </row>
    <row r="8" spans="1:4">
      <c r="A8" s="54">
        <v>1</v>
      </c>
      <c r="B8" s="77" t="s">
        <v>2201</v>
      </c>
      <c r="C8" s="657">
        <v>883420000</v>
      </c>
      <c r="D8" s="5" t="s">
        <v>3114</v>
      </c>
    </row>
    <row r="9" spans="1:4">
      <c r="A9" s="54">
        <v>2</v>
      </c>
      <c r="B9" s="77" t="s">
        <v>2202</v>
      </c>
      <c r="C9" s="657">
        <v>968610000</v>
      </c>
      <c r="D9" s="5" t="s">
        <v>3114</v>
      </c>
    </row>
    <row r="10" spans="1:4">
      <c r="A10" s="54">
        <v>3</v>
      </c>
      <c r="B10" s="77" t="s">
        <v>2203</v>
      </c>
      <c r="C10" s="657">
        <v>886074000</v>
      </c>
      <c r="D10" s="5" t="s">
        <v>3114</v>
      </c>
    </row>
    <row r="11" spans="1:4">
      <c r="A11" s="54">
        <v>4</v>
      </c>
      <c r="B11" s="77" t="s">
        <v>2204</v>
      </c>
      <c r="C11" s="657">
        <v>967936000</v>
      </c>
      <c r="D11" s="5" t="s">
        <v>3114</v>
      </c>
    </row>
    <row r="12" spans="1:4">
      <c r="A12" s="54">
        <v>5</v>
      </c>
      <c r="B12" s="77" t="s">
        <v>2205</v>
      </c>
      <c r="C12" s="657">
        <v>1198723000</v>
      </c>
      <c r="D12" s="5" t="s">
        <v>3114</v>
      </c>
    </row>
    <row r="13" spans="1:4">
      <c r="A13" s="54">
        <v>6</v>
      </c>
      <c r="B13" s="77" t="s">
        <v>2206</v>
      </c>
      <c r="C13" s="657">
        <v>1211220000</v>
      </c>
      <c r="D13" s="5" t="s">
        <v>3114</v>
      </c>
    </row>
    <row r="14" spans="1:4">
      <c r="A14" s="54">
        <v>7</v>
      </c>
      <c r="B14" s="77" t="s">
        <v>2207</v>
      </c>
      <c r="C14" s="657">
        <v>917893000</v>
      </c>
      <c r="D14" s="5" t="s">
        <v>3114</v>
      </c>
    </row>
    <row r="15" spans="1:4">
      <c r="A15" s="54">
        <v>8</v>
      </c>
      <c r="B15" s="77" t="s">
        <v>2208</v>
      </c>
      <c r="C15" s="657">
        <v>914573000</v>
      </c>
      <c r="D15" s="5" t="s">
        <v>3114</v>
      </c>
    </row>
    <row r="16" spans="1:4">
      <c r="A16" s="54">
        <v>9</v>
      </c>
      <c r="B16" s="77" t="s">
        <v>2209</v>
      </c>
      <c r="C16" s="657">
        <v>948365000</v>
      </c>
      <c r="D16" s="5" t="s">
        <v>3114</v>
      </c>
    </row>
    <row r="17" spans="1:4">
      <c r="A17" s="54">
        <v>10</v>
      </c>
      <c r="B17" s="77" t="s">
        <v>2210</v>
      </c>
      <c r="C17" s="657">
        <v>1068855000</v>
      </c>
      <c r="D17" s="5" t="s">
        <v>3114</v>
      </c>
    </row>
    <row r="18" spans="1:4">
      <c r="A18" s="54">
        <v>11</v>
      </c>
      <c r="B18" s="77" t="s">
        <v>2211</v>
      </c>
      <c r="C18" s="657">
        <v>1206241000</v>
      </c>
      <c r="D18" s="5" t="s">
        <v>3114</v>
      </c>
    </row>
    <row r="19" spans="1:4">
      <c r="A19" s="54">
        <v>12</v>
      </c>
      <c r="B19" s="5" t="s">
        <v>2212</v>
      </c>
      <c r="C19" s="657">
        <v>1154037000</v>
      </c>
      <c r="D19" s="5" t="s">
        <v>3114</v>
      </c>
    </row>
    <row r="20" spans="1:4">
      <c r="A20" s="54">
        <v>13</v>
      </c>
      <c r="B20" s="77" t="s">
        <v>2213</v>
      </c>
      <c r="C20" s="657">
        <v>1409378000</v>
      </c>
      <c r="D20" s="5" t="s">
        <v>3114</v>
      </c>
    </row>
    <row r="21" spans="1:4">
      <c r="A21" s="54">
        <v>14</v>
      </c>
      <c r="B21" s="77" t="s">
        <v>2214</v>
      </c>
      <c r="C21" s="657">
        <v>1154405000</v>
      </c>
      <c r="D21" s="5" t="s">
        <v>3114</v>
      </c>
    </row>
    <row r="22" spans="1:4">
      <c r="A22" s="54">
        <v>15</v>
      </c>
      <c r="B22" s="5" t="s">
        <v>2215</v>
      </c>
      <c r="C22" s="657">
        <v>1020629000</v>
      </c>
      <c r="D22" s="5" t="s">
        <v>3114</v>
      </c>
    </row>
    <row r="23" spans="1:4">
      <c r="A23" s="54">
        <v>16</v>
      </c>
      <c r="B23" s="77" t="s">
        <v>2216</v>
      </c>
      <c r="C23" s="657">
        <v>1353391000</v>
      </c>
      <c r="D23" s="5" t="s">
        <v>3114</v>
      </c>
    </row>
    <row r="24" spans="1:4">
      <c r="A24" s="54">
        <v>17</v>
      </c>
      <c r="B24" s="5" t="s">
        <v>2217</v>
      </c>
      <c r="C24" s="657">
        <v>1078231000</v>
      </c>
      <c r="D24" s="5" t="s">
        <v>3114</v>
      </c>
    </row>
    <row r="25" spans="1:4">
      <c r="A25" s="54">
        <v>18</v>
      </c>
      <c r="B25" s="77" t="s">
        <v>2218</v>
      </c>
      <c r="C25" s="657">
        <v>1106936000</v>
      </c>
      <c r="D25" s="5" t="s">
        <v>3114</v>
      </c>
    </row>
    <row r="26" spans="1:4">
      <c r="A26" s="54">
        <v>19</v>
      </c>
      <c r="B26" s="77" t="s">
        <v>2219</v>
      </c>
      <c r="C26" s="657">
        <v>1264550000</v>
      </c>
      <c r="D26" s="5" t="s">
        <v>3114</v>
      </c>
    </row>
    <row r="27" spans="1:4">
      <c r="A27" s="54">
        <v>20</v>
      </c>
      <c r="B27" s="77" t="s">
        <v>2220</v>
      </c>
      <c r="C27" s="657">
        <v>1034762000</v>
      </c>
      <c r="D27" s="5" t="s">
        <v>3114</v>
      </c>
    </row>
    <row r="28" spans="1:4">
      <c r="A28" s="54">
        <v>21</v>
      </c>
      <c r="B28" s="77" t="s">
        <v>2221</v>
      </c>
      <c r="C28" s="657">
        <v>987435000</v>
      </c>
      <c r="D28" s="5" t="s">
        <v>3114</v>
      </c>
    </row>
    <row r="29" spans="1:4">
      <c r="A29" s="54">
        <v>22</v>
      </c>
      <c r="B29" s="77" t="s">
        <v>2222</v>
      </c>
      <c r="C29" s="657">
        <v>906408000</v>
      </c>
      <c r="D29" s="5" t="s">
        <v>3114</v>
      </c>
    </row>
    <row r="30" spans="1:4">
      <c r="A30" s="54">
        <v>23</v>
      </c>
      <c r="B30" s="77" t="s">
        <v>2223</v>
      </c>
      <c r="C30" s="657">
        <v>1043414000</v>
      </c>
      <c r="D30" s="5" t="s">
        <v>3114</v>
      </c>
    </row>
    <row r="31" spans="1:4">
      <c r="A31" s="54">
        <v>24</v>
      </c>
      <c r="B31" s="77" t="s">
        <v>2224</v>
      </c>
      <c r="C31" s="657">
        <v>892436000</v>
      </c>
      <c r="D31" s="5" t="s">
        <v>3114</v>
      </c>
    </row>
    <row r="32" spans="1:4">
      <c r="A32" s="54">
        <v>25</v>
      </c>
      <c r="B32" s="5" t="s">
        <v>2225</v>
      </c>
      <c r="C32" s="657">
        <v>995567000</v>
      </c>
      <c r="D32" s="5" t="s">
        <v>3114</v>
      </c>
    </row>
    <row r="33" spans="1:4">
      <c r="A33" s="54">
        <v>26</v>
      </c>
      <c r="B33" s="77" t="s">
        <v>2226</v>
      </c>
      <c r="C33" s="657">
        <v>968504000</v>
      </c>
      <c r="D33" s="5" t="s">
        <v>3114</v>
      </c>
    </row>
    <row r="34" spans="1:4">
      <c r="A34" s="54">
        <v>27</v>
      </c>
      <c r="B34" s="77" t="s">
        <v>2227</v>
      </c>
      <c r="C34" s="657">
        <v>1038204000</v>
      </c>
      <c r="D34" s="5" t="s">
        <v>3114</v>
      </c>
    </row>
    <row r="35" spans="1:4">
      <c r="A35" s="54">
        <v>28</v>
      </c>
      <c r="B35" s="77" t="s">
        <v>2228</v>
      </c>
      <c r="C35" s="657">
        <v>1069406000</v>
      </c>
      <c r="D35" s="5" t="s">
        <v>3114</v>
      </c>
    </row>
    <row r="36" spans="1:4">
      <c r="A36" s="54">
        <v>29</v>
      </c>
      <c r="B36" s="77" t="s">
        <v>2229</v>
      </c>
      <c r="C36" s="657">
        <v>951403000</v>
      </c>
      <c r="D36" s="5" t="s">
        <v>3114</v>
      </c>
    </row>
    <row r="37" spans="1:4">
      <c r="A37" s="54">
        <v>30</v>
      </c>
      <c r="B37" s="77" t="s">
        <v>2230</v>
      </c>
      <c r="C37" s="657">
        <v>946327000</v>
      </c>
      <c r="D37" s="5" t="s">
        <v>3114</v>
      </c>
    </row>
    <row r="38" spans="1:4">
      <c r="A38" s="54">
        <v>31</v>
      </c>
      <c r="B38" s="77" t="s">
        <v>2231</v>
      </c>
      <c r="C38" s="657">
        <v>991217000</v>
      </c>
      <c r="D38" s="5" t="s">
        <v>3114</v>
      </c>
    </row>
    <row r="39" spans="1:4">
      <c r="A39" s="54">
        <v>32</v>
      </c>
      <c r="B39" s="77" t="s">
        <v>2232</v>
      </c>
      <c r="C39" s="657">
        <v>1098533000</v>
      </c>
      <c r="D39" s="5" t="s">
        <v>3114</v>
      </c>
    </row>
    <row r="40" spans="1:4">
      <c r="A40" s="54">
        <v>33</v>
      </c>
      <c r="B40" s="77" t="s">
        <v>2233</v>
      </c>
      <c r="C40" s="657">
        <v>1105361000</v>
      </c>
      <c r="D40" s="5" t="s">
        <v>3114</v>
      </c>
    </row>
    <row r="41" spans="1:4">
      <c r="A41" s="54">
        <v>34</v>
      </c>
      <c r="B41" s="77" t="s">
        <v>2234</v>
      </c>
      <c r="C41" s="657">
        <v>1052204000</v>
      </c>
      <c r="D41" s="5" t="s">
        <v>3114</v>
      </c>
    </row>
    <row r="42" spans="1:4">
      <c r="A42" s="54">
        <v>35</v>
      </c>
      <c r="B42" s="77" t="s">
        <v>2235</v>
      </c>
      <c r="C42" s="657">
        <v>966884000</v>
      </c>
      <c r="D42" s="5" t="s">
        <v>3114</v>
      </c>
    </row>
    <row r="43" spans="1:4">
      <c r="A43" s="54">
        <v>36</v>
      </c>
      <c r="B43" s="77" t="s">
        <v>2236</v>
      </c>
      <c r="C43" s="657">
        <v>1171382000</v>
      </c>
      <c r="D43" s="5" t="s">
        <v>3114</v>
      </c>
    </row>
    <row r="44" spans="1:4">
      <c r="A44" s="54">
        <v>37</v>
      </c>
      <c r="B44" s="77" t="s">
        <v>2237</v>
      </c>
      <c r="C44" s="657">
        <v>911603000</v>
      </c>
      <c r="D44" s="5" t="s">
        <v>3114</v>
      </c>
    </row>
    <row r="45" spans="1:4">
      <c r="A45" s="54">
        <v>38</v>
      </c>
      <c r="B45" s="77" t="s">
        <v>2238</v>
      </c>
      <c r="C45" s="657">
        <v>1052486000</v>
      </c>
      <c r="D45" s="5" t="s">
        <v>3114</v>
      </c>
    </row>
    <row r="46" spans="1:4">
      <c r="A46" s="54">
        <v>39</v>
      </c>
      <c r="B46" s="77" t="s">
        <v>2239</v>
      </c>
      <c r="C46" s="657">
        <v>995763000</v>
      </c>
      <c r="D46" s="5" t="s">
        <v>3114</v>
      </c>
    </row>
    <row r="47" spans="1:4">
      <c r="A47" s="54">
        <v>40</v>
      </c>
      <c r="B47" s="77" t="s">
        <v>2240</v>
      </c>
      <c r="C47" s="657">
        <v>1000910000</v>
      </c>
      <c r="D47" s="5" t="s">
        <v>3114</v>
      </c>
    </row>
    <row r="48" spans="1:4">
      <c r="A48" s="54">
        <v>41</v>
      </c>
      <c r="B48" s="77" t="s">
        <v>2241</v>
      </c>
      <c r="C48" s="657">
        <v>1161094000</v>
      </c>
      <c r="D48" s="5" t="s">
        <v>3114</v>
      </c>
    </row>
    <row r="49" spans="1:4">
      <c r="A49" s="54">
        <v>42</v>
      </c>
      <c r="B49" s="77" t="s">
        <v>2242</v>
      </c>
      <c r="C49" s="657">
        <v>1092102000</v>
      </c>
      <c r="D49" s="5" t="s">
        <v>3114</v>
      </c>
    </row>
    <row r="50" spans="1:4">
      <c r="A50" s="54">
        <v>43</v>
      </c>
      <c r="B50" s="77" t="s">
        <v>2243</v>
      </c>
      <c r="C50" s="657">
        <v>869849000</v>
      </c>
      <c r="D50" s="5" t="s">
        <v>3114</v>
      </c>
    </row>
    <row r="51" spans="1:4">
      <c r="A51" s="54">
        <v>44</v>
      </c>
      <c r="B51" s="77" t="s">
        <v>2244</v>
      </c>
      <c r="C51" s="657">
        <v>901616000</v>
      </c>
      <c r="D51" s="5" t="s">
        <v>3114</v>
      </c>
    </row>
    <row r="52" spans="1:4">
      <c r="A52" s="54">
        <v>45</v>
      </c>
      <c r="B52" s="5" t="s">
        <v>2245</v>
      </c>
      <c r="C52" s="657">
        <v>887122000</v>
      </c>
      <c r="D52" s="5" t="s">
        <v>3114</v>
      </c>
    </row>
    <row r="53" spans="1:4">
      <c r="A53" s="54">
        <v>46</v>
      </c>
      <c r="B53" s="77" t="s">
        <v>2246</v>
      </c>
      <c r="C53" s="657">
        <v>1010915000</v>
      </c>
      <c r="D53" s="5" t="s">
        <v>3114</v>
      </c>
    </row>
    <row r="54" spans="1:4">
      <c r="A54" s="54">
        <v>47</v>
      </c>
      <c r="B54" s="5" t="s">
        <v>2247</v>
      </c>
      <c r="C54" s="657">
        <v>1034701000</v>
      </c>
      <c r="D54" s="5" t="s">
        <v>3114</v>
      </c>
    </row>
    <row r="55" spans="1:4">
      <c r="A55" s="54">
        <v>48</v>
      </c>
      <c r="B55" s="5" t="s">
        <v>2248</v>
      </c>
      <c r="C55" s="657">
        <v>1003272000</v>
      </c>
      <c r="D55" s="5" t="s">
        <v>3114</v>
      </c>
    </row>
    <row r="56" spans="1:4">
      <c r="A56" s="54">
        <v>49</v>
      </c>
      <c r="B56" s="77" t="s">
        <v>2249</v>
      </c>
      <c r="C56" s="657">
        <v>1051674000</v>
      </c>
      <c r="D56" s="5" t="s">
        <v>3114</v>
      </c>
    </row>
    <row r="57" spans="1:4">
      <c r="A57" s="54">
        <v>50</v>
      </c>
      <c r="B57" s="77" t="s">
        <v>2250</v>
      </c>
      <c r="C57" s="657">
        <v>820767000</v>
      </c>
      <c r="D57" s="5" t="s">
        <v>3114</v>
      </c>
    </row>
    <row r="58" spans="1:4">
      <c r="A58" s="54">
        <v>51</v>
      </c>
      <c r="B58" s="77" t="s">
        <v>2251</v>
      </c>
      <c r="C58" s="657">
        <v>906067000</v>
      </c>
      <c r="D58" s="5" t="s">
        <v>3114</v>
      </c>
    </row>
    <row r="59" spans="1:4">
      <c r="A59" s="54">
        <v>52</v>
      </c>
      <c r="B59" s="77" t="s">
        <v>2252</v>
      </c>
      <c r="C59" s="657">
        <v>1171798000</v>
      </c>
      <c r="D59" s="5" t="s">
        <v>3114</v>
      </c>
    </row>
    <row r="60" spans="1:4">
      <c r="A60" s="54">
        <v>53</v>
      </c>
      <c r="B60" s="77" t="s">
        <v>2253</v>
      </c>
      <c r="C60" s="657">
        <v>1026470000</v>
      </c>
      <c r="D60" s="5" t="s">
        <v>3114</v>
      </c>
    </row>
    <row r="61" spans="1:4">
      <c r="A61" s="54">
        <v>54</v>
      </c>
      <c r="B61" s="77" t="s">
        <v>2254</v>
      </c>
      <c r="C61" s="657">
        <v>960203000</v>
      </c>
      <c r="D61" s="5" t="s">
        <v>3114</v>
      </c>
    </row>
    <row r="62" spans="1:4">
      <c r="A62" s="54">
        <v>55</v>
      </c>
      <c r="B62" s="77" t="s">
        <v>2255</v>
      </c>
      <c r="C62" s="657">
        <v>871889000</v>
      </c>
      <c r="D62" s="5" t="s">
        <v>3114</v>
      </c>
    </row>
    <row r="63" spans="1:4">
      <c r="A63" s="54">
        <v>56</v>
      </c>
      <c r="B63" s="77" t="s">
        <v>2256</v>
      </c>
      <c r="C63" s="657">
        <v>900630000</v>
      </c>
      <c r="D63" s="5" t="s">
        <v>3114</v>
      </c>
    </row>
    <row r="64" spans="1:4">
      <c r="A64" s="54">
        <v>57</v>
      </c>
      <c r="B64" s="77" t="s">
        <v>2257</v>
      </c>
      <c r="C64" s="657">
        <v>983123000</v>
      </c>
      <c r="D64" s="5" t="s">
        <v>3114</v>
      </c>
    </row>
    <row r="65" spans="1:4">
      <c r="A65" s="54">
        <v>58</v>
      </c>
      <c r="B65" s="77" t="s">
        <v>2300</v>
      </c>
      <c r="C65" s="657">
        <v>831475000</v>
      </c>
      <c r="D65" s="5" t="s">
        <v>3114</v>
      </c>
    </row>
    <row r="66" spans="1:4">
      <c r="A66" s="54">
        <v>59</v>
      </c>
      <c r="B66" s="77" t="s">
        <v>2301</v>
      </c>
      <c r="C66" s="657">
        <v>831791000</v>
      </c>
      <c r="D66" s="5" t="s">
        <v>3114</v>
      </c>
    </row>
    <row r="67" spans="1:4">
      <c r="A67" s="54">
        <v>60</v>
      </c>
      <c r="B67" s="77" t="s">
        <v>2302</v>
      </c>
      <c r="C67" s="657">
        <v>976941000</v>
      </c>
      <c r="D67" s="5" t="s">
        <v>3114</v>
      </c>
    </row>
    <row r="68" spans="1:4">
      <c r="A68" s="54">
        <v>61</v>
      </c>
      <c r="B68" s="77" t="s">
        <v>2303</v>
      </c>
      <c r="C68" s="657">
        <v>845577000</v>
      </c>
      <c r="D68" s="5" t="s">
        <v>3114</v>
      </c>
    </row>
    <row r="69" spans="1:4">
      <c r="A69" s="54">
        <v>62</v>
      </c>
      <c r="B69" s="77" t="s">
        <v>2304</v>
      </c>
      <c r="C69" s="657">
        <v>842763000</v>
      </c>
      <c r="D69" s="5" t="s">
        <v>3114</v>
      </c>
    </row>
    <row r="70" spans="1:4">
      <c r="A70" s="54">
        <v>63</v>
      </c>
      <c r="B70" s="77" t="s">
        <v>2305</v>
      </c>
      <c r="C70" s="657">
        <v>807779000</v>
      </c>
      <c r="D70" s="5" t="s">
        <v>3114</v>
      </c>
    </row>
    <row r="71" spans="1:4">
      <c r="A71" s="54">
        <v>64</v>
      </c>
      <c r="B71" s="77" t="s">
        <v>2306</v>
      </c>
      <c r="C71" s="657">
        <v>778522000</v>
      </c>
      <c r="D71" s="5" t="s">
        <v>3114</v>
      </c>
    </row>
    <row r="72" spans="1:4">
      <c r="A72" s="54">
        <v>65</v>
      </c>
      <c r="B72" s="77" t="s">
        <v>2307</v>
      </c>
      <c r="C72" s="657">
        <v>782793000</v>
      </c>
      <c r="D72" s="5" t="s">
        <v>3114</v>
      </c>
    </row>
    <row r="73" spans="1:4">
      <c r="A73" s="54">
        <v>66</v>
      </c>
      <c r="B73" s="77" t="s">
        <v>2308</v>
      </c>
      <c r="C73" s="657">
        <v>1005127000</v>
      </c>
      <c r="D73" s="5" t="s">
        <v>3114</v>
      </c>
    </row>
    <row r="74" spans="1:4">
      <c r="A74" s="54">
        <v>67</v>
      </c>
      <c r="B74" s="77" t="s">
        <v>2309</v>
      </c>
      <c r="C74" s="657">
        <v>994125000</v>
      </c>
      <c r="D74" s="5" t="s">
        <v>3114</v>
      </c>
    </row>
    <row r="75" spans="1:4">
      <c r="A75" s="54">
        <v>68</v>
      </c>
      <c r="B75" s="77" t="s">
        <v>2310</v>
      </c>
      <c r="C75" s="657">
        <v>931319000</v>
      </c>
      <c r="D75" s="5" t="s">
        <v>3114</v>
      </c>
    </row>
    <row r="76" spans="1:4">
      <c r="A76" s="54">
        <v>69</v>
      </c>
      <c r="B76" s="77" t="s">
        <v>2311</v>
      </c>
      <c r="C76" s="657">
        <v>943139000</v>
      </c>
      <c r="D76" s="5" t="s">
        <v>3114</v>
      </c>
    </row>
    <row r="77" spans="1:4">
      <c r="A77" s="54">
        <v>70</v>
      </c>
      <c r="B77" s="77" t="s">
        <v>2312</v>
      </c>
      <c r="C77" s="657">
        <v>918485000</v>
      </c>
      <c r="D77" s="5" t="s">
        <v>3114</v>
      </c>
    </row>
    <row r="78" spans="1:4">
      <c r="A78" s="54">
        <v>71</v>
      </c>
      <c r="B78" s="77" t="s">
        <v>2313</v>
      </c>
      <c r="C78" s="657">
        <v>913160000</v>
      </c>
      <c r="D78" s="5" t="s">
        <v>3114</v>
      </c>
    </row>
    <row r="79" spans="1:4">
      <c r="A79" s="54">
        <v>72</v>
      </c>
      <c r="B79" s="77" t="s">
        <v>2314</v>
      </c>
      <c r="C79" s="657">
        <v>1046210000</v>
      </c>
      <c r="D79" s="5" t="s">
        <v>3114</v>
      </c>
    </row>
    <row r="80" spans="1:4">
      <c r="A80" s="54">
        <v>73</v>
      </c>
      <c r="B80" s="77" t="s">
        <v>2315</v>
      </c>
      <c r="C80" s="657">
        <v>905923000</v>
      </c>
      <c r="D80" s="5" t="s">
        <v>3114</v>
      </c>
    </row>
    <row r="81" spans="1:4">
      <c r="A81" s="54">
        <v>74</v>
      </c>
      <c r="B81" s="77" t="s">
        <v>2316</v>
      </c>
      <c r="C81" s="657">
        <v>861201000</v>
      </c>
      <c r="D81" s="5" t="s">
        <v>3114</v>
      </c>
    </row>
    <row r="82" spans="1:4">
      <c r="A82" s="54">
        <v>75</v>
      </c>
      <c r="B82" s="77" t="s">
        <v>2317</v>
      </c>
      <c r="C82" s="657">
        <v>916801000</v>
      </c>
      <c r="D82" s="5" t="s">
        <v>3114</v>
      </c>
    </row>
    <row r="83" spans="1:4">
      <c r="A83" s="54">
        <v>76</v>
      </c>
      <c r="B83" s="77" t="s">
        <v>2318</v>
      </c>
      <c r="C83" s="657">
        <v>1035015000</v>
      </c>
      <c r="D83" s="5" t="s">
        <v>3114</v>
      </c>
    </row>
    <row r="84" spans="1:4">
      <c r="A84" s="54">
        <v>77</v>
      </c>
      <c r="B84" s="77" t="s">
        <v>2319</v>
      </c>
      <c r="C84" s="657">
        <v>855825000</v>
      </c>
      <c r="D84" s="5" t="s">
        <v>3114</v>
      </c>
    </row>
    <row r="85" spans="1:4">
      <c r="A85" s="54">
        <v>78</v>
      </c>
      <c r="B85" s="77" t="s">
        <v>2320</v>
      </c>
      <c r="C85" s="657">
        <v>939386000</v>
      </c>
      <c r="D85" s="5" t="s">
        <v>3114</v>
      </c>
    </row>
    <row r="86" spans="1:4">
      <c r="A86" s="54">
        <v>79</v>
      </c>
      <c r="B86" s="77" t="s">
        <v>2321</v>
      </c>
      <c r="C86" s="657">
        <v>872571000</v>
      </c>
      <c r="D86" s="5" t="s">
        <v>3114</v>
      </c>
    </row>
    <row r="87" spans="1:4">
      <c r="A87" s="54">
        <v>80</v>
      </c>
      <c r="B87" s="5" t="s">
        <v>2322</v>
      </c>
      <c r="C87" s="657">
        <v>799496000</v>
      </c>
      <c r="D87" s="5" t="s">
        <v>3114</v>
      </c>
    </row>
    <row r="88" spans="1:4">
      <c r="A88" s="54">
        <v>81</v>
      </c>
      <c r="B88" s="77" t="s">
        <v>2323</v>
      </c>
      <c r="C88" s="657">
        <v>956189000</v>
      </c>
      <c r="D88" s="5" t="s">
        <v>3114</v>
      </c>
    </row>
    <row r="89" spans="1:4">
      <c r="A89" s="54">
        <v>82</v>
      </c>
      <c r="B89" s="77" t="s">
        <v>2324</v>
      </c>
      <c r="C89" s="657">
        <v>837105000</v>
      </c>
      <c r="D89" s="5" t="s">
        <v>3114</v>
      </c>
    </row>
    <row r="90" spans="1:4">
      <c r="A90" s="54">
        <v>83</v>
      </c>
      <c r="B90" s="77" t="s">
        <v>2325</v>
      </c>
      <c r="C90" s="657">
        <v>913928000</v>
      </c>
      <c r="D90" s="5" t="s">
        <v>3114</v>
      </c>
    </row>
    <row r="91" spans="1:4">
      <c r="A91" s="54">
        <v>84</v>
      </c>
      <c r="B91" s="77" t="s">
        <v>2326</v>
      </c>
      <c r="C91" s="657">
        <v>895605000</v>
      </c>
      <c r="D91" s="5" t="s">
        <v>3114</v>
      </c>
    </row>
    <row r="92" spans="1:4">
      <c r="A92" s="54">
        <v>85</v>
      </c>
      <c r="B92" s="77" t="s">
        <v>2327</v>
      </c>
      <c r="C92" s="657">
        <v>1138160000</v>
      </c>
      <c r="D92" s="5" t="s">
        <v>3114</v>
      </c>
    </row>
    <row r="93" spans="1:4">
      <c r="A93" s="54">
        <v>86</v>
      </c>
      <c r="B93" s="77" t="s">
        <v>2328</v>
      </c>
      <c r="C93" s="657">
        <v>1015969000</v>
      </c>
      <c r="D93" s="5" t="s">
        <v>3114</v>
      </c>
    </row>
    <row r="94" spans="1:4">
      <c r="A94" s="54">
        <v>87</v>
      </c>
      <c r="B94" s="77" t="s">
        <v>2329</v>
      </c>
      <c r="C94" s="657">
        <v>880611000</v>
      </c>
      <c r="D94" s="5" t="s">
        <v>3114</v>
      </c>
    </row>
    <row r="95" spans="1:4">
      <c r="A95" s="54">
        <v>88</v>
      </c>
      <c r="B95" s="77" t="s">
        <v>2330</v>
      </c>
      <c r="C95" s="657">
        <v>992879000</v>
      </c>
      <c r="D95" s="5" t="s">
        <v>3114</v>
      </c>
    </row>
    <row r="96" spans="1:4">
      <c r="A96" s="54">
        <v>89</v>
      </c>
      <c r="B96" s="77" t="s">
        <v>2331</v>
      </c>
      <c r="C96" s="657">
        <v>926571000</v>
      </c>
      <c r="D96" s="5" t="s">
        <v>3114</v>
      </c>
    </row>
    <row r="97" spans="1:4">
      <c r="A97" s="54">
        <v>90</v>
      </c>
      <c r="B97" s="77" t="s">
        <v>2332</v>
      </c>
      <c r="C97" s="657">
        <v>1344662000</v>
      </c>
      <c r="D97" s="5" t="s">
        <v>3114</v>
      </c>
    </row>
    <row r="98" spans="1:4">
      <c r="A98" s="54">
        <v>91</v>
      </c>
      <c r="B98" s="77" t="s">
        <v>2333</v>
      </c>
      <c r="C98" s="657">
        <v>1320260000</v>
      </c>
      <c r="D98" s="5" t="s">
        <v>3114</v>
      </c>
    </row>
    <row r="99" spans="1:4">
      <c r="A99" s="54">
        <v>92</v>
      </c>
      <c r="B99" s="77" t="s">
        <v>2334</v>
      </c>
      <c r="C99" s="657">
        <v>1070797000</v>
      </c>
      <c r="D99" s="5" t="s">
        <v>3114</v>
      </c>
    </row>
    <row r="100" spans="1:4">
      <c r="A100" s="54">
        <v>93</v>
      </c>
      <c r="B100" s="77" t="s">
        <v>2335</v>
      </c>
      <c r="C100" s="657">
        <v>949786000</v>
      </c>
      <c r="D100" s="5" t="s">
        <v>3114</v>
      </c>
    </row>
    <row r="101" spans="1:4">
      <c r="A101" s="54">
        <v>94</v>
      </c>
      <c r="B101" s="77" t="s">
        <v>2336</v>
      </c>
      <c r="C101" s="657">
        <v>940790000</v>
      </c>
      <c r="D101" s="5" t="s">
        <v>3114</v>
      </c>
    </row>
    <row r="102" spans="1:4">
      <c r="A102" s="54">
        <v>95</v>
      </c>
      <c r="B102" s="77" t="s">
        <v>2337</v>
      </c>
      <c r="C102" s="657">
        <v>1053951000</v>
      </c>
      <c r="D102" s="5" t="s">
        <v>3114</v>
      </c>
    </row>
    <row r="103" spans="1:4">
      <c r="A103" s="54">
        <v>96</v>
      </c>
      <c r="B103" s="77" t="s">
        <v>2338</v>
      </c>
      <c r="C103" s="657">
        <v>1175139000</v>
      </c>
      <c r="D103" s="5" t="s">
        <v>3114</v>
      </c>
    </row>
    <row r="104" spans="1:4">
      <c r="A104" s="54">
        <v>97</v>
      </c>
      <c r="B104" s="77" t="s">
        <v>2339</v>
      </c>
      <c r="C104" s="657">
        <v>1017267000</v>
      </c>
      <c r="D104" s="5" t="s">
        <v>3114</v>
      </c>
    </row>
    <row r="105" spans="1:4">
      <c r="A105" s="54">
        <v>98</v>
      </c>
      <c r="B105" s="77" t="s">
        <v>2340</v>
      </c>
      <c r="C105" s="657">
        <v>903418000</v>
      </c>
      <c r="D105" s="5" t="s">
        <v>3114</v>
      </c>
    </row>
    <row r="106" spans="1:4">
      <c r="A106" s="54">
        <v>99</v>
      </c>
      <c r="B106" s="77" t="s">
        <v>2341</v>
      </c>
      <c r="C106" s="657">
        <v>1168954000</v>
      </c>
      <c r="D106" s="5" t="s">
        <v>3114</v>
      </c>
    </row>
    <row r="107" spans="1:4">
      <c r="A107" s="54">
        <v>100</v>
      </c>
      <c r="B107" s="77" t="s">
        <v>2342</v>
      </c>
      <c r="C107" s="657">
        <v>1113590000</v>
      </c>
      <c r="D107" s="5" t="s">
        <v>3114</v>
      </c>
    </row>
    <row r="108" spans="1:4">
      <c r="A108" s="54">
        <v>101</v>
      </c>
      <c r="B108" s="77" t="s">
        <v>2343</v>
      </c>
      <c r="C108" s="657">
        <v>1235697000</v>
      </c>
      <c r="D108" s="5" t="s">
        <v>3114</v>
      </c>
    </row>
    <row r="109" spans="1:4">
      <c r="A109" s="54">
        <v>102</v>
      </c>
      <c r="B109" s="5" t="s">
        <v>2344</v>
      </c>
      <c r="C109" s="657">
        <v>971806000</v>
      </c>
      <c r="D109" s="5" t="s">
        <v>3114</v>
      </c>
    </row>
    <row r="110" spans="1:4">
      <c r="A110" s="54">
        <v>103</v>
      </c>
      <c r="B110" s="77" t="s">
        <v>2345</v>
      </c>
      <c r="C110" s="657">
        <v>979024000</v>
      </c>
      <c r="D110" s="5" t="s">
        <v>3114</v>
      </c>
    </row>
    <row r="111" spans="1:4">
      <c r="A111" s="54">
        <v>104</v>
      </c>
      <c r="B111" s="5" t="s">
        <v>2346</v>
      </c>
      <c r="C111" s="657">
        <v>844865000</v>
      </c>
      <c r="D111" s="5" t="s">
        <v>3114</v>
      </c>
    </row>
    <row r="112" spans="1:4">
      <c r="A112" s="54">
        <v>105</v>
      </c>
      <c r="B112" s="5" t="s">
        <v>2347</v>
      </c>
      <c r="C112" s="657">
        <v>1021515000</v>
      </c>
      <c r="D112" s="5" t="s">
        <v>3114</v>
      </c>
    </row>
    <row r="113" spans="1:4">
      <c r="A113" s="54">
        <v>106</v>
      </c>
      <c r="B113" s="5" t="s">
        <v>2348</v>
      </c>
      <c r="C113" s="657">
        <v>1065797000</v>
      </c>
      <c r="D113" s="5" t="s">
        <v>3114</v>
      </c>
    </row>
    <row r="114" spans="1:4">
      <c r="A114" s="54">
        <v>107</v>
      </c>
      <c r="B114" s="77" t="s">
        <v>2349</v>
      </c>
      <c r="C114" s="657">
        <v>960550000</v>
      </c>
      <c r="D114" s="5" t="s">
        <v>3114</v>
      </c>
    </row>
    <row r="115" spans="1:4">
      <c r="A115" s="54">
        <v>108</v>
      </c>
      <c r="B115" s="77" t="s">
        <v>2350</v>
      </c>
      <c r="C115" s="657">
        <v>834354000</v>
      </c>
      <c r="D115" s="5" t="s">
        <v>3114</v>
      </c>
    </row>
    <row r="116" spans="1:4">
      <c r="A116" s="54">
        <v>109</v>
      </c>
      <c r="B116" s="5" t="s">
        <v>2351</v>
      </c>
      <c r="C116" s="657">
        <v>849148000</v>
      </c>
      <c r="D116" s="5" t="s">
        <v>3114</v>
      </c>
    </row>
    <row r="117" spans="1:4">
      <c r="A117" s="54">
        <v>110</v>
      </c>
      <c r="B117" s="77" t="s">
        <v>2352</v>
      </c>
      <c r="C117" s="657">
        <v>881055000</v>
      </c>
      <c r="D117" s="5" t="s">
        <v>3114</v>
      </c>
    </row>
    <row r="118" spans="1:4">
      <c r="A118" s="54">
        <v>111</v>
      </c>
      <c r="B118" s="77" t="s">
        <v>2353</v>
      </c>
      <c r="C118" s="657">
        <v>1020464000</v>
      </c>
      <c r="D118" s="5" t="s">
        <v>3114</v>
      </c>
    </row>
    <row r="119" spans="1:4">
      <c r="A119" s="54">
        <v>112</v>
      </c>
      <c r="B119" s="5" t="s">
        <v>2354</v>
      </c>
      <c r="C119" s="657">
        <v>1133767000</v>
      </c>
      <c r="D119" s="5" t="s">
        <v>3114</v>
      </c>
    </row>
    <row r="120" spans="1:4">
      <c r="A120" s="54">
        <v>113</v>
      </c>
      <c r="B120" s="77" t="s">
        <v>2355</v>
      </c>
      <c r="C120" s="657">
        <v>1372424000</v>
      </c>
      <c r="D120" s="5" t="s">
        <v>3114</v>
      </c>
    </row>
    <row r="121" spans="1:4">
      <c r="A121" s="54">
        <v>114</v>
      </c>
      <c r="B121" s="5" t="s">
        <v>2356</v>
      </c>
      <c r="C121" s="657">
        <v>982482000</v>
      </c>
      <c r="D121" s="5" t="s">
        <v>3114</v>
      </c>
    </row>
    <row r="122" spans="1:4">
      <c r="A122" s="54">
        <v>115</v>
      </c>
      <c r="B122" s="77" t="s">
        <v>2357</v>
      </c>
      <c r="C122" s="657">
        <v>1051458000</v>
      </c>
      <c r="D122" s="5" t="s">
        <v>3114</v>
      </c>
    </row>
    <row r="123" spans="1:4">
      <c r="A123" s="54">
        <v>116</v>
      </c>
      <c r="B123" s="77" t="s">
        <v>2258</v>
      </c>
      <c r="C123" s="657">
        <v>1208114000</v>
      </c>
      <c r="D123" s="5" t="s">
        <v>3114</v>
      </c>
    </row>
    <row r="124" spans="1:4">
      <c r="A124" s="54">
        <v>117</v>
      </c>
      <c r="B124" s="5" t="s">
        <v>2358</v>
      </c>
      <c r="C124" s="657">
        <v>900232000</v>
      </c>
      <c r="D124" s="5" t="s">
        <v>3114</v>
      </c>
    </row>
    <row r="125" spans="1:4">
      <c r="A125" s="54">
        <v>118</v>
      </c>
      <c r="B125" s="77" t="s">
        <v>2259</v>
      </c>
      <c r="C125" s="657">
        <v>969361000</v>
      </c>
      <c r="D125" s="5" t="s">
        <v>3114</v>
      </c>
    </row>
    <row r="126" spans="1:4">
      <c r="A126" s="54">
        <v>119</v>
      </c>
      <c r="B126" s="5" t="s">
        <v>2359</v>
      </c>
      <c r="C126" s="657">
        <v>884441000</v>
      </c>
      <c r="D126" s="5" t="s">
        <v>3114</v>
      </c>
    </row>
    <row r="127" spans="1:4">
      <c r="A127" s="54">
        <v>120</v>
      </c>
      <c r="B127" s="77" t="s">
        <v>2260</v>
      </c>
      <c r="C127" s="657">
        <v>1043960000</v>
      </c>
      <c r="D127" s="5" t="s">
        <v>3114</v>
      </c>
    </row>
    <row r="128" spans="1:4">
      <c r="A128" s="54">
        <v>121</v>
      </c>
      <c r="B128" s="77" t="s">
        <v>2360</v>
      </c>
      <c r="C128" s="657">
        <v>920053000</v>
      </c>
      <c r="D128" s="5" t="s">
        <v>3114</v>
      </c>
    </row>
    <row r="129" spans="1:4">
      <c r="A129" s="54">
        <v>122</v>
      </c>
      <c r="B129" s="77" t="s">
        <v>2261</v>
      </c>
      <c r="C129" s="657">
        <v>985818000</v>
      </c>
      <c r="D129" s="5" t="s">
        <v>3114</v>
      </c>
    </row>
    <row r="130" spans="1:4">
      <c r="A130" s="54">
        <v>123</v>
      </c>
      <c r="B130" s="77" t="s">
        <v>2361</v>
      </c>
      <c r="C130" s="657">
        <v>1062175000</v>
      </c>
      <c r="D130" s="5" t="s">
        <v>3114</v>
      </c>
    </row>
    <row r="131" spans="1:4">
      <c r="A131" s="54">
        <v>124</v>
      </c>
      <c r="B131" s="77" t="s">
        <v>2262</v>
      </c>
      <c r="C131" s="657">
        <v>1010875000</v>
      </c>
      <c r="D131" s="5" t="s">
        <v>3114</v>
      </c>
    </row>
    <row r="132" spans="1:4">
      <c r="A132" s="54">
        <v>125</v>
      </c>
      <c r="B132" s="77" t="s">
        <v>2362</v>
      </c>
      <c r="C132" s="657">
        <v>1025563000</v>
      </c>
      <c r="D132" s="5" t="s">
        <v>3114</v>
      </c>
    </row>
    <row r="133" spans="1:4">
      <c r="A133" s="54">
        <v>126</v>
      </c>
      <c r="B133" s="77" t="s">
        <v>2263</v>
      </c>
      <c r="C133" s="657">
        <v>1108131000</v>
      </c>
      <c r="D133" s="5" t="s">
        <v>3114</v>
      </c>
    </row>
    <row r="134" spans="1:4">
      <c r="A134" s="54">
        <v>127</v>
      </c>
      <c r="B134" s="77" t="s">
        <v>2264</v>
      </c>
      <c r="C134" s="657">
        <v>1427243000</v>
      </c>
      <c r="D134" s="5" t="s">
        <v>3114</v>
      </c>
    </row>
    <row r="135" spans="1:4">
      <c r="A135" s="54">
        <v>128</v>
      </c>
      <c r="B135" s="77" t="s">
        <v>2265</v>
      </c>
      <c r="C135" s="657">
        <v>954458000</v>
      </c>
      <c r="D135" s="5" t="s">
        <v>3114</v>
      </c>
    </row>
    <row r="136" spans="1:4">
      <c r="A136" s="54">
        <v>129</v>
      </c>
      <c r="B136" s="77" t="s">
        <v>2266</v>
      </c>
      <c r="C136" s="657">
        <v>1113776000</v>
      </c>
      <c r="D136" s="5" t="s">
        <v>3114</v>
      </c>
    </row>
    <row r="137" spans="1:4">
      <c r="A137" s="54">
        <v>130</v>
      </c>
      <c r="B137" s="77" t="s">
        <v>2267</v>
      </c>
      <c r="C137" s="657">
        <v>1066593000</v>
      </c>
      <c r="D137" s="5" t="s">
        <v>3114</v>
      </c>
    </row>
    <row r="138" spans="1:4">
      <c r="A138" s="54">
        <v>131</v>
      </c>
      <c r="B138" s="77" t="s">
        <v>2268</v>
      </c>
      <c r="C138" s="657">
        <v>840204000</v>
      </c>
      <c r="D138" s="5" t="s">
        <v>3114</v>
      </c>
    </row>
    <row r="139" spans="1:4">
      <c r="A139" s="54">
        <v>132</v>
      </c>
      <c r="B139" s="77" t="s">
        <v>2269</v>
      </c>
      <c r="C139" s="657">
        <v>842644000</v>
      </c>
      <c r="D139" s="5" t="s">
        <v>3114</v>
      </c>
    </row>
    <row r="140" spans="1:4">
      <c r="A140" s="54">
        <v>133</v>
      </c>
      <c r="B140" s="77" t="s">
        <v>2270</v>
      </c>
      <c r="C140" s="657">
        <v>1097850000</v>
      </c>
      <c r="D140" s="5" t="s">
        <v>3114</v>
      </c>
    </row>
    <row r="141" spans="1:4">
      <c r="A141" s="54">
        <v>134</v>
      </c>
      <c r="B141" s="77" t="s">
        <v>2271</v>
      </c>
      <c r="C141" s="657">
        <v>943280000</v>
      </c>
      <c r="D141" s="5" t="s">
        <v>3114</v>
      </c>
    </row>
    <row r="142" spans="1:4">
      <c r="A142" s="54">
        <v>135</v>
      </c>
      <c r="B142" s="77" t="s">
        <v>2272</v>
      </c>
      <c r="C142" s="657">
        <v>1041259000</v>
      </c>
      <c r="D142" s="5" t="s">
        <v>3114</v>
      </c>
    </row>
    <row r="143" spans="1:4">
      <c r="A143" s="54">
        <v>136</v>
      </c>
      <c r="B143" s="77" t="s">
        <v>2273</v>
      </c>
      <c r="C143" s="657">
        <v>1047764000</v>
      </c>
      <c r="D143" s="5" t="s">
        <v>3114</v>
      </c>
    </row>
    <row r="144" spans="1:4">
      <c r="A144" s="54">
        <v>137</v>
      </c>
      <c r="B144" s="77" t="s">
        <v>2274</v>
      </c>
      <c r="C144" s="657">
        <v>883424000</v>
      </c>
      <c r="D144" s="5" t="s">
        <v>3114</v>
      </c>
    </row>
    <row r="145" spans="1:4">
      <c r="A145" s="54">
        <v>138</v>
      </c>
      <c r="B145" s="77" t="s">
        <v>2275</v>
      </c>
      <c r="C145" s="657">
        <v>883163000</v>
      </c>
      <c r="D145" s="5" t="s">
        <v>3114</v>
      </c>
    </row>
    <row r="146" spans="1:4">
      <c r="A146" s="54">
        <v>139</v>
      </c>
      <c r="B146" s="77" t="s">
        <v>2276</v>
      </c>
      <c r="C146" s="657">
        <v>965827000</v>
      </c>
      <c r="D146" s="5" t="s">
        <v>3114</v>
      </c>
    </row>
    <row r="147" spans="1:4">
      <c r="A147" s="54">
        <v>140</v>
      </c>
      <c r="B147" s="77" t="s">
        <v>2277</v>
      </c>
      <c r="C147" s="657">
        <v>1002736000</v>
      </c>
      <c r="D147" s="5" t="s">
        <v>3114</v>
      </c>
    </row>
    <row r="148" spans="1:4">
      <c r="A148" s="54">
        <v>141</v>
      </c>
      <c r="B148" s="77" t="s">
        <v>2278</v>
      </c>
      <c r="C148" s="657">
        <v>955262000</v>
      </c>
      <c r="D148" s="5" t="s">
        <v>3114</v>
      </c>
    </row>
    <row r="149" spans="1:4">
      <c r="A149" s="54">
        <v>142</v>
      </c>
      <c r="B149" s="77" t="s">
        <v>2279</v>
      </c>
      <c r="C149" s="657">
        <v>849535000</v>
      </c>
      <c r="D149" s="5" t="s">
        <v>3114</v>
      </c>
    </row>
    <row r="150" spans="1:4">
      <c r="A150" s="54">
        <v>143</v>
      </c>
      <c r="B150" s="77" t="s">
        <v>2280</v>
      </c>
      <c r="C150" s="657">
        <v>822910000</v>
      </c>
      <c r="D150" s="5" t="s">
        <v>3114</v>
      </c>
    </row>
    <row r="151" spans="1:4">
      <c r="A151" s="54">
        <v>144</v>
      </c>
      <c r="B151" s="77" t="s">
        <v>2281</v>
      </c>
      <c r="C151" s="657">
        <v>859140000</v>
      </c>
      <c r="D151" s="5" t="s">
        <v>3114</v>
      </c>
    </row>
    <row r="152" spans="1:4">
      <c r="A152" s="54">
        <v>145</v>
      </c>
      <c r="B152" s="77" t="s">
        <v>2282</v>
      </c>
      <c r="C152" s="657">
        <v>961860000</v>
      </c>
      <c r="D152" s="5" t="s">
        <v>3114</v>
      </c>
    </row>
    <row r="153" spans="1:4">
      <c r="A153" s="54">
        <v>146</v>
      </c>
      <c r="B153" s="77" t="s">
        <v>2283</v>
      </c>
      <c r="C153" s="657">
        <v>902449000</v>
      </c>
      <c r="D153" s="5" t="s">
        <v>3114</v>
      </c>
    </row>
    <row r="154" spans="1:4">
      <c r="A154" s="54">
        <v>147</v>
      </c>
      <c r="B154" s="77" t="s">
        <v>2284</v>
      </c>
      <c r="C154" s="657">
        <v>841483000</v>
      </c>
      <c r="D154" s="5" t="s">
        <v>3114</v>
      </c>
    </row>
    <row r="155" spans="1:4">
      <c r="A155" s="54">
        <v>148</v>
      </c>
      <c r="B155" s="77" t="s">
        <v>2285</v>
      </c>
      <c r="C155" s="657">
        <v>902708000</v>
      </c>
      <c r="D155" s="5" t="s">
        <v>3114</v>
      </c>
    </row>
    <row r="156" spans="1:4">
      <c r="A156" s="54">
        <v>149</v>
      </c>
      <c r="B156" s="77" t="s">
        <v>2286</v>
      </c>
      <c r="C156" s="657">
        <v>948873000</v>
      </c>
      <c r="D156" s="5" t="s">
        <v>3114</v>
      </c>
    </row>
    <row r="157" spans="1:4">
      <c r="A157" s="54">
        <v>150</v>
      </c>
      <c r="B157" s="77" t="s">
        <v>2287</v>
      </c>
      <c r="C157" s="657">
        <v>921995000</v>
      </c>
      <c r="D157" s="5" t="s">
        <v>3114</v>
      </c>
    </row>
    <row r="158" spans="1:4">
      <c r="A158" s="54">
        <v>151</v>
      </c>
      <c r="B158" s="77" t="s">
        <v>2288</v>
      </c>
      <c r="C158" s="657">
        <v>1309033000</v>
      </c>
      <c r="D158" s="5" t="s">
        <v>3114</v>
      </c>
    </row>
    <row r="159" spans="1:4">
      <c r="A159" s="54">
        <v>152</v>
      </c>
      <c r="B159" s="77" t="s">
        <v>2289</v>
      </c>
      <c r="C159" s="657">
        <v>881110000</v>
      </c>
      <c r="D159" s="5" t="s">
        <v>3114</v>
      </c>
    </row>
    <row r="160" spans="1:4">
      <c r="A160" s="54">
        <v>153</v>
      </c>
      <c r="B160" s="5" t="s">
        <v>2290</v>
      </c>
      <c r="C160" s="657">
        <v>845382000</v>
      </c>
      <c r="D160" s="5" t="s">
        <v>3114</v>
      </c>
    </row>
    <row r="161" spans="1:4">
      <c r="A161" s="54">
        <v>154</v>
      </c>
      <c r="B161" s="5" t="s">
        <v>2291</v>
      </c>
      <c r="C161" s="657">
        <v>884037000</v>
      </c>
      <c r="D161" s="5" t="s">
        <v>3114</v>
      </c>
    </row>
    <row r="162" spans="1:4">
      <c r="A162" s="54">
        <v>155</v>
      </c>
      <c r="B162" s="5" t="s">
        <v>2292</v>
      </c>
      <c r="C162" s="657">
        <v>790194000</v>
      </c>
      <c r="D162" s="5" t="s">
        <v>3114</v>
      </c>
    </row>
    <row r="163" spans="1:4">
      <c r="A163" s="54">
        <v>156</v>
      </c>
      <c r="B163" s="5" t="s">
        <v>2293</v>
      </c>
      <c r="C163" s="657">
        <v>942306000</v>
      </c>
      <c r="D163" s="5" t="s">
        <v>3114</v>
      </c>
    </row>
    <row r="164" spans="1:4">
      <c r="A164" s="54">
        <v>157</v>
      </c>
      <c r="B164" s="5" t="s">
        <v>2294</v>
      </c>
      <c r="C164" s="657">
        <v>862429000</v>
      </c>
      <c r="D164" s="5" t="s">
        <v>3114</v>
      </c>
    </row>
    <row r="165" spans="1:4">
      <c r="A165" s="54">
        <v>158</v>
      </c>
      <c r="B165" s="5" t="s">
        <v>2295</v>
      </c>
      <c r="C165" s="657">
        <v>850516000</v>
      </c>
      <c r="D165" s="5" t="s">
        <v>3114</v>
      </c>
    </row>
    <row r="166" spans="1:4">
      <c r="A166" s="54">
        <v>159</v>
      </c>
      <c r="B166" s="5" t="s">
        <v>2296</v>
      </c>
      <c r="C166" s="657">
        <v>852404000</v>
      </c>
      <c r="D166" s="5" t="s">
        <v>3114</v>
      </c>
    </row>
    <row r="167" spans="1:4">
      <c r="A167" s="54">
        <v>160</v>
      </c>
      <c r="B167" s="77" t="s">
        <v>2297</v>
      </c>
      <c r="C167" s="657">
        <v>848139000</v>
      </c>
      <c r="D167" s="5" t="s">
        <v>3114</v>
      </c>
    </row>
    <row r="168" spans="1:4">
      <c r="A168" s="54">
        <v>161</v>
      </c>
      <c r="B168" s="77" t="s">
        <v>2298</v>
      </c>
      <c r="C168" s="657">
        <v>861216000</v>
      </c>
      <c r="D168" s="5" t="s">
        <v>3114</v>
      </c>
    </row>
    <row r="169" spans="1:4">
      <c r="A169" s="54">
        <v>162</v>
      </c>
      <c r="B169" s="77" t="s">
        <v>2299</v>
      </c>
      <c r="C169" s="657">
        <v>876641000</v>
      </c>
      <c r="D169" s="5" t="s">
        <v>3114</v>
      </c>
    </row>
  </sheetData>
  <pageMargins left="0.7" right="0.7" top="0.75" bottom="0.75" header="0.3" footer="0.3"/>
  <pageSetup orientation="portrait" horizontalDpi="0" verticalDpi="0" r:id="rId1"/>
</worksheet>
</file>

<file path=xl/worksheets/sheet64.xml><?xml version="1.0" encoding="utf-8"?>
<worksheet xmlns="http://schemas.openxmlformats.org/spreadsheetml/2006/main" xmlns:r="http://schemas.openxmlformats.org/officeDocument/2006/relationships">
  <sheetPr>
    <tabColor rgb="FFFF0000"/>
    <pageSetUpPr fitToPage="1"/>
  </sheetPr>
  <dimension ref="A1:D7"/>
  <sheetViews>
    <sheetView view="pageBreakPreview" zoomScale="60" workbookViewId="0">
      <selection activeCell="O38" sqref="O38"/>
    </sheetView>
  </sheetViews>
  <sheetFormatPr defaultColWidth="8.85546875" defaultRowHeight="15.75"/>
  <cols>
    <col min="1" max="1" width="10.7109375" style="496" customWidth="1"/>
    <col min="2" max="2" width="102.7109375" style="496" customWidth="1"/>
    <col min="3" max="3" width="26.7109375" style="496" customWidth="1"/>
    <col min="4" max="4" width="40.7109375" style="496" customWidth="1"/>
    <col min="5" max="16384" width="8.85546875" style="496"/>
  </cols>
  <sheetData>
    <row r="1" spans="1:4">
      <c r="B1" s="498" t="s">
        <v>13</v>
      </c>
    </row>
    <row r="3" spans="1:4" ht="31.5">
      <c r="A3" s="517" t="s">
        <v>112</v>
      </c>
      <c r="B3" s="368" t="s">
        <v>2</v>
      </c>
      <c r="C3" s="368" t="s">
        <v>3115</v>
      </c>
      <c r="D3" s="366" t="s">
        <v>525</v>
      </c>
    </row>
    <row r="4" spans="1:4">
      <c r="A4" s="517">
        <v>1</v>
      </c>
      <c r="B4" s="368" t="s">
        <v>3</v>
      </c>
      <c r="C4" s="368">
        <v>3</v>
      </c>
      <c r="D4" s="366">
        <v>4</v>
      </c>
    </row>
    <row r="5" spans="1:4">
      <c r="A5" s="269"/>
      <c r="B5" s="269"/>
      <c r="C5" s="269"/>
      <c r="D5" s="269"/>
    </row>
    <row r="6" spans="1:4">
      <c r="A6" s="269"/>
      <c r="B6" s="67" t="s">
        <v>13</v>
      </c>
      <c r="C6" s="69"/>
      <c r="D6" s="269"/>
    </row>
    <row r="7" spans="1:4">
      <c r="A7" s="720">
        <v>1</v>
      </c>
      <c r="B7" s="67" t="s">
        <v>2363</v>
      </c>
      <c r="C7" s="69">
        <v>2500000000</v>
      </c>
      <c r="D7" s="67" t="s">
        <v>1858</v>
      </c>
    </row>
  </sheetData>
  <printOptions horizontalCentered="1"/>
  <pageMargins left="0.19685039370078741" right="0.19685039370078741" top="0.19685039370078741" bottom="0.19685039370078741" header="0.19685039370078741" footer="0.11811023622047245"/>
  <pageSetup paperSize="402" scale="58" fitToHeight="0" orientation="portrait" horizontalDpi="300" verticalDpi="4294967293" r:id="rId1"/>
  <headerFooter>
    <oddFooter>&amp;C&amp;P&amp;RInformasi APBD 2017</oddFooter>
  </headerFooter>
</worksheet>
</file>

<file path=xl/worksheets/sheet7.xml><?xml version="1.0" encoding="utf-8"?>
<worksheet xmlns="http://schemas.openxmlformats.org/spreadsheetml/2006/main" xmlns:r="http://schemas.openxmlformats.org/officeDocument/2006/relationships">
  <dimension ref="A1:I178"/>
  <sheetViews>
    <sheetView topLeftCell="A120" zoomScale="70" zoomScaleNormal="70" workbookViewId="0">
      <selection activeCell="D126" sqref="D126"/>
    </sheetView>
  </sheetViews>
  <sheetFormatPr defaultColWidth="9.140625" defaultRowHeight="15.75"/>
  <cols>
    <col min="1" max="1" width="7.7109375" style="113" customWidth="1"/>
    <col min="2" max="2" width="55.7109375" style="131" customWidth="1"/>
    <col min="3" max="3" width="26.42578125" style="131" customWidth="1"/>
    <col min="4" max="4" width="45.7109375" style="131" customWidth="1"/>
    <col min="5" max="6" width="24.7109375" style="131" customWidth="1"/>
    <col min="7" max="7" width="9.140625" style="112"/>
    <col min="8" max="8" width="53.42578125" style="112" customWidth="1"/>
    <col min="9" max="9" width="44.42578125" style="112" customWidth="1"/>
    <col min="10" max="16384" width="9.140625" style="112"/>
  </cols>
  <sheetData>
    <row r="1" spans="1:9">
      <c r="A1" s="85" t="s">
        <v>411</v>
      </c>
      <c r="C1" s="111" t="s">
        <v>67</v>
      </c>
      <c r="D1" s="111"/>
      <c r="E1" s="111"/>
      <c r="F1" s="111"/>
    </row>
    <row r="2" spans="1:9">
      <c r="B2" s="114"/>
      <c r="C2" s="114"/>
      <c r="D2" s="114"/>
      <c r="E2" s="114"/>
      <c r="F2" s="114"/>
    </row>
    <row r="3" spans="1:9" s="115" customFormat="1" ht="31.5">
      <c r="A3" s="11" t="s">
        <v>112</v>
      </c>
      <c r="B3" s="11" t="s">
        <v>262</v>
      </c>
      <c r="C3" s="91" t="s">
        <v>3115</v>
      </c>
      <c r="D3" s="81" t="s">
        <v>263</v>
      </c>
      <c r="E3" s="82" t="s">
        <v>258</v>
      </c>
      <c r="F3" s="76" t="s">
        <v>259</v>
      </c>
    </row>
    <row r="4" spans="1:9" s="117" customFormat="1">
      <c r="A4" s="6">
        <v>1</v>
      </c>
      <c r="B4" s="6" t="s">
        <v>3</v>
      </c>
      <c r="C4" s="6">
        <v>3</v>
      </c>
      <c r="D4" s="76">
        <v>4</v>
      </c>
      <c r="E4" s="76">
        <v>5</v>
      </c>
      <c r="F4" s="76">
        <v>6</v>
      </c>
    </row>
    <row r="5" spans="1:9" s="117" customFormat="1">
      <c r="A5" s="6"/>
      <c r="B5" s="6"/>
      <c r="C5" s="6"/>
      <c r="D5" s="76"/>
      <c r="E5" s="76"/>
      <c r="F5" s="76"/>
    </row>
    <row r="6" spans="1:9" s="117" customFormat="1">
      <c r="A6" s="116"/>
      <c r="B6" s="118" t="s">
        <v>108</v>
      </c>
      <c r="C6" s="116"/>
      <c r="D6" s="116"/>
      <c r="E6" s="116"/>
      <c r="F6" s="116"/>
    </row>
    <row r="7" spans="1:9" s="117" customFormat="1">
      <c r="A7" s="362"/>
      <c r="B7" s="307" t="s">
        <v>5323</v>
      </c>
      <c r="C7" s="308">
        <f>SUM(C9+C18+C26+C30+C38+C46+C101+C104+C107+C118+C124+C132+C140+C147+C151+C161+C166+C169+C172)</f>
        <v>123999921000</v>
      </c>
      <c r="D7" s="362"/>
      <c r="E7" s="362"/>
      <c r="F7" s="362"/>
    </row>
    <row r="8" spans="1:9" s="117" customFormat="1">
      <c r="A8" s="362"/>
      <c r="B8" s="362"/>
      <c r="C8" s="551"/>
      <c r="D8" s="362"/>
      <c r="E8" s="362"/>
      <c r="F8" s="362"/>
    </row>
    <row r="9" spans="1:9" s="85" customFormat="1" ht="31.5">
      <c r="A9" s="552" t="s">
        <v>234</v>
      </c>
      <c r="B9" s="553" t="s">
        <v>235</v>
      </c>
      <c r="C9" s="712">
        <f>SUM(C10:C16)</f>
        <v>879000000</v>
      </c>
      <c r="D9" s="363"/>
      <c r="E9" s="363"/>
      <c r="F9" s="363"/>
    </row>
    <row r="10" spans="1:9">
      <c r="A10" s="128">
        <v>1</v>
      </c>
      <c r="B10" s="126" t="s">
        <v>265</v>
      </c>
      <c r="C10" s="713">
        <v>25000000</v>
      </c>
      <c r="D10" s="126" t="s">
        <v>474</v>
      </c>
      <c r="E10" s="126" t="s">
        <v>284</v>
      </c>
      <c r="F10" s="89" t="s">
        <v>67</v>
      </c>
      <c r="I10" s="1023"/>
    </row>
    <row r="11" spans="1:9" ht="31.5">
      <c r="A11" s="128">
        <v>2</v>
      </c>
      <c r="B11" s="126" t="s">
        <v>267</v>
      </c>
      <c r="C11" s="713">
        <v>419000000</v>
      </c>
      <c r="D11" s="126" t="s">
        <v>475</v>
      </c>
      <c r="E11" s="126" t="s">
        <v>284</v>
      </c>
      <c r="F11" s="89" t="s">
        <v>67</v>
      </c>
      <c r="I11" s="1024"/>
    </row>
    <row r="12" spans="1:9" ht="31.5">
      <c r="A12" s="128">
        <v>3</v>
      </c>
      <c r="B12" s="126" t="s">
        <v>268</v>
      </c>
      <c r="C12" s="713">
        <v>125000000</v>
      </c>
      <c r="D12" s="126" t="s">
        <v>476</v>
      </c>
      <c r="E12" s="126" t="s">
        <v>284</v>
      </c>
      <c r="F12" s="89" t="s">
        <v>67</v>
      </c>
      <c r="I12" s="1023"/>
    </row>
    <row r="13" spans="1:9" ht="31.5">
      <c r="A13" s="128">
        <v>4</v>
      </c>
      <c r="B13" s="126" t="s">
        <v>272</v>
      </c>
      <c r="C13" s="713">
        <v>100000000</v>
      </c>
      <c r="D13" s="126" t="s">
        <v>342</v>
      </c>
      <c r="E13" s="126" t="s">
        <v>284</v>
      </c>
      <c r="F13" s="89" t="s">
        <v>67</v>
      </c>
      <c r="I13" s="1124"/>
    </row>
    <row r="14" spans="1:9">
      <c r="A14" s="128">
        <v>5</v>
      </c>
      <c r="B14" s="126" t="s">
        <v>275</v>
      </c>
      <c r="C14" s="713">
        <v>75000000</v>
      </c>
      <c r="D14" s="126" t="s">
        <v>477</v>
      </c>
      <c r="E14" s="126" t="s">
        <v>284</v>
      </c>
      <c r="F14" s="89" t="s">
        <v>67</v>
      </c>
      <c r="I14" s="1123"/>
    </row>
    <row r="15" spans="1:9" ht="31.5">
      <c r="A15" s="128">
        <v>6</v>
      </c>
      <c r="B15" s="126" t="s">
        <v>316</v>
      </c>
      <c r="C15" s="713">
        <v>75000000</v>
      </c>
      <c r="D15" s="126" t="s">
        <v>478</v>
      </c>
      <c r="E15" s="126" t="s">
        <v>284</v>
      </c>
      <c r="F15" s="89" t="s">
        <v>67</v>
      </c>
    </row>
    <row r="16" spans="1:9">
      <c r="A16" s="128">
        <v>7</v>
      </c>
      <c r="B16" s="126" t="s">
        <v>261</v>
      </c>
      <c r="C16" s="713">
        <v>60000000</v>
      </c>
      <c r="D16" s="126" t="s">
        <v>479</v>
      </c>
      <c r="E16" s="126" t="s">
        <v>284</v>
      </c>
      <c r="F16" s="89" t="s">
        <v>67</v>
      </c>
      <c r="I16" s="1125"/>
    </row>
    <row r="17" spans="1:6">
      <c r="A17" s="354"/>
      <c r="B17" s="126"/>
      <c r="C17" s="713"/>
      <c r="D17" s="126"/>
      <c r="E17" s="126"/>
      <c r="F17" s="89"/>
    </row>
    <row r="18" spans="1:6" ht="31.5">
      <c r="A18" s="362" t="s">
        <v>240</v>
      </c>
      <c r="B18" s="553" t="s">
        <v>241</v>
      </c>
      <c r="C18" s="712">
        <f>SUM(C19:C24)</f>
        <v>1975000000</v>
      </c>
      <c r="D18" s="363"/>
      <c r="E18" s="363"/>
      <c r="F18" s="363"/>
    </row>
    <row r="19" spans="1:6" s="122" customFormat="1" ht="31.5">
      <c r="A19" s="128">
        <v>1</v>
      </c>
      <c r="B19" s="126" t="s">
        <v>480</v>
      </c>
      <c r="C19" s="713">
        <v>195000000</v>
      </c>
      <c r="D19" s="126" t="s">
        <v>481</v>
      </c>
      <c r="E19" s="126" t="s">
        <v>482</v>
      </c>
      <c r="F19" s="89" t="s">
        <v>67</v>
      </c>
    </row>
    <row r="20" spans="1:6" ht="31.5">
      <c r="A20" s="128">
        <v>2</v>
      </c>
      <c r="B20" s="126" t="s">
        <v>483</v>
      </c>
      <c r="C20" s="713">
        <v>100000000</v>
      </c>
      <c r="D20" s="126" t="s">
        <v>484</v>
      </c>
      <c r="E20" s="126" t="s">
        <v>485</v>
      </c>
      <c r="F20" s="89" t="s">
        <v>67</v>
      </c>
    </row>
    <row r="21" spans="1:6" ht="31.5">
      <c r="A21" s="128">
        <v>3</v>
      </c>
      <c r="B21" s="126" t="s">
        <v>3080</v>
      </c>
      <c r="C21" s="713">
        <v>190000000</v>
      </c>
      <c r="D21" s="126" t="s">
        <v>5324</v>
      </c>
      <c r="E21" s="126" t="s">
        <v>281</v>
      </c>
      <c r="F21" s="89" t="s">
        <v>67</v>
      </c>
    </row>
    <row r="22" spans="1:6" ht="31.5">
      <c r="A22" s="128">
        <v>4</v>
      </c>
      <c r="B22" s="126" t="s">
        <v>358</v>
      </c>
      <c r="C22" s="713">
        <v>5000000</v>
      </c>
      <c r="D22" s="708" t="s">
        <v>5325</v>
      </c>
      <c r="E22" s="126" t="s">
        <v>281</v>
      </c>
      <c r="F22" s="89" t="s">
        <v>67</v>
      </c>
    </row>
    <row r="23" spans="1:6" ht="47.25">
      <c r="A23" s="128">
        <v>5</v>
      </c>
      <c r="B23" s="555" t="s">
        <v>5326</v>
      </c>
      <c r="C23" s="1058">
        <v>1350000000</v>
      </c>
      <c r="D23" s="708" t="s">
        <v>5327</v>
      </c>
      <c r="E23" s="89" t="s">
        <v>5328</v>
      </c>
      <c r="F23" s="89" t="s">
        <v>67</v>
      </c>
    </row>
    <row r="24" spans="1:6">
      <c r="A24" s="128">
        <v>6</v>
      </c>
      <c r="B24" s="555" t="s">
        <v>346</v>
      </c>
      <c r="C24" s="1058">
        <v>135000000</v>
      </c>
      <c r="D24" s="709" t="s">
        <v>5329</v>
      </c>
      <c r="E24" s="89" t="s">
        <v>4825</v>
      </c>
      <c r="F24" s="89" t="s">
        <v>67</v>
      </c>
    </row>
    <row r="25" spans="1:6">
      <c r="A25" s="354"/>
      <c r="B25" s="555"/>
      <c r="C25" s="1058"/>
      <c r="D25" s="89"/>
      <c r="E25" s="89"/>
      <c r="F25" s="89"/>
    </row>
    <row r="26" spans="1:6" s="122" customFormat="1" ht="31.5">
      <c r="A26" s="362" t="s">
        <v>244</v>
      </c>
      <c r="B26" s="553" t="s">
        <v>367</v>
      </c>
      <c r="C26" s="714">
        <f>SUM(C27:C28)</f>
        <v>50000000</v>
      </c>
      <c r="D26" s="363"/>
      <c r="E26" s="363"/>
      <c r="F26" s="363"/>
    </row>
    <row r="27" spans="1:6" ht="31.5">
      <c r="A27" s="128">
        <v>1</v>
      </c>
      <c r="B27" s="126" t="s">
        <v>278</v>
      </c>
      <c r="C27" s="713">
        <v>25000000</v>
      </c>
      <c r="D27" s="126" t="s">
        <v>491</v>
      </c>
      <c r="E27" s="558" t="s">
        <v>5330</v>
      </c>
      <c r="F27" s="89" t="s">
        <v>67</v>
      </c>
    </row>
    <row r="28" spans="1:6">
      <c r="A28" s="128">
        <v>2</v>
      </c>
      <c r="B28" s="126" t="s">
        <v>5331</v>
      </c>
      <c r="C28" s="713">
        <v>25000000</v>
      </c>
      <c r="D28" s="126" t="s">
        <v>5332</v>
      </c>
      <c r="E28" s="126" t="s">
        <v>282</v>
      </c>
      <c r="F28" s="89" t="s">
        <v>67</v>
      </c>
    </row>
    <row r="29" spans="1:6">
      <c r="A29" s="128"/>
      <c r="B29" s="126"/>
      <c r="C29" s="713"/>
      <c r="D29" s="126"/>
      <c r="E29" s="126"/>
      <c r="F29" s="89"/>
    </row>
    <row r="30" spans="1:6" s="122" customFormat="1" ht="47.25">
      <c r="A30" s="362" t="s">
        <v>245</v>
      </c>
      <c r="B30" s="553" t="s">
        <v>345</v>
      </c>
      <c r="C30" s="712">
        <f>SUM(C31:C36)</f>
        <v>547000000</v>
      </c>
      <c r="D30" s="363"/>
      <c r="E30" s="363"/>
      <c r="F30" s="363"/>
    </row>
    <row r="31" spans="1:6" ht="31.5">
      <c r="A31" s="128">
        <v>1</v>
      </c>
      <c r="B31" s="126" t="s">
        <v>280</v>
      </c>
      <c r="C31" s="713">
        <v>50000000</v>
      </c>
      <c r="D31" s="126" t="s">
        <v>493</v>
      </c>
      <c r="E31" s="126" t="s">
        <v>494</v>
      </c>
      <c r="F31" s="89" t="s">
        <v>67</v>
      </c>
    </row>
    <row r="32" spans="1:6" ht="31.5">
      <c r="A32" s="128">
        <v>2</v>
      </c>
      <c r="B32" s="126" t="s">
        <v>495</v>
      </c>
      <c r="C32" s="713">
        <v>100000000</v>
      </c>
      <c r="D32" s="126" t="s">
        <v>496</v>
      </c>
      <c r="E32" s="126" t="s">
        <v>284</v>
      </c>
      <c r="F32" s="89" t="s">
        <v>67</v>
      </c>
    </row>
    <row r="33" spans="1:9" ht="94.5">
      <c r="A33" s="128">
        <v>3</v>
      </c>
      <c r="B33" s="126" t="s">
        <v>497</v>
      </c>
      <c r="C33" s="713">
        <v>122000000</v>
      </c>
      <c r="D33" s="126" t="s">
        <v>498</v>
      </c>
      <c r="E33" s="126" t="s">
        <v>284</v>
      </c>
      <c r="F33" s="89" t="s">
        <v>67</v>
      </c>
    </row>
    <row r="34" spans="1:9" ht="31.5">
      <c r="A34" s="128">
        <v>4</v>
      </c>
      <c r="B34" s="126" t="s">
        <v>5333</v>
      </c>
      <c r="C34" s="713">
        <v>75000000</v>
      </c>
      <c r="D34" s="126" t="s">
        <v>5334</v>
      </c>
      <c r="E34" s="126" t="s">
        <v>5335</v>
      </c>
      <c r="F34" s="89" t="s">
        <v>67</v>
      </c>
    </row>
    <row r="35" spans="1:9" s="122" customFormat="1" ht="47.25">
      <c r="A35" s="128">
        <v>5</v>
      </c>
      <c r="B35" s="126" t="s">
        <v>5336</v>
      </c>
      <c r="C35" s="713">
        <v>100000000</v>
      </c>
      <c r="D35" s="126" t="s">
        <v>5337</v>
      </c>
      <c r="E35" s="126" t="s">
        <v>284</v>
      </c>
      <c r="F35" s="89" t="s">
        <v>67</v>
      </c>
    </row>
    <row r="36" spans="1:9" ht="47.25">
      <c r="A36" s="128">
        <v>6</v>
      </c>
      <c r="B36" s="126" t="s">
        <v>5338</v>
      </c>
      <c r="C36" s="713">
        <v>100000000</v>
      </c>
      <c r="D36" s="126" t="s">
        <v>5339</v>
      </c>
      <c r="E36" s="126" t="s">
        <v>5340</v>
      </c>
      <c r="F36" s="89" t="s">
        <v>67</v>
      </c>
    </row>
    <row r="37" spans="1:9">
      <c r="A37" s="128"/>
      <c r="B37" s="126"/>
      <c r="C37" s="713"/>
      <c r="D37" s="126"/>
      <c r="E37" s="126"/>
      <c r="F37" s="89"/>
    </row>
    <row r="38" spans="1:9">
      <c r="A38" s="710" t="s">
        <v>246</v>
      </c>
      <c r="B38" s="553" t="s">
        <v>5341</v>
      </c>
      <c r="C38" s="714">
        <f>SUM(C39:C44)</f>
        <v>4525475000</v>
      </c>
      <c r="D38" s="553"/>
      <c r="E38" s="553"/>
      <c r="F38" s="363"/>
    </row>
    <row r="39" spans="1:9" ht="110.25">
      <c r="A39" s="128">
        <v>1</v>
      </c>
      <c r="B39" s="126" t="s">
        <v>5342</v>
      </c>
      <c r="C39" s="713">
        <v>3843475000</v>
      </c>
      <c r="D39" s="708" t="s">
        <v>5343</v>
      </c>
      <c r="E39" s="126" t="s">
        <v>5344</v>
      </c>
      <c r="F39" s="89" t="s">
        <v>67</v>
      </c>
    </row>
    <row r="40" spans="1:9" ht="78.75">
      <c r="A40" s="128">
        <v>2</v>
      </c>
      <c r="B40" s="126" t="s">
        <v>5345</v>
      </c>
      <c r="C40" s="713">
        <v>212000000</v>
      </c>
      <c r="D40" s="708" t="s">
        <v>5346</v>
      </c>
      <c r="E40" s="579">
        <v>1</v>
      </c>
      <c r="F40" s="89" t="s">
        <v>67</v>
      </c>
    </row>
    <row r="41" spans="1:9" ht="63">
      <c r="A41" s="128">
        <v>3</v>
      </c>
      <c r="B41" s="126" t="s">
        <v>5347</v>
      </c>
      <c r="C41" s="713">
        <v>150000000</v>
      </c>
      <c r="D41" s="708" t="s">
        <v>5348</v>
      </c>
      <c r="E41" s="126" t="s">
        <v>284</v>
      </c>
      <c r="F41" s="89" t="s">
        <v>67</v>
      </c>
    </row>
    <row r="42" spans="1:9" ht="47.25">
      <c r="A42" s="128">
        <v>4</v>
      </c>
      <c r="B42" s="126" t="s">
        <v>5349</v>
      </c>
      <c r="C42" s="713">
        <v>20000000</v>
      </c>
      <c r="D42" s="708" t="s">
        <v>5350</v>
      </c>
      <c r="E42" s="126" t="s">
        <v>5351</v>
      </c>
      <c r="F42" s="89" t="s">
        <v>67</v>
      </c>
    </row>
    <row r="43" spans="1:9" ht="31.5">
      <c r="A43" s="128">
        <v>5</v>
      </c>
      <c r="B43" s="126" t="s">
        <v>5352</v>
      </c>
      <c r="C43" s="713">
        <v>200000000</v>
      </c>
      <c r="D43" s="708" t="s">
        <v>5353</v>
      </c>
      <c r="E43" s="579">
        <v>1</v>
      </c>
      <c r="F43" s="89" t="s">
        <v>67</v>
      </c>
    </row>
    <row r="44" spans="1:9" s="122" customFormat="1" ht="78.75">
      <c r="A44" s="128">
        <v>6</v>
      </c>
      <c r="B44" s="126" t="s">
        <v>5354</v>
      </c>
      <c r="C44" s="713">
        <v>100000000</v>
      </c>
      <c r="D44" s="708" t="s">
        <v>5355</v>
      </c>
      <c r="E44" s="579">
        <v>1</v>
      </c>
      <c r="F44" s="89" t="s">
        <v>67</v>
      </c>
    </row>
    <row r="45" spans="1:9">
      <c r="A45" s="128"/>
      <c r="B45" s="126"/>
      <c r="C45" s="713"/>
      <c r="D45" s="126"/>
      <c r="E45" s="126"/>
      <c r="F45" s="89"/>
      <c r="H45" s="1024"/>
    </row>
    <row r="46" spans="1:9">
      <c r="A46" s="710" t="s">
        <v>247</v>
      </c>
      <c r="B46" s="553" t="s">
        <v>5356</v>
      </c>
      <c r="C46" s="714">
        <f>SUM(C47:C99)</f>
        <v>64195477000</v>
      </c>
      <c r="D46" s="553"/>
      <c r="E46" s="553"/>
      <c r="F46" s="363"/>
      <c r="H46" s="1024"/>
    </row>
    <row r="47" spans="1:9" ht="47.25">
      <c r="A47" s="128">
        <v>1</v>
      </c>
      <c r="B47" s="126" t="s">
        <v>5357</v>
      </c>
      <c r="C47" s="713">
        <v>308000000</v>
      </c>
      <c r="D47" s="708" t="s">
        <v>5358</v>
      </c>
      <c r="E47" s="126" t="s">
        <v>284</v>
      </c>
      <c r="F47" s="89" t="s">
        <v>67</v>
      </c>
      <c r="H47" s="1123"/>
      <c r="I47" s="1123"/>
    </row>
    <row r="48" spans="1:9" ht="31.5">
      <c r="A48" s="128">
        <v>2</v>
      </c>
      <c r="B48" s="126" t="s">
        <v>5359</v>
      </c>
      <c r="C48" s="713">
        <v>1000000000</v>
      </c>
      <c r="D48" s="708" t="s">
        <v>5360</v>
      </c>
      <c r="E48" s="126" t="s">
        <v>5344</v>
      </c>
      <c r="F48" s="89" t="s">
        <v>67</v>
      </c>
    </row>
    <row r="49" spans="1:8" ht="63">
      <c r="A49" s="128">
        <v>3</v>
      </c>
      <c r="B49" s="126" t="s">
        <v>5361</v>
      </c>
      <c r="C49" s="713">
        <v>200000000</v>
      </c>
      <c r="D49" s="708" t="s">
        <v>5362</v>
      </c>
      <c r="E49" s="126" t="s">
        <v>284</v>
      </c>
      <c r="F49" s="89" t="s">
        <v>67</v>
      </c>
    </row>
    <row r="50" spans="1:8" ht="31.5">
      <c r="A50" s="128">
        <v>4</v>
      </c>
      <c r="B50" s="126" t="s">
        <v>5363</v>
      </c>
      <c r="C50" s="713">
        <v>2061000000</v>
      </c>
      <c r="D50" s="708" t="s">
        <v>5364</v>
      </c>
      <c r="E50" s="126" t="s">
        <v>5344</v>
      </c>
      <c r="F50" s="89" t="s">
        <v>67</v>
      </c>
    </row>
    <row r="51" spans="1:8" ht="94.5">
      <c r="A51" s="128">
        <v>5</v>
      </c>
      <c r="B51" s="126" t="s">
        <v>5365</v>
      </c>
      <c r="C51" s="713">
        <v>1179000000</v>
      </c>
      <c r="D51" s="708" t="s">
        <v>5366</v>
      </c>
      <c r="E51" s="126" t="s">
        <v>2904</v>
      </c>
      <c r="F51" s="89" t="s">
        <v>67</v>
      </c>
    </row>
    <row r="52" spans="1:8" ht="94.5">
      <c r="A52" s="128">
        <v>6</v>
      </c>
      <c r="B52" s="126" t="s">
        <v>5367</v>
      </c>
      <c r="C52" s="713">
        <v>3367000000</v>
      </c>
      <c r="D52" s="708" t="s">
        <v>5368</v>
      </c>
      <c r="E52" s="126" t="s">
        <v>5369</v>
      </c>
      <c r="F52" s="89" t="s">
        <v>67</v>
      </c>
    </row>
    <row r="53" spans="1:8" ht="47.25">
      <c r="A53" s="128">
        <v>7</v>
      </c>
      <c r="B53" s="126" t="s">
        <v>5370</v>
      </c>
      <c r="C53" s="713">
        <v>100000000</v>
      </c>
      <c r="D53" s="709" t="s">
        <v>5371</v>
      </c>
      <c r="E53" s="126" t="s">
        <v>5372</v>
      </c>
      <c r="F53" s="89" t="s">
        <v>67</v>
      </c>
    </row>
    <row r="54" spans="1:8" ht="31.5">
      <c r="A54" s="128">
        <v>8</v>
      </c>
      <c r="B54" s="126" t="s">
        <v>5373</v>
      </c>
      <c r="C54" s="713">
        <v>904000000</v>
      </c>
      <c r="D54" s="708" t="s">
        <v>5374</v>
      </c>
      <c r="E54" s="579">
        <v>1</v>
      </c>
      <c r="F54" s="89" t="s">
        <v>67</v>
      </c>
    </row>
    <row r="55" spans="1:8" ht="63">
      <c r="A55" s="128">
        <v>9</v>
      </c>
      <c r="B55" s="126" t="s">
        <v>5375</v>
      </c>
      <c r="C55" s="713">
        <v>70000000</v>
      </c>
      <c r="D55" s="708" t="s">
        <v>5376</v>
      </c>
      <c r="E55" s="126" t="s">
        <v>5377</v>
      </c>
      <c r="F55" s="89" t="s">
        <v>67</v>
      </c>
    </row>
    <row r="56" spans="1:8" ht="31.5">
      <c r="A56" s="128">
        <v>10</v>
      </c>
      <c r="B56" s="126" t="s">
        <v>5378</v>
      </c>
      <c r="C56" s="713">
        <v>230000000</v>
      </c>
      <c r="D56" s="708" t="s">
        <v>5379</v>
      </c>
      <c r="E56" s="579">
        <v>1</v>
      </c>
      <c r="F56" s="89" t="s">
        <v>67</v>
      </c>
    </row>
    <row r="57" spans="1:8" ht="31.5">
      <c r="A57" s="128">
        <v>11</v>
      </c>
      <c r="B57" s="126" t="s">
        <v>5380</v>
      </c>
      <c r="C57" s="713">
        <v>1100000000</v>
      </c>
      <c r="D57" s="708" t="s">
        <v>5381</v>
      </c>
      <c r="E57" s="126" t="s">
        <v>281</v>
      </c>
      <c r="F57" s="89" t="s">
        <v>67</v>
      </c>
    </row>
    <row r="58" spans="1:8" ht="78.75">
      <c r="A58" s="128">
        <v>12</v>
      </c>
      <c r="B58" s="126" t="s">
        <v>9221</v>
      </c>
      <c r="C58" s="1129">
        <v>722900000</v>
      </c>
      <c r="D58" s="1120" t="s">
        <v>9222</v>
      </c>
      <c r="E58" s="579" t="s">
        <v>284</v>
      </c>
      <c r="F58" s="89" t="s">
        <v>9223</v>
      </c>
      <c r="H58" s="1024"/>
    </row>
    <row r="59" spans="1:8" ht="78.75">
      <c r="A59" s="128">
        <v>13</v>
      </c>
      <c r="B59" s="126" t="s">
        <v>9224</v>
      </c>
      <c r="C59" s="1121">
        <v>700200000</v>
      </c>
      <c r="D59" s="1120" t="s">
        <v>9222</v>
      </c>
      <c r="E59" s="579" t="s">
        <v>284</v>
      </c>
      <c r="F59" s="89" t="s">
        <v>9225</v>
      </c>
    </row>
    <row r="60" spans="1:8" ht="63">
      <c r="A60" s="128">
        <v>14</v>
      </c>
      <c r="B60" s="126" t="s">
        <v>9226</v>
      </c>
      <c r="C60" s="713">
        <v>655000000</v>
      </c>
      <c r="D60" s="1120" t="s">
        <v>9227</v>
      </c>
      <c r="E60" s="579" t="s">
        <v>284</v>
      </c>
      <c r="F60" s="89" t="s">
        <v>9228</v>
      </c>
    </row>
    <row r="61" spans="1:8" ht="78.75">
      <c r="A61" s="128">
        <v>15</v>
      </c>
      <c r="B61" s="126" t="s">
        <v>9229</v>
      </c>
      <c r="C61" s="713">
        <v>655000000</v>
      </c>
      <c r="D61" s="1120" t="s">
        <v>9222</v>
      </c>
      <c r="E61" s="579" t="s">
        <v>284</v>
      </c>
      <c r="F61" s="89" t="s">
        <v>9230</v>
      </c>
    </row>
    <row r="62" spans="1:8" ht="31.5">
      <c r="A62" s="128">
        <v>16</v>
      </c>
      <c r="B62" s="126" t="s">
        <v>9231</v>
      </c>
      <c r="C62" s="713">
        <v>655000000</v>
      </c>
      <c r="D62" s="1122" t="s">
        <v>9232</v>
      </c>
      <c r="E62" s="579" t="s">
        <v>284</v>
      </c>
      <c r="F62" s="89" t="s">
        <v>9233</v>
      </c>
    </row>
    <row r="63" spans="1:8" ht="78.75">
      <c r="A63" s="128">
        <v>17</v>
      </c>
      <c r="B63" s="126" t="s">
        <v>9234</v>
      </c>
      <c r="C63" s="713">
        <v>609800000</v>
      </c>
      <c r="D63" s="1120" t="s">
        <v>9222</v>
      </c>
      <c r="E63" s="579" t="s">
        <v>284</v>
      </c>
      <c r="F63" s="89" t="s">
        <v>9235</v>
      </c>
    </row>
    <row r="64" spans="1:8" ht="78.75">
      <c r="A64" s="128">
        <v>18</v>
      </c>
      <c r="B64" s="126" t="s">
        <v>9236</v>
      </c>
      <c r="C64" s="713">
        <v>609800000</v>
      </c>
      <c r="D64" s="1120" t="s">
        <v>9222</v>
      </c>
      <c r="E64" s="579" t="s">
        <v>284</v>
      </c>
      <c r="F64" s="89" t="s">
        <v>9237</v>
      </c>
    </row>
    <row r="65" spans="1:6" ht="78.75">
      <c r="A65" s="128">
        <v>19</v>
      </c>
      <c r="B65" s="126" t="s">
        <v>9238</v>
      </c>
      <c r="C65" s="713">
        <v>790500000</v>
      </c>
      <c r="D65" s="1120" t="s">
        <v>9222</v>
      </c>
      <c r="E65" s="579" t="s">
        <v>284</v>
      </c>
      <c r="F65" s="89" t="s">
        <v>9239</v>
      </c>
    </row>
    <row r="66" spans="1:6" ht="78.75">
      <c r="A66" s="128">
        <v>20</v>
      </c>
      <c r="B66" s="126" t="s">
        <v>9240</v>
      </c>
      <c r="C66" s="713">
        <v>677600000</v>
      </c>
      <c r="D66" s="1120" t="s">
        <v>9222</v>
      </c>
      <c r="E66" s="579" t="s">
        <v>284</v>
      </c>
      <c r="F66" s="89" t="s">
        <v>9241</v>
      </c>
    </row>
    <row r="67" spans="1:6" ht="78.75">
      <c r="A67" s="128">
        <v>21</v>
      </c>
      <c r="B67" s="126" t="s">
        <v>9242</v>
      </c>
      <c r="C67" s="713">
        <v>632400000</v>
      </c>
      <c r="D67" s="1120" t="s">
        <v>9222</v>
      </c>
      <c r="E67" s="579" t="s">
        <v>284</v>
      </c>
      <c r="F67" s="89" t="s">
        <v>9243</v>
      </c>
    </row>
    <row r="68" spans="1:6" ht="78.75">
      <c r="A68" s="128">
        <v>22</v>
      </c>
      <c r="B68" s="126" t="s">
        <v>9244</v>
      </c>
      <c r="C68" s="713">
        <v>655000000</v>
      </c>
      <c r="D68" s="1120" t="s">
        <v>9222</v>
      </c>
      <c r="E68" s="579" t="s">
        <v>284</v>
      </c>
      <c r="F68" s="89" t="s">
        <v>9245</v>
      </c>
    </row>
    <row r="69" spans="1:6" ht="78.75">
      <c r="A69" s="128">
        <v>23</v>
      </c>
      <c r="B69" s="126" t="s">
        <v>9246</v>
      </c>
      <c r="C69" s="713">
        <v>632400000</v>
      </c>
      <c r="D69" s="1120" t="s">
        <v>9222</v>
      </c>
      <c r="E69" s="579" t="s">
        <v>284</v>
      </c>
      <c r="F69" s="89" t="s">
        <v>9247</v>
      </c>
    </row>
    <row r="70" spans="1:6" ht="63">
      <c r="A70" s="128">
        <v>24</v>
      </c>
      <c r="B70" s="126" t="s">
        <v>9248</v>
      </c>
      <c r="C70" s="713">
        <v>813100000</v>
      </c>
      <c r="D70" s="1120" t="s">
        <v>9227</v>
      </c>
      <c r="E70" s="579" t="s">
        <v>284</v>
      </c>
      <c r="F70" s="89" t="s">
        <v>9249</v>
      </c>
    </row>
    <row r="71" spans="1:6" ht="63">
      <c r="A71" s="128">
        <v>25</v>
      </c>
      <c r="B71" s="126" t="s">
        <v>9250</v>
      </c>
      <c r="C71" s="713">
        <v>609800000</v>
      </c>
      <c r="D71" s="1120" t="s">
        <v>9227</v>
      </c>
      <c r="E71" s="579" t="s">
        <v>284</v>
      </c>
      <c r="F71" s="89" t="s">
        <v>9251</v>
      </c>
    </row>
    <row r="72" spans="1:6" ht="78.75">
      <c r="A72" s="128">
        <v>26</v>
      </c>
      <c r="B72" s="126" t="s">
        <v>9252</v>
      </c>
      <c r="C72" s="713">
        <v>745400000</v>
      </c>
      <c r="D72" s="1120" t="s">
        <v>9222</v>
      </c>
      <c r="E72" s="579" t="s">
        <v>284</v>
      </c>
      <c r="F72" s="89" t="s">
        <v>7937</v>
      </c>
    </row>
    <row r="73" spans="1:6" ht="78.75">
      <c r="A73" s="128">
        <v>27</v>
      </c>
      <c r="B73" s="126" t="s">
        <v>9253</v>
      </c>
      <c r="C73" s="713">
        <v>609800000</v>
      </c>
      <c r="D73" s="1120" t="s">
        <v>9222</v>
      </c>
      <c r="E73" s="579" t="s">
        <v>284</v>
      </c>
      <c r="F73" s="89" t="s">
        <v>9254</v>
      </c>
    </row>
    <row r="74" spans="1:6" ht="63">
      <c r="A74" s="128">
        <v>28</v>
      </c>
      <c r="B74" s="126" t="s">
        <v>9255</v>
      </c>
      <c r="C74" s="713">
        <v>677600000</v>
      </c>
      <c r="D74" s="1120" t="s">
        <v>9227</v>
      </c>
      <c r="E74" s="579" t="s">
        <v>284</v>
      </c>
      <c r="F74" s="89" t="s">
        <v>9256</v>
      </c>
    </row>
    <row r="75" spans="1:6" ht="78.75">
      <c r="A75" s="128">
        <v>29</v>
      </c>
      <c r="B75" s="126" t="s">
        <v>9257</v>
      </c>
      <c r="C75" s="713">
        <v>677600000</v>
      </c>
      <c r="D75" s="1120" t="s">
        <v>9222</v>
      </c>
      <c r="E75" s="579" t="s">
        <v>284</v>
      </c>
      <c r="F75" s="89" t="s">
        <v>9258</v>
      </c>
    </row>
    <row r="76" spans="1:6" ht="78.75">
      <c r="A76" s="128">
        <v>30</v>
      </c>
      <c r="B76" s="126" t="s">
        <v>9259</v>
      </c>
      <c r="C76" s="713">
        <v>700200000</v>
      </c>
      <c r="D76" s="1120" t="s">
        <v>9222</v>
      </c>
      <c r="E76" s="579" t="s">
        <v>284</v>
      </c>
      <c r="F76" s="89" t="s">
        <v>9260</v>
      </c>
    </row>
    <row r="77" spans="1:6" ht="63">
      <c r="A77" s="128">
        <v>31</v>
      </c>
      <c r="B77" s="126" t="s">
        <v>9261</v>
      </c>
      <c r="C77" s="713">
        <v>790500000</v>
      </c>
      <c r="D77" s="1120" t="s">
        <v>9262</v>
      </c>
      <c r="E77" s="579" t="s">
        <v>284</v>
      </c>
      <c r="F77" s="89" t="s">
        <v>9263</v>
      </c>
    </row>
    <row r="78" spans="1:6" ht="78.75">
      <c r="A78" s="128">
        <v>32</v>
      </c>
      <c r="B78" s="126" t="s">
        <v>9264</v>
      </c>
      <c r="C78" s="713">
        <v>745400000</v>
      </c>
      <c r="D78" s="1120" t="s">
        <v>9222</v>
      </c>
      <c r="E78" s="579" t="s">
        <v>284</v>
      </c>
      <c r="F78" s="89" t="s">
        <v>9265</v>
      </c>
    </row>
    <row r="79" spans="1:6" ht="78.75">
      <c r="A79" s="128">
        <v>33</v>
      </c>
      <c r="B79" s="126" t="s">
        <v>9266</v>
      </c>
      <c r="C79" s="713">
        <v>2297360000</v>
      </c>
      <c r="D79" s="708" t="s">
        <v>9267</v>
      </c>
      <c r="E79" s="579" t="s">
        <v>284</v>
      </c>
      <c r="F79" s="89" t="s">
        <v>9223</v>
      </c>
    </row>
    <row r="80" spans="1:6" ht="78.75">
      <c r="A80" s="128">
        <v>34</v>
      </c>
      <c r="B80" s="126" t="s">
        <v>9268</v>
      </c>
      <c r="C80" s="713">
        <v>2073313000</v>
      </c>
      <c r="D80" s="708" t="s">
        <v>9267</v>
      </c>
      <c r="E80" s="579" t="s">
        <v>284</v>
      </c>
      <c r="F80" s="89" t="s">
        <v>9225</v>
      </c>
    </row>
    <row r="81" spans="1:6" ht="78.75">
      <c r="A81" s="128">
        <v>35</v>
      </c>
      <c r="B81" s="126" t="s">
        <v>9269</v>
      </c>
      <c r="C81" s="713">
        <v>1465962000</v>
      </c>
      <c r="D81" s="708" t="s">
        <v>9267</v>
      </c>
      <c r="E81" s="579" t="s">
        <v>284</v>
      </c>
      <c r="F81" s="89" t="s">
        <v>9228</v>
      </c>
    </row>
    <row r="82" spans="1:6" ht="63">
      <c r="A82" s="128">
        <v>36</v>
      </c>
      <c r="B82" s="126" t="s">
        <v>9270</v>
      </c>
      <c r="C82" s="713">
        <v>1011743000</v>
      </c>
      <c r="D82" s="708" t="s">
        <v>9271</v>
      </c>
      <c r="E82" s="579" t="s">
        <v>284</v>
      </c>
      <c r="F82" s="89" t="s">
        <v>9230</v>
      </c>
    </row>
    <row r="83" spans="1:6" ht="78.75">
      <c r="A83" s="128">
        <v>37</v>
      </c>
      <c r="B83" s="126" t="s">
        <v>9272</v>
      </c>
      <c r="C83" s="713">
        <v>2609161000</v>
      </c>
      <c r="D83" s="708" t="s">
        <v>9267</v>
      </c>
      <c r="E83" s="579" t="s">
        <v>284</v>
      </c>
      <c r="F83" s="89" t="s">
        <v>9233</v>
      </c>
    </row>
    <row r="84" spans="1:6" ht="78.75">
      <c r="A84" s="128">
        <v>38</v>
      </c>
      <c r="B84" s="126" t="s">
        <v>9273</v>
      </c>
      <c r="C84" s="713">
        <v>1016606000</v>
      </c>
      <c r="D84" s="708" t="s">
        <v>9267</v>
      </c>
      <c r="E84" s="579" t="s">
        <v>284</v>
      </c>
      <c r="F84" s="89" t="s">
        <v>9235</v>
      </c>
    </row>
    <row r="85" spans="1:6" ht="78.75">
      <c r="A85" s="128">
        <v>39</v>
      </c>
      <c r="B85" s="126" t="s">
        <v>9274</v>
      </c>
      <c r="C85" s="713">
        <v>1740129000</v>
      </c>
      <c r="D85" s="708" t="s">
        <v>9267</v>
      </c>
      <c r="E85" s="579" t="s">
        <v>284</v>
      </c>
      <c r="F85" s="89" t="s">
        <v>9237</v>
      </c>
    </row>
    <row r="86" spans="1:6" ht="78.75">
      <c r="A86" s="128">
        <v>40</v>
      </c>
      <c r="B86" s="126" t="s">
        <v>9275</v>
      </c>
      <c r="C86" s="713">
        <v>2453384000</v>
      </c>
      <c r="D86" s="708" t="s">
        <v>9267</v>
      </c>
      <c r="E86" s="579" t="s">
        <v>284</v>
      </c>
      <c r="F86" s="89" t="s">
        <v>9239</v>
      </c>
    </row>
    <row r="87" spans="1:6" ht="78.75">
      <c r="A87" s="128">
        <v>41</v>
      </c>
      <c r="B87" s="126" t="s">
        <v>9276</v>
      </c>
      <c r="C87" s="713">
        <v>2339400000</v>
      </c>
      <c r="D87" s="708" t="s">
        <v>9267</v>
      </c>
      <c r="E87" s="579" t="s">
        <v>284</v>
      </c>
      <c r="F87" s="89" t="s">
        <v>9241</v>
      </c>
    </row>
    <row r="88" spans="1:6" ht="78.75">
      <c r="A88" s="128">
        <v>42</v>
      </c>
      <c r="B88" s="126" t="s">
        <v>9277</v>
      </c>
      <c r="C88" s="713">
        <v>1864649000</v>
      </c>
      <c r="D88" s="708" t="s">
        <v>9267</v>
      </c>
      <c r="E88" s="579" t="s">
        <v>284</v>
      </c>
      <c r="F88" s="89" t="s">
        <v>9243</v>
      </c>
    </row>
    <row r="89" spans="1:6" ht="78.75">
      <c r="A89" s="128">
        <v>43</v>
      </c>
      <c r="B89" s="126" t="s">
        <v>9278</v>
      </c>
      <c r="C89" s="713">
        <v>2159776000</v>
      </c>
      <c r="D89" s="708" t="s">
        <v>9267</v>
      </c>
      <c r="E89" s="579" t="s">
        <v>284</v>
      </c>
      <c r="F89" s="89" t="s">
        <v>9245</v>
      </c>
    </row>
    <row r="90" spans="1:6" ht="94.5">
      <c r="A90" s="128">
        <v>44</v>
      </c>
      <c r="B90" s="126" t="s">
        <v>9279</v>
      </c>
      <c r="C90" s="713">
        <v>1388783000</v>
      </c>
      <c r="D90" s="708" t="s">
        <v>9280</v>
      </c>
      <c r="E90" s="579" t="s">
        <v>284</v>
      </c>
      <c r="F90" s="89" t="s">
        <v>9247</v>
      </c>
    </row>
    <row r="91" spans="1:6" ht="78.75">
      <c r="A91" s="128">
        <v>45</v>
      </c>
      <c r="B91" s="126" t="s">
        <v>9281</v>
      </c>
      <c r="C91" s="713">
        <v>2114308000</v>
      </c>
      <c r="D91" s="708" t="s">
        <v>9267</v>
      </c>
      <c r="E91" s="579" t="s">
        <v>284</v>
      </c>
      <c r="F91" s="89" t="s">
        <v>9249</v>
      </c>
    </row>
    <row r="92" spans="1:6" ht="78.75">
      <c r="A92" s="128">
        <v>46</v>
      </c>
      <c r="B92" s="126" t="s">
        <v>9282</v>
      </c>
      <c r="C92" s="713">
        <v>1887197000</v>
      </c>
      <c r="D92" s="708" t="s">
        <v>9267</v>
      </c>
      <c r="E92" s="579" t="s">
        <v>284</v>
      </c>
      <c r="F92" s="89" t="s">
        <v>9251</v>
      </c>
    </row>
    <row r="93" spans="1:6" ht="78.75">
      <c r="A93" s="128">
        <v>47</v>
      </c>
      <c r="B93" s="126" t="s">
        <v>9283</v>
      </c>
      <c r="C93" s="713">
        <v>2153186000</v>
      </c>
      <c r="D93" s="708" t="s">
        <v>9267</v>
      </c>
      <c r="E93" s="579" t="s">
        <v>284</v>
      </c>
      <c r="F93" s="89" t="s">
        <v>7937</v>
      </c>
    </row>
    <row r="94" spans="1:6" ht="78.75">
      <c r="A94" s="128">
        <v>48</v>
      </c>
      <c r="B94" s="126" t="s">
        <v>9284</v>
      </c>
      <c r="C94" s="713">
        <v>1779952000</v>
      </c>
      <c r="D94" s="708" t="s">
        <v>9267</v>
      </c>
      <c r="E94" s="579" t="s">
        <v>284</v>
      </c>
      <c r="F94" s="89" t="s">
        <v>9254</v>
      </c>
    </row>
    <row r="95" spans="1:6" ht="78.75">
      <c r="A95" s="128">
        <v>49</v>
      </c>
      <c r="B95" s="126" t="s">
        <v>9285</v>
      </c>
      <c r="C95" s="713">
        <v>1862830000</v>
      </c>
      <c r="D95" s="708" t="s">
        <v>9267</v>
      </c>
      <c r="E95" s="579" t="s">
        <v>284</v>
      </c>
      <c r="F95" s="89" t="s">
        <v>9256</v>
      </c>
    </row>
    <row r="96" spans="1:6" ht="78.75">
      <c r="A96" s="128">
        <v>50</v>
      </c>
      <c r="B96" s="126" t="s">
        <v>9286</v>
      </c>
      <c r="C96" s="713">
        <v>2632880000</v>
      </c>
      <c r="D96" s="708" t="s">
        <v>9267</v>
      </c>
      <c r="E96" s="579" t="s">
        <v>284</v>
      </c>
      <c r="F96" s="89" t="s">
        <v>9258</v>
      </c>
    </row>
    <row r="97" spans="1:6" s="125" customFormat="1" ht="78.75">
      <c r="A97" s="128">
        <v>51</v>
      </c>
      <c r="B97" s="126" t="s">
        <v>9287</v>
      </c>
      <c r="C97" s="713">
        <v>2234469000</v>
      </c>
      <c r="D97" s="708" t="s">
        <v>9267</v>
      </c>
      <c r="E97" s="579" t="s">
        <v>284</v>
      </c>
      <c r="F97" s="89" t="s">
        <v>9260</v>
      </c>
    </row>
    <row r="98" spans="1:6" ht="78.75">
      <c r="A98" s="128">
        <v>52</v>
      </c>
      <c r="B98" s="126" t="s">
        <v>9288</v>
      </c>
      <c r="C98" s="713">
        <v>1230494000</v>
      </c>
      <c r="D98" s="708" t="s">
        <v>9267</v>
      </c>
      <c r="E98" s="579" t="s">
        <v>284</v>
      </c>
      <c r="F98" s="89" t="s">
        <v>9263</v>
      </c>
    </row>
    <row r="99" spans="1:6" ht="78.75">
      <c r="A99" s="128">
        <v>53</v>
      </c>
      <c r="B99" s="126" t="s">
        <v>9289</v>
      </c>
      <c r="C99" s="713">
        <v>995895000</v>
      </c>
      <c r="D99" s="708" t="s">
        <v>9267</v>
      </c>
      <c r="E99" s="579" t="s">
        <v>284</v>
      </c>
      <c r="F99" s="89" t="s">
        <v>9265</v>
      </c>
    </row>
    <row r="100" spans="1:6" s="125" customFormat="1">
      <c r="A100" s="128"/>
      <c r="B100" s="126"/>
      <c r="C100" s="713"/>
      <c r="D100" s="708"/>
      <c r="E100" s="126"/>
      <c r="F100" s="89"/>
    </row>
    <row r="101" spans="1:6">
      <c r="A101" s="710" t="s">
        <v>249</v>
      </c>
      <c r="B101" s="553" t="s">
        <v>5382</v>
      </c>
      <c r="C101" s="714">
        <f>SUM(C102)</f>
        <v>15000000</v>
      </c>
      <c r="D101" s="553"/>
      <c r="E101" s="553"/>
      <c r="F101" s="89"/>
    </row>
    <row r="102" spans="1:6" ht="47.25">
      <c r="A102" s="128">
        <v>1</v>
      </c>
      <c r="B102" s="126" t="s">
        <v>5383</v>
      </c>
      <c r="C102" s="713">
        <v>15000000</v>
      </c>
      <c r="D102" s="708" t="s">
        <v>5384</v>
      </c>
      <c r="E102" s="579">
        <v>1</v>
      </c>
      <c r="F102" s="89" t="s">
        <v>67</v>
      </c>
    </row>
    <row r="103" spans="1:6" s="122" customFormat="1">
      <c r="A103" s="128"/>
      <c r="B103" s="126"/>
      <c r="C103" s="713"/>
      <c r="D103" s="126"/>
      <c r="E103" s="126"/>
      <c r="F103" s="89"/>
    </row>
    <row r="104" spans="1:6" ht="31.5">
      <c r="A104" s="710" t="s">
        <v>251</v>
      </c>
      <c r="B104" s="553" t="s">
        <v>5385</v>
      </c>
      <c r="C104" s="714">
        <f>SUM(C105)</f>
        <v>15000000</v>
      </c>
      <c r="D104" s="553"/>
      <c r="E104" s="553"/>
      <c r="F104" s="363"/>
    </row>
    <row r="105" spans="1:6" ht="31.5">
      <c r="A105" s="128">
        <v>1</v>
      </c>
      <c r="B105" s="126" t="s">
        <v>5386</v>
      </c>
      <c r="C105" s="713">
        <v>15000000</v>
      </c>
      <c r="D105" s="708" t="s">
        <v>5387</v>
      </c>
      <c r="E105" s="579">
        <v>1</v>
      </c>
      <c r="F105" s="89" t="s">
        <v>67</v>
      </c>
    </row>
    <row r="106" spans="1:6">
      <c r="A106" s="128"/>
      <c r="B106" s="126"/>
      <c r="C106" s="713"/>
      <c r="D106" s="126"/>
      <c r="E106" s="126"/>
      <c r="F106" s="89"/>
    </row>
    <row r="107" spans="1:6" s="125" customFormat="1" ht="31.5">
      <c r="A107" s="710" t="s">
        <v>123</v>
      </c>
      <c r="B107" s="553" t="s">
        <v>5388</v>
      </c>
      <c r="C107" s="714">
        <f>SUM(C108:C116)</f>
        <v>600000000</v>
      </c>
      <c r="D107" s="553"/>
      <c r="E107" s="553"/>
      <c r="F107" s="363"/>
    </row>
    <row r="109" spans="1:6" ht="31.5">
      <c r="A109" s="128">
        <v>2</v>
      </c>
      <c r="B109" s="126" t="s">
        <v>5389</v>
      </c>
      <c r="C109" s="713">
        <v>50000000</v>
      </c>
      <c r="D109" s="708" t="s">
        <v>5390</v>
      </c>
      <c r="E109" s="126" t="s">
        <v>5344</v>
      </c>
      <c r="F109" s="89" t="s">
        <v>67</v>
      </c>
    </row>
    <row r="110" spans="1:6" ht="31.5">
      <c r="A110" s="128">
        <v>3</v>
      </c>
      <c r="B110" s="126" t="s">
        <v>5391</v>
      </c>
      <c r="C110" s="713">
        <v>30000000</v>
      </c>
      <c r="D110" s="708" t="s">
        <v>5392</v>
      </c>
      <c r="E110" s="579">
        <v>1</v>
      </c>
      <c r="F110" s="89" t="s">
        <v>67</v>
      </c>
    </row>
    <row r="111" spans="1:6" ht="31.5">
      <c r="A111" s="128">
        <v>4</v>
      </c>
      <c r="B111" s="126" t="s">
        <v>5393</v>
      </c>
      <c r="C111" s="713">
        <v>100000000</v>
      </c>
      <c r="D111" s="708" t="s">
        <v>5394</v>
      </c>
      <c r="E111" s="126" t="s">
        <v>5344</v>
      </c>
      <c r="F111" s="89" t="s">
        <v>67</v>
      </c>
    </row>
    <row r="112" spans="1:6" s="125" customFormat="1" ht="78.75">
      <c r="A112" s="128">
        <v>5</v>
      </c>
      <c r="B112" s="126" t="s">
        <v>5395</v>
      </c>
      <c r="C112" s="713">
        <v>70000000</v>
      </c>
      <c r="D112" s="708" t="s">
        <v>5396</v>
      </c>
      <c r="E112" s="579">
        <v>1</v>
      </c>
      <c r="F112" s="89" t="s">
        <v>67</v>
      </c>
    </row>
    <row r="113" spans="1:6">
      <c r="A113" s="128">
        <v>6</v>
      </c>
      <c r="B113" s="126" t="s">
        <v>5397</v>
      </c>
      <c r="C113" s="713">
        <v>100000000</v>
      </c>
      <c r="D113" s="708" t="s">
        <v>5398</v>
      </c>
      <c r="E113" s="579">
        <v>1</v>
      </c>
      <c r="F113" s="89" t="s">
        <v>67</v>
      </c>
    </row>
    <row r="114" spans="1:6" ht="78.75">
      <c r="A114" s="128">
        <v>7</v>
      </c>
      <c r="B114" s="126" t="s">
        <v>5399</v>
      </c>
      <c r="C114" s="713">
        <v>100000000</v>
      </c>
      <c r="D114" s="708" t="s">
        <v>5400</v>
      </c>
      <c r="E114" s="126" t="s">
        <v>5401</v>
      </c>
      <c r="F114" s="89" t="s">
        <v>67</v>
      </c>
    </row>
    <row r="115" spans="1:6" ht="31.5">
      <c r="A115" s="128">
        <v>8</v>
      </c>
      <c r="B115" s="126" t="s">
        <v>5402</v>
      </c>
      <c r="C115" s="713">
        <v>75000000</v>
      </c>
      <c r="D115" s="708" t="s">
        <v>5403</v>
      </c>
      <c r="E115" s="579">
        <v>1</v>
      </c>
      <c r="F115" s="89" t="s">
        <v>67</v>
      </c>
    </row>
    <row r="116" spans="1:6" ht="47.25">
      <c r="A116" s="128">
        <v>9</v>
      </c>
      <c r="B116" s="126" t="s">
        <v>5404</v>
      </c>
      <c r="C116" s="713">
        <v>75000000</v>
      </c>
      <c r="D116" s="708" t="s">
        <v>5405</v>
      </c>
      <c r="E116" s="579">
        <v>1</v>
      </c>
      <c r="F116" s="89" t="s">
        <v>67</v>
      </c>
    </row>
    <row r="117" spans="1:6">
      <c r="A117" s="128"/>
      <c r="B117" s="126"/>
      <c r="C117" s="713"/>
      <c r="D117" s="126"/>
      <c r="E117" s="126"/>
      <c r="F117" s="89"/>
    </row>
    <row r="118" spans="1:6">
      <c r="A118" s="710" t="s">
        <v>252</v>
      </c>
      <c r="B118" s="553" t="s">
        <v>5406</v>
      </c>
      <c r="C118" s="714">
        <f>SUM(C119:C122)</f>
        <v>5639000000</v>
      </c>
      <c r="D118" s="553"/>
      <c r="E118" s="553"/>
      <c r="F118" s="363"/>
    </row>
    <row r="119" spans="1:6" ht="47.25">
      <c r="A119" s="128">
        <v>1</v>
      </c>
      <c r="B119" s="126" t="s">
        <v>5407</v>
      </c>
      <c r="C119" s="713">
        <v>43000000</v>
      </c>
      <c r="D119" s="708" t="s">
        <v>5408</v>
      </c>
      <c r="E119" s="126" t="s">
        <v>5409</v>
      </c>
      <c r="F119" s="89" t="s">
        <v>67</v>
      </c>
    </row>
    <row r="120" spans="1:6" s="125" customFormat="1" ht="63">
      <c r="A120" s="128">
        <v>2</v>
      </c>
      <c r="B120" s="126" t="s">
        <v>5410</v>
      </c>
      <c r="C120" s="713">
        <v>30000000</v>
      </c>
      <c r="D120" s="708" t="s">
        <v>5411</v>
      </c>
      <c r="E120" s="126" t="s">
        <v>5412</v>
      </c>
      <c r="F120" s="89" t="s">
        <v>67</v>
      </c>
    </row>
    <row r="121" spans="1:6" ht="78.75">
      <c r="A121" s="128">
        <v>3</v>
      </c>
      <c r="B121" s="126" t="s">
        <v>5413</v>
      </c>
      <c r="C121" s="713">
        <v>5530000000</v>
      </c>
      <c r="D121" s="708" t="s">
        <v>5414</v>
      </c>
      <c r="E121" s="126" t="s">
        <v>5415</v>
      </c>
      <c r="F121" s="89" t="s">
        <v>67</v>
      </c>
    </row>
    <row r="122" spans="1:6" s="130" customFormat="1" ht="63">
      <c r="A122" s="128">
        <v>4</v>
      </c>
      <c r="B122" s="126" t="s">
        <v>5416</v>
      </c>
      <c r="C122" s="713">
        <v>36000000</v>
      </c>
      <c r="D122" s="708" t="s">
        <v>5417</v>
      </c>
      <c r="E122" s="126" t="s">
        <v>5418</v>
      </c>
      <c r="F122" s="89" t="s">
        <v>67</v>
      </c>
    </row>
    <row r="123" spans="1:6">
      <c r="A123" s="128"/>
      <c r="B123" s="126"/>
      <c r="C123" s="713"/>
      <c r="D123" s="126"/>
      <c r="E123" s="126"/>
      <c r="F123" s="89"/>
    </row>
    <row r="124" spans="1:6">
      <c r="A124" s="710" t="s">
        <v>253</v>
      </c>
      <c r="B124" s="553" t="s">
        <v>5419</v>
      </c>
      <c r="C124" s="714">
        <f>SUM(C125:C130)</f>
        <v>2856250000</v>
      </c>
      <c r="D124" s="553"/>
      <c r="E124" s="553"/>
      <c r="F124" s="363"/>
    </row>
    <row r="125" spans="1:6" ht="110.25">
      <c r="A125" s="128">
        <v>1</v>
      </c>
      <c r="B125" s="126" t="s">
        <v>5420</v>
      </c>
      <c r="C125" s="713">
        <v>652250000</v>
      </c>
      <c r="D125" s="708" t="s">
        <v>5421</v>
      </c>
      <c r="E125" s="126" t="s">
        <v>5422</v>
      </c>
      <c r="F125" s="89" t="s">
        <v>67</v>
      </c>
    </row>
    <row r="126" spans="1:6" ht="94.5">
      <c r="A126" s="128">
        <v>2</v>
      </c>
      <c r="B126" s="126" t="s">
        <v>5423</v>
      </c>
      <c r="C126" s="713">
        <v>330000000</v>
      </c>
      <c r="D126" s="708" t="s">
        <v>5424</v>
      </c>
      <c r="E126" s="126" t="s">
        <v>5425</v>
      </c>
      <c r="F126" s="89" t="s">
        <v>67</v>
      </c>
    </row>
    <row r="127" spans="1:6" ht="63">
      <c r="A127" s="128">
        <v>3</v>
      </c>
      <c r="B127" s="126" t="s">
        <v>5426</v>
      </c>
      <c r="C127" s="713">
        <v>1404000000</v>
      </c>
      <c r="D127" s="708" t="s">
        <v>5427</v>
      </c>
      <c r="E127" s="126" t="s">
        <v>5428</v>
      </c>
      <c r="F127" s="89" t="s">
        <v>67</v>
      </c>
    </row>
    <row r="128" spans="1:6" ht="126">
      <c r="A128" s="128">
        <v>4</v>
      </c>
      <c r="B128" s="126" t="s">
        <v>5429</v>
      </c>
      <c r="C128" s="713">
        <v>20000000</v>
      </c>
      <c r="D128" s="708" t="s">
        <v>5430</v>
      </c>
      <c r="E128" s="579">
        <v>1</v>
      </c>
      <c r="F128" s="89" t="s">
        <v>67</v>
      </c>
    </row>
    <row r="129" spans="1:6" ht="78.75">
      <c r="A129" s="128">
        <v>5</v>
      </c>
      <c r="B129" s="126" t="s">
        <v>5431</v>
      </c>
      <c r="C129" s="713">
        <v>100000000</v>
      </c>
      <c r="D129" s="708" t="s">
        <v>5432</v>
      </c>
      <c r="E129" s="126" t="s">
        <v>5433</v>
      </c>
      <c r="F129" s="89" t="s">
        <v>67</v>
      </c>
    </row>
    <row r="130" spans="1:6" s="125" customFormat="1" ht="31.5">
      <c r="A130" s="128">
        <v>6</v>
      </c>
      <c r="B130" s="126" t="s">
        <v>5434</v>
      </c>
      <c r="C130" s="713">
        <v>350000000</v>
      </c>
      <c r="D130" s="708" t="s">
        <v>5435</v>
      </c>
      <c r="E130" s="126" t="s">
        <v>250</v>
      </c>
      <c r="F130" s="89" t="s">
        <v>67</v>
      </c>
    </row>
    <row r="131" spans="1:6">
      <c r="A131" s="128"/>
      <c r="B131" s="126"/>
      <c r="C131" s="713"/>
      <c r="D131" s="126"/>
      <c r="E131" s="126"/>
      <c r="F131" s="89"/>
    </row>
    <row r="132" spans="1:6" ht="31.5">
      <c r="A132" s="710" t="s">
        <v>255</v>
      </c>
      <c r="B132" s="553" t="s">
        <v>2790</v>
      </c>
      <c r="C132" s="714">
        <f>SUM(C133:C138)</f>
        <v>4682633000</v>
      </c>
      <c r="D132" s="553"/>
      <c r="E132" s="553"/>
      <c r="F132" s="363"/>
    </row>
    <row r="133" spans="1:6" s="125" customFormat="1" ht="94.5">
      <c r="A133" s="128">
        <v>1</v>
      </c>
      <c r="B133" s="126" t="s">
        <v>5436</v>
      </c>
      <c r="C133" s="713">
        <v>475000000</v>
      </c>
      <c r="D133" s="708" t="s">
        <v>5437</v>
      </c>
      <c r="E133" s="126" t="s">
        <v>5344</v>
      </c>
      <c r="F133" s="89" t="s">
        <v>67</v>
      </c>
    </row>
    <row r="134" spans="1:6" ht="31.5">
      <c r="A134" s="128">
        <v>2</v>
      </c>
      <c r="B134" s="126" t="s">
        <v>5438</v>
      </c>
      <c r="C134" s="713">
        <v>100000000</v>
      </c>
      <c r="D134" s="708" t="s">
        <v>5439</v>
      </c>
      <c r="E134" s="126" t="s">
        <v>5344</v>
      </c>
      <c r="F134" s="89" t="s">
        <v>67</v>
      </c>
    </row>
    <row r="135" spans="1:6" ht="110.25">
      <c r="A135" s="128">
        <v>3</v>
      </c>
      <c r="B135" s="126" t="s">
        <v>5440</v>
      </c>
      <c r="C135" s="713">
        <v>250000000</v>
      </c>
      <c r="D135" s="708" t="s">
        <v>5441</v>
      </c>
      <c r="E135" s="711" t="s">
        <v>5442</v>
      </c>
      <c r="F135" s="89" t="s">
        <v>67</v>
      </c>
    </row>
    <row r="136" spans="1:6" ht="157.5">
      <c r="A136" s="128">
        <v>4</v>
      </c>
      <c r="B136" s="126" t="s">
        <v>5443</v>
      </c>
      <c r="C136" s="713">
        <v>2485647920</v>
      </c>
      <c r="D136" s="708" t="s">
        <v>5444</v>
      </c>
      <c r="E136" s="126" t="s">
        <v>282</v>
      </c>
      <c r="F136" s="89" t="s">
        <v>67</v>
      </c>
    </row>
    <row r="137" spans="1:6" ht="94.5">
      <c r="A137" s="128">
        <v>5</v>
      </c>
      <c r="B137" s="126" t="s">
        <v>5445</v>
      </c>
      <c r="C137" s="713">
        <v>170000000</v>
      </c>
      <c r="D137" s="708" t="s">
        <v>5446</v>
      </c>
      <c r="E137" s="126" t="s">
        <v>5447</v>
      </c>
      <c r="F137" s="89" t="s">
        <v>67</v>
      </c>
    </row>
    <row r="138" spans="1:6">
      <c r="A138" s="128">
        <v>6</v>
      </c>
      <c r="B138" s="126" t="s">
        <v>5448</v>
      </c>
      <c r="C138" s="713">
        <v>1201985080</v>
      </c>
      <c r="D138" s="708" t="s">
        <v>5449</v>
      </c>
      <c r="E138" s="126" t="s">
        <v>5344</v>
      </c>
      <c r="F138" s="89" t="s">
        <v>67</v>
      </c>
    </row>
    <row r="139" spans="1:6">
      <c r="A139" s="128"/>
      <c r="B139" s="126"/>
      <c r="C139" s="713"/>
      <c r="D139" s="126"/>
      <c r="E139" s="126"/>
      <c r="F139" s="89"/>
    </row>
    <row r="140" spans="1:6" ht="31.5">
      <c r="A140" s="710" t="s">
        <v>5450</v>
      </c>
      <c r="B140" s="553" t="s">
        <v>5451</v>
      </c>
      <c r="C140" s="714">
        <f>SUM(C141:C145)</f>
        <v>1275800000</v>
      </c>
      <c r="D140" s="553"/>
      <c r="E140" s="553"/>
      <c r="F140" s="363"/>
    </row>
    <row r="141" spans="1:6" ht="47.25">
      <c r="A141" s="128">
        <v>1</v>
      </c>
      <c r="B141" s="126" t="s">
        <v>5452</v>
      </c>
      <c r="C141" s="713">
        <v>400000000</v>
      </c>
      <c r="D141" s="708" t="s">
        <v>5453</v>
      </c>
      <c r="E141" s="126" t="s">
        <v>5454</v>
      </c>
      <c r="F141" s="89" t="s">
        <v>67</v>
      </c>
    </row>
    <row r="142" spans="1:6" ht="47.25">
      <c r="A142" s="128">
        <v>2</v>
      </c>
      <c r="B142" s="126" t="s">
        <v>5455</v>
      </c>
      <c r="C142" s="713">
        <v>236000000</v>
      </c>
      <c r="D142" s="708" t="s">
        <v>5456</v>
      </c>
      <c r="E142" s="126" t="s">
        <v>5457</v>
      </c>
      <c r="F142" s="89" t="s">
        <v>67</v>
      </c>
    </row>
    <row r="143" spans="1:6" ht="47.25">
      <c r="A143" s="128">
        <v>3</v>
      </c>
      <c r="B143" s="126" t="s">
        <v>5458</v>
      </c>
      <c r="C143" s="713">
        <v>50000000</v>
      </c>
      <c r="D143" s="708" t="s">
        <v>5459</v>
      </c>
      <c r="E143" s="579" t="s">
        <v>5460</v>
      </c>
      <c r="F143" s="89" t="s">
        <v>67</v>
      </c>
    </row>
    <row r="144" spans="1:6" ht="47.25">
      <c r="A144" s="128">
        <v>4</v>
      </c>
      <c r="B144" s="126" t="s">
        <v>5461</v>
      </c>
      <c r="C144" s="713">
        <v>50000000</v>
      </c>
      <c r="D144" s="708" t="s">
        <v>5462</v>
      </c>
      <c r="E144" s="579">
        <v>1</v>
      </c>
      <c r="F144" s="89" t="s">
        <v>67</v>
      </c>
    </row>
    <row r="145" spans="1:6" ht="47.25">
      <c r="A145" s="128">
        <v>5</v>
      </c>
      <c r="B145" s="126" t="s">
        <v>5463</v>
      </c>
      <c r="C145" s="713">
        <v>539800000</v>
      </c>
      <c r="D145" s="708" t="s">
        <v>5464</v>
      </c>
      <c r="E145" s="126" t="s">
        <v>5465</v>
      </c>
      <c r="F145" s="89" t="s">
        <v>67</v>
      </c>
    </row>
    <row r="146" spans="1:6">
      <c r="A146" s="128"/>
      <c r="B146" s="126"/>
      <c r="C146" s="713"/>
      <c r="D146" s="126"/>
      <c r="E146" s="126"/>
      <c r="F146" s="89"/>
    </row>
    <row r="147" spans="1:6" ht="31.5">
      <c r="A147" s="710" t="s">
        <v>5466</v>
      </c>
      <c r="B147" s="553" t="s">
        <v>5467</v>
      </c>
      <c r="C147" s="714">
        <f>SUM(C148:C149)</f>
        <v>16524487000</v>
      </c>
      <c r="D147" s="553"/>
      <c r="E147" s="553"/>
      <c r="F147" s="363"/>
    </row>
    <row r="148" spans="1:6" ht="31.5">
      <c r="A148" s="128">
        <v>1</v>
      </c>
      <c r="B148" s="126" t="s">
        <v>5468</v>
      </c>
      <c r="C148" s="713">
        <v>1999987000</v>
      </c>
      <c r="D148" s="708" t="s">
        <v>5469</v>
      </c>
      <c r="E148" s="126" t="s">
        <v>5344</v>
      </c>
      <c r="F148" s="89" t="s">
        <v>67</v>
      </c>
    </row>
    <row r="149" spans="1:6" ht="31.5">
      <c r="A149" s="128">
        <v>2</v>
      </c>
      <c r="B149" s="126" t="s">
        <v>5470</v>
      </c>
      <c r="C149" s="713">
        <v>14524500000</v>
      </c>
      <c r="D149" s="708" t="s">
        <v>5471</v>
      </c>
      <c r="E149" s="126" t="s">
        <v>5472</v>
      </c>
      <c r="F149" s="89" t="s">
        <v>67</v>
      </c>
    </row>
    <row r="150" spans="1:6">
      <c r="A150" s="128"/>
      <c r="B150" s="126"/>
      <c r="C150" s="713"/>
      <c r="D150" s="126"/>
      <c r="E150" s="126"/>
      <c r="F150" s="89"/>
    </row>
    <row r="151" spans="1:6" ht="47.25">
      <c r="A151" s="710" t="s">
        <v>5473</v>
      </c>
      <c r="B151" s="553" t="s">
        <v>5474</v>
      </c>
      <c r="C151" s="714">
        <f>SUM(C152:C159)</f>
        <v>19697999000</v>
      </c>
      <c r="D151" s="553"/>
      <c r="E151" s="553"/>
      <c r="F151" s="363"/>
    </row>
    <row r="152" spans="1:6" ht="31.5">
      <c r="A152" s="128">
        <v>1</v>
      </c>
      <c r="B152" s="126" t="s">
        <v>9290</v>
      </c>
      <c r="C152" s="713">
        <v>2959999000</v>
      </c>
      <c r="D152" s="708" t="s">
        <v>9291</v>
      </c>
      <c r="E152" s="126" t="s">
        <v>9292</v>
      </c>
      <c r="F152" s="89" t="s">
        <v>67</v>
      </c>
    </row>
    <row r="153" spans="1:6" ht="63">
      <c r="A153" s="128">
        <v>2</v>
      </c>
      <c r="B153" s="126" t="s">
        <v>9293</v>
      </c>
      <c r="C153" s="713">
        <v>30000000</v>
      </c>
      <c r="D153" s="708" t="s">
        <v>9294</v>
      </c>
      <c r="E153" s="126" t="s">
        <v>9292</v>
      </c>
      <c r="F153" s="89" t="s">
        <v>67</v>
      </c>
    </row>
    <row r="154" spans="1:6" ht="31.5">
      <c r="A154" s="128">
        <v>3</v>
      </c>
      <c r="B154" s="126" t="s">
        <v>5475</v>
      </c>
      <c r="C154" s="713">
        <v>600000000</v>
      </c>
      <c r="D154" s="708" t="s">
        <v>5476</v>
      </c>
      <c r="E154" s="126" t="s">
        <v>5344</v>
      </c>
      <c r="F154" s="89" t="s">
        <v>67</v>
      </c>
    </row>
    <row r="155" spans="1:6" ht="31.5">
      <c r="A155" s="128">
        <v>4</v>
      </c>
      <c r="B155" s="126" t="s">
        <v>5477</v>
      </c>
      <c r="C155" s="713">
        <v>4400000000</v>
      </c>
      <c r="D155" s="708" t="s">
        <v>5478</v>
      </c>
      <c r="E155" s="126" t="s">
        <v>5479</v>
      </c>
      <c r="F155" s="89" t="s">
        <v>67</v>
      </c>
    </row>
    <row r="156" spans="1:6" ht="31.5">
      <c r="A156" s="128">
        <v>5</v>
      </c>
      <c r="B156" s="126" t="s">
        <v>5480</v>
      </c>
      <c r="C156" s="713">
        <v>200000000</v>
      </c>
      <c r="D156" s="708" t="s">
        <v>5481</v>
      </c>
      <c r="E156" s="126" t="s">
        <v>5479</v>
      </c>
      <c r="F156" s="89" t="s">
        <v>67</v>
      </c>
    </row>
    <row r="157" spans="1:6" ht="31.5">
      <c r="A157" s="128">
        <v>6</v>
      </c>
      <c r="B157" s="126" t="s">
        <v>5482</v>
      </c>
      <c r="C157" s="713">
        <v>4500000000</v>
      </c>
      <c r="D157" s="708" t="s">
        <v>5483</v>
      </c>
      <c r="E157" s="126" t="s">
        <v>5479</v>
      </c>
      <c r="F157" s="89" t="s">
        <v>67</v>
      </c>
    </row>
    <row r="158" spans="1:6" ht="31.5">
      <c r="A158" s="128">
        <v>7</v>
      </c>
      <c r="B158" s="126" t="s">
        <v>5484</v>
      </c>
      <c r="C158" s="713">
        <v>6540000000</v>
      </c>
      <c r="D158" s="708" t="s">
        <v>5485</v>
      </c>
      <c r="E158" s="126" t="s">
        <v>5479</v>
      </c>
      <c r="F158" s="89" t="s">
        <v>67</v>
      </c>
    </row>
    <row r="159" spans="1:6" ht="31.5">
      <c r="A159" s="128">
        <v>8</v>
      </c>
      <c r="B159" s="126" t="s">
        <v>5486</v>
      </c>
      <c r="C159" s="713">
        <v>468000000</v>
      </c>
      <c r="D159" s="708" t="s">
        <v>5487</v>
      </c>
      <c r="E159" s="126" t="s">
        <v>5488</v>
      </c>
      <c r="F159" s="89" t="s">
        <v>67</v>
      </c>
    </row>
    <row r="160" spans="1:6">
      <c r="A160" s="128"/>
      <c r="B160" s="126"/>
      <c r="C160" s="713"/>
      <c r="D160" s="126"/>
      <c r="E160" s="126"/>
      <c r="F160" s="89"/>
    </row>
    <row r="161" spans="1:6" ht="31.5">
      <c r="A161" s="710" t="s">
        <v>5489</v>
      </c>
      <c r="B161" s="553" t="s">
        <v>5490</v>
      </c>
      <c r="C161" s="714">
        <f>SUM(C162:C164)</f>
        <v>140000000</v>
      </c>
      <c r="D161" s="553"/>
      <c r="E161" s="553"/>
      <c r="F161" s="363"/>
    </row>
    <row r="162" spans="1:6" ht="78.75">
      <c r="A162" s="128">
        <v>1</v>
      </c>
      <c r="B162" s="126" t="s">
        <v>5491</v>
      </c>
      <c r="C162" s="713">
        <v>25000000</v>
      </c>
      <c r="D162" s="708" t="s">
        <v>5492</v>
      </c>
      <c r="E162" s="126" t="s">
        <v>5493</v>
      </c>
      <c r="F162" s="89" t="s">
        <v>67</v>
      </c>
    </row>
    <row r="163" spans="1:6" ht="31.5">
      <c r="A163" s="128">
        <v>2</v>
      </c>
      <c r="B163" s="126" t="s">
        <v>5494</v>
      </c>
      <c r="C163" s="713">
        <v>25000000</v>
      </c>
      <c r="D163" s="708" t="s">
        <v>5495</v>
      </c>
      <c r="E163" s="126" t="s">
        <v>5496</v>
      </c>
      <c r="F163" s="89" t="s">
        <v>67</v>
      </c>
    </row>
    <row r="164" spans="1:6" ht="63">
      <c r="A164" s="128">
        <v>3</v>
      </c>
      <c r="B164" s="126" t="s">
        <v>5497</v>
      </c>
      <c r="C164" s="713">
        <v>90000000</v>
      </c>
      <c r="D164" s="708" t="s">
        <v>5498</v>
      </c>
      <c r="E164" s="126" t="s">
        <v>5499</v>
      </c>
      <c r="F164" s="89" t="s">
        <v>67</v>
      </c>
    </row>
    <row r="165" spans="1:6">
      <c r="A165" s="128"/>
      <c r="B165" s="126"/>
      <c r="C165" s="713"/>
      <c r="D165" s="126"/>
      <c r="E165" s="126"/>
      <c r="F165" s="89"/>
    </row>
    <row r="166" spans="1:6" ht="31.5">
      <c r="A166" s="710" t="s">
        <v>5500</v>
      </c>
      <c r="B166" s="553" t="s">
        <v>5501</v>
      </c>
      <c r="C166" s="714">
        <f>SUM(C167)</f>
        <v>25000000</v>
      </c>
      <c r="D166" s="553"/>
      <c r="E166" s="553"/>
      <c r="F166" s="363"/>
    </row>
    <row r="167" spans="1:6">
      <c r="A167" s="128">
        <v>1</v>
      </c>
      <c r="B167" s="126" t="s">
        <v>5502</v>
      </c>
      <c r="C167" s="713">
        <v>25000000</v>
      </c>
      <c r="D167" s="708" t="s">
        <v>5503</v>
      </c>
      <c r="E167" s="126" t="s">
        <v>5504</v>
      </c>
      <c r="F167" s="89" t="s">
        <v>67</v>
      </c>
    </row>
    <row r="168" spans="1:6">
      <c r="A168" s="128"/>
      <c r="B168" s="126"/>
      <c r="C168" s="713"/>
      <c r="D168" s="126"/>
      <c r="E168" s="126"/>
      <c r="F168" s="89"/>
    </row>
    <row r="169" spans="1:6" ht="31.5">
      <c r="A169" s="710" t="s">
        <v>5505</v>
      </c>
      <c r="B169" s="553" t="s">
        <v>5506</v>
      </c>
      <c r="C169" s="714">
        <f>SUM(C170)</f>
        <v>100000000</v>
      </c>
      <c r="D169" s="553"/>
      <c r="E169" s="553"/>
      <c r="F169" s="363"/>
    </row>
    <row r="170" spans="1:6" ht="47.25">
      <c r="A170" s="128">
        <v>1</v>
      </c>
      <c r="B170" s="126" t="s">
        <v>5507</v>
      </c>
      <c r="C170" s="713">
        <v>100000000</v>
      </c>
      <c r="D170" s="708" t="s">
        <v>5508</v>
      </c>
      <c r="E170" s="126" t="s">
        <v>284</v>
      </c>
      <c r="F170" s="89" t="s">
        <v>67</v>
      </c>
    </row>
    <row r="171" spans="1:6">
      <c r="A171" s="128"/>
      <c r="B171" s="126"/>
      <c r="C171" s="713"/>
      <c r="D171" s="126"/>
      <c r="E171" s="126"/>
      <c r="F171" s="89"/>
    </row>
    <row r="172" spans="1:6" ht="31.5">
      <c r="A172" s="710" t="s">
        <v>5509</v>
      </c>
      <c r="B172" s="553" t="s">
        <v>5510</v>
      </c>
      <c r="C172" s="714">
        <f>SUM(C173:C178)</f>
        <v>256800000</v>
      </c>
      <c r="D172" s="553"/>
      <c r="E172" s="553"/>
      <c r="F172" s="363"/>
    </row>
    <row r="173" spans="1:6" ht="47.25">
      <c r="A173" s="128">
        <v>1</v>
      </c>
      <c r="B173" s="126" t="s">
        <v>5511</v>
      </c>
      <c r="C173" s="713">
        <v>33000000</v>
      </c>
      <c r="D173" s="708" t="s">
        <v>5512</v>
      </c>
      <c r="E173" s="579">
        <v>1</v>
      </c>
      <c r="F173" s="89" t="s">
        <v>67</v>
      </c>
    </row>
    <row r="174" spans="1:6" ht="63">
      <c r="A174" s="128">
        <v>2</v>
      </c>
      <c r="B174" s="126" t="s">
        <v>5513</v>
      </c>
      <c r="C174" s="713">
        <v>25000000</v>
      </c>
      <c r="D174" s="708" t="s">
        <v>5514</v>
      </c>
      <c r="E174" s="579">
        <v>1</v>
      </c>
      <c r="F174" s="89" t="s">
        <v>67</v>
      </c>
    </row>
    <row r="175" spans="1:6" ht="31.5">
      <c r="A175" s="128">
        <v>3</v>
      </c>
      <c r="B175" s="126" t="s">
        <v>5515</v>
      </c>
      <c r="C175" s="713">
        <v>50000000</v>
      </c>
      <c r="D175" s="708" t="s">
        <v>5516</v>
      </c>
      <c r="E175" s="579">
        <v>0.6</v>
      </c>
      <c r="F175" s="89" t="s">
        <v>67</v>
      </c>
    </row>
    <row r="176" spans="1:6" ht="31.5">
      <c r="A176" s="128">
        <v>4</v>
      </c>
      <c r="B176" s="126" t="s">
        <v>5517</v>
      </c>
      <c r="C176" s="713">
        <v>104000000</v>
      </c>
      <c r="D176" s="708" t="s">
        <v>5518</v>
      </c>
      <c r="E176" s="126" t="s">
        <v>5344</v>
      </c>
      <c r="F176" s="89" t="s">
        <v>67</v>
      </c>
    </row>
    <row r="177" spans="1:6" ht="31.5">
      <c r="A177" s="128">
        <v>5</v>
      </c>
      <c r="B177" s="126" t="s">
        <v>5519</v>
      </c>
      <c r="C177" s="713">
        <v>31300000</v>
      </c>
      <c r="D177" s="708" t="s">
        <v>5520</v>
      </c>
      <c r="E177" s="126" t="s">
        <v>439</v>
      </c>
      <c r="F177" s="89" t="s">
        <v>67</v>
      </c>
    </row>
    <row r="178" spans="1:6" ht="47.25">
      <c r="A178" s="128">
        <v>6</v>
      </c>
      <c r="B178" s="126" t="s">
        <v>5521</v>
      </c>
      <c r="C178" s="713">
        <v>13500000</v>
      </c>
      <c r="D178" s="708" t="s">
        <v>5522</v>
      </c>
      <c r="E178" s="126" t="s">
        <v>5344</v>
      </c>
      <c r="F178" s="89" t="s">
        <v>67</v>
      </c>
    </row>
  </sheetData>
  <pageMargins left="0.27559055118110237" right="0.15748031496062992" top="0.31496062992125984" bottom="0.35433070866141736" header="0.31496062992125984" footer="0.31496062992125984"/>
  <pageSetup paperSize="11" scale="55" orientation="landscape" horizontalDpi="0" verticalDpi="0" r:id="rId1"/>
</worksheet>
</file>

<file path=xl/worksheets/sheet8.xml><?xml version="1.0" encoding="utf-8"?>
<worksheet xmlns="http://schemas.openxmlformats.org/spreadsheetml/2006/main" xmlns:r="http://schemas.openxmlformats.org/officeDocument/2006/relationships">
  <dimension ref="A1:G19"/>
  <sheetViews>
    <sheetView zoomScale="90" zoomScaleNormal="90" workbookViewId="0">
      <selection activeCell="C18" sqref="C18"/>
    </sheetView>
  </sheetViews>
  <sheetFormatPr defaultColWidth="8" defaultRowHeight="15"/>
  <cols>
    <col min="1" max="1" width="7.7109375" style="70" customWidth="1"/>
    <col min="2" max="2" width="55.7109375" style="70" customWidth="1"/>
    <col min="3" max="3" width="23.7109375" style="70" customWidth="1"/>
    <col min="4" max="4" width="45.7109375" style="70" customWidth="1"/>
    <col min="5" max="6" width="24.7109375" style="70" customWidth="1"/>
    <col min="7" max="236" width="6.85546875" style="70" customWidth="1"/>
    <col min="237" max="256" width="8" style="70"/>
    <col min="257" max="257" width="6.140625" style="70" customWidth="1"/>
    <col min="258" max="258" width="51.7109375" style="70" customWidth="1"/>
    <col min="259" max="259" width="21.5703125" style="70" customWidth="1"/>
    <col min="260" max="260" width="57" style="70" customWidth="1"/>
    <col min="261" max="261" width="12.85546875" style="70" customWidth="1"/>
    <col min="262" max="262" width="20.140625" style="70" customWidth="1"/>
    <col min="263" max="492" width="6.85546875" style="70" customWidth="1"/>
    <col min="493" max="512" width="8" style="70"/>
    <col min="513" max="513" width="6.140625" style="70" customWidth="1"/>
    <col min="514" max="514" width="51.7109375" style="70" customWidth="1"/>
    <col min="515" max="515" width="21.5703125" style="70" customWidth="1"/>
    <col min="516" max="516" width="57" style="70" customWidth="1"/>
    <col min="517" max="517" width="12.85546875" style="70" customWidth="1"/>
    <col min="518" max="518" width="20.140625" style="70" customWidth="1"/>
    <col min="519" max="748" width="6.85546875" style="70" customWidth="1"/>
    <col min="749" max="768" width="8" style="70"/>
    <col min="769" max="769" width="6.140625" style="70" customWidth="1"/>
    <col min="770" max="770" width="51.7109375" style="70" customWidth="1"/>
    <col min="771" max="771" width="21.5703125" style="70" customWidth="1"/>
    <col min="772" max="772" width="57" style="70" customWidth="1"/>
    <col min="773" max="773" width="12.85546875" style="70" customWidth="1"/>
    <col min="774" max="774" width="20.140625" style="70" customWidth="1"/>
    <col min="775" max="1004" width="6.85546875" style="70" customWidth="1"/>
    <col min="1005" max="1024" width="8" style="70"/>
    <col min="1025" max="1025" width="6.140625" style="70" customWidth="1"/>
    <col min="1026" max="1026" width="51.7109375" style="70" customWidth="1"/>
    <col min="1027" max="1027" width="21.5703125" style="70" customWidth="1"/>
    <col min="1028" max="1028" width="57" style="70" customWidth="1"/>
    <col min="1029" max="1029" width="12.85546875" style="70" customWidth="1"/>
    <col min="1030" max="1030" width="20.140625" style="70" customWidth="1"/>
    <col min="1031" max="1260" width="6.85546875" style="70" customWidth="1"/>
    <col min="1261" max="1280" width="8" style="70"/>
    <col min="1281" max="1281" width="6.140625" style="70" customWidth="1"/>
    <col min="1282" max="1282" width="51.7109375" style="70" customWidth="1"/>
    <col min="1283" max="1283" width="21.5703125" style="70" customWidth="1"/>
    <col min="1284" max="1284" width="57" style="70" customWidth="1"/>
    <col min="1285" max="1285" width="12.85546875" style="70" customWidth="1"/>
    <col min="1286" max="1286" width="20.140625" style="70" customWidth="1"/>
    <col min="1287" max="1516" width="6.85546875" style="70" customWidth="1"/>
    <col min="1517" max="1536" width="8" style="70"/>
    <col min="1537" max="1537" width="6.140625" style="70" customWidth="1"/>
    <col min="1538" max="1538" width="51.7109375" style="70" customWidth="1"/>
    <col min="1539" max="1539" width="21.5703125" style="70" customWidth="1"/>
    <col min="1540" max="1540" width="57" style="70" customWidth="1"/>
    <col min="1541" max="1541" width="12.85546875" style="70" customWidth="1"/>
    <col min="1542" max="1542" width="20.140625" style="70" customWidth="1"/>
    <col min="1543" max="1772" width="6.85546875" style="70" customWidth="1"/>
    <col min="1773" max="1792" width="8" style="70"/>
    <col min="1793" max="1793" width="6.140625" style="70" customWidth="1"/>
    <col min="1794" max="1794" width="51.7109375" style="70" customWidth="1"/>
    <col min="1795" max="1795" width="21.5703125" style="70" customWidth="1"/>
    <col min="1796" max="1796" width="57" style="70" customWidth="1"/>
    <col min="1797" max="1797" width="12.85546875" style="70" customWidth="1"/>
    <col min="1798" max="1798" width="20.140625" style="70" customWidth="1"/>
    <col min="1799" max="2028" width="6.85546875" style="70" customWidth="1"/>
    <col min="2029" max="2048" width="8" style="70"/>
    <col min="2049" max="2049" width="6.140625" style="70" customWidth="1"/>
    <col min="2050" max="2050" width="51.7109375" style="70" customWidth="1"/>
    <col min="2051" max="2051" width="21.5703125" style="70" customWidth="1"/>
    <col min="2052" max="2052" width="57" style="70" customWidth="1"/>
    <col min="2053" max="2053" width="12.85546875" style="70" customWidth="1"/>
    <col min="2054" max="2054" width="20.140625" style="70" customWidth="1"/>
    <col min="2055" max="2284" width="6.85546875" style="70" customWidth="1"/>
    <col min="2285" max="2304" width="8" style="70"/>
    <col min="2305" max="2305" width="6.140625" style="70" customWidth="1"/>
    <col min="2306" max="2306" width="51.7109375" style="70" customWidth="1"/>
    <col min="2307" max="2307" width="21.5703125" style="70" customWidth="1"/>
    <col min="2308" max="2308" width="57" style="70" customWidth="1"/>
    <col min="2309" max="2309" width="12.85546875" style="70" customWidth="1"/>
    <col min="2310" max="2310" width="20.140625" style="70" customWidth="1"/>
    <col min="2311" max="2540" width="6.85546875" style="70" customWidth="1"/>
    <col min="2541" max="2560" width="8" style="70"/>
    <col min="2561" max="2561" width="6.140625" style="70" customWidth="1"/>
    <col min="2562" max="2562" width="51.7109375" style="70" customWidth="1"/>
    <col min="2563" max="2563" width="21.5703125" style="70" customWidth="1"/>
    <col min="2564" max="2564" width="57" style="70" customWidth="1"/>
    <col min="2565" max="2565" width="12.85546875" style="70" customWidth="1"/>
    <col min="2566" max="2566" width="20.140625" style="70" customWidth="1"/>
    <col min="2567" max="2796" width="6.85546875" style="70" customWidth="1"/>
    <col min="2797" max="2816" width="8" style="70"/>
    <col min="2817" max="2817" width="6.140625" style="70" customWidth="1"/>
    <col min="2818" max="2818" width="51.7109375" style="70" customWidth="1"/>
    <col min="2819" max="2819" width="21.5703125" style="70" customWidth="1"/>
    <col min="2820" max="2820" width="57" style="70" customWidth="1"/>
    <col min="2821" max="2821" width="12.85546875" style="70" customWidth="1"/>
    <col min="2822" max="2822" width="20.140625" style="70" customWidth="1"/>
    <col min="2823" max="3052" width="6.85546875" style="70" customWidth="1"/>
    <col min="3053" max="3072" width="8" style="70"/>
    <col min="3073" max="3073" width="6.140625" style="70" customWidth="1"/>
    <col min="3074" max="3074" width="51.7109375" style="70" customWidth="1"/>
    <col min="3075" max="3075" width="21.5703125" style="70" customWidth="1"/>
    <col min="3076" max="3076" width="57" style="70" customWidth="1"/>
    <col min="3077" max="3077" width="12.85546875" style="70" customWidth="1"/>
    <col min="3078" max="3078" width="20.140625" style="70" customWidth="1"/>
    <col min="3079" max="3308" width="6.85546875" style="70" customWidth="1"/>
    <col min="3309" max="3328" width="8" style="70"/>
    <col min="3329" max="3329" width="6.140625" style="70" customWidth="1"/>
    <col min="3330" max="3330" width="51.7109375" style="70" customWidth="1"/>
    <col min="3331" max="3331" width="21.5703125" style="70" customWidth="1"/>
    <col min="3332" max="3332" width="57" style="70" customWidth="1"/>
    <col min="3333" max="3333" width="12.85546875" style="70" customWidth="1"/>
    <col min="3334" max="3334" width="20.140625" style="70" customWidth="1"/>
    <col min="3335" max="3564" width="6.85546875" style="70" customWidth="1"/>
    <col min="3565" max="3584" width="8" style="70"/>
    <col min="3585" max="3585" width="6.140625" style="70" customWidth="1"/>
    <col min="3586" max="3586" width="51.7109375" style="70" customWidth="1"/>
    <col min="3587" max="3587" width="21.5703125" style="70" customWidth="1"/>
    <col min="3588" max="3588" width="57" style="70" customWidth="1"/>
    <col min="3589" max="3589" width="12.85546875" style="70" customWidth="1"/>
    <col min="3590" max="3590" width="20.140625" style="70" customWidth="1"/>
    <col min="3591" max="3820" width="6.85546875" style="70" customWidth="1"/>
    <col min="3821" max="3840" width="8" style="70"/>
    <col min="3841" max="3841" width="6.140625" style="70" customWidth="1"/>
    <col min="3842" max="3842" width="51.7109375" style="70" customWidth="1"/>
    <col min="3843" max="3843" width="21.5703125" style="70" customWidth="1"/>
    <col min="3844" max="3844" width="57" style="70" customWidth="1"/>
    <col min="3845" max="3845" width="12.85546875" style="70" customWidth="1"/>
    <col min="3846" max="3846" width="20.140625" style="70" customWidth="1"/>
    <col min="3847" max="4076" width="6.85546875" style="70" customWidth="1"/>
    <col min="4077" max="4096" width="8" style="70"/>
    <col min="4097" max="4097" width="6.140625" style="70" customWidth="1"/>
    <col min="4098" max="4098" width="51.7109375" style="70" customWidth="1"/>
    <col min="4099" max="4099" width="21.5703125" style="70" customWidth="1"/>
    <col min="4100" max="4100" width="57" style="70" customWidth="1"/>
    <col min="4101" max="4101" width="12.85546875" style="70" customWidth="1"/>
    <col min="4102" max="4102" width="20.140625" style="70" customWidth="1"/>
    <col min="4103" max="4332" width="6.85546875" style="70" customWidth="1"/>
    <col min="4333" max="4352" width="8" style="70"/>
    <col min="4353" max="4353" width="6.140625" style="70" customWidth="1"/>
    <col min="4354" max="4354" width="51.7109375" style="70" customWidth="1"/>
    <col min="4355" max="4355" width="21.5703125" style="70" customWidth="1"/>
    <col min="4356" max="4356" width="57" style="70" customWidth="1"/>
    <col min="4357" max="4357" width="12.85546875" style="70" customWidth="1"/>
    <col min="4358" max="4358" width="20.140625" style="70" customWidth="1"/>
    <col min="4359" max="4588" width="6.85546875" style="70" customWidth="1"/>
    <col min="4589" max="4608" width="8" style="70"/>
    <col min="4609" max="4609" width="6.140625" style="70" customWidth="1"/>
    <col min="4610" max="4610" width="51.7109375" style="70" customWidth="1"/>
    <col min="4611" max="4611" width="21.5703125" style="70" customWidth="1"/>
    <col min="4612" max="4612" width="57" style="70" customWidth="1"/>
    <col min="4613" max="4613" width="12.85546875" style="70" customWidth="1"/>
    <col min="4614" max="4614" width="20.140625" style="70" customWidth="1"/>
    <col min="4615" max="4844" width="6.85546875" style="70" customWidth="1"/>
    <col min="4845" max="4864" width="8" style="70"/>
    <col min="4865" max="4865" width="6.140625" style="70" customWidth="1"/>
    <col min="4866" max="4866" width="51.7109375" style="70" customWidth="1"/>
    <col min="4867" max="4867" width="21.5703125" style="70" customWidth="1"/>
    <col min="4868" max="4868" width="57" style="70" customWidth="1"/>
    <col min="4869" max="4869" width="12.85546875" style="70" customWidth="1"/>
    <col min="4870" max="4870" width="20.140625" style="70" customWidth="1"/>
    <col min="4871" max="5100" width="6.85546875" style="70" customWidth="1"/>
    <col min="5101" max="5120" width="8" style="70"/>
    <col min="5121" max="5121" width="6.140625" style="70" customWidth="1"/>
    <col min="5122" max="5122" width="51.7109375" style="70" customWidth="1"/>
    <col min="5123" max="5123" width="21.5703125" style="70" customWidth="1"/>
    <col min="5124" max="5124" width="57" style="70" customWidth="1"/>
    <col min="5125" max="5125" width="12.85546875" style="70" customWidth="1"/>
    <col min="5126" max="5126" width="20.140625" style="70" customWidth="1"/>
    <col min="5127" max="5356" width="6.85546875" style="70" customWidth="1"/>
    <col min="5357" max="5376" width="8" style="70"/>
    <col min="5377" max="5377" width="6.140625" style="70" customWidth="1"/>
    <col min="5378" max="5378" width="51.7109375" style="70" customWidth="1"/>
    <col min="5379" max="5379" width="21.5703125" style="70" customWidth="1"/>
    <col min="5380" max="5380" width="57" style="70" customWidth="1"/>
    <col min="5381" max="5381" width="12.85546875" style="70" customWidth="1"/>
    <col min="5382" max="5382" width="20.140625" style="70" customWidth="1"/>
    <col min="5383" max="5612" width="6.85546875" style="70" customWidth="1"/>
    <col min="5613" max="5632" width="8" style="70"/>
    <col min="5633" max="5633" width="6.140625" style="70" customWidth="1"/>
    <col min="5634" max="5634" width="51.7109375" style="70" customWidth="1"/>
    <col min="5635" max="5635" width="21.5703125" style="70" customWidth="1"/>
    <col min="5636" max="5636" width="57" style="70" customWidth="1"/>
    <col min="5637" max="5637" width="12.85546875" style="70" customWidth="1"/>
    <col min="5638" max="5638" width="20.140625" style="70" customWidth="1"/>
    <col min="5639" max="5868" width="6.85546875" style="70" customWidth="1"/>
    <col min="5869" max="5888" width="8" style="70"/>
    <col min="5889" max="5889" width="6.140625" style="70" customWidth="1"/>
    <col min="5890" max="5890" width="51.7109375" style="70" customWidth="1"/>
    <col min="5891" max="5891" width="21.5703125" style="70" customWidth="1"/>
    <col min="5892" max="5892" width="57" style="70" customWidth="1"/>
    <col min="5893" max="5893" width="12.85546875" style="70" customWidth="1"/>
    <col min="5894" max="5894" width="20.140625" style="70" customWidth="1"/>
    <col min="5895" max="6124" width="6.85546875" style="70" customWidth="1"/>
    <col min="6125" max="6144" width="8" style="70"/>
    <col min="6145" max="6145" width="6.140625" style="70" customWidth="1"/>
    <col min="6146" max="6146" width="51.7109375" style="70" customWidth="1"/>
    <col min="6147" max="6147" width="21.5703125" style="70" customWidth="1"/>
    <col min="6148" max="6148" width="57" style="70" customWidth="1"/>
    <col min="6149" max="6149" width="12.85546875" style="70" customWidth="1"/>
    <col min="6150" max="6150" width="20.140625" style="70" customWidth="1"/>
    <col min="6151" max="6380" width="6.85546875" style="70" customWidth="1"/>
    <col min="6381" max="6400" width="8" style="70"/>
    <col min="6401" max="6401" width="6.140625" style="70" customWidth="1"/>
    <col min="6402" max="6402" width="51.7109375" style="70" customWidth="1"/>
    <col min="6403" max="6403" width="21.5703125" style="70" customWidth="1"/>
    <col min="6404" max="6404" width="57" style="70" customWidth="1"/>
    <col min="6405" max="6405" width="12.85546875" style="70" customWidth="1"/>
    <col min="6406" max="6406" width="20.140625" style="70" customWidth="1"/>
    <col min="6407" max="6636" width="6.85546875" style="70" customWidth="1"/>
    <col min="6637" max="6656" width="8" style="70"/>
    <col min="6657" max="6657" width="6.140625" style="70" customWidth="1"/>
    <col min="6658" max="6658" width="51.7109375" style="70" customWidth="1"/>
    <col min="6659" max="6659" width="21.5703125" style="70" customWidth="1"/>
    <col min="6660" max="6660" width="57" style="70" customWidth="1"/>
    <col min="6661" max="6661" width="12.85546875" style="70" customWidth="1"/>
    <col min="6662" max="6662" width="20.140625" style="70" customWidth="1"/>
    <col min="6663" max="6892" width="6.85546875" style="70" customWidth="1"/>
    <col min="6893" max="6912" width="8" style="70"/>
    <col min="6913" max="6913" width="6.140625" style="70" customWidth="1"/>
    <col min="6914" max="6914" width="51.7109375" style="70" customWidth="1"/>
    <col min="6915" max="6915" width="21.5703125" style="70" customWidth="1"/>
    <col min="6916" max="6916" width="57" style="70" customWidth="1"/>
    <col min="6917" max="6917" width="12.85546875" style="70" customWidth="1"/>
    <col min="6918" max="6918" width="20.140625" style="70" customWidth="1"/>
    <col min="6919" max="7148" width="6.85546875" style="70" customWidth="1"/>
    <col min="7149" max="7168" width="8" style="70"/>
    <col min="7169" max="7169" width="6.140625" style="70" customWidth="1"/>
    <col min="7170" max="7170" width="51.7109375" style="70" customWidth="1"/>
    <col min="7171" max="7171" width="21.5703125" style="70" customWidth="1"/>
    <col min="7172" max="7172" width="57" style="70" customWidth="1"/>
    <col min="7173" max="7173" width="12.85546875" style="70" customWidth="1"/>
    <col min="7174" max="7174" width="20.140625" style="70" customWidth="1"/>
    <col min="7175" max="7404" width="6.85546875" style="70" customWidth="1"/>
    <col min="7405" max="7424" width="8" style="70"/>
    <col min="7425" max="7425" width="6.140625" style="70" customWidth="1"/>
    <col min="7426" max="7426" width="51.7109375" style="70" customWidth="1"/>
    <col min="7427" max="7427" width="21.5703125" style="70" customWidth="1"/>
    <col min="7428" max="7428" width="57" style="70" customWidth="1"/>
    <col min="7429" max="7429" width="12.85546875" style="70" customWidth="1"/>
    <col min="7430" max="7430" width="20.140625" style="70" customWidth="1"/>
    <col min="7431" max="7660" width="6.85546875" style="70" customWidth="1"/>
    <col min="7661" max="7680" width="8" style="70"/>
    <col min="7681" max="7681" width="6.140625" style="70" customWidth="1"/>
    <col min="7682" max="7682" width="51.7109375" style="70" customWidth="1"/>
    <col min="7683" max="7683" width="21.5703125" style="70" customWidth="1"/>
    <col min="7684" max="7684" width="57" style="70" customWidth="1"/>
    <col min="7685" max="7685" width="12.85546875" style="70" customWidth="1"/>
    <col min="7686" max="7686" width="20.140625" style="70" customWidth="1"/>
    <col min="7687" max="7916" width="6.85546875" style="70" customWidth="1"/>
    <col min="7917" max="7936" width="8" style="70"/>
    <col min="7937" max="7937" width="6.140625" style="70" customWidth="1"/>
    <col min="7938" max="7938" width="51.7109375" style="70" customWidth="1"/>
    <col min="7939" max="7939" width="21.5703125" style="70" customWidth="1"/>
    <col min="7940" max="7940" width="57" style="70" customWidth="1"/>
    <col min="7941" max="7941" width="12.85546875" style="70" customWidth="1"/>
    <col min="7942" max="7942" width="20.140625" style="70" customWidth="1"/>
    <col min="7943" max="8172" width="6.85546875" style="70" customWidth="1"/>
    <col min="8173" max="8192" width="8" style="70"/>
    <col min="8193" max="8193" width="6.140625" style="70" customWidth="1"/>
    <col min="8194" max="8194" width="51.7109375" style="70" customWidth="1"/>
    <col min="8195" max="8195" width="21.5703125" style="70" customWidth="1"/>
    <col min="8196" max="8196" width="57" style="70" customWidth="1"/>
    <col min="8197" max="8197" width="12.85546875" style="70" customWidth="1"/>
    <col min="8198" max="8198" width="20.140625" style="70" customWidth="1"/>
    <col min="8199" max="8428" width="6.85546875" style="70" customWidth="1"/>
    <col min="8429" max="8448" width="8" style="70"/>
    <col min="8449" max="8449" width="6.140625" style="70" customWidth="1"/>
    <col min="8450" max="8450" width="51.7109375" style="70" customWidth="1"/>
    <col min="8451" max="8451" width="21.5703125" style="70" customWidth="1"/>
    <col min="8452" max="8452" width="57" style="70" customWidth="1"/>
    <col min="8453" max="8453" width="12.85546875" style="70" customWidth="1"/>
    <col min="8454" max="8454" width="20.140625" style="70" customWidth="1"/>
    <col min="8455" max="8684" width="6.85546875" style="70" customWidth="1"/>
    <col min="8685" max="8704" width="8" style="70"/>
    <col min="8705" max="8705" width="6.140625" style="70" customWidth="1"/>
    <col min="8706" max="8706" width="51.7109375" style="70" customWidth="1"/>
    <col min="8707" max="8707" width="21.5703125" style="70" customWidth="1"/>
    <col min="8708" max="8708" width="57" style="70" customWidth="1"/>
    <col min="8709" max="8709" width="12.85546875" style="70" customWidth="1"/>
    <col min="8710" max="8710" width="20.140625" style="70" customWidth="1"/>
    <col min="8711" max="8940" width="6.85546875" style="70" customWidth="1"/>
    <col min="8941" max="8960" width="8" style="70"/>
    <col min="8961" max="8961" width="6.140625" style="70" customWidth="1"/>
    <col min="8962" max="8962" width="51.7109375" style="70" customWidth="1"/>
    <col min="8963" max="8963" width="21.5703125" style="70" customWidth="1"/>
    <col min="8964" max="8964" width="57" style="70" customWidth="1"/>
    <col min="8965" max="8965" width="12.85546875" style="70" customWidth="1"/>
    <col min="8966" max="8966" width="20.140625" style="70" customWidth="1"/>
    <col min="8967" max="9196" width="6.85546875" style="70" customWidth="1"/>
    <col min="9197" max="9216" width="8" style="70"/>
    <col min="9217" max="9217" width="6.140625" style="70" customWidth="1"/>
    <col min="9218" max="9218" width="51.7109375" style="70" customWidth="1"/>
    <col min="9219" max="9219" width="21.5703125" style="70" customWidth="1"/>
    <col min="9220" max="9220" width="57" style="70" customWidth="1"/>
    <col min="9221" max="9221" width="12.85546875" style="70" customWidth="1"/>
    <col min="9222" max="9222" width="20.140625" style="70" customWidth="1"/>
    <col min="9223" max="9452" width="6.85546875" style="70" customWidth="1"/>
    <col min="9453" max="9472" width="8" style="70"/>
    <col min="9473" max="9473" width="6.140625" style="70" customWidth="1"/>
    <col min="9474" max="9474" width="51.7109375" style="70" customWidth="1"/>
    <col min="9475" max="9475" width="21.5703125" style="70" customWidth="1"/>
    <col min="9476" max="9476" width="57" style="70" customWidth="1"/>
    <col min="9477" max="9477" width="12.85546875" style="70" customWidth="1"/>
    <col min="9478" max="9478" width="20.140625" style="70" customWidth="1"/>
    <col min="9479" max="9708" width="6.85546875" style="70" customWidth="1"/>
    <col min="9709" max="9728" width="8" style="70"/>
    <col min="9729" max="9729" width="6.140625" style="70" customWidth="1"/>
    <col min="9730" max="9730" width="51.7109375" style="70" customWidth="1"/>
    <col min="9731" max="9731" width="21.5703125" style="70" customWidth="1"/>
    <col min="9732" max="9732" width="57" style="70" customWidth="1"/>
    <col min="9733" max="9733" width="12.85546875" style="70" customWidth="1"/>
    <col min="9734" max="9734" width="20.140625" style="70" customWidth="1"/>
    <col min="9735" max="9964" width="6.85546875" style="70" customWidth="1"/>
    <col min="9965" max="9984" width="8" style="70"/>
    <col min="9985" max="9985" width="6.140625" style="70" customWidth="1"/>
    <col min="9986" max="9986" width="51.7109375" style="70" customWidth="1"/>
    <col min="9987" max="9987" width="21.5703125" style="70" customWidth="1"/>
    <col min="9988" max="9988" width="57" style="70" customWidth="1"/>
    <col min="9989" max="9989" width="12.85546875" style="70" customWidth="1"/>
    <col min="9990" max="9990" width="20.140625" style="70" customWidth="1"/>
    <col min="9991" max="10220" width="6.85546875" style="70" customWidth="1"/>
    <col min="10221" max="10240" width="8" style="70"/>
    <col min="10241" max="10241" width="6.140625" style="70" customWidth="1"/>
    <col min="10242" max="10242" width="51.7109375" style="70" customWidth="1"/>
    <col min="10243" max="10243" width="21.5703125" style="70" customWidth="1"/>
    <col min="10244" max="10244" width="57" style="70" customWidth="1"/>
    <col min="10245" max="10245" width="12.85546875" style="70" customWidth="1"/>
    <col min="10246" max="10246" width="20.140625" style="70" customWidth="1"/>
    <col min="10247" max="10476" width="6.85546875" style="70" customWidth="1"/>
    <col min="10477" max="10496" width="8" style="70"/>
    <col min="10497" max="10497" width="6.140625" style="70" customWidth="1"/>
    <col min="10498" max="10498" width="51.7109375" style="70" customWidth="1"/>
    <col min="10499" max="10499" width="21.5703125" style="70" customWidth="1"/>
    <col min="10500" max="10500" width="57" style="70" customWidth="1"/>
    <col min="10501" max="10501" width="12.85546875" style="70" customWidth="1"/>
    <col min="10502" max="10502" width="20.140625" style="70" customWidth="1"/>
    <col min="10503" max="10732" width="6.85546875" style="70" customWidth="1"/>
    <col min="10733" max="10752" width="8" style="70"/>
    <col min="10753" max="10753" width="6.140625" style="70" customWidth="1"/>
    <col min="10754" max="10754" width="51.7109375" style="70" customWidth="1"/>
    <col min="10755" max="10755" width="21.5703125" style="70" customWidth="1"/>
    <col min="10756" max="10756" width="57" style="70" customWidth="1"/>
    <col min="10757" max="10757" width="12.85546875" style="70" customWidth="1"/>
    <col min="10758" max="10758" width="20.140625" style="70" customWidth="1"/>
    <col min="10759" max="10988" width="6.85546875" style="70" customWidth="1"/>
    <col min="10989" max="11008" width="8" style="70"/>
    <col min="11009" max="11009" width="6.140625" style="70" customWidth="1"/>
    <col min="11010" max="11010" width="51.7109375" style="70" customWidth="1"/>
    <col min="11011" max="11011" width="21.5703125" style="70" customWidth="1"/>
    <col min="11012" max="11012" width="57" style="70" customWidth="1"/>
    <col min="11013" max="11013" width="12.85546875" style="70" customWidth="1"/>
    <col min="11014" max="11014" width="20.140625" style="70" customWidth="1"/>
    <col min="11015" max="11244" width="6.85546875" style="70" customWidth="1"/>
    <col min="11245" max="11264" width="8" style="70"/>
    <col min="11265" max="11265" width="6.140625" style="70" customWidth="1"/>
    <col min="11266" max="11266" width="51.7109375" style="70" customWidth="1"/>
    <col min="11267" max="11267" width="21.5703125" style="70" customWidth="1"/>
    <col min="11268" max="11268" width="57" style="70" customWidth="1"/>
    <col min="11269" max="11269" width="12.85546875" style="70" customWidth="1"/>
    <col min="11270" max="11270" width="20.140625" style="70" customWidth="1"/>
    <col min="11271" max="11500" width="6.85546875" style="70" customWidth="1"/>
    <col min="11501" max="11520" width="8" style="70"/>
    <col min="11521" max="11521" width="6.140625" style="70" customWidth="1"/>
    <col min="11522" max="11522" width="51.7109375" style="70" customWidth="1"/>
    <col min="11523" max="11523" width="21.5703125" style="70" customWidth="1"/>
    <col min="11524" max="11524" width="57" style="70" customWidth="1"/>
    <col min="11525" max="11525" width="12.85546875" style="70" customWidth="1"/>
    <col min="11526" max="11526" width="20.140625" style="70" customWidth="1"/>
    <col min="11527" max="11756" width="6.85546875" style="70" customWidth="1"/>
    <col min="11757" max="11776" width="8" style="70"/>
    <col min="11777" max="11777" width="6.140625" style="70" customWidth="1"/>
    <col min="11778" max="11778" width="51.7109375" style="70" customWidth="1"/>
    <col min="11779" max="11779" width="21.5703125" style="70" customWidth="1"/>
    <col min="11780" max="11780" width="57" style="70" customWidth="1"/>
    <col min="11781" max="11781" width="12.85546875" style="70" customWidth="1"/>
    <col min="11782" max="11782" width="20.140625" style="70" customWidth="1"/>
    <col min="11783" max="12012" width="6.85546875" style="70" customWidth="1"/>
    <col min="12013" max="12032" width="8" style="70"/>
    <col min="12033" max="12033" width="6.140625" style="70" customWidth="1"/>
    <col min="12034" max="12034" width="51.7109375" style="70" customWidth="1"/>
    <col min="12035" max="12035" width="21.5703125" style="70" customWidth="1"/>
    <col min="12036" max="12036" width="57" style="70" customWidth="1"/>
    <col min="12037" max="12037" width="12.85546875" style="70" customWidth="1"/>
    <col min="12038" max="12038" width="20.140625" style="70" customWidth="1"/>
    <col min="12039" max="12268" width="6.85546875" style="70" customWidth="1"/>
    <col min="12269" max="12288" width="8" style="70"/>
    <col min="12289" max="12289" width="6.140625" style="70" customWidth="1"/>
    <col min="12290" max="12290" width="51.7109375" style="70" customWidth="1"/>
    <col min="12291" max="12291" width="21.5703125" style="70" customWidth="1"/>
    <col min="12292" max="12292" width="57" style="70" customWidth="1"/>
    <col min="12293" max="12293" width="12.85546875" style="70" customWidth="1"/>
    <col min="12294" max="12294" width="20.140625" style="70" customWidth="1"/>
    <col min="12295" max="12524" width="6.85546875" style="70" customWidth="1"/>
    <col min="12525" max="12544" width="8" style="70"/>
    <col min="12545" max="12545" width="6.140625" style="70" customWidth="1"/>
    <col min="12546" max="12546" width="51.7109375" style="70" customWidth="1"/>
    <col min="12547" max="12547" width="21.5703125" style="70" customWidth="1"/>
    <col min="12548" max="12548" width="57" style="70" customWidth="1"/>
    <col min="12549" max="12549" width="12.85546875" style="70" customWidth="1"/>
    <col min="12550" max="12550" width="20.140625" style="70" customWidth="1"/>
    <col min="12551" max="12780" width="6.85546875" style="70" customWidth="1"/>
    <col min="12781" max="12800" width="8" style="70"/>
    <col min="12801" max="12801" width="6.140625" style="70" customWidth="1"/>
    <col min="12802" max="12802" width="51.7109375" style="70" customWidth="1"/>
    <col min="12803" max="12803" width="21.5703125" style="70" customWidth="1"/>
    <col min="12804" max="12804" width="57" style="70" customWidth="1"/>
    <col min="12805" max="12805" width="12.85546875" style="70" customWidth="1"/>
    <col min="12806" max="12806" width="20.140625" style="70" customWidth="1"/>
    <col min="12807" max="13036" width="6.85546875" style="70" customWidth="1"/>
    <col min="13037" max="13056" width="8" style="70"/>
    <col min="13057" max="13057" width="6.140625" style="70" customWidth="1"/>
    <col min="13058" max="13058" width="51.7109375" style="70" customWidth="1"/>
    <col min="13059" max="13059" width="21.5703125" style="70" customWidth="1"/>
    <col min="13060" max="13060" width="57" style="70" customWidth="1"/>
    <col min="13061" max="13061" width="12.85546875" style="70" customWidth="1"/>
    <col min="13062" max="13062" width="20.140625" style="70" customWidth="1"/>
    <col min="13063" max="13292" width="6.85546875" style="70" customWidth="1"/>
    <col min="13293" max="13312" width="8" style="70"/>
    <col min="13313" max="13313" width="6.140625" style="70" customWidth="1"/>
    <col min="13314" max="13314" width="51.7109375" style="70" customWidth="1"/>
    <col min="13315" max="13315" width="21.5703125" style="70" customWidth="1"/>
    <col min="13316" max="13316" width="57" style="70" customWidth="1"/>
    <col min="13317" max="13317" width="12.85546875" style="70" customWidth="1"/>
    <col min="13318" max="13318" width="20.140625" style="70" customWidth="1"/>
    <col min="13319" max="13548" width="6.85546875" style="70" customWidth="1"/>
    <col min="13549" max="13568" width="8" style="70"/>
    <col min="13569" max="13569" width="6.140625" style="70" customWidth="1"/>
    <col min="13570" max="13570" width="51.7109375" style="70" customWidth="1"/>
    <col min="13571" max="13571" width="21.5703125" style="70" customWidth="1"/>
    <col min="13572" max="13572" width="57" style="70" customWidth="1"/>
    <col min="13573" max="13573" width="12.85546875" style="70" customWidth="1"/>
    <col min="13574" max="13574" width="20.140625" style="70" customWidth="1"/>
    <col min="13575" max="13804" width="6.85546875" style="70" customWidth="1"/>
    <col min="13805" max="13824" width="8" style="70"/>
    <col min="13825" max="13825" width="6.140625" style="70" customWidth="1"/>
    <col min="13826" max="13826" width="51.7109375" style="70" customWidth="1"/>
    <col min="13827" max="13827" width="21.5703125" style="70" customWidth="1"/>
    <col min="13828" max="13828" width="57" style="70" customWidth="1"/>
    <col min="13829" max="13829" width="12.85546875" style="70" customWidth="1"/>
    <col min="13830" max="13830" width="20.140625" style="70" customWidth="1"/>
    <col min="13831" max="14060" width="6.85546875" style="70" customWidth="1"/>
    <col min="14061" max="14080" width="8" style="70"/>
    <col min="14081" max="14081" width="6.140625" style="70" customWidth="1"/>
    <col min="14082" max="14082" width="51.7109375" style="70" customWidth="1"/>
    <col min="14083" max="14083" width="21.5703125" style="70" customWidth="1"/>
    <col min="14084" max="14084" width="57" style="70" customWidth="1"/>
    <col min="14085" max="14085" width="12.85546875" style="70" customWidth="1"/>
    <col min="14086" max="14086" width="20.140625" style="70" customWidth="1"/>
    <col min="14087" max="14316" width="6.85546875" style="70" customWidth="1"/>
    <col min="14317" max="14336" width="8" style="70"/>
    <col min="14337" max="14337" width="6.140625" style="70" customWidth="1"/>
    <col min="14338" max="14338" width="51.7109375" style="70" customWidth="1"/>
    <col min="14339" max="14339" width="21.5703125" style="70" customWidth="1"/>
    <col min="14340" max="14340" width="57" style="70" customWidth="1"/>
    <col min="14341" max="14341" width="12.85546875" style="70" customWidth="1"/>
    <col min="14342" max="14342" width="20.140625" style="70" customWidth="1"/>
    <col min="14343" max="14572" width="6.85546875" style="70" customWidth="1"/>
    <col min="14573" max="14592" width="8" style="70"/>
    <col min="14593" max="14593" width="6.140625" style="70" customWidth="1"/>
    <col min="14594" max="14594" width="51.7109375" style="70" customWidth="1"/>
    <col min="14595" max="14595" width="21.5703125" style="70" customWidth="1"/>
    <col min="14596" max="14596" width="57" style="70" customWidth="1"/>
    <col min="14597" max="14597" width="12.85546875" style="70" customWidth="1"/>
    <col min="14598" max="14598" width="20.140625" style="70" customWidth="1"/>
    <col min="14599" max="14828" width="6.85546875" style="70" customWidth="1"/>
    <col min="14829" max="14848" width="8" style="70"/>
    <col min="14849" max="14849" width="6.140625" style="70" customWidth="1"/>
    <col min="14850" max="14850" width="51.7109375" style="70" customWidth="1"/>
    <col min="14851" max="14851" width="21.5703125" style="70" customWidth="1"/>
    <col min="14852" max="14852" width="57" style="70" customWidth="1"/>
    <col min="14853" max="14853" width="12.85546875" style="70" customWidth="1"/>
    <col min="14854" max="14854" width="20.140625" style="70" customWidth="1"/>
    <col min="14855" max="15084" width="6.85546875" style="70" customWidth="1"/>
    <col min="15085" max="15104" width="8" style="70"/>
    <col min="15105" max="15105" width="6.140625" style="70" customWidth="1"/>
    <col min="15106" max="15106" width="51.7109375" style="70" customWidth="1"/>
    <col min="15107" max="15107" width="21.5703125" style="70" customWidth="1"/>
    <col min="15108" max="15108" width="57" style="70" customWidth="1"/>
    <col min="15109" max="15109" width="12.85546875" style="70" customWidth="1"/>
    <col min="15110" max="15110" width="20.140625" style="70" customWidth="1"/>
    <col min="15111" max="15340" width="6.85546875" style="70" customWidth="1"/>
    <col min="15341" max="15360" width="8" style="70"/>
    <col min="15361" max="15361" width="6.140625" style="70" customWidth="1"/>
    <col min="15362" max="15362" width="51.7109375" style="70" customWidth="1"/>
    <col min="15363" max="15363" width="21.5703125" style="70" customWidth="1"/>
    <col min="15364" max="15364" width="57" style="70" customWidth="1"/>
    <col min="15365" max="15365" width="12.85546875" style="70" customWidth="1"/>
    <col min="15366" max="15366" width="20.140625" style="70" customWidth="1"/>
    <col min="15367" max="15596" width="6.85546875" style="70" customWidth="1"/>
    <col min="15597" max="15616" width="8" style="70"/>
    <col min="15617" max="15617" width="6.140625" style="70" customWidth="1"/>
    <col min="15618" max="15618" width="51.7109375" style="70" customWidth="1"/>
    <col min="15619" max="15619" width="21.5703125" style="70" customWidth="1"/>
    <col min="15620" max="15620" width="57" style="70" customWidth="1"/>
    <col min="15621" max="15621" width="12.85546875" style="70" customWidth="1"/>
    <col min="15622" max="15622" width="20.140625" style="70" customWidth="1"/>
    <col min="15623" max="15852" width="6.85546875" style="70" customWidth="1"/>
    <col min="15853" max="15872" width="8" style="70"/>
    <col min="15873" max="15873" width="6.140625" style="70" customWidth="1"/>
    <col min="15874" max="15874" width="51.7109375" style="70" customWidth="1"/>
    <col min="15875" max="15875" width="21.5703125" style="70" customWidth="1"/>
    <col min="15876" max="15876" width="57" style="70" customWidth="1"/>
    <col min="15877" max="15877" width="12.85546875" style="70" customWidth="1"/>
    <col min="15878" max="15878" width="20.140625" style="70" customWidth="1"/>
    <col min="15879" max="16108" width="6.85546875" style="70" customWidth="1"/>
    <col min="16109" max="16128" width="8" style="70"/>
    <col min="16129" max="16129" width="6.140625" style="70" customWidth="1"/>
    <col min="16130" max="16130" width="51.7109375" style="70" customWidth="1"/>
    <col min="16131" max="16131" width="21.5703125" style="70" customWidth="1"/>
    <col min="16132" max="16132" width="57" style="70" customWidth="1"/>
    <col min="16133" max="16133" width="12.85546875" style="70" customWidth="1"/>
    <col min="16134" max="16134" width="20.140625" style="70" customWidth="1"/>
    <col min="16135" max="16364" width="6.85546875" style="70" customWidth="1"/>
    <col min="16365" max="16384" width="8" style="70"/>
  </cols>
  <sheetData>
    <row r="1" spans="1:7" s="62" customFormat="1" ht="15.75">
      <c r="A1" s="45" t="s">
        <v>427</v>
      </c>
      <c r="B1" s="60"/>
      <c r="C1" s="61" t="s">
        <v>428</v>
      </c>
      <c r="D1" s="60"/>
      <c r="E1" s="60"/>
      <c r="F1" s="60"/>
      <c r="G1" s="60"/>
    </row>
    <row r="2" spans="1:7" s="62" customFormat="1" ht="15.75">
      <c r="A2" s="60"/>
      <c r="B2" s="60"/>
      <c r="C2" s="60"/>
      <c r="D2" s="60"/>
      <c r="E2" s="60"/>
      <c r="F2" s="60"/>
      <c r="G2" s="60"/>
    </row>
    <row r="3" spans="1:7" s="63" customFormat="1" ht="31.5">
      <c r="A3" s="11" t="s">
        <v>112</v>
      </c>
      <c r="B3" s="11" t="s">
        <v>262</v>
      </c>
      <c r="C3" s="91" t="s">
        <v>3115</v>
      </c>
      <c r="D3" s="81" t="s">
        <v>263</v>
      </c>
      <c r="E3" s="82" t="s">
        <v>258</v>
      </c>
      <c r="F3" s="76" t="s">
        <v>259</v>
      </c>
      <c r="G3" s="3"/>
    </row>
    <row r="4" spans="1:7" s="63" customFormat="1" ht="15.75">
      <c r="A4" s="6">
        <v>1</v>
      </c>
      <c r="B4" s="6" t="s">
        <v>3</v>
      </c>
      <c r="C4" s="6">
        <v>3</v>
      </c>
      <c r="D4" s="76">
        <v>4</v>
      </c>
      <c r="E4" s="76">
        <v>5</v>
      </c>
      <c r="F4" s="76">
        <v>6</v>
      </c>
      <c r="G4" s="3"/>
    </row>
    <row r="5" spans="1:7" s="66" customFormat="1" ht="15.75">
      <c r="A5" s="64"/>
      <c r="B5" s="65"/>
      <c r="C5" s="765"/>
      <c r="D5" s="65"/>
      <c r="E5" s="65"/>
      <c r="F5" s="65"/>
      <c r="G5" s="3"/>
    </row>
    <row r="6" spans="1:7" ht="15.75">
      <c r="A6" s="67"/>
      <c r="B6" s="4" t="s">
        <v>429</v>
      </c>
      <c r="C6" s="581"/>
      <c r="D6" s="13"/>
      <c r="E6" s="13"/>
      <c r="F6" s="13"/>
      <c r="G6" s="3"/>
    </row>
    <row r="7" spans="1:7" ht="15.75">
      <c r="A7" s="362"/>
      <c r="B7" s="307" t="s">
        <v>5920</v>
      </c>
      <c r="C7" s="766">
        <f>SUM(C9,C12,C15,C18,)</f>
        <v>96876049000</v>
      </c>
      <c r="D7" s="362"/>
      <c r="E7" s="362"/>
      <c r="F7" s="362"/>
      <c r="G7" s="3"/>
    </row>
    <row r="8" spans="1:7" s="72" customFormat="1" ht="15.75">
      <c r="A8" s="362"/>
      <c r="B8" s="362"/>
      <c r="C8" s="761"/>
      <c r="D8" s="362"/>
      <c r="E8" s="362"/>
      <c r="F8" s="362"/>
      <c r="G8" s="71"/>
    </row>
    <row r="9" spans="1:7" s="72" customFormat="1" ht="31.5">
      <c r="A9" s="552" t="s">
        <v>234</v>
      </c>
      <c r="B9" s="553" t="s">
        <v>241</v>
      </c>
      <c r="C9" s="762">
        <f>SUM(C10:C10)</f>
        <v>200000000</v>
      </c>
      <c r="D9" s="363"/>
      <c r="E9" s="363"/>
      <c r="F9" s="363"/>
      <c r="G9" s="71"/>
    </row>
    <row r="10" spans="1:7" ht="31.5">
      <c r="A10" s="128">
        <v>1</v>
      </c>
      <c r="B10" s="126" t="s">
        <v>5921</v>
      </c>
      <c r="C10" s="763">
        <v>200000000</v>
      </c>
      <c r="D10" s="126" t="s">
        <v>5922</v>
      </c>
      <c r="E10" s="126" t="s">
        <v>422</v>
      </c>
      <c r="F10" s="89" t="s">
        <v>143</v>
      </c>
      <c r="G10" s="3"/>
    </row>
    <row r="11" spans="1:7" s="72" customFormat="1" ht="15.75">
      <c r="A11" s="354"/>
      <c r="B11" s="126"/>
      <c r="C11" s="763"/>
      <c r="D11" s="126"/>
      <c r="E11" s="126"/>
      <c r="F11" s="89"/>
      <c r="G11" s="71"/>
    </row>
    <row r="12" spans="1:7" ht="31.5">
      <c r="A12" s="362" t="s">
        <v>240</v>
      </c>
      <c r="B12" s="553" t="s">
        <v>5388</v>
      </c>
      <c r="C12" s="762">
        <f>SUM(C13:C14)</f>
        <v>50000000</v>
      </c>
      <c r="D12" s="363"/>
      <c r="E12" s="363"/>
      <c r="F12" s="363"/>
      <c r="G12" s="3"/>
    </row>
    <row r="13" spans="1:7" ht="31.5">
      <c r="A13" s="128">
        <v>1</v>
      </c>
      <c r="B13" s="126" t="s">
        <v>5923</v>
      </c>
      <c r="C13" s="763">
        <v>50000000</v>
      </c>
      <c r="D13" s="126" t="s">
        <v>5924</v>
      </c>
      <c r="E13" s="126" t="s">
        <v>5925</v>
      </c>
      <c r="F13" s="89" t="s">
        <v>143</v>
      </c>
      <c r="G13" s="3"/>
    </row>
    <row r="14" spans="1:7" ht="15.75">
      <c r="A14" s="128"/>
      <c r="B14" s="126"/>
      <c r="C14" s="763"/>
      <c r="D14" s="126"/>
      <c r="E14" s="126"/>
      <c r="F14" s="89"/>
    </row>
    <row r="15" spans="1:7" ht="63">
      <c r="A15" s="362" t="s">
        <v>244</v>
      </c>
      <c r="B15" s="553" t="s">
        <v>5926</v>
      </c>
      <c r="C15" s="764">
        <f>SUM(C16:C16)</f>
        <v>626049000</v>
      </c>
      <c r="D15" s="363"/>
      <c r="E15" s="363"/>
      <c r="F15" s="363"/>
    </row>
    <row r="16" spans="1:7" ht="31.5">
      <c r="A16" s="128">
        <v>1</v>
      </c>
      <c r="B16" s="126" t="s">
        <v>5927</v>
      </c>
      <c r="C16" s="763">
        <v>626049000</v>
      </c>
      <c r="D16" s="126" t="s">
        <v>5928</v>
      </c>
      <c r="E16" s="558" t="s">
        <v>5929</v>
      </c>
      <c r="F16" s="89" t="s">
        <v>143</v>
      </c>
    </row>
    <row r="17" spans="1:6" ht="15.75">
      <c r="A17" s="128"/>
      <c r="B17" s="126"/>
      <c r="C17" s="763"/>
      <c r="D17" s="126"/>
      <c r="E17" s="126"/>
      <c r="F17" s="89"/>
    </row>
    <row r="18" spans="1:6" ht="15.75">
      <c r="A18" s="362" t="s">
        <v>245</v>
      </c>
      <c r="B18" s="553" t="s">
        <v>5356</v>
      </c>
      <c r="C18" s="764">
        <f>SUM(C19:C20)</f>
        <v>96000000000</v>
      </c>
      <c r="D18" s="363"/>
      <c r="E18" s="363"/>
      <c r="F18" s="363"/>
    </row>
    <row r="19" spans="1:6" ht="31.5">
      <c r="A19" s="128">
        <v>1</v>
      </c>
      <c r="B19" s="126" t="s">
        <v>5930</v>
      </c>
      <c r="C19" s="763">
        <v>96000000000</v>
      </c>
      <c r="D19" s="126" t="s">
        <v>5931</v>
      </c>
      <c r="E19" s="126" t="s">
        <v>323</v>
      </c>
      <c r="F19" s="89" t="s">
        <v>143</v>
      </c>
    </row>
  </sheetData>
  <pageMargins left="0.33" right="0.15" top="0.49" bottom="0.31" header="0.31496062992125984" footer="0.31496062992125984"/>
  <pageSetup paperSize="11" scale="55" orientation="landscape" horizontalDpi="0" verticalDpi="0" r:id="rId1"/>
</worksheet>
</file>

<file path=xl/worksheets/sheet9.xml><?xml version="1.0" encoding="utf-8"?>
<worksheet xmlns="http://schemas.openxmlformats.org/spreadsheetml/2006/main" xmlns:r="http://schemas.openxmlformats.org/officeDocument/2006/relationships">
  <dimension ref="A1:F351"/>
  <sheetViews>
    <sheetView topLeftCell="A145" zoomScale="80" zoomScaleNormal="80" workbookViewId="0">
      <selection activeCell="C13" sqref="C13"/>
    </sheetView>
  </sheetViews>
  <sheetFormatPr defaultColWidth="8.85546875" defaultRowHeight="15.75"/>
  <cols>
    <col min="1" max="1" width="7.7109375" style="83" customWidth="1"/>
    <col min="2" max="2" width="55.7109375" style="83" customWidth="1"/>
    <col min="3" max="3" width="25.85546875" style="90" customWidth="1"/>
    <col min="4" max="4" width="45.7109375" style="83" customWidth="1"/>
    <col min="5" max="5" width="24.7109375" style="83" customWidth="1"/>
    <col min="6" max="6" width="24.7109375" style="84" customWidth="1"/>
    <col min="7" max="16384" width="8.85546875" style="79"/>
  </cols>
  <sheetData>
    <row r="1" spans="1:6">
      <c r="A1" s="45" t="s">
        <v>427</v>
      </c>
      <c r="C1" s="85" t="s">
        <v>469</v>
      </c>
    </row>
    <row r="3" spans="1:6" ht="31.5">
      <c r="A3" s="11" t="s">
        <v>112</v>
      </c>
      <c r="B3" s="11" t="s">
        <v>262</v>
      </c>
      <c r="C3" s="91" t="s">
        <v>3115</v>
      </c>
      <c r="D3" s="81" t="s">
        <v>263</v>
      </c>
      <c r="E3" s="82" t="s">
        <v>258</v>
      </c>
      <c r="F3" s="76" t="s">
        <v>259</v>
      </c>
    </row>
    <row r="4" spans="1:6">
      <c r="A4" s="6">
        <v>1</v>
      </c>
      <c r="B4" s="6" t="s">
        <v>3</v>
      </c>
      <c r="C4" s="6">
        <v>3</v>
      </c>
      <c r="D4" s="76">
        <v>4</v>
      </c>
      <c r="E4" s="76">
        <v>5</v>
      </c>
      <c r="F4" s="76">
        <v>6</v>
      </c>
    </row>
    <row r="5" spans="1:6">
      <c r="A5" s="6"/>
      <c r="B5" s="6"/>
      <c r="C5" s="92"/>
      <c r="D5" s="76"/>
      <c r="E5" s="76"/>
      <c r="F5" s="76"/>
    </row>
    <row r="6" spans="1:6">
      <c r="A6" s="86"/>
      <c r="B6" s="87" t="s">
        <v>470</v>
      </c>
      <c r="C6" s="52"/>
      <c r="D6" s="5"/>
      <c r="E6" s="86"/>
      <c r="F6" s="5"/>
    </row>
    <row r="7" spans="1:6">
      <c r="A7" s="362"/>
      <c r="B7" s="307" t="s">
        <v>69</v>
      </c>
      <c r="C7" s="308">
        <f>SUM(C9,C20,C39,C42,C46,C110,C120,C139,C146,C149,C153,C214,C272,C292,C326,C336,C339,C342,C347,C350)</f>
        <v>228046721000</v>
      </c>
      <c r="D7" s="362"/>
      <c r="E7" s="362"/>
      <c r="F7" s="362"/>
    </row>
    <row r="8" spans="1:6">
      <c r="A8" s="710"/>
      <c r="B8" s="362"/>
      <c r="C8" s="551"/>
      <c r="D8" s="362"/>
      <c r="E8" s="362"/>
      <c r="F8" s="362"/>
    </row>
    <row r="9" spans="1:6" ht="31.5">
      <c r="A9" s="552" t="s">
        <v>234</v>
      </c>
      <c r="B9" s="553" t="s">
        <v>235</v>
      </c>
      <c r="C9" s="712">
        <f>SUM(C10:C18)</f>
        <v>2062649000</v>
      </c>
      <c r="D9" s="363"/>
      <c r="E9" s="363"/>
      <c r="F9" s="363"/>
    </row>
    <row r="10" spans="1:6" ht="31.5">
      <c r="A10" s="354">
        <v>1</v>
      </c>
      <c r="B10" s="126" t="s">
        <v>267</v>
      </c>
      <c r="C10" s="713">
        <v>300000000</v>
      </c>
      <c r="D10" s="126" t="s">
        <v>475</v>
      </c>
      <c r="E10" s="126" t="s">
        <v>284</v>
      </c>
      <c r="F10" s="89" t="s">
        <v>121</v>
      </c>
    </row>
    <row r="11" spans="1:6" ht="47.25">
      <c r="A11" s="354">
        <f t="shared" ref="A11:A18" si="0">SUM(A10+1)</f>
        <v>2</v>
      </c>
      <c r="B11" s="126" t="s">
        <v>416</v>
      </c>
      <c r="C11" s="713">
        <v>396649000</v>
      </c>
      <c r="D11" s="126" t="s">
        <v>8329</v>
      </c>
      <c r="E11" s="126" t="s">
        <v>284</v>
      </c>
      <c r="F11" s="89" t="s">
        <v>121</v>
      </c>
    </row>
    <row r="12" spans="1:6" ht="31.5">
      <c r="A12" s="354">
        <f t="shared" si="0"/>
        <v>3</v>
      </c>
      <c r="B12" s="126" t="s">
        <v>268</v>
      </c>
      <c r="C12" s="713">
        <v>44000000</v>
      </c>
      <c r="D12" s="126" t="s">
        <v>476</v>
      </c>
      <c r="E12" s="126" t="s">
        <v>284</v>
      </c>
      <c r="F12" s="89" t="s">
        <v>121</v>
      </c>
    </row>
    <row r="13" spans="1:6">
      <c r="A13" s="354">
        <f t="shared" si="0"/>
        <v>4</v>
      </c>
      <c r="B13" s="126" t="s">
        <v>236</v>
      </c>
      <c r="C13" s="713">
        <v>100000000</v>
      </c>
      <c r="D13" s="126" t="s">
        <v>237</v>
      </c>
      <c r="E13" s="126" t="s">
        <v>284</v>
      </c>
      <c r="F13" s="89" t="s">
        <v>121</v>
      </c>
    </row>
    <row r="14" spans="1:6" ht="31.5">
      <c r="A14" s="354">
        <f t="shared" si="0"/>
        <v>5</v>
      </c>
      <c r="B14" s="126" t="s">
        <v>272</v>
      </c>
      <c r="C14" s="713">
        <v>75000000</v>
      </c>
      <c r="D14" s="126" t="s">
        <v>342</v>
      </c>
      <c r="E14" s="126" t="s">
        <v>284</v>
      </c>
      <c r="F14" s="89" t="s">
        <v>121</v>
      </c>
    </row>
    <row r="15" spans="1:6" ht="31.5">
      <c r="A15" s="354">
        <f t="shared" si="0"/>
        <v>6</v>
      </c>
      <c r="B15" s="126" t="s">
        <v>239</v>
      </c>
      <c r="C15" s="713">
        <v>50000000</v>
      </c>
      <c r="D15" s="126" t="s">
        <v>5635</v>
      </c>
      <c r="E15" s="126" t="s">
        <v>284</v>
      </c>
      <c r="F15" s="89" t="s">
        <v>121</v>
      </c>
    </row>
    <row r="16" spans="1:6">
      <c r="A16" s="354">
        <f t="shared" si="0"/>
        <v>7</v>
      </c>
      <c r="B16" s="126" t="s">
        <v>275</v>
      </c>
      <c r="C16" s="713">
        <v>150000000</v>
      </c>
      <c r="D16" s="126" t="s">
        <v>477</v>
      </c>
      <c r="E16" s="126" t="s">
        <v>284</v>
      </c>
      <c r="F16" s="89" t="s">
        <v>121</v>
      </c>
    </row>
    <row r="17" spans="1:6" ht="31.5">
      <c r="A17" s="354">
        <f t="shared" si="0"/>
        <v>8</v>
      </c>
      <c r="B17" s="126" t="s">
        <v>6367</v>
      </c>
      <c r="C17" s="713">
        <v>647000000</v>
      </c>
      <c r="D17" s="126" t="s">
        <v>478</v>
      </c>
      <c r="E17" s="126" t="s">
        <v>284</v>
      </c>
      <c r="F17" s="89" t="s">
        <v>121</v>
      </c>
    </row>
    <row r="18" spans="1:6" ht="31.5">
      <c r="A18" s="354">
        <f t="shared" si="0"/>
        <v>9</v>
      </c>
      <c r="B18" s="126" t="s">
        <v>8330</v>
      </c>
      <c r="C18" s="713">
        <v>300000000</v>
      </c>
      <c r="D18" s="126" t="s">
        <v>8331</v>
      </c>
      <c r="E18" s="126" t="s">
        <v>284</v>
      </c>
      <c r="F18" s="89" t="s">
        <v>121</v>
      </c>
    </row>
    <row r="19" spans="1:6">
      <c r="A19" s="128"/>
      <c r="B19" s="126"/>
      <c r="C19" s="713"/>
      <c r="D19" s="126"/>
      <c r="E19" s="126"/>
      <c r="F19" s="89"/>
    </row>
    <row r="20" spans="1:6" ht="31.5">
      <c r="A20" s="362" t="s">
        <v>240</v>
      </c>
      <c r="B20" s="553" t="s">
        <v>241</v>
      </c>
      <c r="C20" s="712">
        <f>SUM(C21,C29:C38)</f>
        <v>60910730000</v>
      </c>
      <c r="D20" s="363"/>
      <c r="E20" s="363"/>
      <c r="F20" s="363"/>
    </row>
    <row r="21" spans="1:6">
      <c r="A21" s="354">
        <v>1</v>
      </c>
      <c r="B21" s="126" t="s">
        <v>357</v>
      </c>
      <c r="C21" s="1056">
        <f>SUM(C22:C28)</f>
        <v>59050000000</v>
      </c>
      <c r="D21" s="126" t="s">
        <v>8332</v>
      </c>
      <c r="E21" s="89" t="s">
        <v>7884</v>
      </c>
      <c r="F21" s="89" t="s">
        <v>266</v>
      </c>
    </row>
    <row r="22" spans="1:6" ht="47.25">
      <c r="A22" s="128" t="s">
        <v>8333</v>
      </c>
      <c r="B22" s="1052" t="s">
        <v>8334</v>
      </c>
      <c r="C22" s="1057">
        <v>500000000</v>
      </c>
      <c r="D22" s="1052" t="s">
        <v>8335</v>
      </c>
      <c r="E22" s="89" t="s">
        <v>281</v>
      </c>
      <c r="F22" s="89" t="s">
        <v>8336</v>
      </c>
    </row>
    <row r="23" spans="1:6" ht="47.25">
      <c r="A23" s="128" t="s">
        <v>8337</v>
      </c>
      <c r="B23" s="1052" t="s">
        <v>8338</v>
      </c>
      <c r="C23" s="1057">
        <v>1500000000</v>
      </c>
      <c r="D23" s="1052" t="s">
        <v>8339</v>
      </c>
      <c r="E23" s="89" t="s">
        <v>281</v>
      </c>
      <c r="F23" s="89" t="s">
        <v>8340</v>
      </c>
    </row>
    <row r="24" spans="1:6" ht="31.5">
      <c r="A24" s="128" t="s">
        <v>8341</v>
      </c>
      <c r="B24" s="1052" t="s">
        <v>8342</v>
      </c>
      <c r="C24" s="1057">
        <v>8500000000</v>
      </c>
      <c r="D24" s="1052" t="s">
        <v>8343</v>
      </c>
      <c r="E24" s="89" t="s">
        <v>281</v>
      </c>
      <c r="F24" s="89" t="s">
        <v>8336</v>
      </c>
    </row>
    <row r="25" spans="1:6" ht="47.25">
      <c r="A25" s="128" t="s">
        <v>8344</v>
      </c>
      <c r="B25" s="1052" t="s">
        <v>8345</v>
      </c>
      <c r="C25" s="1057">
        <v>1500000000</v>
      </c>
      <c r="D25" s="1052" t="s">
        <v>8346</v>
      </c>
      <c r="E25" s="89" t="s">
        <v>281</v>
      </c>
      <c r="F25" s="89" t="s">
        <v>8336</v>
      </c>
    </row>
    <row r="26" spans="1:6" ht="31.5">
      <c r="A26" s="128" t="s">
        <v>8347</v>
      </c>
      <c r="B26" s="1052" t="s">
        <v>8348</v>
      </c>
      <c r="C26" s="1057">
        <v>40000000000</v>
      </c>
      <c r="D26" s="1052" t="s">
        <v>8349</v>
      </c>
      <c r="E26" s="89" t="s">
        <v>281</v>
      </c>
      <c r="F26" s="89" t="s">
        <v>8336</v>
      </c>
    </row>
    <row r="27" spans="1:6" ht="47.25">
      <c r="A27" s="128" t="s">
        <v>8350</v>
      </c>
      <c r="B27" s="1052" t="s">
        <v>8351</v>
      </c>
      <c r="C27" s="1057">
        <v>7000000000</v>
      </c>
      <c r="D27" s="1052" t="s">
        <v>8352</v>
      </c>
      <c r="E27" s="89" t="s">
        <v>281</v>
      </c>
      <c r="F27" s="89" t="s">
        <v>8336</v>
      </c>
    </row>
    <row r="28" spans="1:6">
      <c r="A28" s="128" t="s">
        <v>8353</v>
      </c>
      <c r="B28" s="1048" t="s">
        <v>8354</v>
      </c>
      <c r="C28" s="1049">
        <v>50000000</v>
      </c>
      <c r="D28" s="1048" t="s">
        <v>8355</v>
      </c>
      <c r="E28" s="89" t="s">
        <v>281</v>
      </c>
      <c r="F28" s="89" t="s">
        <v>121</v>
      </c>
    </row>
    <row r="29" spans="1:6" ht="31.5">
      <c r="A29" s="354">
        <v>2</v>
      </c>
      <c r="B29" s="126" t="s">
        <v>8356</v>
      </c>
      <c r="C29" s="1056">
        <v>900000000</v>
      </c>
      <c r="D29" s="126" t="s">
        <v>8357</v>
      </c>
      <c r="E29" s="89" t="s">
        <v>284</v>
      </c>
      <c r="F29" s="89" t="s">
        <v>121</v>
      </c>
    </row>
    <row r="30" spans="1:6" ht="31.5">
      <c r="A30" s="354">
        <v>3</v>
      </c>
      <c r="B30" s="126" t="s">
        <v>5642</v>
      </c>
      <c r="C30" s="1056">
        <v>103000000</v>
      </c>
      <c r="D30" s="126" t="s">
        <v>8358</v>
      </c>
      <c r="E30" s="89" t="s">
        <v>284</v>
      </c>
      <c r="F30" s="89" t="s">
        <v>121</v>
      </c>
    </row>
    <row r="31" spans="1:6">
      <c r="A31" s="354">
        <v>4</v>
      </c>
      <c r="B31" s="126" t="s">
        <v>3082</v>
      </c>
      <c r="C31" s="1056">
        <v>162000000</v>
      </c>
      <c r="D31" s="126" t="s">
        <v>8359</v>
      </c>
      <c r="E31" s="89" t="s">
        <v>284</v>
      </c>
      <c r="F31" s="89" t="s">
        <v>121</v>
      </c>
    </row>
    <row r="32" spans="1:6" ht="31.5">
      <c r="A32" s="354">
        <v>5</v>
      </c>
      <c r="B32" s="126" t="s">
        <v>480</v>
      </c>
      <c r="C32" s="713">
        <v>430730000</v>
      </c>
      <c r="D32" s="126" t="s">
        <v>481</v>
      </c>
      <c r="E32" s="89" t="s">
        <v>284</v>
      </c>
      <c r="F32" s="89" t="s">
        <v>121</v>
      </c>
    </row>
    <row r="33" spans="1:6" ht="31.5">
      <c r="A33" s="354">
        <v>6</v>
      </c>
      <c r="B33" s="126" t="s">
        <v>5940</v>
      </c>
      <c r="C33" s="713">
        <v>90000000</v>
      </c>
      <c r="D33" s="126" t="s">
        <v>8360</v>
      </c>
      <c r="E33" s="89" t="s">
        <v>284</v>
      </c>
      <c r="F33" s="89" t="s">
        <v>121</v>
      </c>
    </row>
    <row r="34" spans="1:6" ht="31.5">
      <c r="A34" s="354">
        <v>7</v>
      </c>
      <c r="B34" s="126" t="s">
        <v>486</v>
      </c>
      <c r="C34" s="713">
        <v>10000000</v>
      </c>
      <c r="D34" s="126" t="s">
        <v>487</v>
      </c>
      <c r="E34" s="89" t="s">
        <v>284</v>
      </c>
      <c r="F34" s="89" t="s">
        <v>121</v>
      </c>
    </row>
    <row r="35" spans="1:6" ht="31.5">
      <c r="A35" s="354">
        <v>8</v>
      </c>
      <c r="B35" s="555" t="s">
        <v>344</v>
      </c>
      <c r="C35" s="1058">
        <v>20000000</v>
      </c>
      <c r="D35" s="126" t="s">
        <v>8361</v>
      </c>
      <c r="E35" s="89" t="s">
        <v>284</v>
      </c>
      <c r="F35" s="89" t="s">
        <v>121</v>
      </c>
    </row>
    <row r="36" spans="1:6" ht="31.5">
      <c r="A36" s="354">
        <v>9</v>
      </c>
      <c r="B36" s="555" t="s">
        <v>8362</v>
      </c>
      <c r="C36" s="1058">
        <v>145000000</v>
      </c>
      <c r="D36" s="89" t="s">
        <v>8363</v>
      </c>
      <c r="E36" s="89" t="s">
        <v>284</v>
      </c>
      <c r="F36" s="89" t="s">
        <v>121</v>
      </c>
    </row>
    <row r="37" spans="1:6">
      <c r="A37" s="128"/>
      <c r="B37" s="555"/>
      <c r="C37" s="1058"/>
      <c r="D37" s="89"/>
      <c r="E37" s="89"/>
      <c r="F37" s="89"/>
    </row>
    <row r="38" spans="1:6">
      <c r="A38" s="128"/>
      <c r="B38" s="555"/>
      <c r="C38" s="1058"/>
      <c r="D38" s="89"/>
      <c r="E38" s="89"/>
      <c r="F38" s="89"/>
    </row>
    <row r="39" spans="1:6" ht="31.5">
      <c r="A39" s="362" t="s">
        <v>244</v>
      </c>
      <c r="B39" s="553" t="s">
        <v>367</v>
      </c>
      <c r="C39" s="714">
        <f>SUM(C40:C41)</f>
        <v>109700000</v>
      </c>
      <c r="D39" s="363"/>
      <c r="E39" s="363"/>
      <c r="F39" s="363"/>
    </row>
    <row r="40" spans="1:6" ht="31.5">
      <c r="A40" s="354">
        <v>1</v>
      </c>
      <c r="B40" s="126" t="s">
        <v>5761</v>
      </c>
      <c r="C40" s="713">
        <v>109700000</v>
      </c>
      <c r="D40" s="126" t="s">
        <v>8364</v>
      </c>
      <c r="E40" s="126" t="s">
        <v>2906</v>
      </c>
      <c r="F40" s="89" t="s">
        <v>121</v>
      </c>
    </row>
    <row r="41" spans="1:6">
      <c r="A41" s="128"/>
      <c r="B41" s="126"/>
      <c r="C41" s="713"/>
      <c r="D41" s="126"/>
      <c r="E41" s="126"/>
      <c r="F41" s="89"/>
    </row>
    <row r="42" spans="1:6" ht="47.25">
      <c r="A42" s="362" t="s">
        <v>245</v>
      </c>
      <c r="B42" s="553" t="s">
        <v>345</v>
      </c>
      <c r="C42" s="712">
        <f>SUM(C43:C45)</f>
        <v>220000000</v>
      </c>
      <c r="D42" s="363"/>
      <c r="E42" s="363"/>
      <c r="F42" s="363"/>
    </row>
    <row r="43" spans="1:6" ht="31.5">
      <c r="A43" s="354">
        <v>1</v>
      </c>
      <c r="B43" s="126" t="s">
        <v>6742</v>
      </c>
      <c r="C43" s="713">
        <v>150000000</v>
      </c>
      <c r="D43" s="126" t="s">
        <v>8365</v>
      </c>
      <c r="E43" s="126" t="s">
        <v>284</v>
      </c>
      <c r="F43" s="89" t="s">
        <v>121</v>
      </c>
    </row>
    <row r="44" spans="1:6">
      <c r="A44" s="354">
        <v>2</v>
      </c>
      <c r="B44" s="126" t="s">
        <v>2379</v>
      </c>
      <c r="C44" s="713">
        <v>70000000</v>
      </c>
      <c r="D44" s="126" t="s">
        <v>8366</v>
      </c>
      <c r="E44" s="126" t="s">
        <v>385</v>
      </c>
      <c r="F44" s="89" t="s">
        <v>121</v>
      </c>
    </row>
    <row r="45" spans="1:6">
      <c r="A45" s="128"/>
      <c r="B45" s="126"/>
      <c r="C45" s="713"/>
      <c r="D45" s="126"/>
      <c r="E45" s="126"/>
      <c r="F45" s="89"/>
    </row>
    <row r="46" spans="1:6" ht="31.5">
      <c r="A46" s="362" t="s">
        <v>246</v>
      </c>
      <c r="B46" s="553" t="s">
        <v>8367</v>
      </c>
      <c r="C46" s="714">
        <f>SUM(C47,C93,C104)</f>
        <v>85188446000</v>
      </c>
      <c r="D46" s="126"/>
      <c r="E46" s="126"/>
      <c r="F46" s="89"/>
    </row>
    <row r="47" spans="1:6" ht="31.5">
      <c r="A47" s="354">
        <v>1</v>
      </c>
      <c r="B47" s="126" t="s">
        <v>7886</v>
      </c>
      <c r="C47" s="713">
        <f>SUM(C48:C92)</f>
        <v>56250000000</v>
      </c>
      <c r="D47" s="126" t="s">
        <v>8368</v>
      </c>
      <c r="E47" s="126" t="s">
        <v>8369</v>
      </c>
      <c r="F47" s="89" t="s">
        <v>266</v>
      </c>
    </row>
    <row r="48" spans="1:6" ht="31.5">
      <c r="A48" s="128" t="s">
        <v>8333</v>
      </c>
      <c r="B48" s="1054" t="s">
        <v>8370</v>
      </c>
      <c r="C48" s="1049">
        <v>3000000000</v>
      </c>
      <c r="D48" s="1054" t="s">
        <v>8371</v>
      </c>
      <c r="E48" s="126" t="s">
        <v>281</v>
      </c>
      <c r="F48" s="89" t="s">
        <v>8372</v>
      </c>
    </row>
    <row r="49" spans="1:6" ht="31.5">
      <c r="A49" s="128" t="s">
        <v>8337</v>
      </c>
      <c r="B49" s="1054" t="s">
        <v>8373</v>
      </c>
      <c r="C49" s="1049">
        <v>6500000000</v>
      </c>
      <c r="D49" s="1054" t="s">
        <v>8374</v>
      </c>
      <c r="E49" s="126" t="s">
        <v>281</v>
      </c>
      <c r="F49" s="89" t="s">
        <v>8375</v>
      </c>
    </row>
    <row r="50" spans="1:6" ht="31.5">
      <c r="A50" s="128" t="s">
        <v>8341</v>
      </c>
      <c r="B50" s="1054" t="s">
        <v>8376</v>
      </c>
      <c r="C50" s="1049">
        <v>700000000</v>
      </c>
      <c r="D50" s="1054" t="s">
        <v>8377</v>
      </c>
      <c r="E50" s="126" t="s">
        <v>281</v>
      </c>
      <c r="F50" s="89" t="s">
        <v>8378</v>
      </c>
    </row>
    <row r="51" spans="1:6" ht="31.5">
      <c r="A51" s="128" t="s">
        <v>8344</v>
      </c>
      <c r="B51" s="1054" t="s">
        <v>8379</v>
      </c>
      <c r="C51" s="1049">
        <v>3000000000</v>
      </c>
      <c r="D51" s="1054" t="s">
        <v>8380</v>
      </c>
      <c r="E51" s="126" t="s">
        <v>281</v>
      </c>
      <c r="F51" s="89" t="s">
        <v>8381</v>
      </c>
    </row>
    <row r="52" spans="1:6" ht="31.5">
      <c r="A52" s="128" t="s">
        <v>8347</v>
      </c>
      <c r="B52" s="1054" t="s">
        <v>8382</v>
      </c>
      <c r="C52" s="1049">
        <v>2000000000</v>
      </c>
      <c r="D52" s="1054" t="s">
        <v>8383</v>
      </c>
      <c r="E52" s="126" t="s">
        <v>281</v>
      </c>
      <c r="F52" s="89" t="s">
        <v>8384</v>
      </c>
    </row>
    <row r="53" spans="1:6" ht="31.5">
      <c r="A53" s="128" t="s">
        <v>8350</v>
      </c>
      <c r="B53" s="1054" t="s">
        <v>8385</v>
      </c>
      <c r="C53" s="1049">
        <v>1000000000</v>
      </c>
      <c r="D53" s="1054" t="s">
        <v>8386</v>
      </c>
      <c r="E53" s="126" t="s">
        <v>281</v>
      </c>
      <c r="F53" s="89" t="s">
        <v>8387</v>
      </c>
    </row>
    <row r="54" spans="1:6" ht="31.5">
      <c r="A54" s="128" t="s">
        <v>8353</v>
      </c>
      <c r="B54" s="1054" t="s">
        <v>8388</v>
      </c>
      <c r="C54" s="1049">
        <v>1600000000</v>
      </c>
      <c r="D54" s="1054" t="s">
        <v>8389</v>
      </c>
      <c r="E54" s="126" t="s">
        <v>281</v>
      </c>
      <c r="F54" s="89" t="s">
        <v>8340</v>
      </c>
    </row>
    <row r="55" spans="1:6" ht="31.5">
      <c r="A55" s="128" t="s">
        <v>8390</v>
      </c>
      <c r="B55" s="1054" t="s">
        <v>8391</v>
      </c>
      <c r="C55" s="1049">
        <v>5000000000</v>
      </c>
      <c r="D55" s="1054" t="s">
        <v>8392</v>
      </c>
      <c r="E55" s="126" t="s">
        <v>281</v>
      </c>
      <c r="F55" s="89" t="s">
        <v>8336</v>
      </c>
    </row>
    <row r="56" spans="1:6" ht="31.5">
      <c r="A56" s="128" t="s">
        <v>8393</v>
      </c>
      <c r="B56" s="1054" t="s">
        <v>8394</v>
      </c>
      <c r="C56" s="1049">
        <v>4500000000</v>
      </c>
      <c r="D56" s="1054" t="s">
        <v>8395</v>
      </c>
      <c r="E56" s="126" t="s">
        <v>281</v>
      </c>
      <c r="F56" s="89" t="s">
        <v>6967</v>
      </c>
    </row>
    <row r="57" spans="1:6" ht="31.5">
      <c r="A57" s="128" t="s">
        <v>8396</v>
      </c>
      <c r="B57" s="1054" t="s">
        <v>8397</v>
      </c>
      <c r="C57" s="1049">
        <v>2500000000</v>
      </c>
      <c r="D57" s="1054" t="s">
        <v>8398</v>
      </c>
      <c r="E57" s="126" t="s">
        <v>281</v>
      </c>
      <c r="F57" s="89" t="s">
        <v>8399</v>
      </c>
    </row>
    <row r="58" spans="1:6" ht="31.5">
      <c r="A58" s="128" t="s">
        <v>8400</v>
      </c>
      <c r="B58" s="1054" t="s">
        <v>8401</v>
      </c>
      <c r="C58" s="1049">
        <v>2500000000</v>
      </c>
      <c r="D58" s="1054" t="s">
        <v>8402</v>
      </c>
      <c r="E58" s="126" t="s">
        <v>281</v>
      </c>
      <c r="F58" s="89" t="s">
        <v>8403</v>
      </c>
    </row>
    <row r="59" spans="1:6" ht="31.5">
      <c r="A59" s="128" t="s">
        <v>8404</v>
      </c>
      <c r="B59" s="1054" t="s">
        <v>8405</v>
      </c>
      <c r="C59" s="1049">
        <v>2800000000</v>
      </c>
      <c r="D59" s="1054" t="s">
        <v>8406</v>
      </c>
      <c r="E59" s="126" t="s">
        <v>281</v>
      </c>
      <c r="F59" s="89" t="s">
        <v>8407</v>
      </c>
    </row>
    <row r="60" spans="1:6" ht="31.5">
      <c r="A60" s="128" t="s">
        <v>8408</v>
      </c>
      <c r="B60" s="1054" t="s">
        <v>8409</v>
      </c>
      <c r="C60" s="1049">
        <v>200000000</v>
      </c>
      <c r="D60" s="1054" t="s">
        <v>8410</v>
      </c>
      <c r="E60" s="126" t="s">
        <v>281</v>
      </c>
      <c r="F60" s="89" t="s">
        <v>8336</v>
      </c>
    </row>
    <row r="61" spans="1:6" ht="31.5">
      <c r="A61" s="128" t="s">
        <v>8411</v>
      </c>
      <c r="B61" s="1054" t="s">
        <v>8412</v>
      </c>
      <c r="C61" s="1049">
        <v>200000000</v>
      </c>
      <c r="D61" s="1054" t="s">
        <v>8413</v>
      </c>
      <c r="E61" s="126" t="s">
        <v>281</v>
      </c>
      <c r="F61" s="89" t="s">
        <v>8375</v>
      </c>
    </row>
    <row r="62" spans="1:6" ht="31.5">
      <c r="A62" s="128" t="s">
        <v>8414</v>
      </c>
      <c r="B62" s="1054" t="s">
        <v>8415</v>
      </c>
      <c r="C62" s="1049">
        <v>200000000</v>
      </c>
      <c r="D62" s="1054" t="s">
        <v>8416</v>
      </c>
      <c r="E62" s="126" t="s">
        <v>281</v>
      </c>
      <c r="F62" s="89" t="s">
        <v>8375</v>
      </c>
    </row>
    <row r="63" spans="1:6" ht="31.5">
      <c r="A63" s="128" t="s">
        <v>8417</v>
      </c>
      <c r="B63" s="1054" t="s">
        <v>8418</v>
      </c>
      <c r="C63" s="1049">
        <v>200000000</v>
      </c>
      <c r="D63" s="1054" t="s">
        <v>8419</v>
      </c>
      <c r="E63" s="126" t="s">
        <v>281</v>
      </c>
      <c r="F63" s="89" t="s">
        <v>8420</v>
      </c>
    </row>
    <row r="64" spans="1:6" ht="31.5">
      <c r="A64" s="128" t="s">
        <v>8421</v>
      </c>
      <c r="B64" s="1054" t="s">
        <v>8422</v>
      </c>
      <c r="C64" s="1049">
        <v>200000000</v>
      </c>
      <c r="D64" s="1054" t="s">
        <v>8423</v>
      </c>
      <c r="E64" s="126" t="s">
        <v>281</v>
      </c>
      <c r="F64" s="89" t="s">
        <v>8424</v>
      </c>
    </row>
    <row r="65" spans="1:6" ht="31.5">
      <c r="A65" s="128" t="s">
        <v>8425</v>
      </c>
      <c r="B65" s="1054" t="s">
        <v>8426</v>
      </c>
      <c r="C65" s="1049">
        <v>1500000000</v>
      </c>
      <c r="D65" s="1054" t="s">
        <v>8427</v>
      </c>
      <c r="E65" s="126" t="s">
        <v>281</v>
      </c>
      <c r="F65" s="89" t="s">
        <v>8428</v>
      </c>
    </row>
    <row r="66" spans="1:6" ht="31.5">
      <c r="A66" s="128" t="s">
        <v>8429</v>
      </c>
      <c r="B66" s="1054" t="s">
        <v>8430</v>
      </c>
      <c r="C66" s="1049">
        <v>200000000</v>
      </c>
      <c r="D66" s="1054" t="s">
        <v>8431</v>
      </c>
      <c r="E66" s="126" t="s">
        <v>281</v>
      </c>
      <c r="F66" s="89" t="s">
        <v>8432</v>
      </c>
    </row>
    <row r="67" spans="1:6" ht="31.5">
      <c r="A67" s="128" t="s">
        <v>8433</v>
      </c>
      <c r="B67" s="1054" t="s">
        <v>8434</v>
      </c>
      <c r="C67" s="1049">
        <v>1260000000</v>
      </c>
      <c r="D67" s="1054" t="s">
        <v>8435</v>
      </c>
      <c r="E67" s="126" t="s">
        <v>281</v>
      </c>
      <c r="F67" s="89" t="s">
        <v>8428</v>
      </c>
    </row>
    <row r="68" spans="1:6" ht="31.5">
      <c r="A68" s="128" t="s">
        <v>8436</v>
      </c>
      <c r="B68" s="1054" t="s">
        <v>8437</v>
      </c>
      <c r="C68" s="1049">
        <v>1000000000</v>
      </c>
      <c r="D68" s="1054" t="s">
        <v>8438</v>
      </c>
      <c r="E68" s="126" t="s">
        <v>281</v>
      </c>
      <c r="F68" s="89" t="s">
        <v>8439</v>
      </c>
    </row>
    <row r="69" spans="1:6" ht="31.5">
      <c r="A69" s="128" t="s">
        <v>8440</v>
      </c>
      <c r="B69" s="1054" t="s">
        <v>8441</v>
      </c>
      <c r="C69" s="1049">
        <v>2000000000</v>
      </c>
      <c r="D69" s="1054" t="s">
        <v>8442</v>
      </c>
      <c r="E69" s="126" t="s">
        <v>281</v>
      </c>
      <c r="F69" s="89" t="s">
        <v>8336</v>
      </c>
    </row>
    <row r="70" spans="1:6" ht="31.5">
      <c r="A70" s="128" t="s">
        <v>8443</v>
      </c>
      <c r="B70" s="1054" t="s">
        <v>8444</v>
      </c>
      <c r="C70" s="1049">
        <v>200000000</v>
      </c>
      <c r="D70" s="1054" t="s">
        <v>8445</v>
      </c>
      <c r="E70" s="126" t="s">
        <v>281</v>
      </c>
      <c r="F70" s="89" t="s">
        <v>8375</v>
      </c>
    </row>
    <row r="71" spans="1:6" ht="47.25">
      <c r="A71" s="128" t="s">
        <v>8446</v>
      </c>
      <c r="B71" s="1054" t="s">
        <v>8447</v>
      </c>
      <c r="C71" s="1049">
        <v>190000000</v>
      </c>
      <c r="D71" s="1054" t="s">
        <v>8448</v>
      </c>
      <c r="E71" s="126" t="s">
        <v>281</v>
      </c>
      <c r="F71" s="89" t="s">
        <v>8336</v>
      </c>
    </row>
    <row r="72" spans="1:6" ht="47.25">
      <c r="A72" s="128" t="s">
        <v>8449</v>
      </c>
      <c r="B72" s="1054" t="s">
        <v>8450</v>
      </c>
      <c r="C72" s="1049">
        <v>200000000</v>
      </c>
      <c r="D72" s="1054" t="s">
        <v>8451</v>
      </c>
      <c r="E72" s="126" t="s">
        <v>281</v>
      </c>
      <c r="F72" s="89" t="s">
        <v>8387</v>
      </c>
    </row>
    <row r="73" spans="1:6" ht="31.5">
      <c r="A73" s="128" t="s">
        <v>8452</v>
      </c>
      <c r="B73" s="1054" t="s">
        <v>8453</v>
      </c>
      <c r="C73" s="1049">
        <v>175000000</v>
      </c>
      <c r="D73" s="1054" t="s">
        <v>8454</v>
      </c>
      <c r="E73" s="126" t="s">
        <v>281</v>
      </c>
      <c r="F73" s="89" t="s">
        <v>6970</v>
      </c>
    </row>
    <row r="74" spans="1:6" ht="47.25">
      <c r="A74" s="128" t="s">
        <v>8455</v>
      </c>
      <c r="B74" s="1050" t="s">
        <v>8456</v>
      </c>
      <c r="C74" s="1051">
        <v>175000000</v>
      </c>
      <c r="D74" s="1050" t="s">
        <v>8457</v>
      </c>
      <c r="E74" s="126" t="s">
        <v>281</v>
      </c>
      <c r="F74" s="89" t="s">
        <v>6970</v>
      </c>
    </row>
    <row r="75" spans="1:6" ht="47.25">
      <c r="A75" s="128" t="s">
        <v>8458</v>
      </c>
      <c r="B75" s="1050" t="s">
        <v>8459</v>
      </c>
      <c r="C75" s="1051">
        <v>100000000</v>
      </c>
      <c r="D75" s="1050" t="s">
        <v>8460</v>
      </c>
      <c r="E75" s="126" t="s">
        <v>281</v>
      </c>
      <c r="F75" s="89" t="s">
        <v>8420</v>
      </c>
    </row>
    <row r="76" spans="1:6" ht="63">
      <c r="A76" s="128" t="s">
        <v>8461</v>
      </c>
      <c r="B76" s="1050" t="s">
        <v>8462</v>
      </c>
      <c r="C76" s="1051">
        <v>100000000</v>
      </c>
      <c r="D76" s="1050" t="s">
        <v>8463</v>
      </c>
      <c r="E76" s="126" t="s">
        <v>281</v>
      </c>
      <c r="F76" s="89" t="s">
        <v>8420</v>
      </c>
    </row>
    <row r="77" spans="1:6" ht="31.5">
      <c r="A77" s="128" t="s">
        <v>8464</v>
      </c>
      <c r="B77" s="1050" t="s">
        <v>8465</v>
      </c>
      <c r="C77" s="1051">
        <v>1000000000</v>
      </c>
      <c r="D77" s="1050" t="s">
        <v>8466</v>
      </c>
      <c r="E77" s="126" t="s">
        <v>281</v>
      </c>
      <c r="F77" s="89" t="s">
        <v>3054</v>
      </c>
    </row>
    <row r="78" spans="1:6" ht="31.5">
      <c r="A78" s="128" t="s">
        <v>8467</v>
      </c>
      <c r="B78" s="1050" t="s">
        <v>8468</v>
      </c>
      <c r="C78" s="1051">
        <v>1000000000</v>
      </c>
      <c r="D78" s="1050" t="s">
        <v>8469</v>
      </c>
      <c r="E78" s="126" t="s">
        <v>281</v>
      </c>
      <c r="F78" s="89" t="s">
        <v>8336</v>
      </c>
    </row>
    <row r="79" spans="1:6" ht="31.5">
      <c r="A79" s="128" t="s">
        <v>8470</v>
      </c>
      <c r="B79" s="1050" t="s">
        <v>8471</v>
      </c>
      <c r="C79" s="1051">
        <v>1750000000</v>
      </c>
      <c r="D79" s="1050" t="s">
        <v>8472</v>
      </c>
      <c r="E79" s="126" t="s">
        <v>281</v>
      </c>
      <c r="F79" s="89" t="s">
        <v>8473</v>
      </c>
    </row>
    <row r="80" spans="1:6" ht="31.5">
      <c r="A80" s="128" t="s">
        <v>8474</v>
      </c>
      <c r="B80" s="1050" t="s">
        <v>8475</v>
      </c>
      <c r="C80" s="1051">
        <v>2500000000</v>
      </c>
      <c r="D80" s="1050" t="s">
        <v>8476</v>
      </c>
      <c r="E80" s="126" t="s">
        <v>281</v>
      </c>
      <c r="F80" s="89" t="s">
        <v>8439</v>
      </c>
    </row>
    <row r="81" spans="1:6" ht="31.5">
      <c r="A81" s="128" t="s">
        <v>8477</v>
      </c>
      <c r="B81" s="1050" t="s">
        <v>8478</v>
      </c>
      <c r="C81" s="1051">
        <v>200000000</v>
      </c>
      <c r="D81" s="1050" t="s">
        <v>8479</v>
      </c>
      <c r="E81" s="126" t="s">
        <v>281</v>
      </c>
      <c r="F81" s="89" t="s">
        <v>8420</v>
      </c>
    </row>
    <row r="82" spans="1:6" ht="31.5">
      <c r="A82" s="128" t="s">
        <v>8480</v>
      </c>
      <c r="B82" s="1050" t="s">
        <v>8481</v>
      </c>
      <c r="C82" s="1051">
        <v>200000000</v>
      </c>
      <c r="D82" s="1050" t="s">
        <v>8482</v>
      </c>
      <c r="E82" s="126" t="s">
        <v>281</v>
      </c>
      <c r="F82" s="89" t="s">
        <v>8483</v>
      </c>
    </row>
    <row r="83" spans="1:6" ht="31.5">
      <c r="A83" s="128" t="s">
        <v>8484</v>
      </c>
      <c r="B83" s="1050" t="s">
        <v>8485</v>
      </c>
      <c r="C83" s="1051">
        <v>800000000</v>
      </c>
      <c r="D83" s="1050" t="s">
        <v>8486</v>
      </c>
      <c r="E83" s="126" t="s">
        <v>281</v>
      </c>
      <c r="F83" s="89" t="s">
        <v>8483</v>
      </c>
    </row>
    <row r="84" spans="1:6" ht="31.5">
      <c r="A84" s="128" t="s">
        <v>8487</v>
      </c>
      <c r="B84" s="1050" t="s">
        <v>8488</v>
      </c>
      <c r="C84" s="1051">
        <v>2600000000</v>
      </c>
      <c r="D84" s="1050" t="s">
        <v>8489</v>
      </c>
      <c r="E84" s="126" t="s">
        <v>281</v>
      </c>
      <c r="F84" s="89" t="s">
        <v>8340</v>
      </c>
    </row>
    <row r="85" spans="1:6" ht="31.5">
      <c r="A85" s="128" t="s">
        <v>8490</v>
      </c>
      <c r="B85" s="1050" t="s">
        <v>8491</v>
      </c>
      <c r="C85" s="1051">
        <v>600000000</v>
      </c>
      <c r="D85" s="1050" t="s">
        <v>8492</v>
      </c>
      <c r="E85" s="126" t="s">
        <v>281</v>
      </c>
      <c r="F85" s="89" t="s">
        <v>8340</v>
      </c>
    </row>
    <row r="86" spans="1:6" ht="47.25">
      <c r="A86" s="128" t="s">
        <v>8493</v>
      </c>
      <c r="B86" s="1050" t="s">
        <v>8494</v>
      </c>
      <c r="C86" s="1051">
        <v>800000000</v>
      </c>
      <c r="D86" s="1050" t="s">
        <v>8495</v>
      </c>
      <c r="E86" s="126" t="s">
        <v>281</v>
      </c>
      <c r="F86" s="89" t="s">
        <v>8496</v>
      </c>
    </row>
    <row r="87" spans="1:6" ht="31.5">
      <c r="A87" s="128" t="s">
        <v>8497</v>
      </c>
      <c r="B87" s="1050" t="s">
        <v>8498</v>
      </c>
      <c r="C87" s="1051">
        <v>1000000000</v>
      </c>
      <c r="D87" s="1050" t="s">
        <v>8499</v>
      </c>
      <c r="E87" s="126" t="s">
        <v>281</v>
      </c>
      <c r="F87" s="89" t="s">
        <v>8336</v>
      </c>
    </row>
    <row r="88" spans="1:6" ht="47.25">
      <c r="A88" s="128" t="s">
        <v>8500</v>
      </c>
      <c r="B88" s="1050" t="s">
        <v>8501</v>
      </c>
      <c r="C88" s="1051">
        <v>150000000</v>
      </c>
      <c r="D88" s="1050" t="s">
        <v>8502</v>
      </c>
      <c r="E88" s="126" t="s">
        <v>281</v>
      </c>
      <c r="F88" s="89" t="s">
        <v>6982</v>
      </c>
    </row>
    <row r="89" spans="1:6" ht="63">
      <c r="A89" s="128" t="s">
        <v>8503</v>
      </c>
      <c r="B89" s="1050" t="s">
        <v>8504</v>
      </c>
      <c r="C89" s="1051">
        <v>200000000</v>
      </c>
      <c r="D89" s="1050" t="s">
        <v>8505</v>
      </c>
      <c r="E89" s="126" t="s">
        <v>281</v>
      </c>
      <c r="F89" s="89" t="s">
        <v>8483</v>
      </c>
    </row>
    <row r="90" spans="1:6" ht="31.5">
      <c r="A90" s="128" t="s">
        <v>8506</v>
      </c>
      <c r="B90" s="1050" t="s">
        <v>8507</v>
      </c>
      <c r="C90" s="1051">
        <v>200000000</v>
      </c>
      <c r="D90" s="1050" t="s">
        <v>8507</v>
      </c>
      <c r="E90" s="126" t="s">
        <v>281</v>
      </c>
      <c r="F90" s="89" t="s">
        <v>6970</v>
      </c>
    </row>
    <row r="91" spans="1:6" ht="31.5">
      <c r="A91" s="128" t="s">
        <v>8508</v>
      </c>
      <c r="B91" s="1050" t="s">
        <v>8509</v>
      </c>
      <c r="C91" s="1051">
        <v>50000000</v>
      </c>
      <c r="D91" s="1050" t="s">
        <v>8510</v>
      </c>
      <c r="E91" s="126" t="s">
        <v>281</v>
      </c>
      <c r="F91" s="89" t="s">
        <v>121</v>
      </c>
    </row>
    <row r="92" spans="1:6">
      <c r="A92" s="128"/>
      <c r="B92" s="126"/>
      <c r="C92" s="713"/>
      <c r="D92" s="126"/>
      <c r="E92" s="126"/>
      <c r="F92" s="89"/>
    </row>
    <row r="93" spans="1:6" ht="31.5">
      <c r="A93" s="354">
        <v>2</v>
      </c>
      <c r="B93" s="126" t="s">
        <v>7887</v>
      </c>
      <c r="C93" s="713">
        <f>SUM(C94:C103)</f>
        <v>5600000000</v>
      </c>
      <c r="D93" s="126" t="s">
        <v>8511</v>
      </c>
      <c r="E93" s="126" t="s">
        <v>8512</v>
      </c>
      <c r="F93" s="89" t="s">
        <v>266</v>
      </c>
    </row>
    <row r="94" spans="1:6" ht="31.5">
      <c r="A94" s="128" t="s">
        <v>8333</v>
      </c>
      <c r="B94" s="1052" t="s">
        <v>8513</v>
      </c>
      <c r="C94" s="1053">
        <v>600000000</v>
      </c>
      <c r="D94" s="1052" t="s">
        <v>8514</v>
      </c>
      <c r="E94" s="126" t="s">
        <v>281</v>
      </c>
      <c r="F94" s="89" t="s">
        <v>8439</v>
      </c>
    </row>
    <row r="95" spans="1:6" ht="31.5">
      <c r="A95" s="128" t="s">
        <v>8337</v>
      </c>
      <c r="B95" s="1052" t="s">
        <v>8515</v>
      </c>
      <c r="C95" s="1053">
        <v>1000000000</v>
      </c>
      <c r="D95" s="1052" t="s">
        <v>8516</v>
      </c>
      <c r="E95" s="126" t="s">
        <v>281</v>
      </c>
      <c r="F95" s="89" t="s">
        <v>8384</v>
      </c>
    </row>
    <row r="96" spans="1:6" ht="31.5">
      <c r="A96" s="128" t="s">
        <v>8341</v>
      </c>
      <c r="B96" s="1052" t="s">
        <v>8517</v>
      </c>
      <c r="C96" s="1053">
        <v>2000000000</v>
      </c>
      <c r="D96" s="1052" t="s">
        <v>8518</v>
      </c>
      <c r="E96" s="126" t="s">
        <v>281</v>
      </c>
      <c r="F96" s="89" t="s">
        <v>8336</v>
      </c>
    </row>
    <row r="97" spans="1:6" ht="31.5">
      <c r="A97" s="128" t="s">
        <v>8344</v>
      </c>
      <c r="B97" s="1052" t="s">
        <v>8519</v>
      </c>
      <c r="C97" s="1053">
        <v>200000000</v>
      </c>
      <c r="D97" s="1052" t="s">
        <v>8520</v>
      </c>
      <c r="E97" s="126" t="s">
        <v>281</v>
      </c>
      <c r="F97" s="89" t="s">
        <v>8420</v>
      </c>
    </row>
    <row r="98" spans="1:6" ht="31.5">
      <c r="A98" s="128" t="s">
        <v>8347</v>
      </c>
      <c r="B98" s="1052" t="s">
        <v>8521</v>
      </c>
      <c r="C98" s="1053">
        <v>200000000</v>
      </c>
      <c r="D98" s="1052" t="s">
        <v>8522</v>
      </c>
      <c r="E98" s="126" t="s">
        <v>281</v>
      </c>
      <c r="F98" s="89" t="s">
        <v>8420</v>
      </c>
    </row>
    <row r="99" spans="1:6" ht="31.5">
      <c r="A99" s="128" t="s">
        <v>8350</v>
      </c>
      <c r="B99" s="1052" t="s">
        <v>8523</v>
      </c>
      <c r="C99" s="1053">
        <v>1000000000</v>
      </c>
      <c r="D99" s="1052" t="s">
        <v>8524</v>
      </c>
      <c r="E99" s="126" t="s">
        <v>281</v>
      </c>
      <c r="F99" s="89" t="s">
        <v>8407</v>
      </c>
    </row>
    <row r="100" spans="1:6" ht="31.5">
      <c r="A100" s="128" t="s">
        <v>8353</v>
      </c>
      <c r="B100" s="1052" t="s">
        <v>8525</v>
      </c>
      <c r="C100" s="1053">
        <v>200000000</v>
      </c>
      <c r="D100" s="1052" t="s">
        <v>8526</v>
      </c>
      <c r="E100" s="126" t="s">
        <v>281</v>
      </c>
      <c r="F100" s="89" t="s">
        <v>8375</v>
      </c>
    </row>
    <row r="101" spans="1:6" ht="47.25">
      <c r="A101" s="128" t="s">
        <v>8390</v>
      </c>
      <c r="B101" s="1052" t="s">
        <v>8527</v>
      </c>
      <c r="C101" s="1053">
        <v>200000000</v>
      </c>
      <c r="D101" s="1052" t="s">
        <v>8528</v>
      </c>
      <c r="E101" s="126" t="s">
        <v>281</v>
      </c>
      <c r="F101" s="89" t="s">
        <v>8336</v>
      </c>
    </row>
    <row r="102" spans="1:6" ht="31.5">
      <c r="A102" s="128" t="s">
        <v>8393</v>
      </c>
      <c r="B102" s="1052" t="s">
        <v>8529</v>
      </c>
      <c r="C102" s="1053">
        <v>200000000</v>
      </c>
      <c r="D102" s="1052" t="s">
        <v>8530</v>
      </c>
      <c r="E102" s="126" t="s">
        <v>281</v>
      </c>
      <c r="F102" s="89" t="s">
        <v>8384</v>
      </c>
    </row>
    <row r="103" spans="1:6">
      <c r="A103" s="128"/>
      <c r="B103" s="126"/>
      <c r="C103" s="713"/>
      <c r="D103" s="126"/>
      <c r="E103" s="126"/>
      <c r="F103" s="89"/>
    </row>
    <row r="104" spans="1:6" ht="31.5">
      <c r="A104" s="354">
        <v>3</v>
      </c>
      <c r="B104" s="126" t="s">
        <v>7888</v>
      </c>
      <c r="C104" s="713">
        <f>SUM(C105:C108)</f>
        <v>23338446000</v>
      </c>
      <c r="D104" s="126" t="s">
        <v>8531</v>
      </c>
      <c r="E104" s="126" t="s">
        <v>8532</v>
      </c>
      <c r="F104" s="89" t="s">
        <v>266</v>
      </c>
    </row>
    <row r="105" spans="1:6" ht="31.5">
      <c r="A105" s="128" t="s">
        <v>8333</v>
      </c>
      <c r="B105" s="1050" t="s">
        <v>8533</v>
      </c>
      <c r="C105" s="1051">
        <v>13233009000</v>
      </c>
      <c r="D105" s="1050" t="s">
        <v>8534</v>
      </c>
      <c r="E105" s="126" t="s">
        <v>281</v>
      </c>
      <c r="F105" s="89" t="s">
        <v>8420</v>
      </c>
    </row>
    <row r="106" spans="1:6" ht="31.5">
      <c r="A106" s="128" t="s">
        <v>8337</v>
      </c>
      <c r="B106" s="1050" t="s">
        <v>8535</v>
      </c>
      <c r="C106" s="1051">
        <v>3580500000</v>
      </c>
      <c r="D106" s="1050" t="s">
        <v>8536</v>
      </c>
      <c r="E106" s="126" t="s">
        <v>281</v>
      </c>
      <c r="F106" s="89" t="s">
        <v>8537</v>
      </c>
    </row>
    <row r="107" spans="1:6" ht="31.5">
      <c r="A107" s="128" t="s">
        <v>8341</v>
      </c>
      <c r="B107" s="1050" t="s">
        <v>8538</v>
      </c>
      <c r="C107" s="1051">
        <v>6524937000</v>
      </c>
      <c r="D107" s="1050" t="s">
        <v>8539</v>
      </c>
      <c r="E107" s="126" t="s">
        <v>281</v>
      </c>
      <c r="F107" s="89" t="s">
        <v>8473</v>
      </c>
    </row>
    <row r="108" spans="1:6">
      <c r="A108" s="128"/>
      <c r="B108" s="126"/>
      <c r="C108" s="713"/>
      <c r="D108" s="126"/>
      <c r="E108" s="126"/>
      <c r="F108" s="89"/>
    </row>
    <row r="109" spans="1:6">
      <c r="A109" s="128"/>
      <c r="B109" s="126"/>
      <c r="C109" s="713"/>
      <c r="D109" s="126"/>
      <c r="E109" s="126"/>
      <c r="F109" s="89"/>
    </row>
    <row r="110" spans="1:6" ht="31.5">
      <c r="A110" s="362" t="s">
        <v>247</v>
      </c>
      <c r="B110" s="553" t="s">
        <v>7892</v>
      </c>
      <c r="C110" s="714">
        <f>SUM(C111,C117,C118)</f>
        <v>13640000000</v>
      </c>
      <c r="D110" s="126"/>
      <c r="E110" s="126"/>
      <c r="F110" s="89"/>
    </row>
    <row r="111" spans="1:6" ht="31.5">
      <c r="A111" s="354">
        <v>1</v>
      </c>
      <c r="B111" s="126" t="s">
        <v>7935</v>
      </c>
      <c r="C111" s="713">
        <f>SUM(C112:C116)</f>
        <v>12700000000</v>
      </c>
      <c r="D111" s="126" t="s">
        <v>8540</v>
      </c>
      <c r="E111" s="126" t="s">
        <v>6395</v>
      </c>
      <c r="F111" s="89" t="s">
        <v>266</v>
      </c>
    </row>
    <row r="112" spans="1:6" ht="47.25">
      <c r="A112" s="128" t="s">
        <v>8333</v>
      </c>
      <c r="B112" s="1054" t="s">
        <v>8541</v>
      </c>
      <c r="C112" s="1049">
        <v>2500000000</v>
      </c>
      <c r="D112" s="1054" t="s">
        <v>8542</v>
      </c>
      <c r="E112" s="126" t="s">
        <v>281</v>
      </c>
      <c r="F112" s="89" t="s">
        <v>8473</v>
      </c>
    </row>
    <row r="113" spans="1:6" ht="31.5">
      <c r="A113" s="128" t="s">
        <v>8337</v>
      </c>
      <c r="B113" s="1054" t="s">
        <v>8543</v>
      </c>
      <c r="C113" s="1049">
        <v>5000000000</v>
      </c>
      <c r="D113" s="1054" t="s">
        <v>8544</v>
      </c>
      <c r="E113" s="126" t="s">
        <v>281</v>
      </c>
      <c r="F113" s="89" t="s">
        <v>8375</v>
      </c>
    </row>
    <row r="114" spans="1:6" ht="47.25">
      <c r="A114" s="128" t="s">
        <v>8341</v>
      </c>
      <c r="B114" s="1054" t="s">
        <v>8545</v>
      </c>
      <c r="C114" s="1049">
        <v>200000000</v>
      </c>
      <c r="D114" s="1054" t="s">
        <v>8546</v>
      </c>
      <c r="E114" s="126" t="s">
        <v>281</v>
      </c>
      <c r="F114" s="89" t="s">
        <v>8336</v>
      </c>
    </row>
    <row r="115" spans="1:6" ht="31.5">
      <c r="A115" s="128" t="s">
        <v>8344</v>
      </c>
      <c r="B115" s="1054" t="s">
        <v>8547</v>
      </c>
      <c r="C115" s="1049">
        <v>5000000000</v>
      </c>
      <c r="D115" s="1054" t="s">
        <v>8548</v>
      </c>
      <c r="E115" s="126" t="s">
        <v>281</v>
      </c>
      <c r="F115" s="89" t="s">
        <v>8336</v>
      </c>
    </row>
    <row r="116" spans="1:6">
      <c r="A116" s="128"/>
      <c r="B116" s="126"/>
      <c r="C116" s="713"/>
      <c r="D116" s="126"/>
      <c r="E116" s="126"/>
      <c r="F116" s="89"/>
    </row>
    <row r="117" spans="1:6" ht="31.5">
      <c r="A117" s="354">
        <v>2</v>
      </c>
      <c r="B117" s="126" t="s">
        <v>7893</v>
      </c>
      <c r="C117" s="713">
        <v>890000000</v>
      </c>
      <c r="D117" s="126" t="s">
        <v>8549</v>
      </c>
      <c r="E117" s="126" t="s">
        <v>284</v>
      </c>
      <c r="F117" s="89" t="s">
        <v>121</v>
      </c>
    </row>
    <row r="118" spans="1:6" ht="31.5">
      <c r="A118" s="354">
        <v>3</v>
      </c>
      <c r="B118" s="126" t="s">
        <v>7894</v>
      </c>
      <c r="C118" s="713">
        <v>50000000</v>
      </c>
      <c r="D118" s="126" t="s">
        <v>8550</v>
      </c>
      <c r="E118" s="126" t="s">
        <v>281</v>
      </c>
      <c r="F118" s="89" t="s">
        <v>121</v>
      </c>
    </row>
    <row r="119" spans="1:6">
      <c r="A119" s="128"/>
      <c r="B119" s="126"/>
      <c r="C119" s="713"/>
      <c r="D119" s="126"/>
      <c r="E119" s="126"/>
      <c r="F119" s="89"/>
    </row>
    <row r="120" spans="1:6" ht="31.5">
      <c r="A120" s="362" t="s">
        <v>249</v>
      </c>
      <c r="B120" s="553" t="s">
        <v>7896</v>
      </c>
      <c r="C120" s="714">
        <f>SUM(C121,C137)</f>
        <v>5950000000</v>
      </c>
      <c r="D120" s="126"/>
      <c r="E120" s="126"/>
      <c r="F120" s="89"/>
    </row>
    <row r="121" spans="1:6" ht="31.5">
      <c r="A121" s="354">
        <v>1</v>
      </c>
      <c r="B121" s="126" t="s">
        <v>7897</v>
      </c>
      <c r="C121" s="713">
        <f>SUM(C122:C136)</f>
        <v>5750000000</v>
      </c>
      <c r="D121" s="126" t="s">
        <v>8551</v>
      </c>
      <c r="E121" s="126" t="s">
        <v>8552</v>
      </c>
      <c r="F121" s="89" t="s">
        <v>266</v>
      </c>
    </row>
    <row r="122" spans="1:6" ht="31.5">
      <c r="A122" s="128" t="s">
        <v>8333</v>
      </c>
      <c r="B122" s="1050" t="s">
        <v>8553</v>
      </c>
      <c r="C122" s="1051">
        <v>1500000000</v>
      </c>
      <c r="D122" s="1050" t="s">
        <v>8554</v>
      </c>
      <c r="E122" s="126" t="s">
        <v>281</v>
      </c>
      <c r="F122" s="89" t="s">
        <v>8555</v>
      </c>
    </row>
    <row r="123" spans="1:6" ht="31.5">
      <c r="A123" s="128" t="s">
        <v>8337</v>
      </c>
      <c r="B123" s="1050" t="s">
        <v>8556</v>
      </c>
      <c r="C123" s="1051">
        <v>100000000</v>
      </c>
      <c r="D123" s="1050" t="s">
        <v>8557</v>
      </c>
      <c r="E123" s="126" t="s">
        <v>281</v>
      </c>
      <c r="F123" s="89" t="s">
        <v>8473</v>
      </c>
    </row>
    <row r="124" spans="1:6" ht="31.5">
      <c r="A124" s="128" t="s">
        <v>8341</v>
      </c>
      <c r="B124" s="1050" t="s">
        <v>8558</v>
      </c>
      <c r="C124" s="1051">
        <v>1800000000</v>
      </c>
      <c r="D124" s="1050" t="s">
        <v>8559</v>
      </c>
      <c r="E124" s="126" t="s">
        <v>281</v>
      </c>
      <c r="F124" s="89" t="s">
        <v>8560</v>
      </c>
    </row>
    <row r="125" spans="1:6" ht="31.5">
      <c r="A125" s="128" t="s">
        <v>8344</v>
      </c>
      <c r="B125" s="1050" t="s">
        <v>8561</v>
      </c>
      <c r="C125" s="1051">
        <v>200000000</v>
      </c>
      <c r="D125" s="1050" t="s">
        <v>8562</v>
      </c>
      <c r="E125" s="126" t="s">
        <v>281</v>
      </c>
      <c r="F125" s="89" t="s">
        <v>8384</v>
      </c>
    </row>
    <row r="126" spans="1:6" ht="31.5">
      <c r="A126" s="128" t="s">
        <v>8347</v>
      </c>
      <c r="B126" s="1050" t="s">
        <v>8563</v>
      </c>
      <c r="C126" s="1051">
        <v>200000000</v>
      </c>
      <c r="D126" s="1050" t="s">
        <v>8564</v>
      </c>
      <c r="E126" s="126" t="s">
        <v>281</v>
      </c>
      <c r="F126" s="89" t="s">
        <v>7454</v>
      </c>
    </row>
    <row r="127" spans="1:6" ht="31.5">
      <c r="A127" s="128" t="s">
        <v>8350</v>
      </c>
      <c r="B127" s="1050" t="s">
        <v>8565</v>
      </c>
      <c r="C127" s="1051">
        <v>200000000</v>
      </c>
      <c r="D127" s="1050" t="s">
        <v>8566</v>
      </c>
      <c r="E127" s="126" t="s">
        <v>281</v>
      </c>
      <c r="F127" s="89" t="s">
        <v>8567</v>
      </c>
    </row>
    <row r="128" spans="1:6" ht="31.5">
      <c r="A128" s="128" t="s">
        <v>8353</v>
      </c>
      <c r="B128" s="1050" t="s">
        <v>8568</v>
      </c>
      <c r="C128" s="1051">
        <v>200000000</v>
      </c>
      <c r="D128" s="1050" t="s">
        <v>8569</v>
      </c>
      <c r="E128" s="126" t="s">
        <v>281</v>
      </c>
      <c r="F128" s="89" t="s">
        <v>7454</v>
      </c>
    </row>
    <row r="129" spans="1:6" ht="31.5">
      <c r="A129" s="128" t="s">
        <v>8390</v>
      </c>
      <c r="B129" s="1050" t="s">
        <v>8570</v>
      </c>
      <c r="C129" s="1051">
        <v>200000000</v>
      </c>
      <c r="D129" s="1050" t="s">
        <v>8571</v>
      </c>
      <c r="E129" s="126" t="s">
        <v>281</v>
      </c>
      <c r="F129" s="89" t="s">
        <v>8424</v>
      </c>
    </row>
    <row r="130" spans="1:6" ht="31.5">
      <c r="A130" s="128" t="s">
        <v>8393</v>
      </c>
      <c r="B130" s="1050" t="s">
        <v>8572</v>
      </c>
      <c r="C130" s="1051">
        <v>200000000</v>
      </c>
      <c r="D130" s="1050" t="s">
        <v>8573</v>
      </c>
      <c r="E130" s="126" t="s">
        <v>281</v>
      </c>
      <c r="F130" s="89" t="s">
        <v>8424</v>
      </c>
    </row>
    <row r="131" spans="1:6" ht="31.5">
      <c r="A131" s="128" t="s">
        <v>8396</v>
      </c>
      <c r="B131" s="1050" t="s">
        <v>8574</v>
      </c>
      <c r="C131" s="1051">
        <v>200000000</v>
      </c>
      <c r="D131" s="1050" t="s">
        <v>8575</v>
      </c>
      <c r="E131" s="126" t="s">
        <v>281</v>
      </c>
      <c r="F131" s="89" t="s">
        <v>6970</v>
      </c>
    </row>
    <row r="132" spans="1:6" ht="47.25">
      <c r="A132" s="128" t="s">
        <v>8400</v>
      </c>
      <c r="B132" s="1050" t="s">
        <v>8576</v>
      </c>
      <c r="C132" s="1051">
        <v>200000000</v>
      </c>
      <c r="D132" s="1050" t="s">
        <v>8577</v>
      </c>
      <c r="E132" s="126" t="s">
        <v>281</v>
      </c>
      <c r="F132" s="89" t="s">
        <v>8439</v>
      </c>
    </row>
    <row r="133" spans="1:6" ht="63">
      <c r="A133" s="128" t="s">
        <v>8404</v>
      </c>
      <c r="B133" s="1050" t="s">
        <v>8578</v>
      </c>
      <c r="C133" s="1051">
        <v>200000000</v>
      </c>
      <c r="D133" s="1050" t="s">
        <v>8579</v>
      </c>
      <c r="E133" s="126" t="s">
        <v>281</v>
      </c>
      <c r="F133" s="89" t="s">
        <v>3054</v>
      </c>
    </row>
    <row r="134" spans="1:6" ht="47.25">
      <c r="A134" s="128" t="s">
        <v>8408</v>
      </c>
      <c r="B134" s="1050" t="s">
        <v>8580</v>
      </c>
      <c r="C134" s="1051">
        <v>150000000</v>
      </c>
      <c r="D134" s="1050" t="s">
        <v>8581</v>
      </c>
      <c r="E134" s="126" t="s">
        <v>281</v>
      </c>
      <c r="F134" s="89" t="s">
        <v>8407</v>
      </c>
    </row>
    <row r="135" spans="1:6" ht="31.5">
      <c r="A135" s="128" t="s">
        <v>8411</v>
      </c>
      <c r="B135" s="1050" t="s">
        <v>8582</v>
      </c>
      <c r="C135" s="1051">
        <v>400000000</v>
      </c>
      <c r="D135" s="1050" t="s">
        <v>8583</v>
      </c>
      <c r="E135" s="126" t="s">
        <v>281</v>
      </c>
      <c r="F135" s="89" t="s">
        <v>6970</v>
      </c>
    </row>
    <row r="136" spans="1:6">
      <c r="A136" s="128"/>
      <c r="B136" s="126"/>
      <c r="C136" s="713"/>
      <c r="D136" s="126"/>
      <c r="E136" s="126"/>
      <c r="F136" s="89"/>
    </row>
    <row r="137" spans="1:6" ht="31.5">
      <c r="A137" s="354">
        <v>2</v>
      </c>
      <c r="B137" s="126" t="s">
        <v>7898</v>
      </c>
      <c r="C137" s="713">
        <v>200000000</v>
      </c>
      <c r="D137" s="126" t="s">
        <v>8584</v>
      </c>
      <c r="E137" s="126" t="s">
        <v>281</v>
      </c>
      <c r="F137" s="89" t="s">
        <v>8336</v>
      </c>
    </row>
    <row r="138" spans="1:6">
      <c r="A138" s="128"/>
      <c r="B138" s="126"/>
      <c r="C138" s="713"/>
      <c r="D138" s="126"/>
      <c r="E138" s="126"/>
      <c r="F138" s="89"/>
    </row>
    <row r="139" spans="1:6" ht="31.5">
      <c r="A139" s="362" t="s">
        <v>251</v>
      </c>
      <c r="B139" s="553" t="s">
        <v>7899</v>
      </c>
      <c r="C139" s="714">
        <f>SUM(C140)</f>
        <v>2250000000</v>
      </c>
      <c r="D139" s="126"/>
      <c r="E139" s="126"/>
      <c r="F139" s="89"/>
    </row>
    <row r="140" spans="1:6" ht="31.5">
      <c r="A140" s="354">
        <v>1</v>
      </c>
      <c r="B140" s="126" t="s">
        <v>7900</v>
      </c>
      <c r="C140" s="713">
        <f>SUM(C141:C145)</f>
        <v>2250000000</v>
      </c>
      <c r="D140" s="126" t="s">
        <v>8585</v>
      </c>
      <c r="E140" s="126" t="s">
        <v>6395</v>
      </c>
      <c r="F140" s="89" t="s">
        <v>266</v>
      </c>
    </row>
    <row r="141" spans="1:6" ht="31.5">
      <c r="A141" s="128" t="s">
        <v>8333</v>
      </c>
      <c r="B141" s="1050" t="s">
        <v>8586</v>
      </c>
      <c r="C141" s="1051">
        <v>200000000</v>
      </c>
      <c r="D141" s="1050" t="s">
        <v>8587</v>
      </c>
      <c r="E141" s="126"/>
      <c r="F141" s="89" t="s">
        <v>8375</v>
      </c>
    </row>
    <row r="142" spans="1:6" ht="31.5">
      <c r="A142" s="128" t="s">
        <v>8337</v>
      </c>
      <c r="B142" s="1050" t="s">
        <v>8588</v>
      </c>
      <c r="C142" s="1051">
        <v>1400000000</v>
      </c>
      <c r="D142" s="1050" t="s">
        <v>8589</v>
      </c>
      <c r="E142" s="126"/>
      <c r="F142" s="89" t="s">
        <v>6982</v>
      </c>
    </row>
    <row r="143" spans="1:6" ht="31.5">
      <c r="A143" s="128" t="s">
        <v>8341</v>
      </c>
      <c r="B143" s="1050" t="s">
        <v>8590</v>
      </c>
      <c r="C143" s="1051">
        <v>150000000</v>
      </c>
      <c r="D143" s="1050" t="s">
        <v>8591</v>
      </c>
      <c r="E143" s="126"/>
      <c r="F143" s="89" t="s">
        <v>8483</v>
      </c>
    </row>
    <row r="144" spans="1:6" ht="47.25">
      <c r="A144" s="128" t="s">
        <v>8344</v>
      </c>
      <c r="B144" s="1050" t="s">
        <v>8592</v>
      </c>
      <c r="C144" s="1051">
        <v>500000000</v>
      </c>
      <c r="D144" s="1050" t="s">
        <v>8593</v>
      </c>
      <c r="E144" s="126"/>
      <c r="F144" s="89" t="s">
        <v>6970</v>
      </c>
    </row>
    <row r="145" spans="1:6">
      <c r="A145" s="128"/>
      <c r="B145" s="126"/>
      <c r="C145" s="713"/>
      <c r="D145" s="126"/>
      <c r="E145" s="126"/>
      <c r="F145" s="89"/>
    </row>
    <row r="146" spans="1:6" ht="31.5">
      <c r="A146" s="362" t="s">
        <v>123</v>
      </c>
      <c r="B146" s="553" t="s">
        <v>7901</v>
      </c>
      <c r="C146" s="714">
        <f>SUM(C147:C148)</f>
        <v>355200000</v>
      </c>
      <c r="D146" s="126"/>
      <c r="E146" s="126"/>
      <c r="F146" s="89"/>
    </row>
    <row r="147" spans="1:6" ht="31.5">
      <c r="A147" s="354">
        <v>1</v>
      </c>
      <c r="B147" s="126" t="s">
        <v>7902</v>
      </c>
      <c r="C147" s="713">
        <v>355200000</v>
      </c>
      <c r="D147" s="126" t="s">
        <v>8594</v>
      </c>
      <c r="E147" s="126" t="s">
        <v>284</v>
      </c>
      <c r="F147" s="89" t="s">
        <v>266</v>
      </c>
    </row>
    <row r="148" spans="1:6">
      <c r="A148" s="128"/>
      <c r="B148" s="126"/>
      <c r="C148" s="713"/>
      <c r="D148" s="126"/>
      <c r="E148" s="126"/>
      <c r="F148" s="89"/>
    </row>
    <row r="149" spans="1:6" ht="31.5">
      <c r="A149" s="362" t="s">
        <v>252</v>
      </c>
      <c r="B149" s="553" t="s">
        <v>7905</v>
      </c>
      <c r="C149" s="714">
        <f>SUM(C150:C152)</f>
        <v>1926625000</v>
      </c>
      <c r="D149" s="126"/>
      <c r="E149" s="126"/>
      <c r="F149" s="89"/>
    </row>
    <row r="150" spans="1:6" ht="31.5">
      <c r="A150" s="354">
        <v>1</v>
      </c>
      <c r="B150" s="126" t="s">
        <v>7906</v>
      </c>
      <c r="C150" s="713">
        <v>1322625000</v>
      </c>
      <c r="D150" s="126" t="s">
        <v>8595</v>
      </c>
      <c r="E150" s="126" t="s">
        <v>284</v>
      </c>
      <c r="F150" s="89" t="s">
        <v>266</v>
      </c>
    </row>
    <row r="151" spans="1:6" ht="31.5">
      <c r="A151" s="354">
        <v>2</v>
      </c>
      <c r="B151" s="126" t="s">
        <v>7907</v>
      </c>
      <c r="C151" s="713">
        <v>604000000</v>
      </c>
      <c r="D151" s="126" t="s">
        <v>8596</v>
      </c>
      <c r="E151" s="126" t="s">
        <v>8512</v>
      </c>
      <c r="F151" s="89" t="s">
        <v>266</v>
      </c>
    </row>
    <row r="152" spans="1:6">
      <c r="A152" s="128"/>
      <c r="B152" s="126"/>
      <c r="C152" s="713"/>
      <c r="D152" s="126"/>
      <c r="E152" s="126"/>
      <c r="F152" s="89"/>
    </row>
    <row r="153" spans="1:6" ht="47.25">
      <c r="A153" s="362" t="s">
        <v>253</v>
      </c>
      <c r="B153" s="553" t="s">
        <v>7908</v>
      </c>
      <c r="C153" s="714">
        <f>SUM(C154,C155,C171,C172)</f>
        <v>13473731000</v>
      </c>
      <c r="D153" s="126"/>
      <c r="E153" s="126"/>
      <c r="F153" s="89"/>
    </row>
    <row r="154" spans="1:6" ht="31.5">
      <c r="A154" s="354">
        <v>1</v>
      </c>
      <c r="B154" s="126" t="s">
        <v>7909</v>
      </c>
      <c r="C154" s="713">
        <v>200000000</v>
      </c>
      <c r="D154" s="126" t="s">
        <v>8597</v>
      </c>
      <c r="E154" s="126" t="s">
        <v>8598</v>
      </c>
      <c r="F154" s="89" t="s">
        <v>266</v>
      </c>
    </row>
    <row r="155" spans="1:6" ht="31.5">
      <c r="A155" s="354">
        <v>2</v>
      </c>
      <c r="B155" s="126" t="s">
        <v>7936</v>
      </c>
      <c r="C155" s="713">
        <f>SUM(C156:C170)</f>
        <v>6198731000</v>
      </c>
      <c r="D155" s="126" t="s">
        <v>8599</v>
      </c>
      <c r="E155" s="126" t="s">
        <v>8552</v>
      </c>
      <c r="F155" s="89" t="s">
        <v>266</v>
      </c>
    </row>
    <row r="156" spans="1:6" ht="31.5">
      <c r="A156" s="128" t="s">
        <v>8333</v>
      </c>
      <c r="B156" s="1054" t="s">
        <v>8600</v>
      </c>
      <c r="C156" s="1049">
        <v>1667408736</v>
      </c>
      <c r="D156" s="1054" t="s">
        <v>8601</v>
      </c>
      <c r="E156" s="126" t="s">
        <v>281</v>
      </c>
      <c r="F156" s="89" t="s">
        <v>8602</v>
      </c>
    </row>
    <row r="157" spans="1:6" ht="31.5">
      <c r="A157" s="128" t="s">
        <v>8337</v>
      </c>
      <c r="B157" s="1054" t="s">
        <v>8603</v>
      </c>
      <c r="C157" s="1049">
        <v>953181508</v>
      </c>
      <c r="D157" s="1054" t="s">
        <v>8604</v>
      </c>
      <c r="E157" s="126" t="s">
        <v>281</v>
      </c>
      <c r="F157" s="89" t="s">
        <v>8605</v>
      </c>
    </row>
    <row r="158" spans="1:6" ht="31.5">
      <c r="A158" s="128" t="s">
        <v>8341</v>
      </c>
      <c r="B158" s="1054" t="s">
        <v>8606</v>
      </c>
      <c r="C158" s="1049">
        <v>428130000</v>
      </c>
      <c r="D158" s="1054" t="s">
        <v>8607</v>
      </c>
      <c r="E158" s="126" t="s">
        <v>281</v>
      </c>
      <c r="F158" s="89" t="s">
        <v>8608</v>
      </c>
    </row>
    <row r="159" spans="1:6" ht="31.5">
      <c r="A159" s="128" t="s">
        <v>8344</v>
      </c>
      <c r="B159" s="1054" t="s">
        <v>8609</v>
      </c>
      <c r="C159" s="1049">
        <v>190451754</v>
      </c>
      <c r="D159" s="1054" t="s">
        <v>8610</v>
      </c>
      <c r="E159" s="126" t="s">
        <v>281</v>
      </c>
      <c r="F159" s="89" t="s">
        <v>8611</v>
      </c>
    </row>
    <row r="160" spans="1:6" ht="31.5">
      <c r="A160" s="128" t="s">
        <v>8347</v>
      </c>
      <c r="B160" s="1054" t="s">
        <v>8612</v>
      </c>
      <c r="C160" s="1049">
        <v>518076762</v>
      </c>
      <c r="D160" s="1054" t="s">
        <v>8613</v>
      </c>
      <c r="E160" s="126" t="s">
        <v>281</v>
      </c>
      <c r="F160" s="89" t="s">
        <v>8614</v>
      </c>
    </row>
    <row r="161" spans="1:6" ht="31.5">
      <c r="A161" s="128" t="s">
        <v>8350</v>
      </c>
      <c r="B161" s="1054" t="s">
        <v>8615</v>
      </c>
      <c r="C161" s="1049">
        <v>263253982</v>
      </c>
      <c r="D161" s="1054" t="s">
        <v>8616</v>
      </c>
      <c r="E161" s="126" t="s">
        <v>281</v>
      </c>
      <c r="F161" s="89" t="s">
        <v>8617</v>
      </c>
    </row>
    <row r="162" spans="1:6" ht="31.5">
      <c r="A162" s="128" t="s">
        <v>8353</v>
      </c>
      <c r="B162" s="1054" t="s">
        <v>8618</v>
      </c>
      <c r="C162" s="1049">
        <v>251854502</v>
      </c>
      <c r="D162" s="1054" t="s">
        <v>8619</v>
      </c>
      <c r="E162" s="126" t="s">
        <v>281</v>
      </c>
      <c r="F162" s="89" t="s">
        <v>8620</v>
      </c>
    </row>
    <row r="163" spans="1:6" ht="31.5">
      <c r="A163" s="128" t="s">
        <v>8390</v>
      </c>
      <c r="B163" s="1054" t="s">
        <v>8621</v>
      </c>
      <c r="C163" s="1049">
        <v>298591203</v>
      </c>
      <c r="D163" s="1054" t="s">
        <v>8622</v>
      </c>
      <c r="E163" s="126" t="s">
        <v>281</v>
      </c>
      <c r="F163" s="89" t="s">
        <v>8623</v>
      </c>
    </row>
    <row r="164" spans="1:6" ht="31.5">
      <c r="A164" s="128" t="s">
        <v>8393</v>
      </c>
      <c r="B164" s="1054" t="s">
        <v>8624</v>
      </c>
      <c r="C164" s="1049">
        <v>307409485</v>
      </c>
      <c r="D164" s="1054" t="s">
        <v>8625</v>
      </c>
      <c r="E164" s="126" t="s">
        <v>281</v>
      </c>
      <c r="F164" s="89" t="s">
        <v>8626</v>
      </c>
    </row>
    <row r="165" spans="1:6" ht="31.5">
      <c r="A165" s="128" t="s">
        <v>8396</v>
      </c>
      <c r="B165" s="1054" t="s">
        <v>8627</v>
      </c>
      <c r="C165" s="1049">
        <v>408817830</v>
      </c>
      <c r="D165" s="1054" t="s">
        <v>8628</v>
      </c>
      <c r="E165" s="126" t="s">
        <v>281</v>
      </c>
      <c r="F165" s="89" t="s">
        <v>8629</v>
      </c>
    </row>
    <row r="166" spans="1:6" ht="31.5">
      <c r="A166" s="128" t="s">
        <v>8400</v>
      </c>
      <c r="B166" s="1054" t="s">
        <v>8630</v>
      </c>
      <c r="C166" s="1049">
        <v>236863411</v>
      </c>
      <c r="D166" s="1054" t="s">
        <v>8631</v>
      </c>
      <c r="E166" s="126" t="s">
        <v>281</v>
      </c>
      <c r="F166" s="89" t="s">
        <v>8632</v>
      </c>
    </row>
    <row r="167" spans="1:6" ht="31.5">
      <c r="A167" s="128" t="s">
        <v>8404</v>
      </c>
      <c r="B167" s="1054" t="s">
        <v>8633</v>
      </c>
      <c r="C167" s="1049">
        <v>196473150</v>
      </c>
      <c r="D167" s="1054" t="s">
        <v>8634</v>
      </c>
      <c r="E167" s="126" t="s">
        <v>281</v>
      </c>
      <c r="F167" s="89" t="s">
        <v>8635</v>
      </c>
    </row>
    <row r="168" spans="1:6" ht="31.5">
      <c r="A168" s="128" t="s">
        <v>8408</v>
      </c>
      <c r="B168" s="1054" t="s">
        <v>8636</v>
      </c>
      <c r="C168" s="1049">
        <v>234218706</v>
      </c>
      <c r="D168" s="1054" t="s">
        <v>8637</v>
      </c>
      <c r="E168" s="126" t="s">
        <v>281</v>
      </c>
      <c r="F168" s="89" t="s">
        <v>8638</v>
      </c>
    </row>
    <row r="169" spans="1:6" ht="31.5">
      <c r="A169" s="128" t="s">
        <v>8411</v>
      </c>
      <c r="B169" s="1054" t="s">
        <v>8639</v>
      </c>
      <c r="C169" s="1049">
        <v>243999971</v>
      </c>
      <c r="D169" s="1054" t="s">
        <v>8640</v>
      </c>
      <c r="E169" s="126" t="s">
        <v>281</v>
      </c>
      <c r="F169" s="89" t="s">
        <v>8641</v>
      </c>
    </row>
    <row r="170" spans="1:6">
      <c r="A170" s="128"/>
      <c r="B170" s="126"/>
      <c r="C170" s="713"/>
      <c r="D170" s="126"/>
      <c r="E170" s="126"/>
      <c r="F170" s="89"/>
    </row>
    <row r="171" spans="1:6" ht="31.5">
      <c r="A171" s="354">
        <v>3</v>
      </c>
      <c r="B171" s="126" t="s">
        <v>7910</v>
      </c>
      <c r="C171" s="713">
        <v>425000000</v>
      </c>
      <c r="D171" s="126" t="s">
        <v>8642</v>
      </c>
      <c r="E171" s="126" t="s">
        <v>284</v>
      </c>
      <c r="F171" s="89" t="s">
        <v>266</v>
      </c>
    </row>
    <row r="172" spans="1:6" ht="31.5">
      <c r="A172" s="354">
        <v>4</v>
      </c>
      <c r="B172" s="126" t="s">
        <v>7911</v>
      </c>
      <c r="C172" s="713">
        <f>SUM(C173:C213)</f>
        <v>6650000000</v>
      </c>
      <c r="D172" s="126" t="s">
        <v>8643</v>
      </c>
      <c r="E172" s="126" t="s">
        <v>8644</v>
      </c>
      <c r="F172" s="89" t="s">
        <v>266</v>
      </c>
    </row>
    <row r="173" spans="1:6" ht="31.5">
      <c r="A173" s="128" t="s">
        <v>8333</v>
      </c>
      <c r="B173" s="1054" t="s">
        <v>8645</v>
      </c>
      <c r="C173" s="1049">
        <v>200000000</v>
      </c>
      <c r="D173" s="1054" t="s">
        <v>8646</v>
      </c>
      <c r="E173" s="126" t="s">
        <v>281</v>
      </c>
      <c r="F173" s="89" t="s">
        <v>8647</v>
      </c>
    </row>
    <row r="174" spans="1:6" ht="31.5">
      <c r="A174" s="128" t="s">
        <v>8337</v>
      </c>
      <c r="B174" s="1054" t="s">
        <v>8648</v>
      </c>
      <c r="C174" s="1049">
        <v>150000000</v>
      </c>
      <c r="D174" s="1054" t="s">
        <v>8649</v>
      </c>
      <c r="E174" s="126" t="s">
        <v>281</v>
      </c>
      <c r="F174" s="89" t="s">
        <v>8650</v>
      </c>
    </row>
    <row r="175" spans="1:6" ht="31.5">
      <c r="A175" s="128" t="s">
        <v>8341</v>
      </c>
      <c r="B175" s="1054" t="s">
        <v>8651</v>
      </c>
      <c r="C175" s="1049">
        <v>150000000</v>
      </c>
      <c r="D175" s="1054" t="s">
        <v>8652</v>
      </c>
      <c r="E175" s="126" t="s">
        <v>281</v>
      </c>
      <c r="F175" s="89" t="s">
        <v>8653</v>
      </c>
    </row>
    <row r="176" spans="1:6" ht="31.5">
      <c r="A176" s="128" t="s">
        <v>8344</v>
      </c>
      <c r="B176" s="1054" t="s">
        <v>8654</v>
      </c>
      <c r="C176" s="1049">
        <v>150000000</v>
      </c>
      <c r="D176" s="1054" t="s">
        <v>8655</v>
      </c>
      <c r="E176" s="126" t="s">
        <v>281</v>
      </c>
      <c r="F176" s="89" t="s">
        <v>8653</v>
      </c>
    </row>
    <row r="177" spans="1:6" ht="31.5">
      <c r="A177" s="128" t="s">
        <v>8347</v>
      </c>
      <c r="B177" s="1054" t="s">
        <v>8656</v>
      </c>
      <c r="C177" s="1049">
        <v>200000000</v>
      </c>
      <c r="D177" s="1054" t="s">
        <v>8657</v>
      </c>
      <c r="E177" s="126" t="s">
        <v>281</v>
      </c>
      <c r="F177" s="89" t="s">
        <v>8658</v>
      </c>
    </row>
    <row r="178" spans="1:6" ht="31.5">
      <c r="A178" s="128" t="s">
        <v>8350</v>
      </c>
      <c r="B178" s="1054" t="s">
        <v>8659</v>
      </c>
      <c r="C178" s="1049">
        <v>150000000</v>
      </c>
      <c r="D178" s="1054" t="s">
        <v>8660</v>
      </c>
      <c r="E178" s="126" t="s">
        <v>281</v>
      </c>
      <c r="F178" s="89" t="s">
        <v>8661</v>
      </c>
    </row>
    <row r="179" spans="1:6" ht="31.5">
      <c r="A179" s="128" t="s">
        <v>8353</v>
      </c>
      <c r="B179" s="1054" t="s">
        <v>8662</v>
      </c>
      <c r="C179" s="1049">
        <v>150000000</v>
      </c>
      <c r="D179" s="1054" t="s">
        <v>8663</v>
      </c>
      <c r="E179" s="126" t="s">
        <v>281</v>
      </c>
      <c r="F179" s="89" t="s">
        <v>8664</v>
      </c>
    </row>
    <row r="180" spans="1:6" ht="31.5">
      <c r="A180" s="128" t="s">
        <v>8390</v>
      </c>
      <c r="B180" s="1054" t="s">
        <v>8665</v>
      </c>
      <c r="C180" s="1049">
        <v>150000000</v>
      </c>
      <c r="D180" s="1054" t="s">
        <v>8666</v>
      </c>
      <c r="E180" s="126" t="s">
        <v>281</v>
      </c>
      <c r="F180" s="89" t="s">
        <v>8667</v>
      </c>
    </row>
    <row r="181" spans="1:6" ht="31.5">
      <c r="A181" s="128" t="s">
        <v>8393</v>
      </c>
      <c r="B181" s="1054" t="s">
        <v>8668</v>
      </c>
      <c r="C181" s="1049">
        <v>200000000</v>
      </c>
      <c r="D181" s="1054" t="s">
        <v>8669</v>
      </c>
      <c r="E181" s="126" t="s">
        <v>281</v>
      </c>
      <c r="F181" s="89" t="s">
        <v>8670</v>
      </c>
    </row>
    <row r="182" spans="1:6" ht="31.5">
      <c r="A182" s="128" t="s">
        <v>8396</v>
      </c>
      <c r="B182" s="1054" t="s">
        <v>8671</v>
      </c>
      <c r="C182" s="1049">
        <v>150000000</v>
      </c>
      <c r="D182" s="1054" t="s">
        <v>8672</v>
      </c>
      <c r="E182" s="126" t="s">
        <v>281</v>
      </c>
      <c r="F182" s="89" t="s">
        <v>8673</v>
      </c>
    </row>
    <row r="183" spans="1:6" ht="31.5">
      <c r="A183" s="128" t="s">
        <v>8400</v>
      </c>
      <c r="B183" s="1054" t="s">
        <v>8674</v>
      </c>
      <c r="C183" s="1049">
        <v>200000000</v>
      </c>
      <c r="D183" s="1054" t="s">
        <v>8675</v>
      </c>
      <c r="E183" s="126" t="s">
        <v>281</v>
      </c>
      <c r="F183" s="89" t="s">
        <v>8676</v>
      </c>
    </row>
    <row r="184" spans="1:6" ht="31.5">
      <c r="A184" s="128" t="s">
        <v>8404</v>
      </c>
      <c r="B184" s="1054" t="s">
        <v>8677</v>
      </c>
      <c r="C184" s="1049">
        <v>150000000</v>
      </c>
      <c r="D184" s="1054" t="s">
        <v>8678</v>
      </c>
      <c r="E184" s="126" t="s">
        <v>281</v>
      </c>
      <c r="F184" s="89" t="s">
        <v>8679</v>
      </c>
    </row>
    <row r="185" spans="1:6" ht="31.5">
      <c r="A185" s="128" t="s">
        <v>8408</v>
      </c>
      <c r="B185" s="1054" t="s">
        <v>8680</v>
      </c>
      <c r="C185" s="1049">
        <v>150000000</v>
      </c>
      <c r="D185" s="1054" t="s">
        <v>8681</v>
      </c>
      <c r="E185" s="126" t="s">
        <v>281</v>
      </c>
      <c r="F185" s="89" t="s">
        <v>8658</v>
      </c>
    </row>
    <row r="186" spans="1:6" ht="31.5">
      <c r="A186" s="128" t="s">
        <v>8411</v>
      </c>
      <c r="B186" s="1054" t="s">
        <v>8682</v>
      </c>
      <c r="C186" s="1049">
        <v>200000000</v>
      </c>
      <c r="D186" s="1054" t="s">
        <v>8683</v>
      </c>
      <c r="E186" s="126" t="s">
        <v>281</v>
      </c>
      <c r="F186" s="89" t="s">
        <v>8684</v>
      </c>
    </row>
    <row r="187" spans="1:6" ht="31.5">
      <c r="A187" s="128" t="s">
        <v>8414</v>
      </c>
      <c r="B187" s="1054" t="s">
        <v>8685</v>
      </c>
      <c r="C187" s="1049">
        <v>150000000</v>
      </c>
      <c r="D187" s="1054" t="s">
        <v>8686</v>
      </c>
      <c r="E187" s="126" t="s">
        <v>281</v>
      </c>
      <c r="F187" s="89" t="s">
        <v>8687</v>
      </c>
    </row>
    <row r="188" spans="1:6" ht="31.5">
      <c r="A188" s="128" t="s">
        <v>8417</v>
      </c>
      <c r="B188" s="1054" t="s">
        <v>8688</v>
      </c>
      <c r="C188" s="1049">
        <v>200000000</v>
      </c>
      <c r="D188" s="1054" t="s">
        <v>8689</v>
      </c>
      <c r="E188" s="126" t="s">
        <v>281</v>
      </c>
      <c r="F188" s="89" t="s">
        <v>8690</v>
      </c>
    </row>
    <row r="189" spans="1:6" ht="47.25">
      <c r="A189" s="128" t="s">
        <v>8421</v>
      </c>
      <c r="B189" s="1054" t="s">
        <v>8691</v>
      </c>
      <c r="C189" s="1049">
        <v>200000000</v>
      </c>
      <c r="D189" s="1054" t="s">
        <v>8692</v>
      </c>
      <c r="E189" s="126" t="s">
        <v>281</v>
      </c>
      <c r="F189" s="89" t="s">
        <v>8693</v>
      </c>
    </row>
    <row r="190" spans="1:6" ht="47.25">
      <c r="A190" s="128" t="s">
        <v>8425</v>
      </c>
      <c r="B190" s="1054" t="s">
        <v>8694</v>
      </c>
      <c r="C190" s="1049">
        <v>200000000</v>
      </c>
      <c r="D190" s="1054" t="s">
        <v>8695</v>
      </c>
      <c r="E190" s="126" t="s">
        <v>281</v>
      </c>
      <c r="F190" s="89" t="s">
        <v>8696</v>
      </c>
    </row>
    <row r="191" spans="1:6" ht="31.5">
      <c r="A191" s="128" t="s">
        <v>8429</v>
      </c>
      <c r="B191" s="1054" t="s">
        <v>8697</v>
      </c>
      <c r="C191" s="1049">
        <v>200000000</v>
      </c>
      <c r="D191" s="1054" t="s">
        <v>8698</v>
      </c>
      <c r="E191" s="126" t="s">
        <v>281</v>
      </c>
      <c r="F191" s="89" t="s">
        <v>8699</v>
      </c>
    </row>
    <row r="192" spans="1:6" ht="31.5">
      <c r="A192" s="128" t="s">
        <v>8433</v>
      </c>
      <c r="B192" s="1054" t="s">
        <v>8700</v>
      </c>
      <c r="C192" s="1049">
        <v>200000000</v>
      </c>
      <c r="D192" s="1054" t="s">
        <v>8701</v>
      </c>
      <c r="E192" s="126" t="s">
        <v>281</v>
      </c>
      <c r="F192" s="89" t="s">
        <v>8702</v>
      </c>
    </row>
    <row r="193" spans="1:6" ht="31.5">
      <c r="A193" s="128" t="s">
        <v>8436</v>
      </c>
      <c r="B193" s="1054" t="s">
        <v>8703</v>
      </c>
      <c r="C193" s="1049">
        <v>200000000</v>
      </c>
      <c r="D193" s="1054" t="s">
        <v>8704</v>
      </c>
      <c r="E193" s="126" t="s">
        <v>281</v>
      </c>
      <c r="F193" s="89" t="s">
        <v>8702</v>
      </c>
    </row>
    <row r="194" spans="1:6" ht="47.25">
      <c r="A194" s="128" t="s">
        <v>8440</v>
      </c>
      <c r="B194" s="1054" t="s">
        <v>8705</v>
      </c>
      <c r="C194" s="1049">
        <v>200000000</v>
      </c>
      <c r="D194" s="1054" t="s">
        <v>8706</v>
      </c>
      <c r="E194" s="126" t="s">
        <v>281</v>
      </c>
      <c r="F194" s="89" t="s">
        <v>8707</v>
      </c>
    </row>
    <row r="195" spans="1:6" ht="31.5">
      <c r="A195" s="128" t="s">
        <v>8443</v>
      </c>
      <c r="B195" s="1054" t="s">
        <v>8708</v>
      </c>
      <c r="C195" s="1049">
        <v>150000000</v>
      </c>
      <c r="D195" s="1054" t="s">
        <v>8709</v>
      </c>
      <c r="E195" s="126" t="s">
        <v>281</v>
      </c>
      <c r="F195" s="89" t="s">
        <v>8710</v>
      </c>
    </row>
    <row r="196" spans="1:6" ht="47.25">
      <c r="A196" s="128" t="s">
        <v>8446</v>
      </c>
      <c r="B196" s="1054" t="s">
        <v>8711</v>
      </c>
      <c r="C196" s="1049">
        <v>150000000</v>
      </c>
      <c r="D196" s="1054" t="s">
        <v>8712</v>
      </c>
      <c r="E196" s="126" t="s">
        <v>281</v>
      </c>
      <c r="F196" s="89" t="s">
        <v>8713</v>
      </c>
    </row>
    <row r="197" spans="1:6" ht="47.25">
      <c r="A197" s="128" t="s">
        <v>8449</v>
      </c>
      <c r="B197" s="1054" t="s">
        <v>8714</v>
      </c>
      <c r="C197" s="1049">
        <v>200000000</v>
      </c>
      <c r="D197" s="1054" t="s">
        <v>8715</v>
      </c>
      <c r="E197" s="126" t="s">
        <v>281</v>
      </c>
      <c r="F197" s="89" t="s">
        <v>8716</v>
      </c>
    </row>
    <row r="198" spans="1:6" ht="31.5">
      <c r="A198" s="128" t="s">
        <v>8452</v>
      </c>
      <c r="B198" s="1054" t="s">
        <v>8717</v>
      </c>
      <c r="C198" s="1049">
        <v>150000000</v>
      </c>
      <c r="D198" s="1054" t="s">
        <v>8718</v>
      </c>
      <c r="E198" s="126" t="s">
        <v>281</v>
      </c>
      <c r="F198" s="89" t="s">
        <v>8719</v>
      </c>
    </row>
    <row r="199" spans="1:6" ht="31.5">
      <c r="A199" s="128" t="s">
        <v>8455</v>
      </c>
      <c r="B199" s="1054" t="s">
        <v>8720</v>
      </c>
      <c r="C199" s="1049">
        <v>150000000</v>
      </c>
      <c r="D199" s="1054" t="s">
        <v>8721</v>
      </c>
      <c r="E199" s="126" t="s">
        <v>281</v>
      </c>
      <c r="F199" s="89" t="s">
        <v>8722</v>
      </c>
    </row>
    <row r="200" spans="1:6" ht="31.5">
      <c r="A200" s="128" t="s">
        <v>8458</v>
      </c>
      <c r="B200" s="1054" t="s">
        <v>8723</v>
      </c>
      <c r="C200" s="1049">
        <v>150000000</v>
      </c>
      <c r="D200" s="1054" t="s">
        <v>8724</v>
      </c>
      <c r="E200" s="126" t="s">
        <v>281</v>
      </c>
      <c r="F200" s="89" t="s">
        <v>8661</v>
      </c>
    </row>
    <row r="201" spans="1:6" ht="31.5">
      <c r="A201" s="128" t="s">
        <v>8461</v>
      </c>
      <c r="B201" s="1054" t="s">
        <v>8725</v>
      </c>
      <c r="C201" s="1049">
        <v>150000000</v>
      </c>
      <c r="D201" s="1054" t="s">
        <v>8726</v>
      </c>
      <c r="E201" s="126" t="s">
        <v>281</v>
      </c>
      <c r="F201" s="89" t="s">
        <v>8727</v>
      </c>
    </row>
    <row r="202" spans="1:6" ht="31.5">
      <c r="A202" s="128" t="s">
        <v>8464</v>
      </c>
      <c r="B202" s="1054" t="s">
        <v>8728</v>
      </c>
      <c r="C202" s="1049">
        <v>150000000</v>
      </c>
      <c r="D202" s="1054" t="s">
        <v>8729</v>
      </c>
      <c r="E202" s="126" t="s">
        <v>281</v>
      </c>
      <c r="F202" s="89" t="s">
        <v>8719</v>
      </c>
    </row>
    <row r="203" spans="1:6" ht="31.5">
      <c r="A203" s="128" t="s">
        <v>8467</v>
      </c>
      <c r="B203" s="1054" t="s">
        <v>8730</v>
      </c>
      <c r="C203" s="1049">
        <v>150000000</v>
      </c>
      <c r="D203" s="1054" t="s">
        <v>8731</v>
      </c>
      <c r="E203" s="126" t="s">
        <v>281</v>
      </c>
      <c r="F203" s="89" t="s">
        <v>8732</v>
      </c>
    </row>
    <row r="204" spans="1:6" ht="31.5">
      <c r="A204" s="128" t="s">
        <v>8470</v>
      </c>
      <c r="B204" s="1054" t="s">
        <v>8733</v>
      </c>
      <c r="C204" s="1049">
        <v>150000000</v>
      </c>
      <c r="D204" s="1054" t="s">
        <v>8734</v>
      </c>
      <c r="E204" s="126" t="s">
        <v>281</v>
      </c>
      <c r="F204" s="89" t="s">
        <v>8735</v>
      </c>
    </row>
    <row r="205" spans="1:6" ht="31.5">
      <c r="A205" s="128" t="s">
        <v>8474</v>
      </c>
      <c r="B205" s="1054" t="s">
        <v>8736</v>
      </c>
      <c r="C205" s="1049">
        <v>150000000</v>
      </c>
      <c r="D205" s="1054" t="s">
        <v>8737</v>
      </c>
      <c r="E205" s="126" t="s">
        <v>281</v>
      </c>
      <c r="F205" s="89" t="s">
        <v>8738</v>
      </c>
    </row>
    <row r="206" spans="1:6" ht="31.5">
      <c r="A206" s="128" t="s">
        <v>8477</v>
      </c>
      <c r="B206" s="1054" t="s">
        <v>8739</v>
      </c>
      <c r="C206" s="1049">
        <v>150000000</v>
      </c>
      <c r="D206" s="1054" t="s">
        <v>8740</v>
      </c>
      <c r="E206" s="126" t="s">
        <v>281</v>
      </c>
      <c r="F206" s="89" t="s">
        <v>8741</v>
      </c>
    </row>
    <row r="207" spans="1:6" ht="31.5">
      <c r="A207" s="128" t="s">
        <v>8480</v>
      </c>
      <c r="B207" s="1054" t="s">
        <v>8742</v>
      </c>
      <c r="C207" s="1049">
        <v>150000000</v>
      </c>
      <c r="D207" s="1054" t="s">
        <v>8743</v>
      </c>
      <c r="E207" s="126" t="s">
        <v>281</v>
      </c>
      <c r="F207" s="89" t="s">
        <v>8744</v>
      </c>
    </row>
    <row r="208" spans="1:6" ht="31.5">
      <c r="A208" s="128" t="s">
        <v>8484</v>
      </c>
      <c r="B208" s="1054" t="s">
        <v>8745</v>
      </c>
      <c r="C208" s="1049">
        <v>150000000</v>
      </c>
      <c r="D208" s="1054" t="s">
        <v>8746</v>
      </c>
      <c r="E208" s="126" t="s">
        <v>281</v>
      </c>
      <c r="F208" s="89" t="s">
        <v>8747</v>
      </c>
    </row>
    <row r="209" spans="1:6" ht="31.5">
      <c r="A209" s="128" t="s">
        <v>8487</v>
      </c>
      <c r="B209" s="1054" t="s">
        <v>8748</v>
      </c>
      <c r="C209" s="1049">
        <v>200000000</v>
      </c>
      <c r="D209" s="1054" t="s">
        <v>8749</v>
      </c>
      <c r="E209" s="126" t="s">
        <v>281</v>
      </c>
      <c r="F209" s="89" t="s">
        <v>8750</v>
      </c>
    </row>
    <row r="210" spans="1:6" ht="31.5">
      <c r="A210" s="128" t="s">
        <v>8490</v>
      </c>
      <c r="B210" s="1054" t="s">
        <v>8751</v>
      </c>
      <c r="C210" s="1049">
        <v>150000000</v>
      </c>
      <c r="D210" s="1054" t="s">
        <v>8752</v>
      </c>
      <c r="E210" s="126" t="s">
        <v>281</v>
      </c>
      <c r="F210" s="89" t="s">
        <v>8753</v>
      </c>
    </row>
    <row r="211" spans="1:6" ht="31.5">
      <c r="A211" s="128" t="s">
        <v>8493</v>
      </c>
      <c r="B211" s="1054" t="s">
        <v>8754</v>
      </c>
      <c r="C211" s="1049">
        <v>100000000</v>
      </c>
      <c r="D211" s="1054" t="s">
        <v>8755</v>
      </c>
      <c r="E211" s="126" t="s">
        <v>281</v>
      </c>
      <c r="F211" s="89" t="s">
        <v>8756</v>
      </c>
    </row>
    <row r="212" spans="1:6" ht="31.5">
      <c r="A212" s="128" t="s">
        <v>8497</v>
      </c>
      <c r="B212" s="1054" t="s">
        <v>8757</v>
      </c>
      <c r="C212" s="1049">
        <v>150000000</v>
      </c>
      <c r="D212" s="1054" t="s">
        <v>8758</v>
      </c>
      <c r="E212" s="126" t="s">
        <v>281</v>
      </c>
      <c r="F212" s="89" t="s">
        <v>8759</v>
      </c>
    </row>
    <row r="213" spans="1:6">
      <c r="A213" s="128"/>
      <c r="B213" s="126"/>
      <c r="C213" s="713"/>
      <c r="D213" s="126"/>
      <c r="E213" s="126"/>
      <c r="F213" s="89"/>
    </row>
    <row r="214" spans="1:6" ht="31.5">
      <c r="A214" s="362" t="s">
        <v>255</v>
      </c>
      <c r="B214" s="553" t="s">
        <v>7912</v>
      </c>
      <c r="C214" s="714">
        <f>SUM(C215,C216,C217,C224,C225,C226,C236,C245,C270)</f>
        <v>18136544000</v>
      </c>
      <c r="D214" s="126"/>
      <c r="E214" s="126"/>
      <c r="F214" s="89"/>
    </row>
    <row r="215" spans="1:6" ht="47.25">
      <c r="A215" s="354">
        <v>1</v>
      </c>
      <c r="B215" s="126" t="s">
        <v>7913</v>
      </c>
      <c r="C215" s="713">
        <v>4100000000</v>
      </c>
      <c r="D215" s="126" t="s">
        <v>8760</v>
      </c>
      <c r="E215" s="126" t="s">
        <v>8761</v>
      </c>
      <c r="F215" s="89" t="s">
        <v>266</v>
      </c>
    </row>
    <row r="216" spans="1:6" ht="47.25">
      <c r="A216" s="354">
        <v>2</v>
      </c>
      <c r="B216" s="126" t="s">
        <v>7914</v>
      </c>
      <c r="C216" s="713">
        <v>150000000</v>
      </c>
      <c r="D216" s="126" t="s">
        <v>8762</v>
      </c>
      <c r="E216" s="126" t="s">
        <v>8761</v>
      </c>
      <c r="F216" s="89" t="s">
        <v>266</v>
      </c>
    </row>
    <row r="217" spans="1:6" ht="31.5">
      <c r="A217" s="354">
        <v>3</v>
      </c>
      <c r="B217" s="126" t="s">
        <v>7915</v>
      </c>
      <c r="C217" s="713">
        <f>SUM(C218:C223)</f>
        <v>1135000000</v>
      </c>
      <c r="D217" s="126" t="s">
        <v>8763</v>
      </c>
      <c r="E217" s="126" t="s">
        <v>8764</v>
      </c>
      <c r="F217" s="89" t="s">
        <v>266</v>
      </c>
    </row>
    <row r="218" spans="1:6" ht="47.25">
      <c r="A218" s="128" t="s">
        <v>8333</v>
      </c>
      <c r="B218" s="1054" t="s">
        <v>8765</v>
      </c>
      <c r="C218" s="1049">
        <v>263000000</v>
      </c>
      <c r="D218" s="1054" t="s">
        <v>8766</v>
      </c>
      <c r="E218" s="126" t="s">
        <v>281</v>
      </c>
      <c r="F218" s="89" t="s">
        <v>8483</v>
      </c>
    </row>
    <row r="219" spans="1:6" ht="47.25">
      <c r="A219" s="128" t="s">
        <v>8337</v>
      </c>
      <c r="B219" s="1054" t="s">
        <v>8767</v>
      </c>
      <c r="C219" s="1049">
        <v>260000000</v>
      </c>
      <c r="D219" s="1054" t="s">
        <v>8768</v>
      </c>
      <c r="E219" s="126" t="s">
        <v>281</v>
      </c>
      <c r="F219" s="89" t="s">
        <v>8336</v>
      </c>
    </row>
    <row r="220" spans="1:6" ht="47.25">
      <c r="A220" s="128" t="s">
        <v>8341</v>
      </c>
      <c r="B220" s="1054" t="s">
        <v>8769</v>
      </c>
      <c r="C220" s="1049">
        <v>270000000</v>
      </c>
      <c r="D220" s="1054" t="s">
        <v>8770</v>
      </c>
      <c r="E220" s="126" t="s">
        <v>281</v>
      </c>
      <c r="F220" s="89" t="s">
        <v>8387</v>
      </c>
    </row>
    <row r="221" spans="1:6" ht="47.25">
      <c r="A221" s="128" t="s">
        <v>8344</v>
      </c>
      <c r="B221" s="1054" t="s">
        <v>8771</v>
      </c>
      <c r="C221" s="1049">
        <v>267400000</v>
      </c>
      <c r="D221" s="1054" t="s">
        <v>8772</v>
      </c>
      <c r="E221" s="126" t="s">
        <v>281</v>
      </c>
      <c r="F221" s="89" t="s">
        <v>8340</v>
      </c>
    </row>
    <row r="222" spans="1:6" ht="47.25">
      <c r="A222" s="128" t="s">
        <v>8347</v>
      </c>
      <c r="B222" s="1054" t="s">
        <v>8773</v>
      </c>
      <c r="C222" s="1049">
        <v>74600000</v>
      </c>
      <c r="D222" s="1054" t="s">
        <v>8774</v>
      </c>
      <c r="E222" s="126" t="s">
        <v>281</v>
      </c>
      <c r="F222" s="89" t="s">
        <v>121</v>
      </c>
    </row>
    <row r="223" spans="1:6">
      <c r="A223" s="128"/>
      <c r="B223" s="126"/>
      <c r="C223" s="713"/>
      <c r="D223" s="126"/>
      <c r="E223" s="126"/>
      <c r="F223" s="89"/>
    </row>
    <row r="224" spans="1:6" ht="47.25">
      <c r="A224" s="354">
        <v>4</v>
      </c>
      <c r="B224" s="126" t="s">
        <v>7916</v>
      </c>
      <c r="C224" s="713">
        <v>2500000000</v>
      </c>
      <c r="D224" s="126" t="s">
        <v>8775</v>
      </c>
      <c r="E224" s="126" t="s">
        <v>8776</v>
      </c>
      <c r="F224" s="89" t="s">
        <v>266</v>
      </c>
    </row>
    <row r="225" spans="1:6" ht="31.5">
      <c r="A225" s="354">
        <v>5</v>
      </c>
      <c r="B225" s="126" t="s">
        <v>7917</v>
      </c>
      <c r="C225" s="713">
        <v>50000000</v>
      </c>
      <c r="D225" s="126" t="s">
        <v>8777</v>
      </c>
      <c r="E225" s="126" t="s">
        <v>385</v>
      </c>
      <c r="F225" s="89" t="s">
        <v>266</v>
      </c>
    </row>
    <row r="226" spans="1:6" ht="47.25">
      <c r="A226" s="354">
        <v>6</v>
      </c>
      <c r="B226" s="126" t="s">
        <v>7918</v>
      </c>
      <c r="C226" s="713">
        <f>SUM(C227:C235)</f>
        <v>2781133000</v>
      </c>
      <c r="D226" s="126" t="s">
        <v>8778</v>
      </c>
      <c r="E226" s="126" t="s">
        <v>4935</v>
      </c>
      <c r="F226" s="89" t="s">
        <v>266</v>
      </c>
    </row>
    <row r="227" spans="1:6" ht="31.5">
      <c r="A227" s="128" t="s">
        <v>8333</v>
      </c>
      <c r="B227" s="1054" t="s">
        <v>8779</v>
      </c>
      <c r="C227" s="1049">
        <v>377000000</v>
      </c>
      <c r="D227" s="1054" t="s">
        <v>8779</v>
      </c>
      <c r="E227" s="126" t="s">
        <v>281</v>
      </c>
      <c r="F227" s="89" t="s">
        <v>7454</v>
      </c>
    </row>
    <row r="228" spans="1:6" ht="31.5">
      <c r="A228" s="128" t="s">
        <v>8337</v>
      </c>
      <c r="B228" s="1054" t="s">
        <v>8780</v>
      </c>
      <c r="C228" s="1049">
        <v>378000000</v>
      </c>
      <c r="D228" s="1054" t="s">
        <v>8780</v>
      </c>
      <c r="E228" s="126" t="s">
        <v>281</v>
      </c>
      <c r="F228" s="89" t="s">
        <v>8473</v>
      </c>
    </row>
    <row r="229" spans="1:6" ht="31.5">
      <c r="A229" s="128" t="s">
        <v>8341</v>
      </c>
      <c r="B229" s="1054" t="s">
        <v>8781</v>
      </c>
      <c r="C229" s="1049">
        <v>380000000</v>
      </c>
      <c r="D229" s="1054" t="s">
        <v>8781</v>
      </c>
      <c r="E229" s="126" t="s">
        <v>281</v>
      </c>
      <c r="F229" s="89" t="s">
        <v>8420</v>
      </c>
    </row>
    <row r="230" spans="1:6" ht="31.5">
      <c r="A230" s="128" t="s">
        <v>8344</v>
      </c>
      <c r="B230" s="1054" t="s">
        <v>8782</v>
      </c>
      <c r="C230" s="1049">
        <v>373033000</v>
      </c>
      <c r="D230" s="1054" t="s">
        <v>8782</v>
      </c>
      <c r="E230" s="126" t="s">
        <v>281</v>
      </c>
      <c r="F230" s="89" t="s">
        <v>8483</v>
      </c>
    </row>
    <row r="231" spans="1:6" ht="31.5">
      <c r="A231" s="128" t="s">
        <v>8347</v>
      </c>
      <c r="B231" s="1054" t="s">
        <v>8783</v>
      </c>
      <c r="C231" s="1049">
        <v>378000000</v>
      </c>
      <c r="D231" s="1054" t="s">
        <v>8783</v>
      </c>
      <c r="E231" s="126" t="s">
        <v>281</v>
      </c>
      <c r="F231" s="89" t="s">
        <v>8473</v>
      </c>
    </row>
    <row r="232" spans="1:6" ht="31.5">
      <c r="A232" s="128" t="s">
        <v>8350</v>
      </c>
      <c r="B232" s="1054" t="s">
        <v>8784</v>
      </c>
      <c r="C232" s="1049">
        <v>378000000</v>
      </c>
      <c r="D232" s="1054" t="s">
        <v>8784</v>
      </c>
      <c r="E232" s="126" t="s">
        <v>281</v>
      </c>
      <c r="F232" s="89" t="s">
        <v>8387</v>
      </c>
    </row>
    <row r="233" spans="1:6" ht="31.5">
      <c r="A233" s="128" t="s">
        <v>8353</v>
      </c>
      <c r="B233" s="1054" t="s">
        <v>8785</v>
      </c>
      <c r="C233" s="1049">
        <v>387100000</v>
      </c>
      <c r="D233" s="1054" t="s">
        <v>8785</v>
      </c>
      <c r="E233" s="126" t="s">
        <v>281</v>
      </c>
      <c r="F233" s="89" t="s">
        <v>3054</v>
      </c>
    </row>
    <row r="234" spans="1:6" ht="63">
      <c r="A234" s="128" t="s">
        <v>8390</v>
      </c>
      <c r="B234" s="1054" t="s">
        <v>8786</v>
      </c>
      <c r="C234" s="1049">
        <v>130000000</v>
      </c>
      <c r="D234" s="1054" t="s">
        <v>8787</v>
      </c>
      <c r="E234" s="126" t="s">
        <v>281</v>
      </c>
      <c r="F234" s="89" t="s">
        <v>266</v>
      </c>
    </row>
    <row r="235" spans="1:6">
      <c r="A235" s="128"/>
      <c r="B235" s="126"/>
      <c r="C235" s="713"/>
      <c r="D235" s="126"/>
      <c r="E235" s="126"/>
      <c r="F235" s="89"/>
    </row>
    <row r="236" spans="1:6" ht="63">
      <c r="A236" s="354">
        <v>7</v>
      </c>
      <c r="B236" s="126" t="s">
        <v>7919</v>
      </c>
      <c r="C236" s="713">
        <f>SUM(C237:C244)</f>
        <v>2895411000</v>
      </c>
      <c r="D236" s="126" t="s">
        <v>8788</v>
      </c>
      <c r="E236" s="126" t="s">
        <v>7884</v>
      </c>
      <c r="F236" s="89" t="s">
        <v>266</v>
      </c>
    </row>
    <row r="237" spans="1:6" ht="63">
      <c r="A237" s="128" t="s">
        <v>8333</v>
      </c>
      <c r="B237" s="1054" t="s">
        <v>8789</v>
      </c>
      <c r="C237" s="1049">
        <v>460000000</v>
      </c>
      <c r="D237" s="1054" t="s">
        <v>8790</v>
      </c>
      <c r="E237" s="126" t="s">
        <v>281</v>
      </c>
      <c r="F237" s="89" t="s">
        <v>3054</v>
      </c>
    </row>
    <row r="238" spans="1:6" ht="47.25">
      <c r="A238" s="128" t="s">
        <v>8337</v>
      </c>
      <c r="B238" s="1054" t="s">
        <v>8791</v>
      </c>
      <c r="C238" s="1049">
        <v>457000000</v>
      </c>
      <c r="D238" s="1054" t="s">
        <v>8792</v>
      </c>
      <c r="E238" s="126" t="s">
        <v>281</v>
      </c>
      <c r="F238" s="89" t="s">
        <v>8483</v>
      </c>
    </row>
    <row r="239" spans="1:6" ht="63">
      <c r="A239" s="128" t="s">
        <v>8341</v>
      </c>
      <c r="B239" s="1054" t="s">
        <v>8793</v>
      </c>
      <c r="C239" s="1049">
        <v>458000000</v>
      </c>
      <c r="D239" s="1054" t="s">
        <v>8794</v>
      </c>
      <c r="E239" s="126" t="s">
        <v>281</v>
      </c>
      <c r="F239" s="89" t="s">
        <v>8473</v>
      </c>
    </row>
    <row r="240" spans="1:6" ht="63">
      <c r="A240" s="128" t="s">
        <v>8344</v>
      </c>
      <c r="B240" s="1054" t="s">
        <v>8795</v>
      </c>
      <c r="C240" s="1049">
        <v>458000000</v>
      </c>
      <c r="D240" s="1054" t="s">
        <v>8796</v>
      </c>
      <c r="E240" s="126" t="s">
        <v>281</v>
      </c>
      <c r="F240" s="89" t="s">
        <v>8336</v>
      </c>
    </row>
    <row r="241" spans="1:6" ht="63">
      <c r="A241" s="128" t="s">
        <v>8347</v>
      </c>
      <c r="B241" s="1054" t="s">
        <v>8797</v>
      </c>
      <c r="C241" s="1049">
        <v>458000000</v>
      </c>
      <c r="D241" s="1054" t="s">
        <v>8798</v>
      </c>
      <c r="E241" s="126" t="s">
        <v>281</v>
      </c>
      <c r="F241" s="89" t="s">
        <v>8473</v>
      </c>
    </row>
    <row r="242" spans="1:6" ht="63">
      <c r="A242" s="128" t="s">
        <v>8350</v>
      </c>
      <c r="B242" s="1054" t="s">
        <v>8799</v>
      </c>
      <c r="C242" s="1049">
        <v>460000000</v>
      </c>
      <c r="D242" s="1054" t="s">
        <v>8800</v>
      </c>
      <c r="E242" s="126" t="s">
        <v>281</v>
      </c>
      <c r="F242" s="89" t="s">
        <v>8375</v>
      </c>
    </row>
    <row r="243" spans="1:6" ht="47.25">
      <c r="A243" s="128" t="s">
        <v>8353</v>
      </c>
      <c r="B243" s="1054" t="s">
        <v>8801</v>
      </c>
      <c r="C243" s="1049">
        <v>144411000</v>
      </c>
      <c r="D243" s="1054" t="s">
        <v>8802</v>
      </c>
      <c r="E243" s="126" t="s">
        <v>281</v>
      </c>
      <c r="F243" s="89" t="s">
        <v>266</v>
      </c>
    </row>
    <row r="244" spans="1:6">
      <c r="A244" s="128"/>
      <c r="B244" s="126"/>
      <c r="C244" s="713"/>
      <c r="D244" s="126"/>
      <c r="E244" s="126"/>
      <c r="F244" s="89"/>
    </row>
    <row r="245" spans="1:6" ht="31.5">
      <c r="A245" s="354">
        <v>8</v>
      </c>
      <c r="B245" s="126" t="s">
        <v>7920</v>
      </c>
      <c r="C245" s="713">
        <f>SUM(C246:C269)</f>
        <v>4325000000</v>
      </c>
      <c r="D245" s="126" t="s">
        <v>8803</v>
      </c>
      <c r="E245" s="126" t="s">
        <v>8804</v>
      </c>
      <c r="F245" s="89" t="s">
        <v>266</v>
      </c>
    </row>
    <row r="246" spans="1:6" ht="47.25">
      <c r="A246" s="128" t="s">
        <v>8333</v>
      </c>
      <c r="B246" s="1054" t="s">
        <v>8805</v>
      </c>
      <c r="C246" s="1049">
        <v>200000000</v>
      </c>
      <c r="D246" s="1054" t="s">
        <v>8806</v>
      </c>
      <c r="E246" s="126" t="s">
        <v>281</v>
      </c>
      <c r="F246" s="89" t="s">
        <v>8375</v>
      </c>
    </row>
    <row r="247" spans="1:6" ht="47.25">
      <c r="A247" s="128" t="s">
        <v>8337</v>
      </c>
      <c r="B247" s="1054" t="s">
        <v>8807</v>
      </c>
      <c r="C247" s="1049">
        <v>200000000</v>
      </c>
      <c r="D247" s="1054" t="s">
        <v>8808</v>
      </c>
      <c r="E247" s="126" t="s">
        <v>281</v>
      </c>
      <c r="F247" s="89" t="s">
        <v>8424</v>
      </c>
    </row>
    <row r="248" spans="1:6" ht="47.25">
      <c r="A248" s="128" t="s">
        <v>8341</v>
      </c>
      <c r="B248" s="1054" t="s">
        <v>8809</v>
      </c>
      <c r="C248" s="1049">
        <v>200000000</v>
      </c>
      <c r="D248" s="1054" t="s">
        <v>8810</v>
      </c>
      <c r="E248" s="126" t="s">
        <v>281</v>
      </c>
      <c r="F248" s="89" t="s">
        <v>8483</v>
      </c>
    </row>
    <row r="249" spans="1:6" ht="47.25">
      <c r="A249" s="128" t="s">
        <v>8344</v>
      </c>
      <c r="B249" s="1054" t="s">
        <v>8811</v>
      </c>
      <c r="C249" s="1049">
        <v>200000000</v>
      </c>
      <c r="D249" s="1054" t="s">
        <v>8812</v>
      </c>
      <c r="E249" s="126" t="s">
        <v>281</v>
      </c>
      <c r="F249" s="89" t="s">
        <v>8420</v>
      </c>
    </row>
    <row r="250" spans="1:6" ht="63">
      <c r="A250" s="128" t="s">
        <v>8347</v>
      </c>
      <c r="B250" s="1054" t="s">
        <v>8813</v>
      </c>
      <c r="C250" s="1049">
        <v>150000000</v>
      </c>
      <c r="D250" s="1054" t="s">
        <v>8814</v>
      </c>
      <c r="E250" s="126" t="s">
        <v>281</v>
      </c>
      <c r="F250" s="89" t="s">
        <v>8420</v>
      </c>
    </row>
    <row r="251" spans="1:6" ht="47.25">
      <c r="A251" s="128" t="s">
        <v>8350</v>
      </c>
      <c r="B251" s="1054" t="s">
        <v>8815</v>
      </c>
      <c r="C251" s="1049">
        <v>200000000</v>
      </c>
      <c r="D251" s="1054" t="s">
        <v>8816</v>
      </c>
      <c r="E251" s="126" t="s">
        <v>281</v>
      </c>
      <c r="F251" s="89" t="s">
        <v>8483</v>
      </c>
    </row>
    <row r="252" spans="1:6" ht="47.25">
      <c r="A252" s="128" t="s">
        <v>8353</v>
      </c>
      <c r="B252" s="1054" t="s">
        <v>8817</v>
      </c>
      <c r="C252" s="1049">
        <v>200000000</v>
      </c>
      <c r="D252" s="1054" t="s">
        <v>8818</v>
      </c>
      <c r="E252" s="126" t="s">
        <v>281</v>
      </c>
      <c r="F252" s="89" t="s">
        <v>8420</v>
      </c>
    </row>
    <row r="253" spans="1:6" ht="47.25">
      <c r="A253" s="128" t="s">
        <v>8390</v>
      </c>
      <c r="B253" s="1054" t="s">
        <v>8819</v>
      </c>
      <c r="C253" s="1049">
        <v>200000000</v>
      </c>
      <c r="D253" s="1054" t="s">
        <v>8820</v>
      </c>
      <c r="E253" s="126" t="s">
        <v>281</v>
      </c>
      <c r="F253" s="89" t="s">
        <v>8384</v>
      </c>
    </row>
    <row r="254" spans="1:6" ht="63">
      <c r="A254" s="128" t="s">
        <v>8393</v>
      </c>
      <c r="B254" s="1054" t="s">
        <v>8821</v>
      </c>
      <c r="C254" s="1049">
        <v>200000000</v>
      </c>
      <c r="D254" s="1054" t="s">
        <v>8822</v>
      </c>
      <c r="E254" s="126" t="s">
        <v>281</v>
      </c>
      <c r="F254" s="89" t="s">
        <v>6970</v>
      </c>
    </row>
    <row r="255" spans="1:6" ht="63">
      <c r="A255" s="128" t="s">
        <v>8396</v>
      </c>
      <c r="B255" s="1054" t="s">
        <v>8823</v>
      </c>
      <c r="C255" s="1049">
        <v>100000000</v>
      </c>
      <c r="D255" s="1054" t="s">
        <v>8824</v>
      </c>
      <c r="E255" s="126" t="s">
        <v>281</v>
      </c>
      <c r="F255" s="89" t="s">
        <v>6982</v>
      </c>
    </row>
    <row r="256" spans="1:6" ht="47.25">
      <c r="A256" s="128" t="s">
        <v>8400</v>
      </c>
      <c r="B256" s="1054" t="s">
        <v>8825</v>
      </c>
      <c r="C256" s="1049">
        <v>200000000</v>
      </c>
      <c r="D256" s="1054" t="s">
        <v>8826</v>
      </c>
      <c r="E256" s="126" t="s">
        <v>281</v>
      </c>
      <c r="F256" s="89" t="s">
        <v>8375</v>
      </c>
    </row>
    <row r="257" spans="1:6" ht="47.25">
      <c r="A257" s="128" t="s">
        <v>8404</v>
      </c>
      <c r="B257" s="1054" t="s">
        <v>8827</v>
      </c>
      <c r="C257" s="1049">
        <v>200000000</v>
      </c>
      <c r="D257" s="1054" t="s">
        <v>8828</v>
      </c>
      <c r="E257" s="126" t="s">
        <v>281</v>
      </c>
      <c r="F257" s="89" t="s">
        <v>8473</v>
      </c>
    </row>
    <row r="258" spans="1:6" ht="63">
      <c r="A258" s="128" t="s">
        <v>8408</v>
      </c>
      <c r="B258" s="1054" t="s">
        <v>8829</v>
      </c>
      <c r="C258" s="1049">
        <v>200000000</v>
      </c>
      <c r="D258" s="1054" t="s">
        <v>8830</v>
      </c>
      <c r="E258" s="126" t="s">
        <v>281</v>
      </c>
      <c r="F258" s="89" t="s">
        <v>8473</v>
      </c>
    </row>
    <row r="259" spans="1:6" ht="47.25">
      <c r="A259" s="128" t="s">
        <v>8411</v>
      </c>
      <c r="B259" s="1054" t="s">
        <v>8831</v>
      </c>
      <c r="C259" s="1049">
        <v>200000000</v>
      </c>
      <c r="D259" s="1054" t="s">
        <v>8832</v>
      </c>
      <c r="E259" s="126" t="s">
        <v>281</v>
      </c>
      <c r="F259" s="89" t="s">
        <v>8420</v>
      </c>
    </row>
    <row r="260" spans="1:6" ht="47.25">
      <c r="A260" s="128" t="s">
        <v>8414</v>
      </c>
      <c r="B260" s="1054" t="s">
        <v>8833</v>
      </c>
      <c r="C260" s="1049">
        <v>200000000</v>
      </c>
      <c r="D260" s="1054" t="s">
        <v>8834</v>
      </c>
      <c r="E260" s="126" t="s">
        <v>281</v>
      </c>
      <c r="F260" s="89" t="s">
        <v>8420</v>
      </c>
    </row>
    <row r="261" spans="1:6" ht="63">
      <c r="A261" s="128" t="s">
        <v>8417</v>
      </c>
      <c r="B261" s="1054" t="s">
        <v>8835</v>
      </c>
      <c r="C261" s="1049">
        <v>175000000</v>
      </c>
      <c r="D261" s="1054" t="s">
        <v>8836</v>
      </c>
      <c r="E261" s="126" t="s">
        <v>281</v>
      </c>
      <c r="F261" s="89" t="s">
        <v>3054</v>
      </c>
    </row>
    <row r="262" spans="1:6" ht="47.25">
      <c r="A262" s="128" t="s">
        <v>8421</v>
      </c>
      <c r="B262" s="1054" t="s">
        <v>8837</v>
      </c>
      <c r="C262" s="1049">
        <v>200000000</v>
      </c>
      <c r="D262" s="1054" t="s">
        <v>8838</v>
      </c>
      <c r="E262" s="126" t="s">
        <v>281</v>
      </c>
      <c r="F262" s="89" t="s">
        <v>8384</v>
      </c>
    </row>
    <row r="263" spans="1:6" ht="47.25">
      <c r="A263" s="128" t="s">
        <v>8425</v>
      </c>
      <c r="B263" s="1054" t="s">
        <v>8839</v>
      </c>
      <c r="C263" s="1049">
        <v>200000000</v>
      </c>
      <c r="D263" s="1054" t="s">
        <v>8840</v>
      </c>
      <c r="E263" s="126" t="s">
        <v>281</v>
      </c>
      <c r="F263" s="89" t="s">
        <v>8439</v>
      </c>
    </row>
    <row r="264" spans="1:6" ht="47.25">
      <c r="A264" s="128" t="s">
        <v>8429</v>
      </c>
      <c r="B264" s="1054" t="s">
        <v>8841</v>
      </c>
      <c r="C264" s="1049">
        <v>200000000</v>
      </c>
      <c r="D264" s="1054" t="s">
        <v>8842</v>
      </c>
      <c r="E264" s="126" t="s">
        <v>281</v>
      </c>
      <c r="F264" s="89" t="s">
        <v>8439</v>
      </c>
    </row>
    <row r="265" spans="1:6" ht="63">
      <c r="A265" s="128" t="s">
        <v>8433</v>
      </c>
      <c r="B265" s="1054" t="s">
        <v>8843</v>
      </c>
      <c r="C265" s="1049">
        <v>200000000</v>
      </c>
      <c r="D265" s="1054" t="s">
        <v>8844</v>
      </c>
      <c r="E265" s="126" t="s">
        <v>281</v>
      </c>
      <c r="F265" s="89" t="s">
        <v>8428</v>
      </c>
    </row>
    <row r="266" spans="1:6" ht="63">
      <c r="A266" s="128" t="s">
        <v>8436</v>
      </c>
      <c r="B266" s="1054" t="s">
        <v>8845</v>
      </c>
      <c r="C266" s="1049">
        <v>100000000</v>
      </c>
      <c r="D266" s="1054" t="s">
        <v>8846</v>
      </c>
      <c r="E266" s="126" t="s">
        <v>281</v>
      </c>
      <c r="F266" s="89" t="s">
        <v>8420</v>
      </c>
    </row>
    <row r="267" spans="1:6" ht="47.25">
      <c r="A267" s="128" t="s">
        <v>8440</v>
      </c>
      <c r="B267" s="1054" t="s">
        <v>8847</v>
      </c>
      <c r="C267" s="1049">
        <v>200000000</v>
      </c>
      <c r="D267" s="1054" t="s">
        <v>8848</v>
      </c>
      <c r="E267" s="126" t="s">
        <v>281</v>
      </c>
      <c r="F267" s="89" t="s">
        <v>8439</v>
      </c>
    </row>
    <row r="268" spans="1:6" ht="47.25">
      <c r="A268" s="128" t="s">
        <v>8443</v>
      </c>
      <c r="B268" s="1054" t="s">
        <v>8849</v>
      </c>
      <c r="C268" s="1049">
        <v>200000000</v>
      </c>
      <c r="D268" s="1054" t="s">
        <v>8850</v>
      </c>
      <c r="E268" s="126" t="s">
        <v>281</v>
      </c>
      <c r="F268" s="89" t="s">
        <v>8424</v>
      </c>
    </row>
    <row r="269" spans="1:6">
      <c r="A269" s="128"/>
      <c r="B269" s="126"/>
      <c r="C269" s="713"/>
      <c r="D269" s="126"/>
      <c r="E269" s="126"/>
      <c r="F269" s="89"/>
    </row>
    <row r="270" spans="1:6" ht="31.5">
      <c r="A270" s="354">
        <v>8</v>
      </c>
      <c r="B270" s="126" t="s">
        <v>7921</v>
      </c>
      <c r="C270" s="713">
        <v>200000000</v>
      </c>
      <c r="D270" s="126" t="s">
        <v>8851</v>
      </c>
      <c r="E270" s="126" t="s">
        <v>7922</v>
      </c>
      <c r="F270" s="89" t="s">
        <v>266</v>
      </c>
    </row>
    <row r="271" spans="1:6">
      <c r="A271" s="128"/>
      <c r="B271" s="126"/>
      <c r="C271" s="713"/>
      <c r="D271" s="126"/>
      <c r="E271" s="126"/>
      <c r="F271" s="89"/>
    </row>
    <row r="272" spans="1:6" ht="31.5">
      <c r="A272" s="362" t="s">
        <v>5450</v>
      </c>
      <c r="B272" s="553" t="s">
        <v>7923</v>
      </c>
      <c r="C272" s="714">
        <f>SUM(C273:C291)</f>
        <v>9095096000</v>
      </c>
      <c r="D272" s="126"/>
      <c r="E272" s="126"/>
      <c r="F272" s="89"/>
    </row>
    <row r="273" spans="1:6" ht="31.5">
      <c r="A273" s="354">
        <v>1</v>
      </c>
      <c r="B273" s="126" t="s">
        <v>7924</v>
      </c>
      <c r="C273" s="713">
        <v>50000000</v>
      </c>
      <c r="D273" s="126" t="s">
        <v>8852</v>
      </c>
      <c r="E273" s="126" t="s">
        <v>284</v>
      </c>
      <c r="F273" s="89" t="s">
        <v>121</v>
      </c>
    </row>
    <row r="274" spans="1:6" ht="47.25">
      <c r="A274" s="354">
        <f>SUM(A273+1)</f>
        <v>2</v>
      </c>
      <c r="B274" s="126" t="s">
        <v>7925</v>
      </c>
      <c r="C274" s="713">
        <v>411875000</v>
      </c>
      <c r="D274" s="126" t="s">
        <v>8853</v>
      </c>
      <c r="E274" s="126" t="s">
        <v>8854</v>
      </c>
      <c r="F274" s="89" t="s">
        <v>88</v>
      </c>
    </row>
    <row r="275" spans="1:6" ht="47.25">
      <c r="A275" s="354">
        <f t="shared" ref="A275:A290" si="1">SUM(A274+1)</f>
        <v>3</v>
      </c>
      <c r="B275" s="1048" t="s">
        <v>8855</v>
      </c>
      <c r="C275" s="713">
        <v>404095000</v>
      </c>
      <c r="D275" s="1048" t="s">
        <v>8856</v>
      </c>
      <c r="E275" s="126" t="s">
        <v>8854</v>
      </c>
      <c r="F275" s="89" t="s">
        <v>89</v>
      </c>
    </row>
    <row r="276" spans="1:6" ht="47.25">
      <c r="A276" s="354">
        <f t="shared" si="1"/>
        <v>4</v>
      </c>
      <c r="B276" s="1048" t="s">
        <v>8857</v>
      </c>
      <c r="C276" s="713">
        <v>544425000</v>
      </c>
      <c r="D276" s="1048" t="s">
        <v>8858</v>
      </c>
      <c r="E276" s="126" t="s">
        <v>8854</v>
      </c>
      <c r="F276" s="89" t="s">
        <v>90</v>
      </c>
    </row>
    <row r="277" spans="1:6" ht="47.25">
      <c r="A277" s="354">
        <f t="shared" si="1"/>
        <v>5</v>
      </c>
      <c r="B277" s="1048" t="s">
        <v>8859</v>
      </c>
      <c r="C277" s="713">
        <v>548120000</v>
      </c>
      <c r="D277" s="1048" t="s">
        <v>8860</v>
      </c>
      <c r="E277" s="126" t="s">
        <v>8854</v>
      </c>
      <c r="F277" s="89" t="s">
        <v>91</v>
      </c>
    </row>
    <row r="278" spans="1:6" ht="47.25">
      <c r="A278" s="354">
        <f t="shared" si="1"/>
        <v>6</v>
      </c>
      <c r="B278" s="1048" t="s">
        <v>8861</v>
      </c>
      <c r="C278" s="713">
        <v>586600000</v>
      </c>
      <c r="D278" s="1048" t="s">
        <v>8862</v>
      </c>
      <c r="E278" s="126" t="s">
        <v>8854</v>
      </c>
      <c r="F278" s="89" t="s">
        <v>92</v>
      </c>
    </row>
    <row r="279" spans="1:6" ht="47.25">
      <c r="A279" s="354">
        <f t="shared" si="1"/>
        <v>7</v>
      </c>
      <c r="B279" s="1048" t="s">
        <v>8863</v>
      </c>
      <c r="C279" s="713">
        <v>518498000</v>
      </c>
      <c r="D279" s="1048" t="s">
        <v>8864</v>
      </c>
      <c r="E279" s="126" t="s">
        <v>8854</v>
      </c>
      <c r="F279" s="89" t="s">
        <v>93</v>
      </c>
    </row>
    <row r="280" spans="1:6" ht="47.25">
      <c r="A280" s="354">
        <f t="shared" si="1"/>
        <v>8</v>
      </c>
      <c r="B280" s="1048" t="s">
        <v>8865</v>
      </c>
      <c r="C280" s="713">
        <v>506120000</v>
      </c>
      <c r="D280" s="1048" t="s">
        <v>8866</v>
      </c>
      <c r="E280" s="126" t="s">
        <v>8854</v>
      </c>
      <c r="F280" s="89" t="s">
        <v>94</v>
      </c>
    </row>
    <row r="281" spans="1:6" ht="47.25">
      <c r="A281" s="354">
        <f t="shared" si="1"/>
        <v>9</v>
      </c>
      <c r="B281" s="1048" t="s">
        <v>8867</v>
      </c>
      <c r="C281" s="713">
        <v>622120000</v>
      </c>
      <c r="D281" s="1048" t="s">
        <v>8868</v>
      </c>
      <c r="E281" s="126" t="s">
        <v>8854</v>
      </c>
      <c r="F281" s="89" t="s">
        <v>95</v>
      </c>
    </row>
    <row r="282" spans="1:6" ht="47.25">
      <c r="A282" s="354">
        <f t="shared" si="1"/>
        <v>10</v>
      </c>
      <c r="B282" s="1048" t="s">
        <v>8869</v>
      </c>
      <c r="C282" s="713">
        <v>652140000</v>
      </c>
      <c r="D282" s="1048" t="s">
        <v>8870</v>
      </c>
      <c r="E282" s="126" t="s">
        <v>8854</v>
      </c>
      <c r="F282" s="89" t="s">
        <v>12</v>
      </c>
    </row>
    <row r="283" spans="1:6" ht="47.25">
      <c r="A283" s="354">
        <f t="shared" si="1"/>
        <v>11</v>
      </c>
      <c r="B283" s="1048" t="s">
        <v>8871</v>
      </c>
      <c r="C283" s="713">
        <v>628620000</v>
      </c>
      <c r="D283" s="1048" t="s">
        <v>8872</v>
      </c>
      <c r="E283" s="126" t="s">
        <v>8854</v>
      </c>
      <c r="F283" s="89" t="s">
        <v>96</v>
      </c>
    </row>
    <row r="284" spans="1:6" ht="47.25">
      <c r="A284" s="354">
        <f t="shared" si="1"/>
        <v>12</v>
      </c>
      <c r="B284" s="1048" t="s">
        <v>8873</v>
      </c>
      <c r="C284" s="713">
        <v>626120000</v>
      </c>
      <c r="D284" s="1048" t="s">
        <v>8874</v>
      </c>
      <c r="E284" s="126" t="s">
        <v>8854</v>
      </c>
      <c r="F284" s="89" t="s">
        <v>97</v>
      </c>
    </row>
    <row r="285" spans="1:6" ht="47.25">
      <c r="A285" s="354">
        <f t="shared" si="1"/>
        <v>13</v>
      </c>
      <c r="B285" s="1048" t="s">
        <v>8875</v>
      </c>
      <c r="C285" s="713">
        <v>505800000</v>
      </c>
      <c r="D285" s="1048" t="s">
        <v>8876</v>
      </c>
      <c r="E285" s="126" t="s">
        <v>8854</v>
      </c>
      <c r="F285" s="89" t="s">
        <v>98</v>
      </c>
    </row>
    <row r="286" spans="1:6" ht="47.25">
      <c r="A286" s="354">
        <f t="shared" si="1"/>
        <v>14</v>
      </c>
      <c r="B286" s="1048" t="s">
        <v>8877</v>
      </c>
      <c r="C286" s="713">
        <v>455420000</v>
      </c>
      <c r="D286" s="1048" t="s">
        <v>8878</v>
      </c>
      <c r="E286" s="126" t="s">
        <v>8854</v>
      </c>
      <c r="F286" s="89" t="s">
        <v>99</v>
      </c>
    </row>
    <row r="287" spans="1:6" ht="47.25">
      <c r="A287" s="354">
        <f t="shared" si="1"/>
        <v>15</v>
      </c>
      <c r="B287" s="1048" t="s">
        <v>8879</v>
      </c>
      <c r="C287" s="713">
        <v>478620000</v>
      </c>
      <c r="D287" s="1048" t="s">
        <v>8880</v>
      </c>
      <c r="E287" s="126" t="s">
        <v>8854</v>
      </c>
      <c r="F287" s="89" t="s">
        <v>100</v>
      </c>
    </row>
    <row r="288" spans="1:6" ht="47.25">
      <c r="A288" s="354">
        <f t="shared" si="1"/>
        <v>16</v>
      </c>
      <c r="B288" s="1048" t="s">
        <v>8881</v>
      </c>
      <c r="C288" s="713">
        <v>620320000</v>
      </c>
      <c r="D288" s="1048" t="s">
        <v>8882</v>
      </c>
      <c r="E288" s="126" t="s">
        <v>8854</v>
      </c>
      <c r="F288" s="89" t="s">
        <v>8883</v>
      </c>
    </row>
    <row r="289" spans="1:6" ht="47.25">
      <c r="A289" s="354">
        <f t="shared" si="1"/>
        <v>17</v>
      </c>
      <c r="B289" s="1048" t="s">
        <v>8884</v>
      </c>
      <c r="C289" s="713">
        <v>520953000</v>
      </c>
      <c r="D289" s="1048" t="s">
        <v>8885</v>
      </c>
      <c r="E289" s="126" t="s">
        <v>8854</v>
      </c>
      <c r="F289" s="89" t="s">
        <v>102</v>
      </c>
    </row>
    <row r="290" spans="1:6" ht="47.25">
      <c r="A290" s="354">
        <f t="shared" si="1"/>
        <v>18</v>
      </c>
      <c r="B290" s="1048" t="s">
        <v>8886</v>
      </c>
      <c r="C290" s="713">
        <v>415250000</v>
      </c>
      <c r="D290" s="1048" t="s">
        <v>8887</v>
      </c>
      <c r="E290" s="126" t="s">
        <v>8854</v>
      </c>
      <c r="F290" s="89" t="s">
        <v>103</v>
      </c>
    </row>
    <row r="291" spans="1:6">
      <c r="A291" s="128"/>
      <c r="B291" s="126"/>
      <c r="C291" s="713"/>
      <c r="D291" s="126"/>
      <c r="E291" s="126"/>
      <c r="F291" s="89"/>
    </row>
    <row r="292" spans="1:6" ht="31.5">
      <c r="A292" s="362" t="s">
        <v>5466</v>
      </c>
      <c r="B292" s="553" t="s">
        <v>7926</v>
      </c>
      <c r="C292" s="714">
        <f>SUM(C293,C309,C322)</f>
        <v>3905000000</v>
      </c>
      <c r="D292" s="126"/>
      <c r="E292" s="126"/>
      <c r="F292" s="89"/>
    </row>
    <row r="293" spans="1:6" ht="31.5">
      <c r="A293" s="354">
        <v>1</v>
      </c>
      <c r="B293" s="126" t="s">
        <v>7927</v>
      </c>
      <c r="C293" s="713">
        <f>SUM(C294:C308)</f>
        <v>1920000000</v>
      </c>
      <c r="D293" s="126" t="s">
        <v>8888</v>
      </c>
      <c r="E293" s="126" t="s">
        <v>8552</v>
      </c>
      <c r="F293" s="89" t="s">
        <v>266</v>
      </c>
    </row>
    <row r="294" spans="1:6" ht="47.25">
      <c r="A294" s="128" t="s">
        <v>8333</v>
      </c>
      <c r="B294" s="1054" t="s">
        <v>8889</v>
      </c>
      <c r="C294" s="1049">
        <v>100000000</v>
      </c>
      <c r="D294" s="1054" t="s">
        <v>8890</v>
      </c>
      <c r="E294" s="126" t="s">
        <v>281</v>
      </c>
      <c r="F294" s="89" t="s">
        <v>8420</v>
      </c>
    </row>
    <row r="295" spans="1:6" ht="31.5">
      <c r="A295" s="128" t="s">
        <v>8337</v>
      </c>
      <c r="B295" s="1054" t="s">
        <v>8891</v>
      </c>
      <c r="C295" s="1049">
        <v>150000000</v>
      </c>
      <c r="D295" s="1054" t="s">
        <v>8892</v>
      </c>
      <c r="E295" s="126" t="s">
        <v>281</v>
      </c>
      <c r="F295" s="89" t="s">
        <v>6982</v>
      </c>
    </row>
    <row r="296" spans="1:6" ht="63">
      <c r="A296" s="128" t="s">
        <v>8341</v>
      </c>
      <c r="B296" s="1054" t="s">
        <v>8893</v>
      </c>
      <c r="C296" s="1049">
        <v>150000000</v>
      </c>
      <c r="D296" s="1054" t="s">
        <v>8894</v>
      </c>
      <c r="E296" s="126" t="s">
        <v>281</v>
      </c>
      <c r="F296" s="89" t="s">
        <v>6970</v>
      </c>
    </row>
    <row r="297" spans="1:6" ht="47.25">
      <c r="A297" s="128" t="s">
        <v>8344</v>
      </c>
      <c r="B297" s="1054" t="s">
        <v>8895</v>
      </c>
      <c r="C297" s="1049">
        <v>150000000</v>
      </c>
      <c r="D297" s="1054" t="s">
        <v>8896</v>
      </c>
      <c r="E297" s="126" t="s">
        <v>281</v>
      </c>
      <c r="F297" s="89" t="s">
        <v>6970</v>
      </c>
    </row>
    <row r="298" spans="1:6" ht="47.25">
      <c r="A298" s="128" t="s">
        <v>8347</v>
      </c>
      <c r="B298" s="1054" t="s">
        <v>8897</v>
      </c>
      <c r="C298" s="1049">
        <v>200000000</v>
      </c>
      <c r="D298" s="1054" t="s">
        <v>8898</v>
      </c>
      <c r="E298" s="126" t="s">
        <v>281</v>
      </c>
      <c r="F298" s="89" t="s">
        <v>8336</v>
      </c>
    </row>
    <row r="299" spans="1:6" ht="63">
      <c r="A299" s="128" t="s">
        <v>8350</v>
      </c>
      <c r="B299" s="1054" t="s">
        <v>8899</v>
      </c>
      <c r="C299" s="1049">
        <v>150000000</v>
      </c>
      <c r="D299" s="1054" t="s">
        <v>8900</v>
      </c>
      <c r="E299" s="126" t="s">
        <v>281</v>
      </c>
      <c r="F299" s="89" t="s">
        <v>8336</v>
      </c>
    </row>
    <row r="300" spans="1:6" ht="47.25">
      <c r="A300" s="128" t="s">
        <v>8353</v>
      </c>
      <c r="B300" s="1054" t="s">
        <v>8901</v>
      </c>
      <c r="C300" s="1049">
        <v>200000000</v>
      </c>
      <c r="D300" s="1054" t="s">
        <v>8902</v>
      </c>
      <c r="E300" s="126" t="s">
        <v>281</v>
      </c>
      <c r="F300" s="89" t="s">
        <v>8375</v>
      </c>
    </row>
    <row r="301" spans="1:6" ht="63">
      <c r="A301" s="128" t="s">
        <v>8390</v>
      </c>
      <c r="B301" s="1054" t="s">
        <v>8903</v>
      </c>
      <c r="C301" s="1049">
        <v>200000000</v>
      </c>
      <c r="D301" s="1054" t="s">
        <v>8904</v>
      </c>
      <c r="E301" s="126" t="s">
        <v>281</v>
      </c>
      <c r="F301" s="89" t="s">
        <v>8387</v>
      </c>
    </row>
    <row r="302" spans="1:6" ht="47.25">
      <c r="A302" s="128" t="s">
        <v>8393</v>
      </c>
      <c r="B302" s="1054" t="s">
        <v>8905</v>
      </c>
      <c r="C302" s="1049">
        <v>100000000</v>
      </c>
      <c r="D302" s="1054" t="s">
        <v>8906</v>
      </c>
      <c r="E302" s="126" t="s">
        <v>281</v>
      </c>
      <c r="F302" s="89" t="s">
        <v>8420</v>
      </c>
    </row>
    <row r="303" spans="1:6" ht="47.25">
      <c r="A303" s="128" t="s">
        <v>8396</v>
      </c>
      <c r="B303" s="1054" t="s">
        <v>8907</v>
      </c>
      <c r="C303" s="1049">
        <v>100000000</v>
      </c>
      <c r="D303" s="1054" t="s">
        <v>8908</v>
      </c>
      <c r="E303" s="126" t="s">
        <v>281</v>
      </c>
      <c r="F303" s="89" t="s">
        <v>8336</v>
      </c>
    </row>
    <row r="304" spans="1:6" ht="47.25">
      <c r="A304" s="128" t="s">
        <v>8400</v>
      </c>
      <c r="B304" s="1054" t="s">
        <v>8909</v>
      </c>
      <c r="C304" s="1049">
        <v>100000000</v>
      </c>
      <c r="D304" s="1054" t="s">
        <v>8910</v>
      </c>
      <c r="E304" s="126" t="s">
        <v>281</v>
      </c>
      <c r="F304" s="89" t="s">
        <v>8336</v>
      </c>
    </row>
    <row r="305" spans="1:6" ht="47.25">
      <c r="A305" s="128" t="s">
        <v>8404</v>
      </c>
      <c r="B305" s="1054" t="s">
        <v>8911</v>
      </c>
      <c r="C305" s="1049">
        <v>100000000</v>
      </c>
      <c r="D305" s="1054" t="s">
        <v>8912</v>
      </c>
      <c r="E305" s="126" t="s">
        <v>281</v>
      </c>
      <c r="F305" s="89" t="s">
        <v>8336</v>
      </c>
    </row>
    <row r="306" spans="1:6" ht="47.25">
      <c r="A306" s="128" t="s">
        <v>8408</v>
      </c>
      <c r="B306" s="1054" t="s">
        <v>8913</v>
      </c>
      <c r="C306" s="1049">
        <v>100000000</v>
      </c>
      <c r="D306" s="1054" t="s">
        <v>8914</v>
      </c>
      <c r="E306" s="126" t="s">
        <v>281</v>
      </c>
      <c r="F306" s="89" t="s">
        <v>8336</v>
      </c>
    </row>
    <row r="307" spans="1:6" ht="31.5">
      <c r="A307" s="128" t="s">
        <v>8411</v>
      </c>
      <c r="B307" s="1054" t="s">
        <v>8915</v>
      </c>
      <c r="C307" s="1049">
        <v>120000000</v>
      </c>
      <c r="D307" s="1054" t="s">
        <v>8916</v>
      </c>
      <c r="E307" s="126" t="s">
        <v>281</v>
      </c>
      <c r="F307" s="89" t="s">
        <v>8336</v>
      </c>
    </row>
    <row r="308" spans="1:6">
      <c r="A308" s="128"/>
      <c r="B308" s="126"/>
      <c r="C308" s="713"/>
      <c r="D308" s="126"/>
      <c r="E308" s="126" t="s">
        <v>281</v>
      </c>
      <c r="F308" s="89"/>
    </row>
    <row r="309" spans="1:6" ht="31.5">
      <c r="A309" s="354">
        <v>2</v>
      </c>
      <c r="B309" s="126" t="s">
        <v>7928</v>
      </c>
      <c r="C309" s="713">
        <f>SUM(C310:C321)</f>
        <v>1685000000</v>
      </c>
      <c r="D309" s="126" t="s">
        <v>8917</v>
      </c>
      <c r="E309" s="126" t="s">
        <v>8918</v>
      </c>
      <c r="F309" s="89" t="s">
        <v>266</v>
      </c>
    </row>
    <row r="310" spans="1:6" ht="78.75">
      <c r="A310" s="128" t="s">
        <v>8333</v>
      </c>
      <c r="B310" s="1052" t="s">
        <v>8919</v>
      </c>
      <c r="C310" s="1057">
        <v>200000000</v>
      </c>
      <c r="D310" s="1052" t="s">
        <v>8920</v>
      </c>
      <c r="E310" s="126" t="s">
        <v>281</v>
      </c>
      <c r="F310" s="89" t="s">
        <v>3054</v>
      </c>
    </row>
    <row r="311" spans="1:6" ht="47.25">
      <c r="A311" s="128" t="s">
        <v>8337</v>
      </c>
      <c r="B311" s="1052" t="s">
        <v>8921</v>
      </c>
      <c r="C311" s="1057">
        <v>190000000</v>
      </c>
      <c r="D311" s="1052" t="s">
        <v>8922</v>
      </c>
      <c r="E311" s="126" t="s">
        <v>281</v>
      </c>
      <c r="F311" s="89" t="s">
        <v>8336</v>
      </c>
    </row>
    <row r="312" spans="1:6" ht="47.25">
      <c r="A312" s="128" t="s">
        <v>8341</v>
      </c>
      <c r="B312" s="1052" t="s">
        <v>8923</v>
      </c>
      <c r="C312" s="1057">
        <v>170000000</v>
      </c>
      <c r="D312" s="1052" t="s">
        <v>8924</v>
      </c>
      <c r="E312" s="126" t="s">
        <v>281</v>
      </c>
      <c r="F312" s="89" t="s">
        <v>8483</v>
      </c>
    </row>
    <row r="313" spans="1:6" ht="47.25">
      <c r="A313" s="128" t="s">
        <v>8344</v>
      </c>
      <c r="B313" s="1052" t="s">
        <v>8925</v>
      </c>
      <c r="C313" s="1057">
        <v>100000000</v>
      </c>
      <c r="D313" s="1052" t="s">
        <v>8926</v>
      </c>
      <c r="E313" s="126" t="s">
        <v>281</v>
      </c>
      <c r="F313" s="89" t="s">
        <v>6970</v>
      </c>
    </row>
    <row r="314" spans="1:6" ht="63">
      <c r="A314" s="128" t="s">
        <v>8347</v>
      </c>
      <c r="B314" s="1052" t="s">
        <v>8927</v>
      </c>
      <c r="C314" s="1057">
        <v>150000000</v>
      </c>
      <c r="D314" s="1052" t="s">
        <v>8928</v>
      </c>
      <c r="E314" s="126" t="s">
        <v>281</v>
      </c>
      <c r="F314" s="89" t="s">
        <v>8384</v>
      </c>
    </row>
    <row r="315" spans="1:6" ht="47.25">
      <c r="A315" s="128" t="s">
        <v>8350</v>
      </c>
      <c r="B315" s="1052" t="s">
        <v>8929</v>
      </c>
      <c r="C315" s="1057">
        <v>125000000</v>
      </c>
      <c r="D315" s="1052" t="s">
        <v>8930</v>
      </c>
      <c r="E315" s="126" t="s">
        <v>281</v>
      </c>
      <c r="F315" s="89" t="s">
        <v>8336</v>
      </c>
    </row>
    <row r="316" spans="1:6" ht="47.25">
      <c r="A316" s="128" t="s">
        <v>8353</v>
      </c>
      <c r="B316" s="1052" t="s">
        <v>8931</v>
      </c>
      <c r="C316" s="1057">
        <v>100000000</v>
      </c>
      <c r="D316" s="1052" t="s">
        <v>8932</v>
      </c>
      <c r="E316" s="126" t="s">
        <v>281</v>
      </c>
      <c r="F316" s="89" t="s">
        <v>8336</v>
      </c>
    </row>
    <row r="317" spans="1:6" ht="47.25">
      <c r="A317" s="128" t="s">
        <v>8390</v>
      </c>
      <c r="B317" s="1052" t="s">
        <v>8933</v>
      </c>
      <c r="C317" s="1057">
        <v>100000000</v>
      </c>
      <c r="D317" s="1052" t="s">
        <v>8934</v>
      </c>
      <c r="E317" s="126" t="s">
        <v>281</v>
      </c>
      <c r="F317" s="89" t="s">
        <v>8336</v>
      </c>
    </row>
    <row r="318" spans="1:6" ht="31.5">
      <c r="A318" s="128" t="s">
        <v>8393</v>
      </c>
      <c r="B318" s="1052" t="s">
        <v>8935</v>
      </c>
      <c r="C318" s="1057">
        <v>150000000</v>
      </c>
      <c r="D318" s="1052" t="s">
        <v>8936</v>
      </c>
      <c r="E318" s="126" t="s">
        <v>281</v>
      </c>
      <c r="F318" s="89" t="s">
        <v>6967</v>
      </c>
    </row>
    <row r="319" spans="1:6" ht="47.25">
      <c r="A319" s="128" t="s">
        <v>8396</v>
      </c>
      <c r="B319" s="1052" t="s">
        <v>8937</v>
      </c>
      <c r="C319" s="1057">
        <v>200000000</v>
      </c>
      <c r="D319" s="1052" t="s">
        <v>8938</v>
      </c>
      <c r="E319" s="126" t="s">
        <v>281</v>
      </c>
      <c r="F319" s="89" t="s">
        <v>8407</v>
      </c>
    </row>
    <row r="320" spans="1:6" ht="31.5">
      <c r="A320" s="128" t="s">
        <v>8400</v>
      </c>
      <c r="B320" s="1052" t="s">
        <v>8939</v>
      </c>
      <c r="C320" s="1057">
        <v>200000000</v>
      </c>
      <c r="D320" s="1052" t="s">
        <v>8940</v>
      </c>
      <c r="E320" s="126" t="s">
        <v>281</v>
      </c>
      <c r="F320" s="89" t="s">
        <v>7454</v>
      </c>
    </row>
    <row r="321" spans="1:6">
      <c r="A321" s="128"/>
      <c r="B321" s="126"/>
      <c r="C321" s="713"/>
      <c r="D321" s="126"/>
      <c r="E321" s="126"/>
      <c r="F321" s="89"/>
    </row>
    <row r="322" spans="1:6" ht="31.5">
      <c r="A322" s="354">
        <v>3</v>
      </c>
      <c r="B322" s="126" t="s">
        <v>7929</v>
      </c>
      <c r="C322" s="713">
        <f>SUM(C323:C325)</f>
        <v>300000000</v>
      </c>
      <c r="D322" s="126" t="s">
        <v>8941</v>
      </c>
      <c r="E322" s="126" t="s">
        <v>5089</v>
      </c>
      <c r="F322" s="89" t="s">
        <v>266</v>
      </c>
    </row>
    <row r="323" spans="1:6" ht="47.25">
      <c r="A323" s="128" t="s">
        <v>8333</v>
      </c>
      <c r="B323" s="1052" t="s">
        <v>8942</v>
      </c>
      <c r="C323" s="1059">
        <v>200000000</v>
      </c>
      <c r="D323" s="1052" t="s">
        <v>8943</v>
      </c>
      <c r="E323" s="126" t="s">
        <v>281</v>
      </c>
      <c r="F323" s="89" t="s">
        <v>8336</v>
      </c>
    </row>
    <row r="324" spans="1:6" ht="47.25">
      <c r="A324" s="128" t="s">
        <v>8337</v>
      </c>
      <c r="B324" s="1052" t="s">
        <v>8944</v>
      </c>
      <c r="C324" s="1059">
        <v>100000000</v>
      </c>
      <c r="D324" s="1052" t="s">
        <v>8945</v>
      </c>
      <c r="E324" s="126" t="s">
        <v>281</v>
      </c>
      <c r="F324" s="89" t="s">
        <v>8336</v>
      </c>
    </row>
    <row r="325" spans="1:6">
      <c r="A325" s="128"/>
      <c r="B325" s="126"/>
      <c r="C325" s="713"/>
      <c r="D325" s="126"/>
      <c r="E325" s="126"/>
      <c r="F325" s="89"/>
    </row>
    <row r="326" spans="1:6">
      <c r="A326" s="362" t="s">
        <v>5473</v>
      </c>
      <c r="B326" s="553" t="s">
        <v>401</v>
      </c>
      <c r="C326" s="714">
        <f>SUM(C327:C335)</f>
        <v>1548000000</v>
      </c>
      <c r="D326" s="126"/>
      <c r="E326" s="126"/>
      <c r="F326" s="89"/>
    </row>
    <row r="327" spans="1:6" ht="31.5">
      <c r="A327" s="354">
        <v>1</v>
      </c>
      <c r="B327" s="1048" t="s">
        <v>8946</v>
      </c>
      <c r="C327" s="713">
        <v>173000000</v>
      </c>
      <c r="D327" s="1048" t="s">
        <v>8947</v>
      </c>
      <c r="E327" s="126" t="s">
        <v>284</v>
      </c>
      <c r="F327" s="89" t="s">
        <v>121</v>
      </c>
    </row>
    <row r="328" spans="1:6">
      <c r="A328" s="354">
        <f>SUM(A327+1)</f>
        <v>2</v>
      </c>
      <c r="B328" s="1048" t="s">
        <v>7930</v>
      </c>
      <c r="C328" s="713">
        <v>100000000</v>
      </c>
      <c r="D328" s="1048" t="s">
        <v>8948</v>
      </c>
      <c r="E328" s="126" t="s">
        <v>8949</v>
      </c>
      <c r="F328" s="89" t="s">
        <v>121</v>
      </c>
    </row>
    <row r="329" spans="1:6" ht="31.5">
      <c r="A329" s="354">
        <f t="shared" ref="A329:A334" si="2">SUM(A328+1)</f>
        <v>3</v>
      </c>
      <c r="B329" s="1048" t="s">
        <v>8950</v>
      </c>
      <c r="C329" s="713">
        <v>75000000</v>
      </c>
      <c r="D329" s="1048" t="s">
        <v>8951</v>
      </c>
      <c r="E329" s="126" t="s">
        <v>284</v>
      </c>
      <c r="F329" s="89" t="s">
        <v>266</v>
      </c>
    </row>
    <row r="330" spans="1:6" ht="31.5">
      <c r="A330" s="354">
        <f t="shared" si="2"/>
        <v>4</v>
      </c>
      <c r="B330" s="1048" t="s">
        <v>7931</v>
      </c>
      <c r="C330" s="713">
        <v>100000000</v>
      </c>
      <c r="D330" s="1048" t="s">
        <v>8952</v>
      </c>
      <c r="E330" s="126" t="s">
        <v>284</v>
      </c>
      <c r="F330" s="89" t="s">
        <v>266</v>
      </c>
    </row>
    <row r="331" spans="1:6" ht="31.5">
      <c r="A331" s="354">
        <f t="shared" si="2"/>
        <v>5</v>
      </c>
      <c r="B331" s="1048" t="s">
        <v>7932</v>
      </c>
      <c r="C331" s="713">
        <v>200000000</v>
      </c>
      <c r="D331" s="1048" t="s">
        <v>8953</v>
      </c>
      <c r="E331" s="126" t="s">
        <v>284</v>
      </c>
      <c r="F331" s="89" t="s">
        <v>266</v>
      </c>
    </row>
    <row r="332" spans="1:6" ht="47.25">
      <c r="A332" s="354">
        <f t="shared" si="2"/>
        <v>6</v>
      </c>
      <c r="B332" s="1048" t="s">
        <v>8954</v>
      </c>
      <c r="C332" s="713">
        <v>100000000</v>
      </c>
      <c r="D332" s="1048" t="s">
        <v>8955</v>
      </c>
      <c r="E332" s="126" t="s">
        <v>385</v>
      </c>
      <c r="F332" s="89" t="s">
        <v>266</v>
      </c>
    </row>
    <row r="333" spans="1:6" ht="31.5">
      <c r="A333" s="354">
        <f t="shared" si="2"/>
        <v>7</v>
      </c>
      <c r="B333" s="1048" t="s">
        <v>7933</v>
      </c>
      <c r="C333" s="713">
        <v>750000000</v>
      </c>
      <c r="D333" s="1048" t="s">
        <v>8956</v>
      </c>
      <c r="E333" s="126" t="s">
        <v>385</v>
      </c>
      <c r="F333" s="89" t="s">
        <v>266</v>
      </c>
    </row>
    <row r="334" spans="1:6" ht="31.5">
      <c r="A334" s="354">
        <f t="shared" si="2"/>
        <v>8</v>
      </c>
      <c r="B334" s="1048" t="s">
        <v>7934</v>
      </c>
      <c r="C334" s="713">
        <v>50000000</v>
      </c>
      <c r="D334" s="1048" t="s">
        <v>8957</v>
      </c>
      <c r="E334" s="126" t="s">
        <v>385</v>
      </c>
      <c r="F334" s="89" t="s">
        <v>121</v>
      </c>
    </row>
    <row r="335" spans="1:6">
      <c r="A335" s="128"/>
      <c r="B335" s="126"/>
      <c r="C335" s="713"/>
      <c r="D335" s="126"/>
      <c r="E335" s="126"/>
      <c r="F335" s="89"/>
    </row>
    <row r="336" spans="1:6">
      <c r="A336" s="362" t="s">
        <v>5489</v>
      </c>
      <c r="B336" s="553" t="s">
        <v>7890</v>
      </c>
      <c r="C336" s="714">
        <f>SUM(C337:C338)</f>
        <v>975000000</v>
      </c>
      <c r="D336" s="126"/>
      <c r="E336" s="126"/>
      <c r="F336" s="89"/>
    </row>
    <row r="337" spans="1:6" ht="31.5">
      <c r="A337" s="354">
        <v>1</v>
      </c>
      <c r="B337" s="126" t="s">
        <v>7891</v>
      </c>
      <c r="C337" s="713">
        <v>975000000</v>
      </c>
      <c r="D337" s="126" t="s">
        <v>8958</v>
      </c>
      <c r="E337" s="126" t="s">
        <v>8959</v>
      </c>
      <c r="F337" s="89" t="s">
        <v>266</v>
      </c>
    </row>
    <row r="338" spans="1:6">
      <c r="A338" s="128"/>
      <c r="B338" s="126"/>
      <c r="C338" s="713"/>
      <c r="D338" s="126"/>
      <c r="E338" s="126"/>
      <c r="F338" s="89"/>
    </row>
    <row r="339" spans="1:6" ht="47.25">
      <c r="A339" s="362" t="s">
        <v>5500</v>
      </c>
      <c r="B339" s="553" t="s">
        <v>5729</v>
      </c>
      <c r="C339" s="714">
        <f>SUM(C340:C341)</f>
        <v>35000000</v>
      </c>
      <c r="D339" s="126"/>
      <c r="E339" s="126"/>
      <c r="F339" s="89"/>
    </row>
    <row r="340" spans="1:6" ht="31.5">
      <c r="A340" s="354">
        <v>1</v>
      </c>
      <c r="B340" s="126" t="s">
        <v>7895</v>
      </c>
      <c r="C340" s="713">
        <v>35000000</v>
      </c>
      <c r="D340" s="126" t="s">
        <v>8960</v>
      </c>
      <c r="E340" s="126" t="s">
        <v>281</v>
      </c>
      <c r="F340" s="89" t="s">
        <v>266</v>
      </c>
    </row>
    <row r="341" spans="1:6">
      <c r="A341" s="128"/>
      <c r="B341" s="126"/>
      <c r="C341" s="713"/>
      <c r="D341" s="126"/>
      <c r="E341" s="126"/>
      <c r="F341" s="89"/>
    </row>
    <row r="342" spans="1:6" ht="31.5">
      <c r="A342" s="362" t="s">
        <v>5505</v>
      </c>
      <c r="B342" s="553" t="s">
        <v>7903</v>
      </c>
      <c r="C342" s="714">
        <f>SUM(C343)</f>
        <v>8000000000</v>
      </c>
      <c r="D342" s="126"/>
      <c r="E342" s="126"/>
      <c r="F342" s="89"/>
    </row>
    <row r="343" spans="1:6" ht="47.25">
      <c r="A343" s="354">
        <v>1</v>
      </c>
      <c r="B343" s="126" t="s">
        <v>7904</v>
      </c>
      <c r="C343" s="713">
        <f>SUM(C344:C346)</f>
        <v>8000000000</v>
      </c>
      <c r="D343" s="126" t="s">
        <v>8961</v>
      </c>
      <c r="E343" s="126" t="s">
        <v>5089</v>
      </c>
      <c r="F343" s="89" t="s">
        <v>12</v>
      </c>
    </row>
    <row r="344" spans="1:6" ht="31.5">
      <c r="A344" s="128" t="s">
        <v>8333</v>
      </c>
      <c r="B344" s="1048" t="s">
        <v>8962</v>
      </c>
      <c r="C344" s="1055">
        <v>5000000000</v>
      </c>
      <c r="D344" s="1048" t="s">
        <v>8963</v>
      </c>
      <c r="E344" s="126" t="s">
        <v>281</v>
      </c>
      <c r="F344" s="89" t="s">
        <v>8336</v>
      </c>
    </row>
    <row r="345" spans="1:6" ht="31.5">
      <c r="A345" s="128" t="s">
        <v>8337</v>
      </c>
      <c r="B345" s="1048" t="s">
        <v>8964</v>
      </c>
      <c r="C345" s="1055">
        <v>3000000000</v>
      </c>
      <c r="D345" s="1048" t="s">
        <v>8965</v>
      </c>
      <c r="E345" s="126" t="s">
        <v>281</v>
      </c>
      <c r="F345" s="89" t="s">
        <v>8336</v>
      </c>
    </row>
    <row r="346" spans="1:6">
      <c r="A346" s="128"/>
      <c r="B346" s="126"/>
      <c r="C346" s="713"/>
      <c r="D346" s="126"/>
      <c r="E346" s="126"/>
      <c r="F346" s="89"/>
    </row>
    <row r="347" spans="1:6">
      <c r="A347" s="362" t="s">
        <v>5509</v>
      </c>
      <c r="B347" s="553" t="s">
        <v>371</v>
      </c>
      <c r="C347" s="714">
        <f>SUM(C348:C349)</f>
        <v>200000000</v>
      </c>
      <c r="D347" s="126"/>
      <c r="E347" s="126"/>
      <c r="F347" s="89"/>
    </row>
    <row r="348" spans="1:6" ht="63">
      <c r="A348" s="354">
        <v>1</v>
      </c>
      <c r="B348" s="126" t="s">
        <v>7889</v>
      </c>
      <c r="C348" s="713">
        <v>200000000</v>
      </c>
      <c r="D348" s="126" t="s">
        <v>8966</v>
      </c>
      <c r="E348" s="126" t="s">
        <v>385</v>
      </c>
      <c r="F348" s="89" t="s">
        <v>266</v>
      </c>
    </row>
    <row r="349" spans="1:6">
      <c r="A349" s="128"/>
      <c r="B349" s="126"/>
      <c r="C349" s="713"/>
      <c r="D349" s="126"/>
      <c r="E349" s="126"/>
      <c r="F349" s="89"/>
    </row>
    <row r="350" spans="1:6" ht="31.5">
      <c r="A350" s="362" t="s">
        <v>8967</v>
      </c>
      <c r="B350" s="553" t="s">
        <v>2667</v>
      </c>
      <c r="C350" s="714">
        <f>SUM(C351:C352)</f>
        <v>65000000</v>
      </c>
      <c r="D350" s="126"/>
      <c r="E350" s="126"/>
      <c r="F350" s="89"/>
    </row>
    <row r="351" spans="1:6" ht="31.5">
      <c r="A351" s="354">
        <v>1</v>
      </c>
      <c r="B351" s="126" t="s">
        <v>5776</v>
      </c>
      <c r="C351" s="713">
        <v>65000000</v>
      </c>
      <c r="D351" s="126" t="s">
        <v>8968</v>
      </c>
      <c r="E351" s="126" t="s">
        <v>385</v>
      </c>
      <c r="F351" s="89" t="s">
        <v>266</v>
      </c>
    </row>
  </sheetData>
  <pageMargins left="0.35433070866141736" right="0.19685039370078741" top="0.31496062992125984" bottom="0.27559055118110237" header="0.31496062992125984" footer="0.31496062992125984"/>
  <pageSetup paperSize="11" scale="55" orientation="landscape" horizontalDpi="0"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64</vt:i4>
      </vt:variant>
      <vt:variant>
        <vt:lpstr>Named Ranges</vt:lpstr>
      </vt:variant>
      <vt:variant>
        <vt:i4>31</vt:i4>
      </vt:variant>
    </vt:vector>
  </HeadingPairs>
  <TitlesOfParts>
    <vt:vector size="95" baseType="lpstr">
      <vt:lpstr>Daftar Isi</vt:lpstr>
      <vt:lpstr>opd</vt:lpstr>
      <vt:lpstr>ringkasan apbd</vt:lpstr>
      <vt:lpstr>Belanja Langsung</vt:lpstr>
      <vt:lpstr>Belanja Tidak Langsung</vt:lpstr>
      <vt:lpstr>Dikbud</vt:lpstr>
      <vt:lpstr>dinkes</vt:lpstr>
      <vt:lpstr>RSUD</vt:lpstr>
      <vt:lpstr>DPUPR</vt:lpstr>
      <vt:lpstr>SatpolPP</vt:lpstr>
      <vt:lpstr>Kesbangpol</vt:lpstr>
      <vt:lpstr>BPBD</vt:lpstr>
      <vt:lpstr>Dinsos</vt:lpstr>
      <vt:lpstr>DP3AKB</vt:lpstr>
      <vt:lpstr>DLH</vt:lpstr>
      <vt:lpstr>Capil</vt:lpstr>
      <vt:lpstr>Dispermades</vt:lpstr>
      <vt:lpstr>Dishub</vt:lpstr>
      <vt:lpstr>Diskominfo</vt:lpstr>
      <vt:lpstr>DTMPTSP</vt:lpstr>
      <vt:lpstr>Disarpus</vt:lpstr>
      <vt:lpstr>Diskanak</vt:lpstr>
      <vt:lpstr>Dispar</vt:lpstr>
      <vt:lpstr>Distan</vt:lpstr>
      <vt:lpstr>Disdag</vt:lpstr>
      <vt:lpstr>Setda</vt:lpstr>
      <vt:lpstr>Setwan</vt:lpstr>
      <vt:lpstr>Jtp</vt:lpstr>
      <vt:lpstr>Jtys</vt:lpstr>
      <vt:lpstr>Jmtn</vt:lpstr>
      <vt:lpstr>Jmpl</vt:lpstr>
      <vt:lpstr>Mtsh</vt:lpstr>
      <vt:lpstr>Twmangu</vt:lpstr>
      <vt:lpstr>Ngrys</vt:lpstr>
      <vt:lpstr>Krpd</vt:lpstr>
      <vt:lpstr>Kra</vt:lpstr>
      <vt:lpstr>Tsmd</vt:lpstr>
      <vt:lpstr>Jtn</vt:lpstr>
      <vt:lpstr>Clmd</vt:lpstr>
      <vt:lpstr>Gndrj</vt:lpstr>
      <vt:lpstr>Mjgd</vt:lpstr>
      <vt:lpstr>Kbkrmt</vt:lpstr>
      <vt:lpstr>Krj</vt:lpstr>
      <vt:lpstr>Jnw</vt:lpstr>
      <vt:lpstr>Inspek</vt:lpstr>
      <vt:lpstr>Baper</vt:lpstr>
      <vt:lpstr>BKPSDM</vt:lpstr>
      <vt:lpstr>BKD</vt:lpstr>
      <vt:lpstr>Lembaga</vt:lpstr>
      <vt:lpstr>UMKM</vt:lpstr>
      <vt:lpstr>Pendidikan</vt:lpstr>
      <vt:lpstr>Ternak</vt:lpstr>
      <vt:lpstr>Tani</vt:lpstr>
      <vt:lpstr>Koperasi</vt:lpstr>
      <vt:lpstr>Budaya</vt:lpstr>
      <vt:lpstr>Bansos</vt:lpstr>
      <vt:lpstr>Bagi hasil Pajak</vt:lpstr>
      <vt:lpstr>Bagi Hasil Retribusi</vt:lpstr>
      <vt:lpstr>Bankeu Desa</vt:lpstr>
      <vt:lpstr>Bankeu Sarpras</vt:lpstr>
      <vt:lpstr>Parpol</vt:lpstr>
      <vt:lpstr>ADD</vt:lpstr>
      <vt:lpstr>Dana Desa</vt:lpstr>
      <vt:lpstr>Takterduga</vt:lpstr>
      <vt:lpstr>'Belanja Langsung'!Print_Area</vt:lpstr>
      <vt:lpstr>'Belanja Tidak Langsung'!Print_Area</vt:lpstr>
      <vt:lpstr>'Daftar Isi'!Print_Area</vt:lpstr>
      <vt:lpstr>opd!Print_Area</vt:lpstr>
      <vt:lpstr>'Belanja Langsung'!Print_Titles</vt:lpstr>
      <vt:lpstr>BPBD!Print_Titles</vt:lpstr>
      <vt:lpstr>Capil!Print_Titles</vt:lpstr>
      <vt:lpstr>'Daftar Isi'!Print_Titles</vt:lpstr>
      <vt:lpstr>Dikbud!Print_Titles</vt:lpstr>
      <vt:lpstr>dinkes!Print_Titles</vt:lpstr>
      <vt:lpstr>Dinsos!Print_Titles</vt:lpstr>
      <vt:lpstr>Disarpus!Print_Titles</vt:lpstr>
      <vt:lpstr>Disdag!Print_Titles</vt:lpstr>
      <vt:lpstr>Dishub!Print_Titles</vt:lpstr>
      <vt:lpstr>Diskanak!Print_Titles</vt:lpstr>
      <vt:lpstr>Diskominfo!Print_Titles</vt:lpstr>
      <vt:lpstr>Dispar!Print_Titles</vt:lpstr>
      <vt:lpstr>Dispermades!Print_Titles</vt:lpstr>
      <vt:lpstr>Distan!Print_Titles</vt:lpstr>
      <vt:lpstr>DLH!Print_Titles</vt:lpstr>
      <vt:lpstr>DP3AKB!Print_Titles</vt:lpstr>
      <vt:lpstr>DPUPR!Print_Titles</vt:lpstr>
      <vt:lpstr>DTMPTSP!Print_Titles</vt:lpstr>
      <vt:lpstr>Jtp!Print_Titles</vt:lpstr>
      <vt:lpstr>Jtys!Print_Titles</vt:lpstr>
      <vt:lpstr>Kesbangpol!Print_Titles</vt:lpstr>
      <vt:lpstr>opd!Print_Titles</vt:lpstr>
      <vt:lpstr>SatpolPP!Print_Titles</vt:lpstr>
      <vt:lpstr>Setda!Print_Titles</vt:lpstr>
      <vt:lpstr>Setwan!Print_Titles</vt:lpstr>
      <vt:lpstr>Twmangu!Print_Titles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cpu</dc:creator>
  <cp:lastModifiedBy>RencBaper</cp:lastModifiedBy>
  <cp:lastPrinted>2019-03-04T01:23:12Z</cp:lastPrinted>
  <dcterms:created xsi:type="dcterms:W3CDTF">2017-01-04T02:39:11Z</dcterms:created>
  <dcterms:modified xsi:type="dcterms:W3CDTF">2019-03-08T02:28:53Z</dcterms:modified>
</cp:coreProperties>
</file>