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PUPR\REKAPITULASI ANGGARAN 2024\"/>
    </mc:Choice>
  </mc:AlternateContent>
  <xr:revisionPtr revIDLastSave="0" documentId="13_ncr:1_{B8799748-E69D-4B33-8AA5-2E3091F0A3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definedNames>
    <definedName name="_xlnm.Print_Area" localSheetId="0">Sheet2!$A$1:$AD$198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8" i="2" l="1"/>
  <c r="J188" i="2"/>
  <c r="F188" i="2"/>
  <c r="X181" i="2"/>
  <c r="W181" i="2"/>
  <c r="X180" i="2"/>
  <c r="W180" i="2"/>
  <c r="X173" i="2"/>
  <c r="W173" i="2"/>
  <c r="X172" i="2"/>
  <c r="W172" i="2"/>
  <c r="X171" i="2"/>
  <c r="W171" i="2"/>
  <c r="X170" i="2"/>
  <c r="W170" i="2"/>
  <c r="X169" i="2"/>
  <c r="W169" i="2"/>
  <c r="X168" i="2"/>
  <c r="W168" i="2"/>
  <c r="X167" i="2"/>
  <c r="W167" i="2"/>
  <c r="X166" i="2"/>
  <c r="W166" i="2"/>
  <c r="X164" i="2"/>
  <c r="W164" i="2"/>
  <c r="X162" i="2"/>
  <c r="W162" i="2"/>
  <c r="X161" i="2"/>
  <c r="W161" i="2"/>
  <c r="X159" i="2"/>
  <c r="W159" i="2"/>
  <c r="E157" i="2"/>
  <c r="E188" i="2" s="1"/>
  <c r="X155" i="2"/>
  <c r="W155" i="2"/>
  <c r="X153" i="2"/>
  <c r="W153" i="2"/>
  <c r="X152" i="2"/>
  <c r="W152" i="2"/>
  <c r="X151" i="2"/>
  <c r="W151" i="2"/>
  <c r="X149" i="2"/>
  <c r="W149" i="2"/>
  <c r="X147" i="2"/>
  <c r="W147" i="2"/>
  <c r="X146" i="2"/>
  <c r="W146" i="2"/>
  <c r="X145" i="2"/>
  <c r="W145" i="2"/>
  <c r="X142" i="2"/>
  <c r="W142" i="2"/>
  <c r="A141" i="2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X136" i="2"/>
  <c r="W136" i="2"/>
  <c r="A134" i="2"/>
  <c r="A135" i="2" s="1"/>
  <c r="A136" i="2" s="1"/>
  <c r="A137" i="2" s="1"/>
  <c r="A138" i="2" s="1"/>
  <c r="X130" i="2"/>
  <c r="W130" i="2"/>
  <c r="X129" i="2"/>
  <c r="W129" i="2"/>
  <c r="X128" i="2"/>
  <c r="W128" i="2"/>
  <c r="X127" i="2"/>
  <c r="W127" i="2"/>
  <c r="W126" i="2"/>
  <c r="N126" i="2"/>
  <c r="X126" i="2" s="1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E100" i="2" l="1"/>
  <c r="J100" i="2"/>
  <c r="V100" i="2"/>
  <c r="E44" i="2"/>
  <c r="F44" i="2"/>
  <c r="J44" i="2"/>
  <c r="X99" i="2"/>
  <c r="W99" i="2"/>
  <c r="O99" i="2"/>
  <c r="X97" i="2"/>
  <c r="W97" i="2"/>
  <c r="O97" i="2"/>
  <c r="X96" i="2"/>
  <c r="W96" i="2"/>
  <c r="O96" i="2"/>
  <c r="X95" i="2"/>
  <c r="W95" i="2"/>
  <c r="O95" i="2"/>
  <c r="X94" i="2"/>
  <c r="W94" i="2"/>
  <c r="O94" i="2"/>
  <c r="X93" i="2"/>
  <c r="W93" i="2"/>
  <c r="O93" i="2"/>
  <c r="X92" i="2"/>
  <c r="W92" i="2"/>
  <c r="O92" i="2"/>
  <c r="X90" i="2"/>
  <c r="W90" i="2"/>
  <c r="O90" i="2"/>
  <c r="X89" i="2"/>
  <c r="W89" i="2"/>
  <c r="O89" i="2"/>
  <c r="X88" i="2"/>
  <c r="W88" i="2"/>
  <c r="O88" i="2"/>
  <c r="F88" i="2"/>
  <c r="X87" i="2"/>
  <c r="W87" i="2"/>
  <c r="O87" i="2"/>
  <c r="F87" i="2"/>
  <c r="X86" i="2"/>
  <c r="W86" i="2"/>
  <c r="O86" i="2"/>
  <c r="F86" i="2"/>
  <c r="X85" i="2"/>
  <c r="W85" i="2"/>
  <c r="O85" i="2"/>
  <c r="F85" i="2"/>
  <c r="X84" i="2"/>
  <c r="W84" i="2"/>
  <c r="O84" i="2"/>
  <c r="F84" i="2"/>
  <c r="X83" i="2"/>
  <c r="W83" i="2"/>
  <c r="O83" i="2"/>
  <c r="F83" i="2"/>
  <c r="X82" i="2"/>
  <c r="W82" i="2"/>
  <c r="O82" i="2"/>
  <c r="F82" i="2"/>
  <c r="X81" i="2"/>
  <c r="W81" i="2"/>
  <c r="O81" i="2"/>
  <c r="F81" i="2"/>
  <c r="X80" i="2"/>
  <c r="W80" i="2"/>
  <c r="O80" i="2"/>
  <c r="F80" i="2"/>
  <c r="X79" i="2"/>
  <c r="W79" i="2"/>
  <c r="O79" i="2"/>
  <c r="X78" i="2"/>
  <c r="W78" i="2"/>
  <c r="O78" i="2"/>
  <c r="X77" i="2"/>
  <c r="W77" i="2"/>
  <c r="O77" i="2"/>
  <c r="X76" i="2"/>
  <c r="W76" i="2"/>
  <c r="O76" i="2"/>
  <c r="X75" i="2"/>
  <c r="W75" i="2"/>
  <c r="O75" i="2"/>
  <c r="X74" i="2"/>
  <c r="W74" i="2"/>
  <c r="O74" i="2"/>
  <c r="X73" i="2"/>
  <c r="W73" i="2"/>
  <c r="O73" i="2"/>
  <c r="X72" i="2"/>
  <c r="W72" i="2"/>
  <c r="O72" i="2"/>
  <c r="X71" i="2"/>
  <c r="W71" i="2"/>
  <c r="O71" i="2"/>
  <c r="X70" i="2"/>
  <c r="W70" i="2"/>
  <c r="O70" i="2"/>
  <c r="X69" i="2"/>
  <c r="W69" i="2"/>
  <c r="O69" i="2"/>
  <c r="X68" i="2"/>
  <c r="W68" i="2"/>
  <c r="O68" i="2"/>
  <c r="X67" i="2"/>
  <c r="W67" i="2"/>
  <c r="O67" i="2"/>
  <c r="X66" i="2"/>
  <c r="W66" i="2"/>
  <c r="O66" i="2"/>
  <c r="X65" i="2"/>
  <c r="W65" i="2"/>
  <c r="O65" i="2"/>
  <c r="X64" i="2"/>
  <c r="W64" i="2"/>
  <c r="O64" i="2"/>
  <c r="X63" i="2"/>
  <c r="W63" i="2"/>
  <c r="O63" i="2"/>
  <c r="X62" i="2"/>
  <c r="W62" i="2"/>
  <c r="O62" i="2"/>
  <c r="X61" i="2"/>
  <c r="W61" i="2"/>
  <c r="O61" i="2"/>
  <c r="X60" i="2"/>
  <c r="W60" i="2"/>
  <c r="O60" i="2"/>
  <c r="X59" i="2"/>
  <c r="W59" i="2"/>
  <c r="O59" i="2"/>
  <c r="X58" i="2"/>
  <c r="W58" i="2"/>
  <c r="O58" i="2"/>
  <c r="X57" i="2"/>
  <c r="W57" i="2"/>
  <c r="O57" i="2"/>
  <c r="X56" i="2"/>
  <c r="W56" i="2"/>
  <c r="O56" i="2"/>
  <c r="X55" i="2"/>
  <c r="W55" i="2"/>
  <c r="O55" i="2"/>
  <c r="X54" i="2"/>
  <c r="W54" i="2"/>
  <c r="O54" i="2"/>
  <c r="X53" i="2"/>
  <c r="W53" i="2"/>
  <c r="O53" i="2"/>
  <c r="X52" i="2"/>
  <c r="W52" i="2"/>
  <c r="O52" i="2"/>
  <c r="X51" i="2"/>
  <c r="W51" i="2"/>
  <c r="O51" i="2"/>
  <c r="X50" i="2"/>
  <c r="W50" i="2"/>
  <c r="O50" i="2"/>
  <c r="X48" i="2"/>
  <c r="W48" i="2"/>
  <c r="O48" i="2"/>
  <c r="X47" i="2"/>
  <c r="W47" i="2"/>
  <c r="O47" i="2"/>
  <c r="X43" i="2"/>
  <c r="W43" i="2"/>
  <c r="X37" i="2"/>
  <c r="W37" i="2"/>
  <c r="X36" i="2"/>
  <c r="W36" i="2"/>
  <c r="A36" i="2"/>
  <c r="A37" i="2" s="1"/>
  <c r="X35" i="2"/>
  <c r="W35" i="2"/>
  <c r="X29" i="2"/>
  <c r="W29" i="2"/>
  <c r="X27" i="2"/>
  <c r="W27" i="2"/>
  <c r="X26" i="2"/>
  <c r="W26" i="2"/>
  <c r="X25" i="2"/>
  <c r="W25" i="2"/>
  <c r="X24" i="2"/>
  <c r="W24" i="2"/>
  <c r="V23" i="2"/>
  <c r="X23" i="2" s="1"/>
  <c r="X22" i="2"/>
  <c r="W22" i="2"/>
  <c r="V21" i="2"/>
  <c r="X21" i="2" s="1"/>
  <c r="V20" i="2"/>
  <c r="X20" i="2" s="1"/>
  <c r="X19" i="2"/>
  <c r="W19" i="2"/>
  <c r="X18" i="2"/>
  <c r="W18" i="2"/>
  <c r="V17" i="2"/>
  <c r="W17" i="2" s="1"/>
  <c r="X16" i="2"/>
  <c r="W16" i="2"/>
  <c r="V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9" i="2" s="1"/>
  <c r="X14" i="2"/>
  <c r="W14" i="2"/>
  <c r="V44" i="2" l="1"/>
  <c r="F100" i="2"/>
  <c r="W20" i="2"/>
  <c r="W23" i="2"/>
  <c r="W15" i="2"/>
  <c r="X17" i="2"/>
  <c r="W21" i="2"/>
  <c r="X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tc={698F309E-4CF1-4443-BC29-76BCE98F7099}</author>
    <author>tc={C3A4F1EF-4D1C-4D93-A97E-91ED402CA2E3}</author>
  </authors>
  <commentList>
    <comment ref="I133" authorId="0" shapeId="0" xr:uid="{698F309E-4CF1-4443-BC29-76BCE98F7099}">
      <text>
        <t>[Threaded comment]
Your version of Excel allows you to read this threaded comment; however, any edits to it will get removed if the file is opened in a newer version of Excel. Learn more: https://go.microsoft.com/fwlink/?linkid=870924
Comment:
    28 AGUST - 25 DES 2023</t>
      </text>
    </comment>
    <comment ref="P133" authorId="1" shapeId="0" xr:uid="{C3A4F1EF-4D1C-4D93-A97E-91ED402CA2E3}">
      <text>
        <t>[Threaded comment]
Your version of Excel allows you to read this threaded comment; however, any edits to it will get removed if the file is opened in a newer version of Excel. Learn more: https://go.microsoft.com/fwlink/?linkid=870924
Comment:
    28 AGUST - 25 DES 2023</t>
      </text>
    </comment>
  </commentList>
</comments>
</file>

<file path=xl/sharedStrings.xml><?xml version="1.0" encoding="utf-8"?>
<sst xmlns="http://schemas.openxmlformats.org/spreadsheetml/2006/main" count="1920" uniqueCount="775">
  <si>
    <t>REKAPITULASI ANGGARAN DAN REALISASI BELANJA INFRASTRUKTUR</t>
  </si>
  <si>
    <t>KABUPATEN KARANGANYAR TAHUN 2024</t>
  </si>
  <si>
    <t>No</t>
  </si>
  <si>
    <t>Program/Kegiatan/Paket</t>
  </si>
  <si>
    <t>Lokasi</t>
  </si>
  <si>
    <t>Kelurahan/Desa</t>
  </si>
  <si>
    <t>Kecamatan</t>
  </si>
  <si>
    <t>Pelaksana/Penyedia Jasa</t>
  </si>
  <si>
    <t>Kontrak</t>
  </si>
  <si>
    <t>Nomor</t>
  </si>
  <si>
    <t>Tanggal</t>
  </si>
  <si>
    <t>Addendum Terakhir</t>
  </si>
  <si>
    <t>Addendum Ke-</t>
  </si>
  <si>
    <t>Jangka Waktu Kontrak</t>
  </si>
  <si>
    <t>Tanggal Mulai</t>
  </si>
  <si>
    <t>Tanggal Selesai</t>
  </si>
  <si>
    <t>Belum</t>
  </si>
  <si>
    <t>Sudah</t>
  </si>
  <si>
    <t>Prestasi Fisik</t>
  </si>
  <si>
    <t>%</t>
  </si>
  <si>
    <t>Realisasi Pembayaran</t>
  </si>
  <si>
    <t>(Rp)</t>
  </si>
  <si>
    <t>% thd</t>
  </si>
  <si>
    <t>Pagu</t>
  </si>
  <si>
    <t>Metode Pengadaan Barang/Jasa</t>
  </si>
  <si>
    <t>Jenis Kontrak</t>
  </si>
  <si>
    <t>Jenis Belanja</t>
  </si>
  <si>
    <t>Pelaksana Kegiatan</t>
  </si>
  <si>
    <t>PPK</t>
  </si>
  <si>
    <t>PPTK</t>
  </si>
  <si>
    <t>Staf/Pengawas Teknis</t>
  </si>
  <si>
    <t>PHO/BAST</t>
  </si>
  <si>
    <t>Nilai (Rp)</t>
  </si>
  <si>
    <t>Program: 01.03.02 Program Pengelolaan Sumber Daya Air</t>
  </si>
  <si>
    <t>Kegiatan: 1.03.02.2.02 Pengembangan dan Pengelolaan Sistem Irigasi Primer dan Sekunder pada Daerah Irigasi yang Luasnya di Bawah 1000 Ha dalam 1 (Satu) Daerah Kabupaten/Kota</t>
  </si>
  <si>
    <t>Sub Kegiatan: 1.03.02.2.02.0002 Pembangunan Jaringan Irigasi Permukaan</t>
  </si>
  <si>
    <t>Perbaikan Jaringan Irigasi DI Kedung Pelem</t>
  </si>
  <si>
    <t>Perbaikan Jaringan Irigasi DI Dondong</t>
  </si>
  <si>
    <t>Perbaikan Jaringan Irigasi DI Tlobo</t>
  </si>
  <si>
    <t>Perbaikan Jaringan Irigasi DI Bangsri</t>
  </si>
  <si>
    <t>Perbaikan Jaringan Irigasi DI Dung Gudel</t>
  </si>
  <si>
    <t>Perbaikan Jaringan Irigasi DI Semut</t>
  </si>
  <si>
    <t>Perbaikan Jaringan Irigasi DI Jungkeh</t>
  </si>
  <si>
    <t>Perbaikan Jaringan Irigasi DI Sekuwung</t>
  </si>
  <si>
    <t>Perbaikan Jaringan Irigasi DI Sekucing</t>
  </si>
  <si>
    <t>Perbaikan Jaringan Irigasi DI Sipenggung</t>
  </si>
  <si>
    <t xml:space="preserve">Perbaikan Jaringan Irigasi DI Dlangin </t>
  </si>
  <si>
    <t>Perbaikan Jaringan Irigasi DI Goro</t>
  </si>
  <si>
    <t>Perbaikan Jaringan Irigasi DI Sejambon</t>
  </si>
  <si>
    <t>Perbaikan Jaringan Irigasi DI Mojorejo</t>
  </si>
  <si>
    <t>Sub Kegiatan: 1.03.02.2.02.0014 Rehabilitasi Jaringan Irigasi Permukaan</t>
  </si>
  <si>
    <t>Peningkatan Jaringan Irigasi DI Banjaransari</t>
  </si>
  <si>
    <t>Peningkatan Jaringan Irigasi DI Sitempur</t>
  </si>
  <si>
    <t>Peningkatan Jaringan Irigasi DI Kedung Manggis</t>
  </si>
  <si>
    <t>Sub Kegiatan: 1.03.02.2.02.0021 Operasi dan Pemeliharaan Jaringan Irigasi Permukaan</t>
  </si>
  <si>
    <t>Pengerukan Sedimen dan Perbaikan Jaringan Irigasi</t>
  </si>
  <si>
    <t>Kabupaten Karanganyar</t>
  </si>
  <si>
    <t>Kebakkramat</t>
  </si>
  <si>
    <t>Jumantono</t>
  </si>
  <si>
    <t>Mojogedang</t>
  </si>
  <si>
    <t>Banjarharjo</t>
  </si>
  <si>
    <t>Ngunut</t>
  </si>
  <si>
    <t>Ngadirejo</t>
  </si>
  <si>
    <t xml:space="preserve">Popongan 
</t>
  </si>
  <si>
    <t>Karanganyar</t>
  </si>
  <si>
    <t xml:space="preserve"> Ngargoyoso</t>
  </si>
  <si>
    <t>Karangpandan</t>
  </si>
  <si>
    <t>Ngargoyoso</t>
  </si>
  <si>
    <t>Matesih</t>
  </si>
  <si>
    <t>Tawangmangu</t>
  </si>
  <si>
    <t>Jumapolo</t>
  </si>
  <si>
    <t>Jatipuro</t>
  </si>
  <si>
    <t>Rehabilitasi Embng Jungke</t>
  </si>
  <si>
    <t>B. Bantuan Keuangan(BANKEU) Perovinsi Jawa Tengah</t>
  </si>
  <si>
    <t>A. Dana Alokasi Umum (DAU)</t>
  </si>
  <si>
    <t>Dana Alokasi Umum (DAU)</t>
  </si>
  <si>
    <t>Dana Alokasi Khusus (DAK)</t>
  </si>
  <si>
    <t>Pereng</t>
  </si>
  <si>
    <t>Bangsri</t>
  </si>
  <si>
    <t>Pojok</t>
  </si>
  <si>
    <t>Jatirejo</t>
  </si>
  <si>
    <t>Dawung</t>
  </si>
  <si>
    <t>Karanglo</t>
  </si>
  <si>
    <t>Blorong</t>
  </si>
  <si>
    <t>Ngadiluwih</t>
  </si>
  <si>
    <t>Paseban</t>
  </si>
  <si>
    <t>Jatikuwung</t>
  </si>
  <si>
    <t>Sepanjang</t>
  </si>
  <si>
    <t>Gayamdompo</t>
  </si>
  <si>
    <t>Nilai HPS                      (Rp)</t>
  </si>
  <si>
    <t>Nilai Pagu APBD (Rp)</t>
  </si>
  <si>
    <t>CV, SATRIA UTAMA</t>
  </si>
  <si>
    <t>CV. SURYO ADHI UTOMO</t>
  </si>
  <si>
    <t xml:space="preserve"> CV. AZZA</t>
  </si>
  <si>
    <t>CV. ZHAFRAN JAYA KONSTRUKSI</t>
  </si>
  <si>
    <t>CV. PERISAI BANGSA</t>
  </si>
  <si>
    <t>CV. BINTANG SAKTI</t>
  </si>
  <si>
    <t>CV. GARUDA WISNU KENCANA</t>
  </si>
  <si>
    <t>CV. KARYA MUDA</t>
  </si>
  <si>
    <t>CV. TUNJUNG JAYA</t>
  </si>
  <si>
    <t>CV. AZZA</t>
  </si>
  <si>
    <t>CV. Makaraya Mandiri</t>
  </si>
  <si>
    <t>CV. LEGRA SEJAHTERA</t>
  </si>
  <si>
    <t>CV. CENTRAL KARYA</t>
  </si>
  <si>
    <t>CV. DUTA KALINGGA</t>
  </si>
  <si>
    <t>Jumlah</t>
  </si>
  <si>
    <t>Jungke</t>
  </si>
  <si>
    <t>027/SDA.PK.7.03/PPK/VI/2024</t>
  </si>
  <si>
    <t>027/SDA.PK.3.03/PPK/VI/2024</t>
  </si>
  <si>
    <t>027/SDA.PK.5.03/PPK/VI/2024</t>
  </si>
  <si>
    <t>027/SDA.PK.6.03/PPK/VI/2024</t>
  </si>
  <si>
    <t>027/SDA.PK.4.03/PPK/VI/2024</t>
  </si>
  <si>
    <t>027/SDA.PK.1.03/PPK/VI/2024</t>
  </si>
  <si>
    <t>027/SDA.PK.2.03/PPK/VI/2024</t>
  </si>
  <si>
    <t>027/SDA.PK.8.03/PPK/VI/2024</t>
  </si>
  <si>
    <t>027/SDA.PK.11.03/PPK/VI/2024</t>
  </si>
  <si>
    <t>027/SDA.PK.9.03/PPK/VI/2024</t>
  </si>
  <si>
    <t>027/SDA.PK.14.03/PPK/VII/2024</t>
  </si>
  <si>
    <t>027/SDA.PK.10.03/PPK/VI/2024</t>
  </si>
  <si>
    <t>027/SDA.PK.12.03/PPK/VI/2024</t>
  </si>
  <si>
    <t>027/SDA.PK.13.03/PPK/VI/2024</t>
  </si>
  <si>
    <t>11 Juni 2024</t>
  </si>
  <si>
    <t>5 Juni 2024</t>
  </si>
  <si>
    <t>28 Juni 2024</t>
  </si>
  <si>
    <t>24 Juni 2024</t>
  </si>
  <si>
    <t>26 Juni 2024</t>
  </si>
  <si>
    <t>12 Juli 2024</t>
  </si>
  <si>
    <t>27 Juni 2024</t>
  </si>
  <si>
    <t>24 Januari 2024</t>
  </si>
  <si>
    <t>027/SDA.PK.1.03/PPK/I/2024</t>
  </si>
  <si>
    <t>027/SDA.PK.18.03/PPK/VI/2024</t>
  </si>
  <si>
    <t>027/SDA.PK.17.03/PPK/VI/2024</t>
  </si>
  <si>
    <t>16 Agustus 2024</t>
  </si>
  <si>
    <t>027/SDA.PK.19.03/PPK/VIII/2024</t>
  </si>
  <si>
    <t>17 Juli 2024</t>
  </si>
  <si>
    <t>027/SDA.PK.15.03/PPK/VII/2024</t>
  </si>
  <si>
    <t>-</t>
  </si>
  <si>
    <t>14 Oktober 2024</t>
  </si>
  <si>
    <t>25 Oktober 2024</t>
  </si>
  <si>
    <t>24 Oktober 2024</t>
  </si>
  <si>
    <t>21 Juni 2024</t>
  </si>
  <si>
    <t>13 November</t>
  </si>
  <si>
    <t>25 September 2024</t>
  </si>
  <si>
    <t>24 September 2024</t>
  </si>
  <si>
    <t>9 Oktober 2024</t>
  </si>
  <si>
    <t>23 September 2024</t>
  </si>
  <si>
    <t>21 September 2024</t>
  </si>
  <si>
    <t>2 September 2024</t>
  </si>
  <si>
    <t>8 September 2024</t>
  </si>
  <si>
    <t>15 Agustus 2024</t>
  </si>
  <si>
    <t>027/SDA.PK.3.07/PPK/VIII/2024</t>
  </si>
  <si>
    <t>28 Agustus 2024</t>
  </si>
  <si>
    <t>027/SDA.PK.6.07/PPK/VIII/2024</t>
  </si>
  <si>
    <t>027/SDA.PK.2.07/PPK/VIII/2024</t>
  </si>
  <si>
    <t>10 September 2024</t>
  </si>
  <si>
    <t>027/SDA.PK.8.07/PPK/IX/2024</t>
  </si>
  <si>
    <t>29 Agustus 2024</t>
  </si>
  <si>
    <t>027/SDA.PK.11.07/PPK/VIII/2024</t>
  </si>
  <si>
    <t>E-PL</t>
  </si>
  <si>
    <t>Tender Dini</t>
  </si>
  <si>
    <t>E-Katalog</t>
  </si>
  <si>
    <t>Harga Satuan</t>
  </si>
  <si>
    <t>Jasa Konstruksi</t>
  </si>
  <si>
    <t>CV. RANCANG JAYA DISAIN</t>
  </si>
  <si>
    <t>CV. TUNAS</t>
  </si>
  <si>
    <t>CV. PRABA ENGINEERING SERVICES INDONESIA</t>
  </si>
  <si>
    <t>ABDURRAHMAN IHSAN S., S.T.</t>
  </si>
  <si>
    <t>KARMANTO, S.T.</t>
  </si>
  <si>
    <t>DEWI SETYARINI, S.T., M.T.</t>
  </si>
  <si>
    <t>HARNOWO AGUS KARJONO</t>
  </si>
  <si>
    <t>SUPARDI</t>
  </si>
  <si>
    <t>NARYONO</t>
  </si>
  <si>
    <t>AJENG KARTIKA N. S., S.T.</t>
  </si>
  <si>
    <t>ADITYA WIDYAMURTI, A.Md.</t>
  </si>
  <si>
    <t>DINAS PEKERJAAN UMUM DAN PERUMAHAN RAKYAT</t>
  </si>
  <si>
    <t>Pembangunan Broncaptering (Bangunan Penyuplai Air) Desa Cumpleng Tawangmangu</t>
  </si>
  <si>
    <t xml:space="preserve">Desa Cumpleng </t>
  </si>
  <si>
    <t>CV. KENAR KONSTRUKSINDO</t>
  </si>
  <si>
    <t>600.1.15/1.15/PPK.2/VI/2024</t>
  </si>
  <si>
    <t>HARGA SATUAN</t>
  </si>
  <si>
    <t>Belanja Barang untuk dijual/ diserahkan kepada masyarakat</t>
  </si>
  <si>
    <t>Fajar Amien, S.T., M.Si.</t>
  </si>
  <si>
    <t>Tri Maryanto</t>
  </si>
  <si>
    <t>Pembangunan Broncaptering (Bangunan Penyuplai Air) Dusun Banaran RT 04 &amp; RT 05 RW 01 Desa Plosorejo Kecamatan Kerjo</t>
  </si>
  <si>
    <t xml:space="preserve">Desa Plosorejo </t>
  </si>
  <si>
    <t>Kecamatan Kerjo</t>
  </si>
  <si>
    <t>CV. ARBETT KONSTRUKSINDO</t>
  </si>
  <si>
    <t>600.1.15/2.15/PPK.2/VI/2024</t>
  </si>
  <si>
    <t>Sukiran</t>
  </si>
  <si>
    <t>Pembangunan SPAM Dusun Geneng Desa Karangpandan Kec. Karangpandan Kab. Karanganyar</t>
  </si>
  <si>
    <t xml:space="preserve">Desa Karangpandan </t>
  </si>
  <si>
    <t>Kec. Karangpandan</t>
  </si>
  <si>
    <t>Geser Perubahan</t>
  </si>
  <si>
    <t>Pembangunan SPAM Dusun Ngegot Desa Selokaton Kec. Gondangrejo</t>
  </si>
  <si>
    <t xml:space="preserve">Desa Selokaton </t>
  </si>
  <si>
    <t>Kec. Gondangrejo</t>
  </si>
  <si>
    <t>CV. AIREN GEMILANG</t>
  </si>
  <si>
    <t>600.1.15/4.15/PPK.4/VII/2024</t>
  </si>
  <si>
    <t>Dian Retno Anugrah, S.T., M.T.</t>
  </si>
  <si>
    <t>Fatkhurrahman</t>
  </si>
  <si>
    <t>Pembangunan SPAM Kopenan RW 9 Desa Bangsri Kec. Karangpandan</t>
  </si>
  <si>
    <t xml:space="preserve">Desa Bangsri </t>
  </si>
  <si>
    <t>CV. SEKAR PRATAMA</t>
  </si>
  <si>
    <t>600.1.15/5.15/PPK.2/VII/2024</t>
  </si>
  <si>
    <t>Sri Wulandari</t>
  </si>
  <si>
    <t>Pembangunan Sumur Air Bersih Dukuh Kaliboto, Desa Kaliboto, Kec. Mojogedang</t>
  </si>
  <si>
    <t xml:space="preserve">Desa Kaliboto, </t>
  </si>
  <si>
    <t>Kec. Mojogedang</t>
  </si>
  <si>
    <t>CV. ADHI LAKSANA</t>
  </si>
  <si>
    <t>600.1.15/6.15/PPK.3/VI/2024</t>
  </si>
  <si>
    <t>Farid Achmadi, S.T., M.T.</t>
  </si>
  <si>
    <t>Fabian Indra A</t>
  </si>
  <si>
    <t>Pembangunan Sumur Air Bersih Pasar Lodolo, Dukuh Joho, Desa Kaliboto, Kec. Mojogedang</t>
  </si>
  <si>
    <t>CV. ADHI HUTOMO</t>
  </si>
  <si>
    <t>600.1.15/7.15/PPK.3/VI/2024</t>
  </si>
  <si>
    <t>Pembangunan Sumur Air Bersih dan Bak Tampungan, Dusun Druju RT01-RW02 RW 5 Desa Karangsari, Kecamatan Jatiyoso</t>
  </si>
  <si>
    <t xml:space="preserve">Desa Karangsari, </t>
  </si>
  <si>
    <t>Kecamatan Jatiyoso</t>
  </si>
  <si>
    <t>CV. JOLO SUTRO</t>
  </si>
  <si>
    <t>600.1.15/8.15/PPK.2/VII/2024</t>
  </si>
  <si>
    <t>Pembangunan Sumur Dusun Balong Desa Kedawung</t>
  </si>
  <si>
    <t>Desa Kedawung</t>
  </si>
  <si>
    <t>CV. TIRTA AISH ABADI</t>
  </si>
  <si>
    <t>600.1.5/48.15/PPK.2/VII/2024</t>
  </si>
  <si>
    <t>Pipanisasi Air Minum Dusun Ngemplak Kec. Karangpandan, Kab. Karanganyar</t>
  </si>
  <si>
    <t xml:space="preserve">Dusun Ngemplak </t>
  </si>
  <si>
    <t>600.1.15/10.15/PPK.2/VII/2024</t>
  </si>
  <si>
    <t>Pipanisasi Air Minum RT 04 RW 02 Tawangmangu</t>
  </si>
  <si>
    <t xml:space="preserve">Desa Tawangmangu, </t>
  </si>
  <si>
    <t>Kec. Tawangmangu</t>
  </si>
  <si>
    <t>CV. REDJO PAWIRO</t>
  </si>
  <si>
    <t>600.1.15/11.15/PPK.2/VII/2024</t>
  </si>
  <si>
    <t>Purwanto Supriyatmojo</t>
  </si>
  <si>
    <t>Pipanisasi Dukuh Dukuhan, Desa Tohkuning, Kecamatan Karangpandan</t>
  </si>
  <si>
    <t xml:space="preserve">Desa Tohkuning, </t>
  </si>
  <si>
    <t>Kecamatan Karangpandan</t>
  </si>
  <si>
    <t>CV. JACK KINDO</t>
  </si>
  <si>
    <t>600.1.15/12.15/PPK.2/VII/2024</t>
  </si>
  <si>
    <t>Latifa Tunnisa ZZ</t>
  </si>
  <si>
    <t>Sumur Bor Dalam Dusun Kerten RW 09 Kelurahan Jantiharjo, Kecamatan Karanganyar</t>
  </si>
  <si>
    <t xml:space="preserve">Kelurahan Jantiharjo, </t>
  </si>
  <si>
    <t>Kecamatan Karanganyar</t>
  </si>
  <si>
    <t>CV. SENENG PRANATA TIRTA</t>
  </si>
  <si>
    <t>600.1.15/13.15/PPK.1/VI/2024</t>
  </si>
  <si>
    <t>Ari Wibowo, S.T., M.M.</t>
  </si>
  <si>
    <t>Novi Uswatun K</t>
  </si>
  <si>
    <t>Sumur Bor Dalam, Lingkungan Banaran Kelurahan Jantiharjo Kecamatan Karanganyar</t>
  </si>
  <si>
    <t>600.1.15/14.15/PPK.1/VI/2024</t>
  </si>
  <si>
    <t>Yusuf Suryoaji</t>
  </si>
  <si>
    <t>Pembangunan SPAM Desa Wonokeling Kecamatan Jatiyoso</t>
  </si>
  <si>
    <t xml:space="preserve">Desa Wonokeling </t>
  </si>
  <si>
    <t>CV. ADHI BAYU MUSTIKA</t>
  </si>
  <si>
    <t>600.1.16/15.15/PPK.2/VII/2024</t>
  </si>
  <si>
    <t>CV. ASANKA KARYA</t>
  </si>
  <si>
    <t>Pembangunan SPAM Desa Bakalan Kecamatan Jumapolo</t>
  </si>
  <si>
    <t xml:space="preserve">Desa Bakalan </t>
  </si>
  <si>
    <t>Kecamatan Jumapolo</t>
  </si>
  <si>
    <t>600.1.16/16.15/PPK.4/VII/2024</t>
  </si>
  <si>
    <t>CV. BINTANG CIPTA PESONA</t>
  </si>
  <si>
    <t>Pembangunan SPAM Desa Genengan Kecamatan Jumantono</t>
  </si>
  <si>
    <t xml:space="preserve">Desa Genengan </t>
  </si>
  <si>
    <t>Kecamatan Jumantono</t>
  </si>
  <si>
    <t>600.1.16/17.15/PPK.5/VII/2024</t>
  </si>
  <si>
    <t>Handoko Putro, S.T.</t>
  </si>
  <si>
    <t>CV. ANGGAR LAKSITA</t>
  </si>
  <si>
    <t>Pembangunan SPAM Desa Jaten Kecamatan Jaten</t>
  </si>
  <si>
    <t xml:space="preserve">Desa Jaten </t>
  </si>
  <si>
    <t>Kecamatan Jaten</t>
  </si>
  <si>
    <t>600.1.16/18.15/PPK.2/VII/2024</t>
  </si>
  <si>
    <t>PT. SKALA PILAR LIMA</t>
  </si>
  <si>
    <t>Pembangunan SPAM Desa Jatiwarno Kecamatan Jatipuro</t>
  </si>
  <si>
    <t xml:space="preserve">Desa Jatiwarno </t>
  </si>
  <si>
    <t>Kecamatan Jatipuro</t>
  </si>
  <si>
    <t>600.1.16/19.15/PPK.2/VII/2024</t>
  </si>
  <si>
    <t>Pembangunan SPAM Desa Jumapolo Kecamatan Jumapolo</t>
  </si>
  <si>
    <t xml:space="preserve">Desa Jumapolo </t>
  </si>
  <si>
    <t>600.1.16/20.15/PPK.4/VII/2024</t>
  </si>
  <si>
    <t>Pembangunan SPAM Desa Kadipiro Kecamatan Jumapolo</t>
  </si>
  <si>
    <t xml:space="preserve">Desa Kadipiro </t>
  </si>
  <si>
    <t>600.1.16/21.15/PPK.4/VII/2024</t>
  </si>
  <si>
    <t>Pembangunan SPAM Desa Kaling Kecamatan Tasikmadu</t>
  </si>
  <si>
    <t xml:space="preserve">Desa Kaling </t>
  </si>
  <si>
    <t>Kecamatan Tasikmadu</t>
  </si>
  <si>
    <t>600.1.16/22.15/PPK.5/VII/2024</t>
  </si>
  <si>
    <t>Pembangunan SPAM Desa Karangmojo Kecamatan Tasikmadu</t>
  </si>
  <si>
    <t xml:space="preserve">Desa Karangmojo </t>
  </si>
  <si>
    <t>600.1.16/23.15/PPK.4/VII/2024</t>
  </si>
  <si>
    <t>Pembangunan SPAM Desa Malanggaten Kecamatan Kebakkramat</t>
  </si>
  <si>
    <t xml:space="preserve">Desa Malanggaten </t>
  </si>
  <si>
    <t>Kecamatan Kebakkramat</t>
  </si>
  <si>
    <t>CV. LIA</t>
  </si>
  <si>
    <t>600.1.16/24.15/PPK.3/VII/2024</t>
  </si>
  <si>
    <t>Pembangunan SPAM Desa Pereng Kecamatan Mojogedang</t>
  </si>
  <si>
    <t xml:space="preserve">Desa Pereng </t>
  </si>
  <si>
    <t>Kecamatan Mojogedang</t>
  </si>
  <si>
    <t>CV. DIAN DEWI</t>
  </si>
  <si>
    <t>600.1.16/25.15/PPK.2/VII/2024</t>
  </si>
  <si>
    <t>CV. GRAHA CIPTA SELARAS</t>
  </si>
  <si>
    <t>Pembangunan SPAM Desa Petung Kecamatan Jatiyoso</t>
  </si>
  <si>
    <t xml:space="preserve">Desa Petung </t>
  </si>
  <si>
    <t>CV. ANGGUN TIRTA PERMATA</t>
  </si>
  <si>
    <t>600.1.16/26.15/PPK.2/VII/2024</t>
  </si>
  <si>
    <t>Pembangunan SPAM Desa Salam Kecamatan Karangpandan</t>
  </si>
  <si>
    <t xml:space="preserve">Desa Salam </t>
  </si>
  <si>
    <t>600.1.16/27.15/PPK.5/VII/2024</t>
  </si>
  <si>
    <t>Pembangunan SPAM Desa Seloromo Kecamatan Jenawi</t>
  </si>
  <si>
    <t xml:space="preserve">Desa Seloromo </t>
  </si>
  <si>
    <t>Kecamatan Jenawi</t>
  </si>
  <si>
    <t>600.1.16/28.15/PPK.2/VII/2024</t>
  </si>
  <si>
    <t>Pembangunan SPAM Desa Sringin Kecamatan Jumantono</t>
  </si>
  <si>
    <t xml:space="preserve">Desa Sringin </t>
  </si>
  <si>
    <t>600.1.16/29.15/PPK.2/VII/2024</t>
  </si>
  <si>
    <t>Pembangunan SPAM Desa Sukosari Kecamatan Jumantono</t>
  </si>
  <si>
    <t xml:space="preserve">Desa Sukosari </t>
  </si>
  <si>
    <t>600.1.16/30.15/PPK.4/VII/2024</t>
  </si>
  <si>
    <t>Pembangunan SPAM Desa Wonolopo Kecamatan Tasikmadu</t>
  </si>
  <si>
    <t xml:space="preserve">Desa Wonolopo </t>
  </si>
  <si>
    <t>600.1.16/31.15/PPK.3/VII/2024</t>
  </si>
  <si>
    <t>Pembangunan SPAM Kelurahan Bolong Kecamatan Karanganyar</t>
  </si>
  <si>
    <t xml:space="preserve">Kelurahan Bolong </t>
  </si>
  <si>
    <t>600.1.16/32.15/PPK.2/VII/2024</t>
  </si>
  <si>
    <t>Pengembangan Jaringan Distribusi dan Sambungan Rumah SPAM Desa Nangsri Kecamatan Kebakkramat</t>
  </si>
  <si>
    <t xml:space="preserve">Desa Nangsri </t>
  </si>
  <si>
    <t>CV. BERKAH RESTU IBU</t>
  </si>
  <si>
    <t>600.1.16/33.15/PPK.4/VII/2024</t>
  </si>
  <si>
    <t>Pembangunan SPALD-T Desa Jatipuro Kecamatan Jatipuro</t>
  </si>
  <si>
    <t xml:space="preserve">Desa Jatipuro </t>
  </si>
  <si>
    <t>TPS-KSM Jatipuro Sehat</t>
  </si>
  <si>
    <t>600.1.17.2/34/PPK.4/VI/2024</t>
  </si>
  <si>
    <t>Swakelola</t>
  </si>
  <si>
    <t>SWAKELOLA</t>
  </si>
  <si>
    <t>Pembangunan SPALD-T Desa Macanan Kecamatan Kebakkramat</t>
  </si>
  <si>
    <t xml:space="preserve">Desa Macanan </t>
  </si>
  <si>
    <t>TPS-KSM Bagastra Jaya</t>
  </si>
  <si>
    <t>600.1.17.2/35/PPK.4/VI/2024</t>
  </si>
  <si>
    <t>Pembangunan SPALD-T Desa Suruh Kecamatan Tasikmadu</t>
  </si>
  <si>
    <t xml:space="preserve">Desa Suruh </t>
  </si>
  <si>
    <t>TPS-KSM Manunggal Cipto Roso</t>
  </si>
  <si>
    <t>600.1.17.2/36/PPK.4/VI/2024</t>
  </si>
  <si>
    <t>Pengembangan SPALD-T Desa Kaling Kecamatan Tasikmadu</t>
  </si>
  <si>
    <t>TPS-KSM Kalingga Sehat</t>
  </si>
  <si>
    <t>600.1.17.2/37/PPK.4/VI/2024</t>
  </si>
  <si>
    <t>Pengembangan SPALDT Desa Karang Kecamatan Karangpandan</t>
  </si>
  <si>
    <t xml:space="preserve">Desa Karang </t>
  </si>
  <si>
    <t>TPS-KSM Karang Kulon</t>
  </si>
  <si>
    <t>600.1.17.2/38/PPK.4/VI/2024</t>
  </si>
  <si>
    <t>Pembangunan SPALD-S Desa Bakalan Kecamatan Jumapolo</t>
  </si>
  <si>
    <t>TPS-KSM Bakalan Sejahtera</t>
  </si>
  <si>
    <t>600.1.17.2/39/PPK.4/VI/2024</t>
  </si>
  <si>
    <t>Pembangunan SPALD-S Desa Jumapolo Kecamatan Jumapolo</t>
  </si>
  <si>
    <t>Desa Jumapolo</t>
  </si>
  <si>
    <t xml:space="preserve"> Kecamatan Jumapolo</t>
  </si>
  <si>
    <t>TPS-KSM Enggal Sehat</t>
  </si>
  <si>
    <t>600.1.17.2/40/PPK.4/VI/2024</t>
  </si>
  <si>
    <t>Pembangunan SPALD-S Desa Wukiraswit Kecamatan Jatiyoso</t>
  </si>
  <si>
    <t xml:space="preserve">Desa Wukiraswit </t>
  </si>
  <si>
    <t>TPS-KSM Wukir Sehat</t>
  </si>
  <si>
    <t>600.1.17.2/41/PPK.4/VI/2024</t>
  </si>
  <si>
    <t>Hibah Air Limbah Setempat (Fisik)</t>
  </si>
  <si>
    <t>Pemeliharaan SAIIG (Fisik)</t>
  </si>
  <si>
    <t xml:space="preserve">Kelurahan Lalung </t>
  </si>
  <si>
    <t>Kec. Karanganyar</t>
  </si>
  <si>
    <t>600.1.15/43.15/PPK./VII/2024</t>
  </si>
  <si>
    <t>Pemeliharaan Inlet Saluran Jalan Lawu</t>
  </si>
  <si>
    <t>Desa Papahan</t>
  </si>
  <si>
    <t>Kec.Tasikmadu</t>
  </si>
  <si>
    <t>CV. JK MULYA</t>
  </si>
  <si>
    <t>600.1.15/72.15/PPK.2/II/2024</t>
  </si>
  <si>
    <t>PL</t>
  </si>
  <si>
    <t>Belanja Modal bangunan pembawa air kotor</t>
  </si>
  <si>
    <t>Penataan Drainase (Penanganan Banjir Barat Masjid Agung)</t>
  </si>
  <si>
    <t>Kelurahan Cangakan</t>
  </si>
  <si>
    <t>Penataan Saluran Drainase Jl. Dr. Rajiman (Penanganan Banjir Lingkungan Pokoh)</t>
  </si>
  <si>
    <t xml:space="preserve">Kelurahan Bejen, </t>
  </si>
  <si>
    <t>CV. JAYA TEKNIK</t>
  </si>
  <si>
    <t>600.1.5.1/46.15/PPK.1/III/2024</t>
  </si>
  <si>
    <t>Addendum ke - 1</t>
  </si>
  <si>
    <t>600.1.5/46.15.2/PPK.1/VI/2024</t>
  </si>
  <si>
    <t>CV. INTEGRITA ENGINEERING CONSULTANT</t>
  </si>
  <si>
    <t>Saluran Drainase Lingkungan Manggeh Anyar RT04/RW14 Kelurahan Lalung Kecamatan Karanganyar</t>
  </si>
  <si>
    <t>CV. SOSRO KARYA</t>
  </si>
  <si>
    <t>Darmanto</t>
  </si>
  <si>
    <t>Saluran Drainase Tegalasri RW 08, Kelurahan Bejen, Kecamatan Karanganyar</t>
  </si>
  <si>
    <t>600.1.15/48.15/PPK.2/VII/2024</t>
  </si>
  <si>
    <t>Pemeliharaan Rumah Dinas Wakil Ketua I DPRD Karanganyar Lanjutan</t>
  </si>
  <si>
    <t>600.1.15/50.15/PPK.3/III/2024</t>
  </si>
  <si>
    <t>Belanja Pemeliharaan bangunan gedung</t>
  </si>
  <si>
    <t>Pembangunan Gedung Baznas Karanganyar</t>
  </si>
  <si>
    <t>CV. BERLIN ISVARA KONSTRUKSINDO</t>
  </si>
  <si>
    <t>600.1.5/51.15/PPK.1/VI/2024</t>
  </si>
  <si>
    <t>Tender</t>
  </si>
  <si>
    <t>Belanja Modal bangunan gedung kantor</t>
  </si>
  <si>
    <t>Pemeliharaan Gedung dan Penataan Kantor Bidang Cipta Karya</t>
  </si>
  <si>
    <t>600.1.15/52.15/PPK./VI/2024</t>
  </si>
  <si>
    <t>Pemeliharaan Kantor Eks DPU</t>
  </si>
  <si>
    <t>Kelurahan Karanganyar</t>
  </si>
  <si>
    <t>Dihapuskan</t>
  </si>
  <si>
    <t>Pengadaan Interior Ruang Layanan PBG</t>
  </si>
  <si>
    <t>CV. DEMANGAN BARU</t>
  </si>
  <si>
    <t>600.1.15/54.15/PPK./VII/2024</t>
  </si>
  <si>
    <t xml:space="preserve">DAK </t>
  </si>
  <si>
    <t xml:space="preserve"> Penanganan Long Segment (Pemeliharaan Rutin, Pemeliharaan Berkala, Peningkatan/Rekonstruksi) Ruas Kayuapak - Ngaliyan, Kec. Karanganyar</t>
  </si>
  <si>
    <t>Lalung</t>
  </si>
  <si>
    <t>SP.PPK.1/DAK.2.2.BM/I/2024, 10 Januari 2024</t>
  </si>
  <si>
    <t>SP.PPK.1/DAK.2.6.BM/I/2024 18 Januari 2024</t>
  </si>
  <si>
    <t>600.1.10.4/8.6.PPK/V/2024</t>
  </si>
  <si>
    <t>Belanja Modal Jalan Kabupaten</t>
  </si>
  <si>
    <t>MARGONO, ST, MM</t>
  </si>
  <si>
    <t>TRIYANTO, ST, MT</t>
  </si>
  <si>
    <t>ARIF BAYU P, ST, MT</t>
  </si>
  <si>
    <t>Penanganan Long Segment (Pemeliharaan Rutin, Pemeliharaan Berkala, Peningkatan/Rekonstruksi) Ruas Jalan Beji - Pojok, Kec. Tasikmadu</t>
  </si>
  <si>
    <t>Mojoroto, Pojok</t>
  </si>
  <si>
    <t>Tasikmadu</t>
  </si>
  <si>
    <t>CV. KEDATON</t>
  </si>
  <si>
    <t>SP.PPK.3/DAK.4.2.BM/I/2024, 10 Januari 2024</t>
  </si>
  <si>
    <t xml:space="preserve"> SP.PPK.3/DAK.4.5.BM/I/2024 15 Januari 2024</t>
  </si>
  <si>
    <t>600/1.9.3/16.6.1.PPK/V/2024</t>
  </si>
  <si>
    <t>SUTOPO, ST, MPWK</t>
  </si>
  <si>
    <t>DARYANTO, ST</t>
  </si>
  <si>
    <t>Penanganan Long Segment (Pemeliharaan Rutin, Pemeliharaan Berkala, Peningkatan/Rekonstruksi) Ruas Jalan Jumantono - Matesih, Kec. Jumantono</t>
  </si>
  <si>
    <t>Tunggulrejo</t>
  </si>
  <si>
    <t>Jumantono/Matesih</t>
  </si>
  <si>
    <t>CV. PUTRA KALINGGA</t>
  </si>
  <si>
    <t>SP.PPK.2/DAK.5.2.BM/I/2024, 10 Januari 2024</t>
  </si>
  <si>
    <t xml:space="preserve"> SP.PPK.2/DAK.5.5.BM/I/2024 18 Januari 2024</t>
  </si>
  <si>
    <t>600.1.9.4/30.6.PPK/V/2024</t>
  </si>
  <si>
    <t>TRIWIYONO, ST, MT</t>
  </si>
  <si>
    <t>Penanganan Long Segment (Pemeliharaan Rutin, Pemeliharaan Berkala, Peningkatan/Rekonstruksi) Ruas Jalan Jenawi - Seloromo, Kec. Jenawi</t>
  </si>
  <si>
    <t>Jenawi, Seloromo</t>
  </si>
  <si>
    <t>Jenawi</t>
  </si>
  <si>
    <t>SP.PPK.1/DAK.1.2.BM/I/2024, 10 Januari 2024</t>
  </si>
  <si>
    <t xml:space="preserve"> SP.PPK.1/DAK.1.5.BM/I/2024, 18 Januari 2024</t>
  </si>
  <si>
    <t>600.1.9.4/12.6.1.PPK/VI/2024</t>
  </si>
  <si>
    <t>ANGGA D, ST, MT</t>
  </si>
  <si>
    <t>Penanganan Long Segment (Pemeliharaan Rutin, Pemeliharaan Berkala, Peningkatan/Rekonstruksi) Ruas Jalan Ngasem - Colomadu, Kec. Colomadu</t>
  </si>
  <si>
    <t>Bolon</t>
  </si>
  <si>
    <t>Colomadu</t>
  </si>
  <si>
    <t>SP.PPK.3/DAK.3.2.BM/I/2024, 10 Januari 2024</t>
  </si>
  <si>
    <t xml:space="preserve"> SP.PPK.3/DAK.3.6.BM/I/2024, 18 Januari 2024</t>
  </si>
  <si>
    <t>600.1.9.4/12.6.PPK/VI/2024</t>
  </si>
  <si>
    <t>ARIS SUMANTRI, ST</t>
  </si>
  <si>
    <t>Penanganan Long Segment (Pemeliharaan Rutin, Pemeliharaan Berkala, Peningkatan/Rekonstruksi) Ruas Jalan Klodran - Sawahan, Kec .Colomadu</t>
  </si>
  <si>
    <t>Klodran</t>
  </si>
  <si>
    <t>CV YOGYA RESITA</t>
  </si>
  <si>
    <t>SP.PPK.3/DAK.6.2.BM/I/2024, 29 Januari 2024</t>
  </si>
  <si>
    <t>SP.PPK.3/DAK.6.7.BM/II/2024, 05 Pebruari 2024</t>
  </si>
  <si>
    <t>600.1.9.4/21.6.3.PPK/VI/2024</t>
  </si>
  <si>
    <t>NANANG MARDIYANTO, ST</t>
  </si>
  <si>
    <t>Penanganan Long Segment (Pemeliharaan Rutin, Pemeliharaan Berkala, Peningkatan/Rekonstruksi) Ruas Jalan Ocak-acik - Jati, Kec. Jaten</t>
  </si>
  <si>
    <t>Jati</t>
  </si>
  <si>
    <t>Jaten</t>
  </si>
  <si>
    <t>CV. SETIA BUDI</t>
  </si>
  <si>
    <t>SP.PPK.1/DAK.7.2.BM/I/2024, 02 Pebruari 2024</t>
  </si>
  <si>
    <t>SP.PPK.1/DAK.7.5.BM/II/2024, 02 Pebruari 2024</t>
  </si>
  <si>
    <t>600.1.9.4/31.6.2.PPK/V/2024</t>
  </si>
  <si>
    <t>Penanganan Long Segment (Pemeliharaan Rutin, Pemeliharaan Berkala, Peningkatan/Rekonstruksi) Ruas Jalan Matesih - Tawangmangu</t>
  </si>
  <si>
    <t>Koripan,Sepanjang</t>
  </si>
  <si>
    <t>CV. SIGRA TEKNIK</t>
  </si>
  <si>
    <t>SP.PPK/DAK.10.2.BM/IV/2024, 18 April 2024</t>
  </si>
  <si>
    <t>SP.PPK/DAK.10.6.BM/IV/2024, 26 April 2024</t>
  </si>
  <si>
    <t>600.1.9.3/19.6.8.PPK/VIII/2024</t>
  </si>
  <si>
    <t>ASIHNO PURWADI, ST</t>
  </si>
  <si>
    <t>AGUS SUTRISNO, ST, MM</t>
  </si>
  <si>
    <t>Penanganan Long Segment (Pemeliharaan Rutin, Pemeliharaan Berkala, Peningkatan/Rekonstruksi) Ruas Jalan Tohudan - Gedongan, Kec. Colomadu</t>
  </si>
  <si>
    <t>Gedongan</t>
  </si>
  <si>
    <t>SP.PPK/DAK.20.2.BM/VII/2024, tanggal 8 Juli 2024</t>
  </si>
  <si>
    <t>SP.PPK/DAK.20.5.BM/VII/2024, Tanggal 15 Juli 2024</t>
  </si>
  <si>
    <t>Penanganan Long Segment (Pemeliharaan Rutin, Pemeliharaan Berkala, Peningkatan/Rekonstruksi) Ruas Jalan Beyan - Plosorejo, Kec Matesih</t>
  </si>
  <si>
    <t>Plosorejo</t>
  </si>
  <si>
    <t>CV. MUTIARA INDAH</t>
  </si>
  <si>
    <t>SP.PPK/DAK.8.2.BM/IV/2024, 18 April 2024</t>
  </si>
  <si>
    <t>SP.PPK/DAK.8.5.BM/IV/2024 tanggal 25 April 2024</t>
  </si>
  <si>
    <t>600.1.9.3/9.6.1.PPK/IX/2024</t>
  </si>
  <si>
    <t>Penanganan Long Segment (Pemeliharaan Rutin, Pemeliharaan Berkala, Peningkatan/Rekonstruksi) Ruas Jalan Jambangan - Pendem, Kec. Mojogedang</t>
  </si>
  <si>
    <t>pereng, Pendem</t>
  </si>
  <si>
    <t>mojogedang</t>
  </si>
  <si>
    <t>CV. KARYA AGUNG</t>
  </si>
  <si>
    <t>SP.PPK/DAK.9.2.BM/IV/2024, 05 April 2024</t>
  </si>
  <si>
    <t xml:space="preserve"> 05 April 2024</t>
  </si>
  <si>
    <t>SP.PPK/DAK.9.6.BM/IV/2024 tanggal 18 April 2024</t>
  </si>
  <si>
    <t>600.1.9.3/13.6.1.PPK/IX/2024</t>
  </si>
  <si>
    <t>Penanganan Long Segment (Pemeliharaan Rutin, Pemeliharaan Berkala, Peningkatan/Rekonstruksi) Ruas Jalan Wonorejo - Plesungan, Kec. Gondangrejo</t>
  </si>
  <si>
    <t>Wonorejo, Plesungan</t>
  </si>
  <si>
    <t>Gondangrejo</t>
  </si>
  <si>
    <t>CV. KARYA UTAMA</t>
  </si>
  <si>
    <t>SP.PPK/DAK.12.2.BM/IV/2024, 18 April 2024</t>
  </si>
  <si>
    <t>SP.PPK/DAK.12.5.BM/IV/2024 tanggal 29 April 2024</t>
  </si>
  <si>
    <t>600.1.9.3/5.6.1.PPK/IX/2024</t>
  </si>
  <si>
    <t>SUSILO, ST</t>
  </si>
  <si>
    <t>Penanganan Long Segment (Pemeliharaan Rutin, Pemeliharaan Berkala, Peningkatan/Rekonstruksi) Ruas Jalan Ngasem -Klerong, Kec. Jatipuro</t>
  </si>
  <si>
    <t>Jatimulyo, Jatiwarno</t>
  </si>
  <si>
    <t>SP.PPK.1/DAK.11.3.BM/IV/2024, 18 April 2024</t>
  </si>
  <si>
    <t>SP.PPK/DAK.11.6.BM/IV/2024 tanggal 29 April 2024</t>
  </si>
  <si>
    <t>Penanganan Long Segment (Pemeliharaan Rutin, Pemeliharaan Berkala, Peningkatan/Rekonstruksi) Ruas Jalan Kranggan -Tangkilan, Kec. Tasikmadu</t>
  </si>
  <si>
    <t>Buran, Karangmojo</t>
  </si>
  <si>
    <t>CV. CIPTA GRAHA</t>
  </si>
  <si>
    <t>SP.PPK/DAK.16.2.BM/VII/2024, tanggal 4 Juli 2024</t>
  </si>
  <si>
    <t>SP.PPK/DAK.16.6.BM/VII/2024 Tanggal 10 Juli 2024</t>
  </si>
  <si>
    <t>Penanganan Long Segment (Pemeliharaan Rutin, Pemeliharaan Berkala, Peningkatan/Rekonstruksi) Ruas Jalan Kutho - Ngargoyoso</t>
  </si>
  <si>
    <t>Ngargoyoyo</t>
  </si>
  <si>
    <t>SP.PPK/DAK.18.2.BM/VII/2024, Tanggal 11 Juli 2024</t>
  </si>
  <si>
    <t>SP.PPK/DAK.18.6.BM/VII/2024 Tanggal 17 Juli 2024</t>
  </si>
  <si>
    <t>Penanganan Long Segment (Pemeliharaan Rutin, Pemeliharaan Berkala, Peningkatan/Rekonstruksi) Ruas Jalan Colomadu - Kalipati, Kec. Colomadu</t>
  </si>
  <si>
    <t>CV. JASEM MAKMUR ABADI</t>
  </si>
  <si>
    <t>SP.PPK/DAK.22.2.BM/VII/2024, tanggal 3 Juli 2024</t>
  </si>
  <si>
    <t>SP.PPK/DAK.22.5.BM/IV/2024 tanggal 15 Juli 2024</t>
  </si>
  <si>
    <t>Penanganan Long Segment (Pemeliharaan Rutin, Pemeliharaan Berkala, Peningkatan/Rekonstruksi) Ruas Jalan Blora - Dayu, Kec. Karangpandan</t>
  </si>
  <si>
    <t>Bloro, Dayu</t>
  </si>
  <si>
    <t>CV. ANUGRAH JAYA</t>
  </si>
  <si>
    <t>SP.PPK/DAK.13.2.BM/VII/2024, tanggal 9 Juli 2024</t>
  </si>
  <si>
    <t>SP.PPK/DAK.13.6.BM/VII/2024 Tanggal 12 Juli 2024</t>
  </si>
  <si>
    <t>ROSHINTA W, ST, MT</t>
  </si>
  <si>
    <t>Penanganan Long Segment (Pemeliharaan Rutin, Pemeliharaan Berkala, Peningkatan/Rekonstruksi) Ruas Jalan Dayu - Pandananom, Kec. Ngargoyoso</t>
  </si>
  <si>
    <t>Dayu</t>
  </si>
  <si>
    <t>CV. MUSTIKA BUKIT JAJAR</t>
  </si>
  <si>
    <t>SP.PPK/DAK.14.2.BM/VII/2024 Tanggal 2 Juli 2024</t>
  </si>
  <si>
    <t>SP.PPK/DAK.14.5.BM/VII/2024, Tanggal 15 Juli 2024</t>
  </si>
  <si>
    <t>Penanganan Long Segment (Pemeliharaan Rutin, Pemeliharaan Berkala, Peningkatan/Rekonstruksi) Ruas Jalan Pandananom - Dukuh, Kec. Ngargoyoso</t>
  </si>
  <si>
    <t>Dukuh</t>
  </si>
  <si>
    <t>SP.PPK/DAK.21.2.BM/VII/2024, 1 Juli 2024</t>
  </si>
  <si>
    <t>SP.PPK/DAK.21.6.BM/VII/2024, Tanggal 8 juli 2024</t>
  </si>
  <si>
    <t>Penanganan Long Segment (Pemeliharaan Rutin, Pemeliharaan Berkala, Peningkatan/Rekonstruksi) Ruas Jalan Keprabon - Ngadirejo, Kec. Karangpandan</t>
  </si>
  <si>
    <t>Harjosari, Ngadirejo</t>
  </si>
  <si>
    <t>CV. MITRA KARYA LIMA</t>
  </si>
  <si>
    <t>SP.PPK/DAK.19.2.BM/VII/2024, Tanggal 2 Juli 2024</t>
  </si>
  <si>
    <t>SP.PPK/DAK.19.5.BM/VII/2024, Tanggal 12 Juli 2024</t>
  </si>
  <si>
    <t xml:space="preserve"> Penanganan Long Segment (Pemeliharaan Rutin, Pemeliharaan Berkala, Peningkatan/Rekonstruksi) Ruas Jalan Karang - Berjo, Kec. Karangpandan</t>
  </si>
  <si>
    <t>Karang, Berjo</t>
  </si>
  <si>
    <t>SP.PPK/DAK.15.2.BM/VII/2024, Tanggal 3 Juli 2024</t>
  </si>
  <si>
    <t>SP.PPK/DAK.15.5.BM/VII/2024 Tanggal 15 Juli 2024</t>
  </si>
  <si>
    <t>Penanganan Long Segment (Pemeliharaan Rutin, Pemeliharaan Berkala, Peningkatan/Rekonstruksi) Ruas Jalan Gaum - Gedong, Kec. Tasikmadu</t>
  </si>
  <si>
    <t>Gaum, Gedong</t>
  </si>
  <si>
    <t>CV. BANGUN MAKMUR</t>
  </si>
  <si>
    <t>SP.PPK/DAK.17.2.BM/VII/2024, Tanggal 12 Juli 2024</t>
  </si>
  <si>
    <t>SP.PPK/DAK.17.5.BM/VII/2024</t>
  </si>
  <si>
    <t>YESSI S, ST</t>
  </si>
  <si>
    <t>Penanganan Long Segment (Pemeliharaan Rutin, Pemeliharaan Berkala, Peningkatan/Rekonstruksi) Ruas Jalan Domas - Jatikurung, Kec. Mojogedang</t>
  </si>
  <si>
    <t>Kedungjeruk</t>
  </si>
  <si>
    <t>CV. KARYA MANUNGGAL BERKAH</t>
  </si>
  <si>
    <t>SP.PPK/DAK.23.2.BM/VII/2024, 1 Juli 2024</t>
  </si>
  <si>
    <t>SP.PPK/DAK.23.6.BM/VII/2024</t>
  </si>
  <si>
    <t>Penanganan Long Segment (Pemeliharaan Rutin, Pemeliharaan Berkala, Peningkatan/Rekonstruksi) Ruas Jalan Tugu - Kebak, Kec. Jumantono</t>
  </si>
  <si>
    <t>Kebak</t>
  </si>
  <si>
    <t>CV. ANUGERAH LIMA UTAMA</t>
  </si>
  <si>
    <t>SP.PPK/DAK.27.2.BM/VII/2024 Tanggal 10 Juli 2024</t>
  </si>
  <si>
    <t>SP.PPK/DAK.27.5.BM/VII/2024</t>
  </si>
  <si>
    <t>Penanganan Long Segment (Pemeliharaan Rutin, Pemeliharaan Berkala, Peningkatan/Rekonstruksi) Ruas Jalan Garut -Jatiharjo, Kec. Jatipuro</t>
  </si>
  <si>
    <t>Jatiharjo, Jatisuko</t>
  </si>
  <si>
    <t>SP.PPK/DAK.26.2.BM/VII/2024 Tanggal 10 Juli 2024</t>
  </si>
  <si>
    <t>SP.PPK/DAK.26.5.BM/VII/2024, Tanggal 15 Juli 2024</t>
  </si>
  <si>
    <t>ARI CAHYADI, ST</t>
  </si>
  <si>
    <t>Penanganan Long Segment (Pemeliharaan Rutin, Pemeliharaan Berkala, Peningkatan/Rekonstruksi) Ruas Jalan Jumantoro -Gudang Lawas, Kec. Jumapolo</t>
  </si>
  <si>
    <t>Jumantoro</t>
  </si>
  <si>
    <t>SP.PPK/DAK.25.2.BM/VII/2024 Tanggal 10 Juli 2024</t>
  </si>
  <si>
    <t>SP.PPK/DAK.25.5.BM/VII/2024, Tanggal 15 Juli 2024</t>
  </si>
  <si>
    <t>AGUSTIN EKA W., ST</t>
  </si>
  <si>
    <t>Penanganan Long Segment (Pemeliharaan Rutin, Pemeliharaan Berkala, Peningkatan/Rekonstruksi) Ruas Jalan Karangsari - Pringombo, Kec. Jatiyoso</t>
  </si>
  <si>
    <t>Karangsari, Beruk</t>
  </si>
  <si>
    <t>Jatiyoso</t>
  </si>
  <si>
    <t>SP.PPK/DAK.24.2.BM/VII/2024 Tanggal 10 Juli 2024</t>
  </si>
  <si>
    <t>SP.PPK/DAK.24.5.BM/VII/2024, Tanggal 15 Juli 2024</t>
  </si>
  <si>
    <t>SUGENG, ST</t>
  </si>
  <si>
    <t>DAU Belanja Barang untuk dijual/Diserahkan kepada Masyarakat</t>
  </si>
  <si>
    <t>Betonisasi Jalan Putar Distrik Brenggolorejo Desa Tohkuning, Kec. Karangpandan, Kab. Karanganyar</t>
  </si>
  <si>
    <t>Tohkuning</t>
  </si>
  <si>
    <t>SPK/PL.KONS.15.1.BM/VIII/2024</t>
  </si>
  <si>
    <t>e-PL</t>
  </si>
  <si>
    <t>DJOKO PRIJONO</t>
  </si>
  <si>
    <t>Pemeliharaan Saluran Drainase dan Talud Penahan Jalan Lingkungan Tempel RT 01 RW 06 Kelurahan Popongan Kecamatan Karanganyar</t>
  </si>
  <si>
    <t>Popongan</t>
  </si>
  <si>
    <t>SPK/PL.KONS.16.1.BM/IX/2024</t>
  </si>
  <si>
    <t xml:space="preserve">SUKIR </t>
  </si>
  <si>
    <t>Pengaspalan Jalan Bejen Rw. 11, Kel. Bejen, Kec. Karanganyar</t>
  </si>
  <si>
    <t>Bejen</t>
  </si>
  <si>
    <t>SPK/PL.KONS.12.1.BM/VIII/2024</t>
  </si>
  <si>
    <t>600.1.9.3/19.6.PPK/VIII/2024</t>
  </si>
  <si>
    <t>AGUS SETYATMOKO</t>
  </si>
  <si>
    <t>Pengaspalan Jalan dan Pembangunan Saluran Drainase Jalan Dahlia dan Jalan Mawar, Dimoro, Kel. Karanganyar</t>
  </si>
  <si>
    <t>CV. MAJU LANCAR BERKAH</t>
  </si>
  <si>
    <t>SPK/PL.KONS.17.1.BM/IX/2024</t>
  </si>
  <si>
    <t xml:space="preserve">WIBAWA </t>
  </si>
  <si>
    <t>Pengaspalan Jalan Dukuh Rt.01/Rw.05 sampai Pandananom Rt.01/Rw.07</t>
  </si>
  <si>
    <t>CV. SAMI ASIH</t>
  </si>
  <si>
    <t>SPK/PL.KONS.4.1.BM/V/2024</t>
  </si>
  <si>
    <t>600.1.9.3/11.6.1.PPK/VI/2024</t>
  </si>
  <si>
    <t>Pengaspalan Jalan Lingkungan Jetis RT.04/RW.03, Kel. Karanganyar Kec. Karanganyar</t>
  </si>
  <si>
    <t>SPK/PL.KONS.13.1.BM/VIII/2024</t>
  </si>
  <si>
    <t>600.1.9.4/4.6.PPK/IX/2024</t>
  </si>
  <si>
    <t xml:space="preserve">RADITYA DWI NUGRAHA </t>
  </si>
  <si>
    <t>Pengaspalan Jalan Utama Dukuh Kebak Demang RW 07 Desa Kemiri Kec. Kebakramat</t>
  </si>
  <si>
    <t>Kemiri</t>
  </si>
  <si>
    <t>SPK/PL.KONS.8.1.BM/VI/2024</t>
  </si>
  <si>
    <t>600.1.9.3/18.6.PPK/VIII/2024</t>
  </si>
  <si>
    <t>DAU Belanja Modal  Jalan Kabupaten</t>
  </si>
  <si>
    <t>Normalisasi Jalan dan Saluran Lingkungan Jalan Monginsidi</t>
  </si>
  <si>
    <t>CV. SATRIA UTAMA</t>
  </si>
  <si>
    <t xml:space="preserve">SPK/PL.KONS.14.1.BM/VIII/2024 </t>
  </si>
  <si>
    <t>Pemeliharaan Jalan Bangsri - Plosorejo</t>
  </si>
  <si>
    <t>CV. LEGRA SEJATERA</t>
  </si>
  <si>
    <t>SPK/PL.KONS.3.1.BM/V/2024 20 Mei 2024</t>
  </si>
  <si>
    <t>600.1.9.3/1.6.PPK/VIII/2024</t>
  </si>
  <si>
    <t>RISDIYANTO, S.Sos</t>
  </si>
  <si>
    <t>Pemeliharaan Jalan Beningsari-Munggur</t>
  </si>
  <si>
    <t>SPK/PL.KONS.1.1.BM/III/2024, 05 Maret 2024</t>
  </si>
  <si>
    <t>600.1.9.3/3.6.1/PPK/V/2024</t>
  </si>
  <si>
    <t>Pemeliharaan Jalan Dr Sutomo Kecamatan Karanganyar</t>
  </si>
  <si>
    <t>CV. GANEFO</t>
  </si>
  <si>
    <t>SP.PPK/DAU.6.2.BM/IX/2024</t>
  </si>
  <si>
    <t>Pemeliharaan Jalan Karangpandan - Blora</t>
  </si>
  <si>
    <t>CV. ANUGRAH SHANKARA RIZKI</t>
  </si>
  <si>
    <t>SP.PPK/DAU.10.2.BM/IX/2024, 23 September 2024</t>
  </si>
  <si>
    <t>WIBAWA</t>
  </si>
  <si>
    <t>Pemeliharaan Jalan Mayjend Yudomo SHD</t>
  </si>
  <si>
    <t>Karanganyar, Jungke, Lalung</t>
  </si>
  <si>
    <t>Karanganyar/Lalung</t>
  </si>
  <si>
    <t>SPK/PL.KONS.9.1.BM/VII/2024</t>
  </si>
  <si>
    <t>600.1.9.3/13.6.2.PPK/VIII/2024</t>
  </si>
  <si>
    <t>LUCIA DP, ST</t>
  </si>
  <si>
    <t>Pemeliharaan Jalan MGR Sugiyo Pranoto</t>
  </si>
  <si>
    <t>Bejen, Karangpandan</t>
  </si>
  <si>
    <t>Karanganyar/Karangpandan</t>
  </si>
  <si>
    <t>SPK/PL.KONS.2.1.BM/III/2024, 05 Maret 2024</t>
  </si>
  <si>
    <t>600.1.9.3/3.6.2.PPK/V/2024</t>
  </si>
  <si>
    <t>SUKIR</t>
  </si>
  <si>
    <t>Pemeliharaan Jalan Ronggo Warsito Kecamatan Karanganyar</t>
  </si>
  <si>
    <t>SPK/PL.KONS.5.1.BM/VI/2024</t>
  </si>
  <si>
    <t>600.1.9.4/18.6.2.PPK/VII/2024</t>
  </si>
  <si>
    <t>Pemeliharaan Rutin Jalan Sukosari - Jumantono</t>
  </si>
  <si>
    <t>Sukosari, Ngunut</t>
  </si>
  <si>
    <t>SPK/PL.KONS.10.1.BM/VIII/2024</t>
  </si>
  <si>
    <t>600.1.9.3/3.6/PPK/IX/2024</t>
  </si>
  <si>
    <t>LARDI, ST</t>
  </si>
  <si>
    <t>Peningkatan Jalan Botok - Sumberrejo</t>
  </si>
  <si>
    <t>Botok</t>
  </si>
  <si>
    <t>Kerjo</t>
  </si>
  <si>
    <t xml:space="preserve">SPK/PL.KONS.7.1.BM/VI/2024 </t>
  </si>
  <si>
    <t>600.1.9.3/15.6.4.PPK/VIII/2024</t>
  </si>
  <si>
    <t>BAMBANG BH, ST</t>
  </si>
  <si>
    <t>Peningkatan Jalan Kerjo-Seloromo</t>
  </si>
  <si>
    <t>Karangrejo, menjing</t>
  </si>
  <si>
    <t>SPK/PL.KONS.6.1.BM/VI/2024, 03 Juni 2024</t>
  </si>
  <si>
    <t>600.1.9.3/1.6.1.PPK/VIII/2024</t>
  </si>
  <si>
    <t>Talud Penahan Jalan Jatiyoso - Beruk</t>
  </si>
  <si>
    <t>Tlobo, Karangsari, Beruk</t>
  </si>
  <si>
    <t>CV. KARYA PERMATA INDAH</t>
  </si>
  <si>
    <t>SPK/PL.KONS.11.1.BM/VII/2024</t>
  </si>
  <si>
    <t>Pembangunan Talud Jalan Matesih - Tegalgede</t>
  </si>
  <si>
    <t>Tegalgede, Jatiharjo,Gantiwarno, Plosorejo</t>
  </si>
  <si>
    <t>Karanganyar/Matesih</t>
  </si>
  <si>
    <t>SP.PPK/DAU.4.2.BM/VIII/2024</t>
  </si>
  <si>
    <t>TRI WIYONO, ST, MT</t>
  </si>
  <si>
    <t>Peningkatan Jalan Dayu - Kedungulo</t>
  </si>
  <si>
    <t>SP.PPK/DAU.3.2.BM/V/2024, Tanggal 31 Mei 2024</t>
  </si>
  <si>
    <t>600.1.9.3/28.6.1.PPK/VIII/2024</t>
  </si>
  <si>
    <t>SUSILO TRI CAHYO, ST</t>
  </si>
  <si>
    <t>Pemeliharaan Berkala Jalan Tasikmadu - Waru</t>
  </si>
  <si>
    <t>pandeyan, Kaling, Alastuwo, Malanggaten, Pulosari</t>
  </si>
  <si>
    <t>Tasikmadu/Kebakkramat</t>
  </si>
  <si>
    <t>SP.PPK.3/DAU.1.2.BM/I/2024, 2 Pebruari 2024</t>
  </si>
  <si>
    <t>600.1.9.3/3.6.4.PPK/V/2024</t>
  </si>
  <si>
    <t>Pemeliharaan Berkala Jalan Tentara Pelajara, Pemeliharaan Berkala Jalan Wahidin Sudiro Husodo, Pemeliharaan Berkala Jalan Gatot Subroto</t>
  </si>
  <si>
    <t>Bejen, Gaum, Ngijo</t>
  </si>
  <si>
    <t>Tasikmadu/Karanganyar</t>
  </si>
  <si>
    <t>SP.PPK/DAU.2.2.BM/III/2024, 28 Maret2024</t>
  </si>
  <si>
    <t>600.1.9.4/2.6.PPK/VII/2024</t>
  </si>
  <si>
    <t>e-Purchasing</t>
  </si>
  <si>
    <t>Rekonstruksi Jalan Sudimoro - Ngargoyoso</t>
  </si>
  <si>
    <t xml:space="preserve">Karangpandan, Puntukrejo, Berjo, Girimulyo, Kemuning, </t>
  </si>
  <si>
    <t>Karangpandan/Ngargoyoso</t>
  </si>
  <si>
    <t>SP.PPK/DAU.8.2.BM/IX/2024, 19 September 2024</t>
  </si>
  <si>
    <t>Rekonstruksi Jalan kadipekso - Jenawi</t>
  </si>
  <si>
    <t>Trengguli, Jenawi, Gumeng</t>
  </si>
  <si>
    <t>SP.PPK/DAU.7.2.BM/IX/2024</t>
  </si>
  <si>
    <t>ANGGA DARMAWAN, ST, MT</t>
  </si>
  <si>
    <t>Pemeliharaan Berkala Jalan Kadipekso - Cetho</t>
  </si>
  <si>
    <t>Gumeng, Segorogunung</t>
  </si>
  <si>
    <t>PT. PANCADARMA PUSPAWIRA</t>
  </si>
  <si>
    <t>SP.PPK/DAU.9.2.BM/IX/2024</t>
  </si>
  <si>
    <t>Pelebaran Jalan Trengguli - Lempong</t>
  </si>
  <si>
    <t>Sidomukti,Lempong</t>
  </si>
  <si>
    <t>SP.PPK/DAU.5.2.BM/VIII/2024</t>
  </si>
  <si>
    <t>DAU Pemeliharaan Rutin Jalan dan Jembatan Kabupaten</t>
  </si>
  <si>
    <t>Belanja Bahan Material Pemeliharaan Jalan - Tahap 1</t>
  </si>
  <si>
    <t>CV. DWI CIPTA SARANA</t>
  </si>
  <si>
    <t>SP.3/PEMEL.1.BM/I/2024</t>
  </si>
  <si>
    <t>Pengadaan Bahan Material Pemeliharaan Rutin Tahap 2 Jalan Sudimoro-Ngargoyoso</t>
  </si>
  <si>
    <t>SPK/PAKET 6.1.BM/IV/2024</t>
  </si>
  <si>
    <t>Upah tenaga dan peralatan pemeliharaan Jalan Sudimoro-Ngargoyoso</t>
  </si>
  <si>
    <t>Pengadaan Bahan Material Pemeliharaan Rutin Tahap 3 Jalan Jenawi - Kadipekso</t>
  </si>
  <si>
    <t>SPK/PAKET5.1.BM/IV/2024</t>
  </si>
  <si>
    <t xml:space="preserve">Upah tenaga dan peralatan pemeliharaan Jalan Jenawi - Kadipekso </t>
  </si>
  <si>
    <t>Pemeliharaan Rutin Jalan Paket 1 Ruas Jalan Ngangkruk - Jeruksawit dan Dayu - Sangiran</t>
  </si>
  <si>
    <t>Krendowahono</t>
  </si>
  <si>
    <t>CV. SELFIDDAR SEJAHTERA</t>
  </si>
  <si>
    <t>SPK.3/PAKET1.1.BM/II/2024</t>
  </si>
  <si>
    <t>600.1.9.3/20.6.1.PPK/III/2024</t>
  </si>
  <si>
    <t>Pemeliharaan Rutin Jalan Paket 2 Ruas Jalan Kedungjeruk - Buntar</t>
  </si>
  <si>
    <t>Kedungjeruk, Buntar</t>
  </si>
  <si>
    <t>SPK.3/PAKET2.1.BM/II/2024</t>
  </si>
  <si>
    <t>600.1.9.3/20.6.PPK/III/2024</t>
  </si>
  <si>
    <t>Pemeliharaan Rutin Jalan Paket 3 Pembangunan Talud Jalan Sudimoro - Ngargoyoso</t>
  </si>
  <si>
    <t>SPK.3/PAKET4.1.BM/III/2024</t>
  </si>
  <si>
    <t>600.1.9.3/7.6.3.PPK/V/2024</t>
  </si>
  <si>
    <t>Pemeliharaan Rutin Jalan dan Jembatan Kabupaten Bidang Bina Marga ( Pemeliharaan Jalan Paket 5  Ngiri - Truneng)</t>
  </si>
  <si>
    <t>Doplang, Ngemplak</t>
  </si>
  <si>
    <t>SPK/PAKET8.1.BM/V/2024</t>
  </si>
  <si>
    <t>600.1.9.4/12.6.2.PPK/VII/20024</t>
  </si>
  <si>
    <t>Pemeliharaan Rutin Jalan dan Jembatan Kabupaten Bidang Bina Marga ( Pemeliharaan Jalan Paket 6 Baturan - Sumber)</t>
  </si>
  <si>
    <t>Baturan</t>
  </si>
  <si>
    <t>SPK/PAKET9.1.BM/VII/2024</t>
  </si>
  <si>
    <t>600.1.9.3/30.6.5.PPK/VII/2024</t>
  </si>
  <si>
    <t>Pemeliharaan Rutin Jalan dan Jembatan Kabupaten Bidang Bina Marga ( Pemeliharaan rutin Jalan Paket 7 Palur - Dalon)</t>
  </si>
  <si>
    <t>Ngringo</t>
  </si>
  <si>
    <t>SPK/PAKET10.1.BM/VII/2024</t>
  </si>
  <si>
    <t>600.1.9.3/14.6.3.PPK/VIII/2024</t>
  </si>
  <si>
    <t>Pemeliharaan Rutin Jalan dan Jembatan Kabupaten Bidang Bina Marga ( Pemeliharaan Rutin Jalan Paket 8 Jalan Lawu dan Ahmad Yani)</t>
  </si>
  <si>
    <t>(Karanganyar), (Papahan, Ngijo, Buran)</t>
  </si>
  <si>
    <t>(Karanganyar) (Tasikmadu)</t>
  </si>
  <si>
    <t>CV. JAYA SEMPURNA ABADI</t>
  </si>
  <si>
    <t>SPK/PAKET11.1.BM/VII/2024</t>
  </si>
  <si>
    <t>600.1.9.3/22.6.PPK/VIII/2024</t>
  </si>
  <si>
    <t>Pemeliharaan Rutin Jalan dan Jembatan Kabupaten Bidang Bina Marga ( Pemeliharaan Rutin Jalan Paket 9 Jalan Blorong - Kakum)</t>
  </si>
  <si>
    <t>Blorong, Geneng</t>
  </si>
  <si>
    <t>SPK/PAKET12.1.BM/VII/2024</t>
  </si>
  <si>
    <t>600.1.9.4/12.6.1.PPK/VIII/2024</t>
  </si>
  <si>
    <t>Pemeliharaan Rutin Jalan dan Jembatan Kabupaten Bidang Bina Marga ( Pemeliharaan Rutin Jalan Paket 10 Jalan Jumapolo-Jumantono)</t>
  </si>
  <si>
    <t xml:space="preserve">Ngunut, Kebak, Bakalan,Jumapolo, </t>
  </si>
  <si>
    <t>Jumantono/Jumapolo</t>
  </si>
  <si>
    <t>CV. WIJI SEJATI</t>
  </si>
  <si>
    <t>SPK/PAKET13.1BM/VII/2024</t>
  </si>
  <si>
    <t>RADITYA</t>
  </si>
  <si>
    <t>Pemeliharaan Rutin Jalan dan Jembatan Kabupaten Bidang Bina Marga ( Pemeliharaan Rutin Jalan Paket 11 Jalan Mungsari - Jatiwarno)</t>
  </si>
  <si>
    <t>Jatipuro, Jatisobo, Jatiwarno</t>
  </si>
  <si>
    <t>SPK/PAKET15.1.BM/IX/2024</t>
  </si>
  <si>
    <t xml:space="preserve">DJOKO PRIJONO </t>
  </si>
  <si>
    <t>Pemeliharaan Rutin Jalan Paket 12 Jalan Lingkungan Baturan dan Trotoar Polsek Colomadu</t>
  </si>
  <si>
    <t>Malangjiwan</t>
  </si>
  <si>
    <t xml:space="preserve">AGUS SETYATMOKO </t>
  </si>
  <si>
    <t>Pemeliharaan Rutin Jalan dan Jembatan Kabupaten Bidang Bina Marga ( Pemeliharaan Rutin Jalan Paket 13 Pembangunan Talud Jalan Gerdu - Girilayu)</t>
  </si>
  <si>
    <t>Gerdu, Girilayu</t>
  </si>
  <si>
    <t>Karangpandan/Matesih</t>
  </si>
  <si>
    <t>CV.MAHESWARA PUTRA PURNAMA</t>
  </si>
  <si>
    <t>SPK/PAKET14.1.BM/IX/2024</t>
  </si>
  <si>
    <t>Pemeliharaan Rutin Jalan dan Jembatan Kabupaten Bidang Bina Marga (Pemeliharaan Rutin Jalan Paket 14 Ruas Jalan Ngargoyoso - Kadipekso)</t>
  </si>
  <si>
    <t>Kemuning, Segorogunung, Gumeng</t>
  </si>
  <si>
    <t>Pemeliharaan Rutin Jalan Paket 15 Pembangunan Talud Jalan Geneng - Jetis</t>
  </si>
  <si>
    <t>Karangmojo</t>
  </si>
  <si>
    <t>Pemeliharaan Jalan dan Jembatan Kalijengking</t>
  </si>
  <si>
    <t>SPK/PAKET7.1.BM/V/2024</t>
  </si>
  <si>
    <t>600.1.9.3/12.6.3.PPK/VIII/2024</t>
  </si>
  <si>
    <t>PEMELIHARAAN RUTIN JALAN  STRATEGIS KABUPATEN (Ruas Karanganyar - Ngadiluwih, Ruas Ngadiluwih - Matesih, Ruas Matesih - Karangpandan, Ruas Karangpandan - Mojogedang, Ruas Mojogedang - Tompe Ruas Grompol - Jambangan dan Ruas strategis lainnya)</t>
  </si>
  <si>
    <t>SPK.3/PAKET3.1.BM/III/2024</t>
  </si>
  <si>
    <t>600.1.9.4/31.6.PPK/V/2024</t>
  </si>
  <si>
    <t>Belanja Bahan Material Pemeliharaan Jalan- Tahap 4</t>
  </si>
  <si>
    <t>BANKEU 2024 Belanja Modal Jalan Kabupaten</t>
  </si>
  <si>
    <t>Pembangunan Jembatan Ngrancang Ruas Dalon - Ngrancang</t>
  </si>
  <si>
    <t>Plesungan</t>
  </si>
  <si>
    <t>SP.PPK/BANKEU.1.2.BM/VII/2024</t>
  </si>
  <si>
    <t>Pelebaran Jalan Karan - Bumi Perkemahan Kabupaten Karanganyar</t>
  </si>
  <si>
    <t>Delingan</t>
  </si>
  <si>
    <t>SP.PPK/BANKEU.2.2.BM/VIII/2024</t>
  </si>
  <si>
    <t>Rekontruksi Jalan Ngringo - Perumnas Palur Kabupaten Karanganyar</t>
  </si>
  <si>
    <t>SP.PPK/BANKEU.3.2.BM/IX/2024</t>
  </si>
  <si>
    <t>Rehabilitasi Jalan Wonorejo - Jatikuwung Kabupaten Karanganyar</t>
  </si>
  <si>
    <t>Wonorejo, Jatikuwung</t>
  </si>
  <si>
    <t>SP.PPK/BANKEU.4.2.BM/IX/2024</t>
  </si>
  <si>
    <t>Lama (Hari)</t>
  </si>
  <si>
    <t>Kepala Dinas Pekerjaan Umum dan Perumahan Rakyat Kabupaten Karangnyar</t>
  </si>
  <si>
    <t>ASIHNO PURWADI, S.T</t>
  </si>
  <si>
    <t>Pembina TK. I</t>
  </si>
  <si>
    <t>NIP. 19720828 199803 1 016</t>
  </si>
  <si>
    <t>Karanganyar, 24 September 2024</t>
  </si>
  <si>
    <t>BIDANG SUMBER DAYA AIR DINAS PEKERJAAN UMUM DAN PERUMAHAN RAKYAT</t>
  </si>
  <si>
    <t>BIDANG CIPTA KARYA DINAS PEKERJAAN UMUM DAN PERUMAHAN RAKYAT</t>
  </si>
  <si>
    <t>BIDANG BINA MARGA DINAS PEKERJAAN UMUM DAN PERUMAHAN RAKYAT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</si>
</sst>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421]dd\ mmmm\ yyyy;@"/>
    <numFmt numFmtId="166" formatCode="_(&quot;$&quot;* #,##0.00_);_(&quot;$&quot;* \(#,##0.00\);_(&quot;$&quot;* &quot;-&quot;??_);_(@_)"/>
    <numFmt numFmtId="167" formatCode="_([$Rp-421]* #,##0_);_([$Rp-421]* \(#,##0\);_([$Rp-421]* &quot;-&quot;_);_(@_)"/>
    <numFmt numFmtId="168" formatCode="_(* #,##0_);_(* \(#,##0\);_(* &quot;-&quot;??_);_(@_)"/>
    <numFmt numFmtId="169" formatCode="[$-13809]dd/mm/yyyy;@"/>
    <numFmt numFmtId="170" formatCode="_-[$Rp-421]* #,##0.00_-;\-[$Rp-421]* #,##0.00_-;_-[$Rp-421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Arial Narrow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5" fillId="2" borderId="0">
      <alignment horizontal="left" vertical="top"/>
    </xf>
  </cellStyleXfs>
  <cellXfs count="146">
    <xf numFmtId="0" fontId="0" fillId="0" borderId="0" xfId="0"/>
    <xf numFmtId="167" fontId="8" fillId="0" borderId="1" xfId="5" applyNumberFormat="1" applyFont="1" applyFill="1" applyBorder="1" applyAlignment="1">
      <alignment horizontal="center" vertical="center" wrapText="1"/>
    </xf>
    <xf numFmtId="169" fontId="8" fillId="0" borderId="1" xfId="5" applyNumberFormat="1" applyFont="1" applyFill="1" applyBorder="1" applyAlignment="1">
      <alignment horizontal="center" vertical="center"/>
    </xf>
    <xf numFmtId="169" fontId="8" fillId="0" borderId="1" xfId="5" applyNumberFormat="1" applyFont="1" applyFill="1" applyBorder="1" applyAlignment="1">
      <alignment horizontal="center" vertical="center" wrapText="1"/>
    </xf>
    <xf numFmtId="41" fontId="8" fillId="0" borderId="1" xfId="3" applyFont="1" applyFill="1" applyBorder="1" applyAlignment="1">
      <alignment vertical="center" wrapText="1" readingOrder="1"/>
    </xf>
    <xf numFmtId="42" fontId="8" fillId="0" borderId="1" xfId="7" applyFont="1" applyFill="1" applyBorder="1" applyAlignment="1">
      <alignment vertical="center" wrapText="1"/>
    </xf>
    <xf numFmtId="167" fontId="8" fillId="0" borderId="1" xfId="5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42" fontId="8" fillId="0" borderId="19" xfId="7" applyFont="1" applyFill="1" applyBorder="1" applyAlignment="1">
      <alignment vertical="center" wrapText="1"/>
    </xf>
    <xf numFmtId="168" fontId="8" fillId="0" borderId="1" xfId="6" applyNumberFormat="1" applyFont="1" applyFill="1" applyBorder="1" applyAlignment="1">
      <alignment vertical="center"/>
    </xf>
    <xf numFmtId="168" fontId="8" fillId="0" borderId="1" xfId="6" applyNumberFormat="1" applyFont="1" applyFill="1" applyBorder="1" applyAlignment="1">
      <alignment horizontal="center" vertical="center"/>
    </xf>
    <xf numFmtId="43" fontId="8" fillId="0" borderId="21" xfId="1" applyFont="1" applyFill="1" applyBorder="1" applyAlignment="1">
      <alignment horizontal="center" vertical="center"/>
    </xf>
    <xf numFmtId="168" fontId="8" fillId="0" borderId="21" xfId="6" applyNumberFormat="1" applyFont="1" applyFill="1" applyBorder="1" applyAlignment="1">
      <alignment vertical="center"/>
    </xf>
    <xf numFmtId="42" fontId="8" fillId="0" borderId="21" xfId="7" applyFont="1" applyFill="1" applyBorder="1" applyAlignment="1">
      <alignment vertical="center" wrapText="1"/>
    </xf>
    <xf numFmtId="42" fontId="8" fillId="0" borderId="22" xfId="7" applyFont="1" applyFill="1" applyBorder="1" applyAlignment="1">
      <alignment vertical="center" wrapText="1"/>
    </xf>
    <xf numFmtId="43" fontId="10" fillId="0" borderId="0" xfId="1" applyFont="1" applyFill="1" applyAlignment="1">
      <alignment horizontal="left" vertical="center"/>
    </xf>
    <xf numFmtId="43" fontId="8" fillId="0" borderId="0" xfId="1" applyFont="1" applyFill="1" applyAlignment="1">
      <alignment horizontal="left" vertical="center"/>
    </xf>
    <xf numFmtId="43" fontId="8" fillId="0" borderId="0" xfId="1" applyFont="1" applyFill="1" applyAlignment="1">
      <alignment vertical="center"/>
    </xf>
    <xf numFmtId="43" fontId="8" fillId="0" borderId="0" xfId="1" applyFont="1" applyFill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vertical="center"/>
    </xf>
    <xf numFmtId="43" fontId="8" fillId="0" borderId="7" xfId="1" applyFont="1" applyFill="1" applyBorder="1" applyAlignment="1">
      <alignment horizontal="left" vertical="center"/>
    </xf>
    <xf numFmtId="43" fontId="8" fillId="0" borderId="7" xfId="1" applyFont="1" applyFill="1" applyBorder="1" applyAlignment="1">
      <alignment horizontal="center" vertical="center"/>
    </xf>
    <xf numFmtId="43" fontId="12" fillId="0" borderId="0" xfId="1" applyFont="1" applyFill="1" applyAlignment="1">
      <alignment vertical="center"/>
    </xf>
    <xf numFmtId="43" fontId="8" fillId="0" borderId="9" xfId="1" applyFont="1" applyFill="1" applyBorder="1" applyAlignment="1">
      <alignment vertical="center"/>
    </xf>
    <xf numFmtId="43" fontId="8" fillId="0" borderId="9" xfId="1" applyFont="1" applyFill="1" applyBorder="1" applyAlignment="1">
      <alignment horizontal="left" vertical="center"/>
    </xf>
    <xf numFmtId="43" fontId="8" fillId="0" borderId="9" xfId="1" applyFont="1" applyFill="1" applyBorder="1" applyAlignment="1">
      <alignment horizontal="center" vertical="center"/>
    </xf>
    <xf numFmtId="43" fontId="11" fillId="0" borderId="8" xfId="1" applyFont="1" applyFill="1" applyBorder="1" applyAlignment="1">
      <alignment horizontal="left" vertical="center"/>
    </xf>
    <xf numFmtId="43" fontId="8" fillId="0" borderId="8" xfId="1" applyFont="1" applyFill="1" applyBorder="1" applyAlignment="1">
      <alignment vertical="center"/>
    </xf>
    <xf numFmtId="43" fontId="8" fillId="0" borderId="8" xfId="1" applyFont="1" applyFill="1" applyBorder="1" applyAlignment="1">
      <alignment horizontal="left" vertical="center"/>
    </xf>
    <xf numFmtId="43" fontId="8" fillId="0" borderId="8" xfId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/>
    </xf>
    <xf numFmtId="43" fontId="8" fillId="0" borderId="8" xfId="1" quotePrefix="1" applyFont="1" applyFill="1" applyBorder="1" applyAlignment="1">
      <alignment vertical="center"/>
    </xf>
    <xf numFmtId="0" fontId="8" fillId="0" borderId="8" xfId="1" applyNumberFormat="1" applyFont="1" applyFill="1" applyBorder="1" applyAlignment="1">
      <alignment horizontal="center" vertical="center"/>
    </xf>
    <xf numFmtId="10" fontId="8" fillId="0" borderId="8" xfId="1" applyNumberFormat="1" applyFont="1" applyFill="1" applyBorder="1" applyAlignment="1">
      <alignment vertical="center"/>
    </xf>
    <xf numFmtId="10" fontId="8" fillId="0" borderId="8" xfId="2" applyNumberFormat="1" applyFont="1" applyFill="1" applyBorder="1" applyAlignment="1">
      <alignment vertical="center"/>
    </xf>
    <xf numFmtId="43" fontId="8" fillId="0" borderId="8" xfId="1" applyFont="1" applyFill="1" applyBorder="1" applyAlignment="1">
      <alignment vertical="center" wrapText="1"/>
    </xf>
    <xf numFmtId="43" fontId="11" fillId="0" borderId="8" xfId="1" applyFont="1" applyFill="1" applyBorder="1" applyAlignment="1">
      <alignment vertical="center"/>
    </xf>
    <xf numFmtId="43" fontId="8" fillId="0" borderId="10" xfId="1" applyFont="1" applyFill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43" fontId="11" fillId="0" borderId="12" xfId="1" applyFont="1" applyFill="1" applyBorder="1" applyAlignment="1">
      <alignment horizontal="left" vertical="center"/>
    </xf>
    <xf numFmtId="43" fontId="11" fillId="0" borderId="5" xfId="1" applyFont="1" applyFill="1" applyBorder="1" applyAlignment="1">
      <alignment vertical="center"/>
    </xf>
    <xf numFmtId="43" fontId="8" fillId="0" borderId="5" xfId="1" applyFont="1" applyFill="1" applyBorder="1" applyAlignment="1">
      <alignment vertical="center"/>
    </xf>
    <xf numFmtId="43" fontId="8" fillId="0" borderId="5" xfId="1" applyFont="1" applyFill="1" applyBorder="1" applyAlignment="1">
      <alignment horizontal="center" vertical="center"/>
    </xf>
    <xf numFmtId="43" fontId="8" fillId="0" borderId="17" xfId="1" applyFont="1" applyFill="1" applyBorder="1" applyAlignment="1">
      <alignment vertical="center"/>
    </xf>
    <xf numFmtId="43" fontId="8" fillId="0" borderId="17" xfId="1" applyFont="1" applyFill="1" applyBorder="1" applyAlignment="1">
      <alignment horizontal="left" vertical="center"/>
    </xf>
    <xf numFmtId="43" fontId="8" fillId="0" borderId="17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43" fontId="12" fillId="0" borderId="6" xfId="1" applyFont="1" applyFill="1" applyBorder="1" applyAlignment="1">
      <alignment vertical="center"/>
    </xf>
    <xf numFmtId="43" fontId="8" fillId="0" borderId="6" xfId="1" applyFont="1" applyFill="1" applyBorder="1" applyAlignment="1">
      <alignment vertical="center"/>
    </xf>
    <xf numFmtId="43" fontId="8" fillId="0" borderId="6" xfId="1" applyFont="1" applyFill="1" applyBorder="1" applyAlignment="1">
      <alignment horizontal="left" vertical="center"/>
    </xf>
    <xf numFmtId="43" fontId="8" fillId="0" borderId="6" xfId="1" quotePrefix="1" applyFont="1" applyFill="1" applyBorder="1" applyAlignment="1">
      <alignment vertical="center"/>
    </xf>
    <xf numFmtId="43" fontId="8" fillId="0" borderId="6" xfId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10" fontId="8" fillId="0" borderId="6" xfId="1" applyNumberFormat="1" applyFont="1" applyFill="1" applyBorder="1" applyAlignment="1">
      <alignment vertical="center"/>
    </xf>
    <xf numFmtId="10" fontId="8" fillId="0" borderId="6" xfId="2" applyNumberFormat="1" applyFont="1" applyFill="1" applyBorder="1" applyAlignment="1">
      <alignment vertical="center"/>
    </xf>
    <xf numFmtId="0" fontId="8" fillId="0" borderId="1" xfId="0" applyFont="1" applyFill="1" applyBorder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164" fontId="8" fillId="0" borderId="1" xfId="1" applyNumberFormat="1" applyFont="1" applyFill="1" applyBorder="1"/>
    <xf numFmtId="165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/>
    <xf numFmtId="43" fontId="8" fillId="0" borderId="13" xfId="1" applyFont="1" applyFill="1" applyBorder="1" applyAlignment="1">
      <alignment vertical="center"/>
    </xf>
    <xf numFmtId="43" fontId="8" fillId="0" borderId="14" xfId="1" applyFont="1" applyFill="1" applyBorder="1" applyAlignment="1">
      <alignment vertical="center"/>
    </xf>
    <xf numFmtId="43" fontId="8" fillId="0" borderId="15" xfId="1" applyFont="1" applyFill="1" applyBorder="1" applyAlignment="1">
      <alignment horizontal="left" vertical="center"/>
    </xf>
    <xf numFmtId="43" fontId="8" fillId="0" borderId="16" xfId="1" applyFont="1" applyFill="1" applyBorder="1" applyAlignment="1">
      <alignment vertical="center"/>
    </xf>
    <xf numFmtId="43" fontId="8" fillId="0" borderId="16" xfId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23" xfId="4" applyFont="1" applyFill="1" applyBorder="1" applyAlignment="1">
      <alignment horizontal="left" vertical="center"/>
    </xf>
    <xf numFmtId="0" fontId="7" fillId="0" borderId="3" xfId="4" applyFont="1" applyFill="1" applyBorder="1" applyAlignment="1">
      <alignment horizontal="left" vertical="center"/>
    </xf>
    <xf numFmtId="0" fontId="7" fillId="0" borderId="24" xfId="4" applyFont="1" applyFill="1" applyBorder="1" applyAlignment="1">
      <alignment horizontal="left" vertical="center"/>
    </xf>
    <xf numFmtId="0" fontId="8" fillId="0" borderId="18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7" fontId="8" fillId="0" borderId="1" xfId="5" applyNumberFormat="1" applyFont="1" applyFill="1" applyBorder="1" applyAlignment="1">
      <alignment vertical="center" wrapText="1"/>
    </xf>
    <xf numFmtId="167" fontId="8" fillId="0" borderId="1" xfId="5" applyNumberFormat="1" applyFont="1" applyFill="1" applyBorder="1" applyAlignment="1">
      <alignment horizontal="left" vertical="center" wrapText="1"/>
    </xf>
    <xf numFmtId="41" fontId="8" fillId="0" borderId="1" xfId="0" applyNumberFormat="1" applyFont="1" applyFill="1" applyBorder="1" applyAlignment="1">
      <alignment vertical="center" wrapText="1" readingOrder="1"/>
    </xf>
    <xf numFmtId="1" fontId="8" fillId="0" borderId="1" xfId="0" applyNumberFormat="1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 wrapText="1" readingOrder="1"/>
    </xf>
    <xf numFmtId="9" fontId="8" fillId="0" borderId="1" xfId="4" applyNumberFormat="1" applyFont="1" applyFill="1" applyBorder="1" applyAlignment="1">
      <alignment horizontal="center" vertical="center"/>
    </xf>
    <xf numFmtId="42" fontId="8" fillId="0" borderId="1" xfId="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5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 wrapText="1" readingOrder="1"/>
    </xf>
    <xf numFmtId="16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/>
    <xf numFmtId="0" fontId="11" fillId="0" borderId="1" xfId="0" applyFont="1" applyFill="1" applyBorder="1" applyAlignment="1">
      <alignment horizontal="center" vertical="center"/>
    </xf>
    <xf numFmtId="170" fontId="8" fillId="0" borderId="1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/>
    </xf>
    <xf numFmtId="168" fontId="8" fillId="0" borderId="1" xfId="1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 readingOrder="1"/>
    </xf>
    <xf numFmtId="1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 readingOrder="1"/>
    </xf>
    <xf numFmtId="41" fontId="8" fillId="0" borderId="1" xfId="3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left" vertical="center" wrapText="1"/>
    </xf>
    <xf numFmtId="14" fontId="8" fillId="0" borderId="1" xfId="6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20" xfId="0" applyFont="1" applyFill="1" applyBorder="1" applyAlignment="1">
      <alignment horizontal="center" vertical="center"/>
    </xf>
    <xf numFmtId="0" fontId="8" fillId="0" borderId="21" xfId="8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left" vertical="center" wrapText="1"/>
    </xf>
    <xf numFmtId="167" fontId="8" fillId="0" borderId="21" xfId="5" applyNumberFormat="1" applyFont="1" applyFill="1" applyBorder="1" applyAlignment="1">
      <alignment horizontal="center" vertical="center" wrapText="1"/>
    </xf>
    <xf numFmtId="169" fontId="8" fillId="0" borderId="21" xfId="5" applyNumberFormat="1" applyFont="1" applyFill="1" applyBorder="1" applyAlignment="1">
      <alignment horizontal="center" vertical="center" wrapText="1"/>
    </xf>
    <xf numFmtId="41" fontId="8" fillId="0" borderId="21" xfId="0" applyNumberFormat="1" applyFont="1" applyFill="1" applyBorder="1" applyAlignment="1">
      <alignment vertical="center" wrapText="1" readingOrder="1"/>
    </xf>
    <xf numFmtId="1" fontId="8" fillId="0" borderId="21" xfId="0" applyNumberFormat="1" applyFont="1" applyFill="1" applyBorder="1" applyAlignment="1">
      <alignment horizontal="center" vertical="center" wrapText="1" readingOrder="1"/>
    </xf>
    <xf numFmtId="168" fontId="8" fillId="0" borderId="21" xfId="6" applyNumberFormat="1" applyFont="1" applyFill="1" applyBorder="1" applyAlignment="1">
      <alignment horizontal="center" vertical="center"/>
    </xf>
    <xf numFmtId="14" fontId="8" fillId="0" borderId="21" xfId="6" applyNumberFormat="1" applyFont="1" applyFill="1" applyBorder="1" applyAlignment="1">
      <alignment vertical="center"/>
    </xf>
    <xf numFmtId="14" fontId="8" fillId="0" borderId="21" xfId="0" applyNumberFormat="1" applyFont="1" applyFill="1" applyBorder="1" applyAlignment="1">
      <alignment horizontal="center" vertical="center" wrapText="1" readingOrder="1"/>
    </xf>
    <xf numFmtId="0" fontId="8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9" fillId="0" borderId="0" xfId="0" applyFont="1" applyFill="1"/>
    <xf numFmtId="170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170" fontId="8" fillId="0" borderId="0" xfId="0" applyNumberFormat="1" applyFont="1" applyFill="1" applyAlignment="1">
      <alignment wrapText="1"/>
    </xf>
  </cellXfs>
  <cellStyles count="9">
    <cellStyle name="Comma" xfId="1" builtinId="3"/>
    <cellStyle name="Comma [0]" xfId="3" builtinId="6"/>
    <cellStyle name="Comma 12" xfId="6" xr:uid="{1735E41D-35F5-4962-9C3B-ECD7D4F21FC9}"/>
    <cellStyle name="Currency [0] 2" xfId="7" xr:uid="{254FA90F-96F9-492F-BD5A-0A379865C226}"/>
    <cellStyle name="Currency 2" xfId="5" xr:uid="{796A58F3-B633-484B-8AAC-D9D935CA6B8C}"/>
    <cellStyle name="Normal" xfId="0" builtinId="0"/>
    <cellStyle name="Normal 2 2" xfId="4" xr:uid="{A55BA254-6F84-4C2D-82A7-D800B3DB0A7F}"/>
    <cellStyle name="Percent" xfId="2" builtinId="5"/>
    <cellStyle name="S16 2 2" xfId="8" xr:uid="{57A03F33-45F9-45B5-AA33-77D5F5DD3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halfi Ilyas" id="{253121F6-72EB-4EC5-BDF9-F21C1D210CBC}" userId="Dhalfi Ilya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33" dT="2023-11-29T01:39:41.49" personId="{253121F6-72EB-4EC5-BDF9-F21C1D210CBC}" id="{698F309E-4CF1-4443-BC29-76BCE98F7099}">
    <text>28 AGUST - 25 DES 2023</text>
  </threadedComment>
  <threadedComment ref="P133" dT="2023-11-29T01:39:41.49" personId="{253121F6-72EB-4EC5-BDF9-F21C1D210CBC}" id="{C3A4F1EF-4D1C-4D93-A97E-91ED402CA2E3}">
    <text>28 AGUST - 25 DES 2023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36E3-F72C-4E2B-969B-0280BA6B3300}">
  <dimension ref="A1:AE198"/>
  <sheetViews>
    <sheetView tabSelected="1" topLeftCell="A160" zoomScaleNormal="100" workbookViewId="0">
      <selection activeCell="AB167" sqref="AB167"/>
    </sheetView>
  </sheetViews>
  <sheetFormatPr defaultRowHeight="14.5" x14ac:dyDescent="0.35"/>
  <cols>
    <col min="1" max="1" width="8.90625" style="85" bestFit="1" customWidth="1"/>
    <col min="2" max="2" width="96.1796875" style="85" bestFit="1" customWidth="1"/>
    <col min="3" max="3" width="22.26953125" style="91" bestFit="1" customWidth="1"/>
    <col min="4" max="4" width="23.26953125" style="92" customWidth="1"/>
    <col min="5" max="5" width="18.81640625" style="85" bestFit="1" customWidth="1"/>
    <col min="6" max="6" width="22.54296875" style="85" bestFit="1" customWidth="1"/>
    <col min="7" max="7" width="28.7265625" style="85" bestFit="1" customWidth="1"/>
    <col min="8" max="8" width="29.54296875" style="85" bestFit="1" customWidth="1"/>
    <col min="9" max="9" width="15.81640625" style="85" bestFit="1" customWidth="1"/>
    <col min="10" max="10" width="18.453125" style="85" bestFit="1" customWidth="1"/>
    <col min="11" max="11" width="15.1796875" style="85" bestFit="1" customWidth="1"/>
    <col min="12" max="12" width="26.81640625" style="85" bestFit="1" customWidth="1"/>
    <col min="13" max="13" width="11.08984375" style="85" bestFit="1" customWidth="1"/>
    <col min="14" max="14" width="14.453125" style="85" bestFit="1" customWidth="1"/>
    <col min="15" max="15" width="10.453125" style="93" bestFit="1" customWidth="1"/>
    <col min="16" max="16" width="15.81640625" style="85" bestFit="1" customWidth="1"/>
    <col min="17" max="17" width="18.453125" style="85" bestFit="1" customWidth="1"/>
    <col min="18" max="18" width="8.7265625" style="85"/>
    <col min="19" max="19" width="29.54296875" style="85" bestFit="1" customWidth="1"/>
    <col min="20" max="20" width="18.36328125" style="85" bestFit="1" customWidth="1"/>
    <col min="21" max="21" width="12.08984375" style="85" bestFit="1" customWidth="1"/>
    <col min="22" max="22" width="17.453125" style="85" bestFit="1" customWidth="1"/>
    <col min="23" max="23" width="7" style="85" bestFit="1" customWidth="1"/>
    <col min="24" max="24" width="8.90625" style="85" bestFit="1" customWidth="1"/>
    <col min="25" max="25" width="28.54296875" style="93" bestFit="1" customWidth="1"/>
    <col min="26" max="26" width="13.26953125" style="85" bestFit="1" customWidth="1"/>
    <col min="27" max="27" width="45.08984375" style="85" bestFit="1" customWidth="1"/>
    <col min="28" max="28" width="24.6328125" style="85" bestFit="1" customWidth="1"/>
    <col min="29" max="29" width="23.90625" style="85" bestFit="1" customWidth="1"/>
    <col min="30" max="30" width="41.36328125" style="85" bestFit="1" customWidth="1"/>
    <col min="31" max="16384" width="8.7265625" style="85"/>
  </cols>
  <sheetData>
    <row r="1" spans="1:30" s="18" customFormat="1" ht="18.5" x14ac:dyDescent="0.35">
      <c r="A1" s="16" t="s">
        <v>0</v>
      </c>
      <c r="B1" s="17"/>
      <c r="D1" s="17"/>
      <c r="O1" s="19"/>
      <c r="Y1" s="19"/>
    </row>
    <row r="2" spans="1:30" s="18" customFormat="1" ht="18.5" x14ac:dyDescent="0.35">
      <c r="A2" s="16" t="s">
        <v>1</v>
      </c>
      <c r="B2" s="17"/>
      <c r="D2" s="17"/>
      <c r="O2" s="19"/>
      <c r="Y2" s="19"/>
    </row>
    <row r="3" spans="1:30" s="18" customFormat="1" ht="18.5" x14ac:dyDescent="0.35">
      <c r="A3" s="16" t="s">
        <v>174</v>
      </c>
      <c r="B3" s="17"/>
      <c r="D3" s="17"/>
      <c r="O3" s="19"/>
      <c r="Y3" s="19"/>
    </row>
    <row r="4" spans="1:30" s="18" customFormat="1" x14ac:dyDescent="0.35">
      <c r="D4" s="17"/>
      <c r="O4" s="19"/>
      <c r="Y4" s="19"/>
    </row>
    <row r="5" spans="1:30" s="18" customFormat="1" ht="15" customHeight="1" x14ac:dyDescent="0.35">
      <c r="A5" s="20" t="s">
        <v>2</v>
      </c>
      <c r="B5" s="21" t="s">
        <v>3</v>
      </c>
      <c r="C5" s="20" t="s">
        <v>4</v>
      </c>
      <c r="D5" s="20"/>
      <c r="E5" s="21" t="s">
        <v>90</v>
      </c>
      <c r="F5" s="21" t="s">
        <v>89</v>
      </c>
      <c r="G5" s="21" t="s">
        <v>7</v>
      </c>
      <c r="H5" s="20" t="s">
        <v>8</v>
      </c>
      <c r="I5" s="20"/>
      <c r="J5" s="20"/>
      <c r="K5" s="21" t="s">
        <v>11</v>
      </c>
      <c r="L5" s="21"/>
      <c r="M5" s="21"/>
      <c r="N5" s="21"/>
      <c r="O5" s="22" t="s">
        <v>13</v>
      </c>
      <c r="P5" s="23"/>
      <c r="Q5" s="24"/>
      <c r="R5" s="22" t="s">
        <v>31</v>
      </c>
      <c r="S5" s="23"/>
      <c r="T5" s="24"/>
      <c r="U5" s="21" t="s">
        <v>18</v>
      </c>
      <c r="V5" s="20" t="s">
        <v>20</v>
      </c>
      <c r="W5" s="20"/>
      <c r="X5" s="20"/>
      <c r="Y5" s="21" t="s">
        <v>24</v>
      </c>
      <c r="Z5" s="21" t="s">
        <v>25</v>
      </c>
      <c r="AA5" s="21" t="s">
        <v>26</v>
      </c>
      <c r="AB5" s="20" t="s">
        <v>27</v>
      </c>
      <c r="AC5" s="20"/>
      <c r="AD5" s="20"/>
    </row>
    <row r="6" spans="1:30" s="18" customFormat="1" x14ac:dyDescent="0.35">
      <c r="A6" s="20"/>
      <c r="B6" s="21"/>
      <c r="C6" s="21" t="s">
        <v>5</v>
      </c>
      <c r="D6" s="21" t="s">
        <v>6</v>
      </c>
      <c r="E6" s="21"/>
      <c r="F6" s="21"/>
      <c r="G6" s="21"/>
      <c r="H6" s="25" t="s">
        <v>9</v>
      </c>
      <c r="I6" s="25" t="s">
        <v>10</v>
      </c>
      <c r="J6" s="25" t="s">
        <v>32</v>
      </c>
      <c r="K6" s="21" t="s">
        <v>12</v>
      </c>
      <c r="L6" s="21" t="s">
        <v>9</v>
      </c>
      <c r="M6" s="21" t="s">
        <v>10</v>
      </c>
      <c r="N6" s="21" t="s">
        <v>32</v>
      </c>
      <c r="O6" s="26" t="s">
        <v>766</v>
      </c>
      <c r="P6" s="26" t="s">
        <v>14</v>
      </c>
      <c r="Q6" s="26" t="s">
        <v>15</v>
      </c>
      <c r="R6" s="20" t="s">
        <v>16</v>
      </c>
      <c r="S6" s="20" t="s">
        <v>17</v>
      </c>
      <c r="T6" s="20"/>
      <c r="U6" s="21"/>
      <c r="V6" s="20" t="s">
        <v>21</v>
      </c>
      <c r="W6" s="27" t="s">
        <v>22</v>
      </c>
      <c r="X6" s="27" t="s">
        <v>22</v>
      </c>
      <c r="Y6" s="21"/>
      <c r="Z6" s="21"/>
      <c r="AA6" s="21"/>
      <c r="AB6" s="20" t="s">
        <v>28</v>
      </c>
      <c r="AC6" s="20" t="s">
        <v>29</v>
      </c>
      <c r="AD6" s="21" t="s">
        <v>30</v>
      </c>
    </row>
    <row r="7" spans="1:30" s="18" customFormat="1" x14ac:dyDescent="0.35">
      <c r="A7" s="20"/>
      <c r="B7" s="21"/>
      <c r="C7" s="21"/>
      <c r="D7" s="21"/>
      <c r="E7" s="21"/>
      <c r="F7" s="21"/>
      <c r="G7" s="21"/>
      <c r="H7" s="28"/>
      <c r="I7" s="28"/>
      <c r="J7" s="28"/>
      <c r="K7" s="21"/>
      <c r="L7" s="21"/>
      <c r="M7" s="21"/>
      <c r="N7" s="21"/>
      <c r="O7" s="26"/>
      <c r="P7" s="26"/>
      <c r="Q7" s="26"/>
      <c r="R7" s="20"/>
      <c r="S7" s="27" t="s">
        <v>9</v>
      </c>
      <c r="T7" s="27" t="s">
        <v>10</v>
      </c>
      <c r="U7" s="27" t="s">
        <v>19</v>
      </c>
      <c r="V7" s="20"/>
      <c r="W7" s="27" t="s">
        <v>23</v>
      </c>
      <c r="X7" s="27" t="s">
        <v>8</v>
      </c>
      <c r="Y7" s="21"/>
      <c r="Z7" s="21"/>
      <c r="AA7" s="21"/>
      <c r="AB7" s="20"/>
      <c r="AC7" s="20"/>
      <c r="AD7" s="21"/>
    </row>
    <row r="8" spans="1:30" s="18" customFormat="1" x14ac:dyDescent="0.35">
      <c r="A8" s="29"/>
      <c r="B8" s="29"/>
      <c r="C8" s="29"/>
      <c r="D8" s="30"/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29"/>
      <c r="Q8" s="29"/>
      <c r="R8" s="29"/>
      <c r="S8" s="29"/>
      <c r="T8" s="29"/>
      <c r="U8" s="29"/>
      <c r="V8" s="29"/>
      <c r="W8" s="29"/>
      <c r="X8" s="29"/>
      <c r="Y8" s="31"/>
      <c r="Z8" s="29"/>
      <c r="AA8" s="29"/>
      <c r="AB8" s="29"/>
      <c r="AC8" s="29"/>
      <c r="AD8" s="29"/>
    </row>
    <row r="9" spans="1:30" s="18" customFormat="1" ht="15.5" x14ac:dyDescent="0.35">
      <c r="A9" s="32" t="s">
        <v>772</v>
      </c>
      <c r="B9" s="33"/>
      <c r="C9" s="33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5"/>
      <c r="P9" s="33"/>
      <c r="Q9" s="33"/>
      <c r="R9" s="33"/>
      <c r="S9" s="33"/>
      <c r="T9" s="33"/>
      <c r="U9" s="33"/>
      <c r="V9" s="33"/>
      <c r="W9" s="33"/>
      <c r="X9" s="33"/>
      <c r="Y9" s="35"/>
      <c r="Z9" s="33"/>
      <c r="AA9" s="33"/>
      <c r="AB9" s="33"/>
      <c r="AC9" s="33"/>
      <c r="AD9" s="33"/>
    </row>
    <row r="10" spans="1:30" s="18" customFormat="1" x14ac:dyDescent="0.35">
      <c r="A10" s="36" t="s">
        <v>33</v>
      </c>
      <c r="B10" s="37"/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9"/>
      <c r="P10" s="37"/>
      <c r="Q10" s="37"/>
      <c r="R10" s="37"/>
      <c r="S10" s="37"/>
      <c r="T10" s="37"/>
      <c r="U10" s="37"/>
      <c r="V10" s="37"/>
      <c r="W10" s="37"/>
      <c r="X10" s="37"/>
      <c r="Y10" s="39"/>
      <c r="Z10" s="37"/>
      <c r="AA10" s="37"/>
      <c r="AB10" s="37"/>
      <c r="AC10" s="37"/>
      <c r="AD10" s="37"/>
    </row>
    <row r="11" spans="1:30" s="18" customFormat="1" x14ac:dyDescent="0.35">
      <c r="A11" s="36" t="s">
        <v>34</v>
      </c>
      <c r="B11" s="37"/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9"/>
      <c r="P11" s="37"/>
      <c r="Q11" s="37"/>
      <c r="R11" s="37"/>
      <c r="S11" s="37"/>
      <c r="T11" s="37"/>
      <c r="U11" s="37"/>
      <c r="V11" s="37"/>
      <c r="W11" s="37"/>
      <c r="X11" s="37"/>
      <c r="Y11" s="39"/>
      <c r="Z11" s="37"/>
      <c r="AA11" s="37"/>
      <c r="AB11" s="37"/>
      <c r="AC11" s="37"/>
      <c r="AD11" s="37"/>
    </row>
    <row r="12" spans="1:30" s="18" customFormat="1" x14ac:dyDescent="0.35">
      <c r="A12" s="36" t="s">
        <v>35</v>
      </c>
      <c r="B12" s="37"/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9"/>
      <c r="P12" s="37"/>
      <c r="Q12" s="37"/>
      <c r="R12" s="37"/>
      <c r="S12" s="37"/>
      <c r="T12" s="37"/>
      <c r="U12" s="37"/>
      <c r="V12" s="37"/>
      <c r="W12" s="37"/>
      <c r="X12" s="37"/>
      <c r="Y12" s="39"/>
      <c r="Z12" s="37"/>
      <c r="AA12" s="37"/>
      <c r="AB12" s="37"/>
      <c r="AC12" s="37"/>
      <c r="AD12" s="37"/>
    </row>
    <row r="13" spans="1:30" s="18" customFormat="1" x14ac:dyDescent="0.35">
      <c r="A13" s="36" t="s">
        <v>74</v>
      </c>
      <c r="B13" s="37"/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9"/>
      <c r="P13" s="37"/>
      <c r="Q13" s="37"/>
      <c r="R13" s="37"/>
      <c r="S13" s="37"/>
      <c r="T13" s="37"/>
      <c r="U13" s="37"/>
      <c r="V13" s="37"/>
      <c r="W13" s="37"/>
      <c r="X13" s="37"/>
      <c r="Y13" s="39"/>
      <c r="Z13" s="37"/>
      <c r="AA13" s="37"/>
      <c r="AB13" s="37"/>
      <c r="AC13" s="37"/>
      <c r="AD13" s="37"/>
    </row>
    <row r="14" spans="1:30" s="18" customFormat="1" x14ac:dyDescent="0.35">
      <c r="A14" s="40">
        <v>1</v>
      </c>
      <c r="B14" s="37" t="s">
        <v>36</v>
      </c>
      <c r="C14" s="37" t="s">
        <v>63</v>
      </c>
      <c r="D14" s="38" t="s">
        <v>64</v>
      </c>
      <c r="E14" s="37">
        <v>192000000</v>
      </c>
      <c r="F14" s="37">
        <v>190623000</v>
      </c>
      <c r="G14" s="37" t="s">
        <v>91</v>
      </c>
      <c r="H14" s="37" t="s">
        <v>107</v>
      </c>
      <c r="I14" s="41" t="s">
        <v>121</v>
      </c>
      <c r="J14" s="37">
        <v>189732000</v>
      </c>
      <c r="K14" s="39" t="s">
        <v>136</v>
      </c>
      <c r="L14" s="39" t="s">
        <v>136</v>
      </c>
      <c r="M14" s="39" t="s">
        <v>136</v>
      </c>
      <c r="N14" s="39" t="s">
        <v>136</v>
      </c>
      <c r="O14" s="42">
        <v>90</v>
      </c>
      <c r="P14" s="41" t="s">
        <v>121</v>
      </c>
      <c r="Q14" s="41" t="s">
        <v>148</v>
      </c>
      <c r="R14" s="37"/>
      <c r="S14" s="37"/>
      <c r="T14" s="37"/>
      <c r="U14" s="43">
        <v>1</v>
      </c>
      <c r="V14" s="37">
        <v>56919600</v>
      </c>
      <c r="W14" s="44">
        <f>V14/E14</f>
        <v>0.29645624999999998</v>
      </c>
      <c r="X14" s="44">
        <f>V14/J14</f>
        <v>0.3</v>
      </c>
      <c r="Y14" s="39" t="s">
        <v>158</v>
      </c>
      <c r="Z14" s="39" t="s">
        <v>161</v>
      </c>
      <c r="AA14" s="39" t="s">
        <v>162</v>
      </c>
      <c r="AB14" s="37" t="s">
        <v>168</v>
      </c>
      <c r="AC14" s="37" t="s">
        <v>167</v>
      </c>
      <c r="AD14" s="37" t="s">
        <v>170</v>
      </c>
    </row>
    <row r="15" spans="1:30" s="18" customFormat="1" x14ac:dyDescent="0.35">
      <c r="A15" s="40">
        <f>A14+1</f>
        <v>2</v>
      </c>
      <c r="B15" s="37" t="s">
        <v>37</v>
      </c>
      <c r="C15" s="37" t="s">
        <v>77</v>
      </c>
      <c r="D15" s="38" t="s">
        <v>59</v>
      </c>
      <c r="E15" s="37">
        <v>192000000</v>
      </c>
      <c r="F15" s="37">
        <v>190559000</v>
      </c>
      <c r="G15" s="37" t="s">
        <v>92</v>
      </c>
      <c r="H15" s="37" t="s">
        <v>108</v>
      </c>
      <c r="I15" s="41" t="s">
        <v>122</v>
      </c>
      <c r="J15" s="37">
        <v>190129000</v>
      </c>
      <c r="K15" s="39" t="s">
        <v>136</v>
      </c>
      <c r="L15" s="39" t="s">
        <v>136</v>
      </c>
      <c r="M15" s="39" t="s">
        <v>136</v>
      </c>
      <c r="N15" s="39" t="s">
        <v>136</v>
      </c>
      <c r="O15" s="42">
        <v>90</v>
      </c>
      <c r="P15" s="41" t="s">
        <v>122</v>
      </c>
      <c r="Q15" s="41" t="s">
        <v>147</v>
      </c>
      <c r="R15" s="39" t="s">
        <v>136</v>
      </c>
      <c r="S15" s="37" t="s">
        <v>150</v>
      </c>
      <c r="T15" s="41" t="s">
        <v>149</v>
      </c>
      <c r="U15" s="43">
        <v>1</v>
      </c>
      <c r="V15" s="37">
        <f>J15</f>
        <v>190129000</v>
      </c>
      <c r="W15" s="44">
        <f t="shared" ref="W15:W29" si="0">V15/E15</f>
        <v>0.99025520833333336</v>
      </c>
      <c r="X15" s="44">
        <f t="shared" ref="X15:X29" si="1">V15/J15</f>
        <v>1</v>
      </c>
      <c r="Y15" s="39" t="s">
        <v>158</v>
      </c>
      <c r="Z15" s="39" t="s">
        <v>161</v>
      </c>
      <c r="AA15" s="39" t="s">
        <v>162</v>
      </c>
      <c r="AB15" s="37" t="s">
        <v>168</v>
      </c>
      <c r="AC15" s="37" t="s">
        <v>167</v>
      </c>
      <c r="AD15" s="37" t="s">
        <v>170</v>
      </c>
    </row>
    <row r="16" spans="1:30" s="18" customFormat="1" x14ac:dyDescent="0.35">
      <c r="A16" s="40">
        <f t="shared" ref="A16:A27" si="2">A15+1</f>
        <v>3</v>
      </c>
      <c r="B16" s="37" t="s">
        <v>38</v>
      </c>
      <c r="C16" s="37" t="s">
        <v>67</v>
      </c>
      <c r="D16" s="38" t="s">
        <v>65</v>
      </c>
      <c r="E16" s="37">
        <v>192000000</v>
      </c>
      <c r="F16" s="37">
        <v>190613000</v>
      </c>
      <c r="G16" s="37" t="s">
        <v>93</v>
      </c>
      <c r="H16" s="37" t="s">
        <v>109</v>
      </c>
      <c r="I16" s="41" t="s">
        <v>122</v>
      </c>
      <c r="J16" s="37">
        <v>189847000</v>
      </c>
      <c r="K16" s="39" t="s">
        <v>136</v>
      </c>
      <c r="L16" s="39" t="s">
        <v>136</v>
      </c>
      <c r="M16" s="39" t="s">
        <v>136</v>
      </c>
      <c r="N16" s="39" t="s">
        <v>136</v>
      </c>
      <c r="O16" s="42">
        <v>90</v>
      </c>
      <c r="P16" s="41" t="s">
        <v>122</v>
      </c>
      <c r="Q16" s="41" t="s">
        <v>147</v>
      </c>
      <c r="R16" s="37"/>
      <c r="S16" s="37"/>
      <c r="T16" s="37"/>
      <c r="U16" s="43">
        <v>1</v>
      </c>
      <c r="V16" s="37">
        <v>56954100</v>
      </c>
      <c r="W16" s="44">
        <f t="shared" si="0"/>
        <v>0.2966359375</v>
      </c>
      <c r="X16" s="44">
        <f t="shared" si="1"/>
        <v>0.3</v>
      </c>
      <c r="Y16" s="39" t="s">
        <v>158</v>
      </c>
      <c r="Z16" s="39" t="s">
        <v>161</v>
      </c>
      <c r="AA16" s="39" t="s">
        <v>162</v>
      </c>
      <c r="AB16" s="37" t="s">
        <v>168</v>
      </c>
      <c r="AC16" s="37" t="s">
        <v>167</v>
      </c>
      <c r="AD16" s="37" t="s">
        <v>166</v>
      </c>
    </row>
    <row r="17" spans="1:30" s="18" customFormat="1" x14ac:dyDescent="0.35">
      <c r="A17" s="40">
        <f t="shared" si="2"/>
        <v>4</v>
      </c>
      <c r="B17" s="37" t="s">
        <v>39</v>
      </c>
      <c r="C17" s="37" t="s">
        <v>78</v>
      </c>
      <c r="D17" s="38" t="s">
        <v>66</v>
      </c>
      <c r="E17" s="37">
        <v>192000000</v>
      </c>
      <c r="F17" s="37">
        <v>190911000</v>
      </c>
      <c r="G17" s="37" t="s">
        <v>94</v>
      </c>
      <c r="H17" s="37" t="s">
        <v>110</v>
      </c>
      <c r="I17" s="41" t="s">
        <v>122</v>
      </c>
      <c r="J17" s="37">
        <v>190573000</v>
      </c>
      <c r="K17" s="39" t="s">
        <v>136</v>
      </c>
      <c r="L17" s="39" t="s">
        <v>136</v>
      </c>
      <c r="M17" s="39" t="s">
        <v>136</v>
      </c>
      <c r="N17" s="39" t="s">
        <v>136</v>
      </c>
      <c r="O17" s="42">
        <v>90</v>
      </c>
      <c r="P17" s="41" t="s">
        <v>122</v>
      </c>
      <c r="Q17" s="41" t="s">
        <v>147</v>
      </c>
      <c r="R17" s="39" t="s">
        <v>136</v>
      </c>
      <c r="S17" s="37" t="s">
        <v>152</v>
      </c>
      <c r="T17" s="41" t="s">
        <v>151</v>
      </c>
      <c r="U17" s="43">
        <v>1</v>
      </c>
      <c r="V17" s="37">
        <f>J17</f>
        <v>190573000</v>
      </c>
      <c r="W17" s="44">
        <f t="shared" si="0"/>
        <v>0.9925677083333333</v>
      </c>
      <c r="X17" s="44">
        <f t="shared" si="1"/>
        <v>1</v>
      </c>
      <c r="Y17" s="39" t="s">
        <v>158</v>
      </c>
      <c r="Z17" s="39" t="s">
        <v>161</v>
      </c>
      <c r="AA17" s="39" t="s">
        <v>162</v>
      </c>
      <c r="AB17" s="37" t="s">
        <v>168</v>
      </c>
      <c r="AC17" s="37" t="s">
        <v>167</v>
      </c>
      <c r="AD17" s="37" t="s">
        <v>172</v>
      </c>
    </row>
    <row r="18" spans="1:30" s="18" customFormat="1" x14ac:dyDescent="0.35">
      <c r="A18" s="40">
        <f t="shared" si="2"/>
        <v>5</v>
      </c>
      <c r="B18" s="37" t="s">
        <v>40</v>
      </c>
      <c r="C18" s="37" t="s">
        <v>79</v>
      </c>
      <c r="D18" s="38" t="s">
        <v>59</v>
      </c>
      <c r="E18" s="37">
        <v>192000000</v>
      </c>
      <c r="F18" s="37">
        <v>190258000</v>
      </c>
      <c r="G18" s="37" t="s">
        <v>95</v>
      </c>
      <c r="H18" s="37" t="s">
        <v>111</v>
      </c>
      <c r="I18" s="41" t="s">
        <v>122</v>
      </c>
      <c r="J18" s="37">
        <v>189472000</v>
      </c>
      <c r="K18" s="39" t="s">
        <v>136</v>
      </c>
      <c r="L18" s="39" t="s">
        <v>136</v>
      </c>
      <c r="M18" s="39" t="s">
        <v>136</v>
      </c>
      <c r="N18" s="39" t="s">
        <v>136</v>
      </c>
      <c r="O18" s="42">
        <v>90</v>
      </c>
      <c r="P18" s="41" t="s">
        <v>122</v>
      </c>
      <c r="Q18" s="41" t="s">
        <v>147</v>
      </c>
      <c r="R18" s="37"/>
      <c r="S18" s="37"/>
      <c r="T18" s="37"/>
      <c r="U18" s="43">
        <v>1</v>
      </c>
      <c r="V18" s="37">
        <v>56841600</v>
      </c>
      <c r="W18" s="44">
        <f t="shared" si="0"/>
        <v>0.29604999999999998</v>
      </c>
      <c r="X18" s="44">
        <f t="shared" si="1"/>
        <v>0.3</v>
      </c>
      <c r="Y18" s="39" t="s">
        <v>158</v>
      </c>
      <c r="Z18" s="39" t="s">
        <v>161</v>
      </c>
      <c r="AA18" s="39" t="s">
        <v>162</v>
      </c>
      <c r="AB18" s="37" t="s">
        <v>168</v>
      </c>
      <c r="AC18" s="37" t="s">
        <v>167</v>
      </c>
      <c r="AD18" s="37" t="s">
        <v>166</v>
      </c>
    </row>
    <row r="19" spans="1:30" s="18" customFormat="1" x14ac:dyDescent="0.35">
      <c r="A19" s="40">
        <f t="shared" si="2"/>
        <v>6</v>
      </c>
      <c r="B19" s="37" t="s">
        <v>41</v>
      </c>
      <c r="C19" s="37" t="s">
        <v>80</v>
      </c>
      <c r="D19" s="38" t="s">
        <v>67</v>
      </c>
      <c r="E19" s="37">
        <v>192000000</v>
      </c>
      <c r="F19" s="37">
        <v>190601000</v>
      </c>
      <c r="G19" s="37" t="s">
        <v>100</v>
      </c>
      <c r="H19" s="37" t="s">
        <v>112</v>
      </c>
      <c r="I19" s="37" t="s">
        <v>122</v>
      </c>
      <c r="J19" s="37">
        <v>189892000</v>
      </c>
      <c r="K19" s="39" t="s">
        <v>136</v>
      </c>
      <c r="L19" s="39" t="s">
        <v>136</v>
      </c>
      <c r="M19" s="39" t="s">
        <v>136</v>
      </c>
      <c r="N19" s="39" t="s">
        <v>136</v>
      </c>
      <c r="O19" s="42">
        <v>90</v>
      </c>
      <c r="P19" s="37" t="s">
        <v>122</v>
      </c>
      <c r="Q19" s="41" t="s">
        <v>147</v>
      </c>
      <c r="R19" s="37"/>
      <c r="S19" s="37"/>
      <c r="T19" s="37"/>
      <c r="U19" s="43">
        <v>1</v>
      </c>
      <c r="V19" s="37">
        <v>56967600</v>
      </c>
      <c r="W19" s="44">
        <f t="shared" si="0"/>
        <v>0.29670625</v>
      </c>
      <c r="X19" s="44">
        <f t="shared" si="1"/>
        <v>0.3</v>
      </c>
      <c r="Y19" s="39" t="s">
        <v>158</v>
      </c>
      <c r="Z19" s="39" t="s">
        <v>161</v>
      </c>
      <c r="AA19" s="39" t="s">
        <v>162</v>
      </c>
      <c r="AB19" s="37" t="s">
        <v>168</v>
      </c>
      <c r="AC19" s="37" t="s">
        <v>167</v>
      </c>
      <c r="AD19" s="37" t="s">
        <v>166</v>
      </c>
    </row>
    <row r="20" spans="1:30" s="18" customFormat="1" x14ac:dyDescent="0.35">
      <c r="A20" s="40">
        <f t="shared" si="2"/>
        <v>7</v>
      </c>
      <c r="B20" s="37" t="s">
        <v>42</v>
      </c>
      <c r="C20" s="37" t="s">
        <v>81</v>
      </c>
      <c r="D20" s="38" t="s">
        <v>68</v>
      </c>
      <c r="E20" s="37">
        <v>192000000</v>
      </c>
      <c r="F20" s="37">
        <v>190748000</v>
      </c>
      <c r="G20" s="37" t="s">
        <v>94</v>
      </c>
      <c r="H20" s="37" t="s">
        <v>113</v>
      </c>
      <c r="I20" s="41" t="s">
        <v>122</v>
      </c>
      <c r="J20" s="37">
        <v>190380000</v>
      </c>
      <c r="K20" s="39" t="s">
        <v>136</v>
      </c>
      <c r="L20" s="39" t="s">
        <v>136</v>
      </c>
      <c r="M20" s="39" t="s">
        <v>136</v>
      </c>
      <c r="N20" s="39" t="s">
        <v>136</v>
      </c>
      <c r="O20" s="42">
        <v>90</v>
      </c>
      <c r="P20" s="41" t="s">
        <v>122</v>
      </c>
      <c r="Q20" s="41" t="s">
        <v>147</v>
      </c>
      <c r="R20" s="39" t="s">
        <v>136</v>
      </c>
      <c r="S20" s="37" t="s">
        <v>153</v>
      </c>
      <c r="T20" s="41" t="s">
        <v>151</v>
      </c>
      <c r="U20" s="43">
        <v>1</v>
      </c>
      <c r="V20" s="37">
        <f t="shared" ref="V20:V21" si="3">J20</f>
        <v>190380000</v>
      </c>
      <c r="W20" s="44">
        <f t="shared" si="0"/>
        <v>0.99156250000000001</v>
      </c>
      <c r="X20" s="44">
        <f t="shared" si="1"/>
        <v>1</v>
      </c>
      <c r="Y20" s="39" t="s">
        <v>158</v>
      </c>
      <c r="Z20" s="39" t="s">
        <v>161</v>
      </c>
      <c r="AA20" s="39" t="s">
        <v>162</v>
      </c>
      <c r="AB20" s="37" t="s">
        <v>168</v>
      </c>
      <c r="AC20" s="37" t="s">
        <v>167</v>
      </c>
      <c r="AD20" s="37" t="s">
        <v>172</v>
      </c>
    </row>
    <row r="21" spans="1:30" s="18" customFormat="1" x14ac:dyDescent="0.35">
      <c r="A21" s="40">
        <f t="shared" si="2"/>
        <v>8</v>
      </c>
      <c r="B21" s="37" t="s">
        <v>43</v>
      </c>
      <c r="C21" s="45" t="s">
        <v>82</v>
      </c>
      <c r="D21" s="38" t="s">
        <v>69</v>
      </c>
      <c r="E21" s="37">
        <v>192000000</v>
      </c>
      <c r="F21" s="37">
        <v>190495000</v>
      </c>
      <c r="G21" s="37" t="s">
        <v>96</v>
      </c>
      <c r="H21" s="37" t="s">
        <v>114</v>
      </c>
      <c r="I21" s="41" t="s">
        <v>123</v>
      </c>
      <c r="J21" s="37">
        <v>190176000</v>
      </c>
      <c r="K21" s="39" t="s">
        <v>136</v>
      </c>
      <c r="L21" s="39" t="s">
        <v>136</v>
      </c>
      <c r="M21" s="39" t="s">
        <v>136</v>
      </c>
      <c r="N21" s="39" t="s">
        <v>136</v>
      </c>
      <c r="O21" s="42">
        <v>90</v>
      </c>
      <c r="P21" s="41" t="s">
        <v>123</v>
      </c>
      <c r="Q21" s="41" t="s">
        <v>142</v>
      </c>
      <c r="R21" s="39" t="s">
        <v>136</v>
      </c>
      <c r="S21" s="37" t="s">
        <v>155</v>
      </c>
      <c r="T21" s="41" t="s">
        <v>154</v>
      </c>
      <c r="U21" s="43">
        <v>1</v>
      </c>
      <c r="V21" s="37">
        <f t="shared" si="3"/>
        <v>190176000</v>
      </c>
      <c r="W21" s="44">
        <f t="shared" si="0"/>
        <v>0.99050000000000005</v>
      </c>
      <c r="X21" s="44">
        <f t="shared" si="1"/>
        <v>1</v>
      </c>
      <c r="Y21" s="39" t="s">
        <v>158</v>
      </c>
      <c r="Z21" s="39" t="s">
        <v>161</v>
      </c>
      <c r="AA21" s="39" t="s">
        <v>162</v>
      </c>
      <c r="AB21" s="37" t="s">
        <v>168</v>
      </c>
      <c r="AC21" s="37" t="s">
        <v>167</v>
      </c>
      <c r="AD21" s="37" t="s">
        <v>169</v>
      </c>
    </row>
    <row r="22" spans="1:30" s="18" customFormat="1" x14ac:dyDescent="0.35">
      <c r="A22" s="40">
        <f t="shared" si="2"/>
        <v>9</v>
      </c>
      <c r="B22" s="37" t="s">
        <v>44</v>
      </c>
      <c r="C22" s="37" t="s">
        <v>83</v>
      </c>
      <c r="D22" s="38" t="s">
        <v>58</v>
      </c>
      <c r="E22" s="37">
        <v>144000000</v>
      </c>
      <c r="F22" s="37">
        <v>142663000</v>
      </c>
      <c r="G22" s="37" t="s">
        <v>97</v>
      </c>
      <c r="H22" s="37" t="s">
        <v>116</v>
      </c>
      <c r="I22" s="41" t="s">
        <v>124</v>
      </c>
      <c r="J22" s="37">
        <v>142191000</v>
      </c>
      <c r="K22" s="39" t="s">
        <v>136</v>
      </c>
      <c r="L22" s="39" t="s">
        <v>136</v>
      </c>
      <c r="M22" s="39" t="s">
        <v>136</v>
      </c>
      <c r="N22" s="39" t="s">
        <v>136</v>
      </c>
      <c r="O22" s="42">
        <v>90</v>
      </c>
      <c r="P22" s="41" t="s">
        <v>124</v>
      </c>
      <c r="Q22" s="41" t="s">
        <v>146</v>
      </c>
      <c r="R22" s="37"/>
      <c r="S22" s="37"/>
      <c r="T22" s="37"/>
      <c r="U22" s="43">
        <v>1</v>
      </c>
      <c r="V22" s="37">
        <v>42657300</v>
      </c>
      <c r="W22" s="44">
        <f t="shared" si="0"/>
        <v>0.29623125</v>
      </c>
      <c r="X22" s="44">
        <f t="shared" si="1"/>
        <v>0.3</v>
      </c>
      <c r="Y22" s="39" t="s">
        <v>158</v>
      </c>
      <c r="Z22" s="39" t="s">
        <v>161</v>
      </c>
      <c r="AA22" s="39" t="s">
        <v>162</v>
      </c>
      <c r="AB22" s="37" t="s">
        <v>168</v>
      </c>
      <c r="AC22" s="37" t="s">
        <v>167</v>
      </c>
      <c r="AD22" s="37" t="s">
        <v>169</v>
      </c>
    </row>
    <row r="23" spans="1:30" s="18" customFormat="1" x14ac:dyDescent="0.35">
      <c r="A23" s="40">
        <f t="shared" si="2"/>
        <v>10</v>
      </c>
      <c r="B23" s="37" t="s">
        <v>45</v>
      </c>
      <c r="C23" s="37" t="s">
        <v>84</v>
      </c>
      <c r="D23" s="38" t="s">
        <v>68</v>
      </c>
      <c r="E23" s="37">
        <v>174600000</v>
      </c>
      <c r="F23" s="37">
        <v>173237000</v>
      </c>
      <c r="G23" s="37" t="s">
        <v>98</v>
      </c>
      <c r="H23" s="37" t="s">
        <v>115</v>
      </c>
      <c r="I23" s="41" t="s">
        <v>125</v>
      </c>
      <c r="J23" s="37">
        <v>172767000</v>
      </c>
      <c r="K23" s="39" t="s">
        <v>136</v>
      </c>
      <c r="L23" s="39" t="s">
        <v>136</v>
      </c>
      <c r="M23" s="39" t="s">
        <v>136</v>
      </c>
      <c r="N23" s="39" t="s">
        <v>136</v>
      </c>
      <c r="O23" s="42">
        <v>90</v>
      </c>
      <c r="P23" s="41" t="s">
        <v>125</v>
      </c>
      <c r="Q23" s="41" t="s">
        <v>145</v>
      </c>
      <c r="R23" s="39" t="s">
        <v>136</v>
      </c>
      <c r="S23" s="37" t="s">
        <v>157</v>
      </c>
      <c r="T23" s="41" t="s">
        <v>156</v>
      </c>
      <c r="U23" s="43">
        <v>1</v>
      </c>
      <c r="V23" s="37">
        <f>J23</f>
        <v>172767000</v>
      </c>
      <c r="W23" s="44">
        <f t="shared" si="0"/>
        <v>0.98950171821305843</v>
      </c>
      <c r="X23" s="44">
        <f t="shared" si="1"/>
        <v>1</v>
      </c>
      <c r="Y23" s="39" t="s">
        <v>158</v>
      </c>
      <c r="Z23" s="39" t="s">
        <v>161</v>
      </c>
      <c r="AA23" s="39" t="s">
        <v>162</v>
      </c>
      <c r="AB23" s="37" t="s">
        <v>168</v>
      </c>
      <c r="AC23" s="37" t="s">
        <v>167</v>
      </c>
      <c r="AD23" s="37" t="s">
        <v>173</v>
      </c>
    </row>
    <row r="24" spans="1:30" s="18" customFormat="1" x14ac:dyDescent="0.35">
      <c r="A24" s="40">
        <f t="shared" si="2"/>
        <v>11</v>
      </c>
      <c r="B24" s="37" t="s">
        <v>46</v>
      </c>
      <c r="C24" s="37" t="s">
        <v>85</v>
      </c>
      <c r="D24" s="38" t="s">
        <v>70</v>
      </c>
      <c r="E24" s="37">
        <v>192000000</v>
      </c>
      <c r="F24" s="37">
        <v>190606000</v>
      </c>
      <c r="G24" s="37" t="s">
        <v>98</v>
      </c>
      <c r="H24" s="37" t="s">
        <v>117</v>
      </c>
      <c r="I24" s="41" t="s">
        <v>126</v>
      </c>
      <c r="J24" s="37">
        <v>190013000</v>
      </c>
      <c r="K24" s="39" t="s">
        <v>136</v>
      </c>
      <c r="L24" s="39" t="s">
        <v>136</v>
      </c>
      <c r="M24" s="39" t="s">
        <v>136</v>
      </c>
      <c r="N24" s="39" t="s">
        <v>136</v>
      </c>
      <c r="O24" s="42">
        <v>90</v>
      </c>
      <c r="P24" s="41" t="s">
        <v>126</v>
      </c>
      <c r="Q24" s="41" t="s">
        <v>144</v>
      </c>
      <c r="R24" s="37"/>
      <c r="S24" s="37"/>
      <c r="T24" s="37"/>
      <c r="U24" s="43">
        <v>1</v>
      </c>
      <c r="V24" s="37">
        <v>57003900</v>
      </c>
      <c r="W24" s="44">
        <f t="shared" si="0"/>
        <v>0.29689531250000001</v>
      </c>
      <c r="X24" s="44">
        <f t="shared" si="1"/>
        <v>0.3</v>
      </c>
      <c r="Y24" s="39" t="s">
        <v>158</v>
      </c>
      <c r="Z24" s="39" t="s">
        <v>161</v>
      </c>
      <c r="AA24" s="39" t="s">
        <v>162</v>
      </c>
      <c r="AB24" s="37" t="s">
        <v>168</v>
      </c>
      <c r="AC24" s="37" t="s">
        <v>167</v>
      </c>
      <c r="AD24" s="37" t="s">
        <v>173</v>
      </c>
    </row>
    <row r="25" spans="1:30" s="18" customFormat="1" x14ac:dyDescent="0.35">
      <c r="A25" s="40">
        <f t="shared" si="2"/>
        <v>12</v>
      </c>
      <c r="B25" s="37" t="s">
        <v>47</v>
      </c>
      <c r="C25" s="37" t="s">
        <v>86</v>
      </c>
      <c r="D25" s="38" t="s">
        <v>71</v>
      </c>
      <c r="E25" s="37">
        <v>96000000</v>
      </c>
      <c r="F25" s="37">
        <v>95342000</v>
      </c>
      <c r="G25" s="37" t="s">
        <v>92</v>
      </c>
      <c r="H25" s="37" t="s">
        <v>118</v>
      </c>
      <c r="I25" s="41" t="s">
        <v>127</v>
      </c>
      <c r="J25" s="37">
        <v>94899000</v>
      </c>
      <c r="K25" s="39" t="s">
        <v>136</v>
      </c>
      <c r="L25" s="39" t="s">
        <v>136</v>
      </c>
      <c r="M25" s="39" t="s">
        <v>136</v>
      </c>
      <c r="N25" s="39" t="s">
        <v>136</v>
      </c>
      <c r="O25" s="42">
        <v>90</v>
      </c>
      <c r="P25" s="41" t="s">
        <v>127</v>
      </c>
      <c r="Q25" s="41" t="s">
        <v>143</v>
      </c>
      <c r="R25" s="37"/>
      <c r="S25" s="37"/>
      <c r="T25" s="37"/>
      <c r="U25" s="43">
        <v>1</v>
      </c>
      <c r="V25" s="37">
        <v>28469700</v>
      </c>
      <c r="W25" s="44">
        <f t="shared" si="0"/>
        <v>0.29655937500000001</v>
      </c>
      <c r="X25" s="44">
        <f t="shared" si="1"/>
        <v>0.3</v>
      </c>
      <c r="Y25" s="39" t="s">
        <v>158</v>
      </c>
      <c r="Z25" s="39" t="s">
        <v>161</v>
      </c>
      <c r="AA25" s="39" t="s">
        <v>162</v>
      </c>
      <c r="AB25" s="37" t="s">
        <v>168</v>
      </c>
      <c r="AC25" s="37" t="s">
        <v>167</v>
      </c>
      <c r="AD25" s="37" t="s">
        <v>169</v>
      </c>
    </row>
    <row r="26" spans="1:30" s="18" customFormat="1" x14ac:dyDescent="0.35">
      <c r="A26" s="40">
        <f t="shared" si="2"/>
        <v>13</v>
      </c>
      <c r="B26" s="37" t="s">
        <v>48</v>
      </c>
      <c r="C26" s="37" t="s">
        <v>87</v>
      </c>
      <c r="D26" s="38" t="s">
        <v>69</v>
      </c>
      <c r="E26" s="37">
        <v>192000000</v>
      </c>
      <c r="F26" s="37">
        <v>190641000</v>
      </c>
      <c r="G26" s="37" t="s">
        <v>99</v>
      </c>
      <c r="H26" s="37" t="s">
        <v>119</v>
      </c>
      <c r="I26" s="41" t="s">
        <v>127</v>
      </c>
      <c r="J26" s="37">
        <v>189951000</v>
      </c>
      <c r="K26" s="39" t="s">
        <v>136</v>
      </c>
      <c r="L26" s="39" t="s">
        <v>136</v>
      </c>
      <c r="M26" s="39" t="s">
        <v>136</v>
      </c>
      <c r="N26" s="39" t="s">
        <v>136</v>
      </c>
      <c r="O26" s="42">
        <v>90</v>
      </c>
      <c r="P26" s="41" t="s">
        <v>127</v>
      </c>
      <c r="Q26" s="41" t="s">
        <v>143</v>
      </c>
      <c r="R26" s="37"/>
      <c r="S26" s="37"/>
      <c r="T26" s="37"/>
      <c r="U26" s="43">
        <v>1</v>
      </c>
      <c r="V26" s="37">
        <v>56985300</v>
      </c>
      <c r="W26" s="44">
        <f t="shared" si="0"/>
        <v>0.29679843750000001</v>
      </c>
      <c r="X26" s="44">
        <f t="shared" si="1"/>
        <v>0.3</v>
      </c>
      <c r="Y26" s="39" t="s">
        <v>158</v>
      </c>
      <c r="Z26" s="39" t="s">
        <v>161</v>
      </c>
      <c r="AA26" s="39" t="s">
        <v>162</v>
      </c>
      <c r="AB26" s="37" t="s">
        <v>168</v>
      </c>
      <c r="AC26" s="37" t="s">
        <v>167</v>
      </c>
      <c r="AD26" s="37" t="s">
        <v>169</v>
      </c>
    </row>
    <row r="27" spans="1:30" s="18" customFormat="1" x14ac:dyDescent="0.35">
      <c r="A27" s="40">
        <f t="shared" si="2"/>
        <v>14</v>
      </c>
      <c r="B27" s="37" t="s">
        <v>49</v>
      </c>
      <c r="C27" s="37" t="s">
        <v>88</v>
      </c>
      <c r="D27" s="38" t="s">
        <v>64</v>
      </c>
      <c r="E27" s="37">
        <v>192000000</v>
      </c>
      <c r="F27" s="37">
        <v>190957000</v>
      </c>
      <c r="G27" s="37" t="s">
        <v>97</v>
      </c>
      <c r="H27" s="37" t="s">
        <v>120</v>
      </c>
      <c r="I27" s="41" t="s">
        <v>123</v>
      </c>
      <c r="J27" s="37">
        <v>190439000</v>
      </c>
      <c r="K27" s="39" t="s">
        <v>136</v>
      </c>
      <c r="L27" s="39" t="s">
        <v>136</v>
      </c>
      <c r="M27" s="39" t="s">
        <v>136</v>
      </c>
      <c r="N27" s="39" t="s">
        <v>136</v>
      </c>
      <c r="O27" s="42">
        <v>90</v>
      </c>
      <c r="P27" s="41" t="s">
        <v>123</v>
      </c>
      <c r="Q27" s="41" t="s">
        <v>142</v>
      </c>
      <c r="R27" s="37"/>
      <c r="S27" s="37"/>
      <c r="T27" s="37"/>
      <c r="U27" s="43">
        <v>1</v>
      </c>
      <c r="V27" s="37">
        <v>57131700</v>
      </c>
      <c r="W27" s="44">
        <f t="shared" si="0"/>
        <v>0.29756093750000001</v>
      </c>
      <c r="X27" s="44">
        <f t="shared" si="1"/>
        <v>0.3</v>
      </c>
      <c r="Y27" s="39" t="s">
        <v>158</v>
      </c>
      <c r="Z27" s="39" t="s">
        <v>161</v>
      </c>
      <c r="AA27" s="39" t="s">
        <v>162</v>
      </c>
      <c r="AB27" s="37" t="s">
        <v>168</v>
      </c>
      <c r="AC27" s="37" t="s">
        <v>167</v>
      </c>
      <c r="AD27" s="37" t="s">
        <v>170</v>
      </c>
    </row>
    <row r="28" spans="1:30" s="18" customFormat="1" x14ac:dyDescent="0.35">
      <c r="A28" s="36" t="s">
        <v>73</v>
      </c>
      <c r="B28" s="37"/>
      <c r="C28" s="37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9"/>
      <c r="P28" s="37"/>
      <c r="Q28" s="37"/>
      <c r="R28" s="37"/>
      <c r="S28" s="37"/>
      <c r="T28" s="37"/>
      <c r="U28" s="43"/>
      <c r="V28" s="37"/>
      <c r="W28" s="44"/>
      <c r="X28" s="44"/>
      <c r="Y28" s="39"/>
      <c r="Z28" s="37"/>
      <c r="AA28" s="37"/>
      <c r="AB28" s="37"/>
      <c r="AC28" s="37"/>
      <c r="AD28" s="37"/>
    </row>
    <row r="29" spans="1:30" s="18" customFormat="1" x14ac:dyDescent="0.35">
      <c r="A29" s="40">
        <f>A27+1</f>
        <v>15</v>
      </c>
      <c r="B29" s="37" t="s">
        <v>72</v>
      </c>
      <c r="C29" s="37" t="s">
        <v>106</v>
      </c>
      <c r="D29" s="38" t="s">
        <v>64</v>
      </c>
      <c r="E29" s="37">
        <v>201000000</v>
      </c>
      <c r="F29" s="37">
        <v>197961000</v>
      </c>
      <c r="G29" s="37" t="s">
        <v>104</v>
      </c>
      <c r="H29" s="37" t="s">
        <v>133</v>
      </c>
      <c r="I29" s="41" t="s">
        <v>132</v>
      </c>
      <c r="J29" s="37">
        <v>197750000</v>
      </c>
      <c r="K29" s="39" t="s">
        <v>136</v>
      </c>
      <c r="L29" s="39" t="s">
        <v>136</v>
      </c>
      <c r="M29" s="39" t="s">
        <v>136</v>
      </c>
      <c r="N29" s="39" t="s">
        <v>136</v>
      </c>
      <c r="O29" s="42">
        <v>90</v>
      </c>
      <c r="P29" s="41" t="s">
        <v>132</v>
      </c>
      <c r="Q29" s="41" t="s">
        <v>141</v>
      </c>
      <c r="R29" s="37"/>
      <c r="S29" s="37"/>
      <c r="T29" s="37"/>
      <c r="U29" s="43">
        <v>1</v>
      </c>
      <c r="V29" s="37">
        <v>59325000</v>
      </c>
      <c r="W29" s="44">
        <f t="shared" si="0"/>
        <v>0.29514925373134326</v>
      </c>
      <c r="X29" s="44">
        <f t="shared" si="1"/>
        <v>0.3</v>
      </c>
      <c r="Y29" s="39" t="s">
        <v>158</v>
      </c>
      <c r="Z29" s="39" t="s">
        <v>161</v>
      </c>
      <c r="AA29" s="39" t="s">
        <v>162</v>
      </c>
      <c r="AB29" s="37" t="s">
        <v>168</v>
      </c>
      <c r="AC29" s="37" t="s">
        <v>167</v>
      </c>
      <c r="AD29" s="37" t="s">
        <v>171</v>
      </c>
    </row>
    <row r="30" spans="1:30" s="18" customFormat="1" x14ac:dyDescent="0.35">
      <c r="A30" s="37"/>
      <c r="B30" s="37"/>
      <c r="C30" s="37"/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9"/>
      <c r="P30" s="37"/>
      <c r="Q30" s="37"/>
      <c r="R30" s="37"/>
      <c r="S30" s="37"/>
      <c r="T30" s="37"/>
      <c r="U30" s="43"/>
      <c r="V30" s="37"/>
      <c r="W30" s="44"/>
      <c r="X30" s="44"/>
      <c r="Y30" s="39"/>
      <c r="Z30" s="37"/>
      <c r="AA30" s="37"/>
      <c r="AB30" s="37"/>
      <c r="AC30" s="37"/>
      <c r="AD30" s="37"/>
    </row>
    <row r="31" spans="1:30" s="18" customFormat="1" x14ac:dyDescent="0.35">
      <c r="A31" s="46" t="s">
        <v>33</v>
      </c>
      <c r="B31" s="37"/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9"/>
      <c r="P31" s="37"/>
      <c r="Q31" s="37"/>
      <c r="R31" s="37"/>
      <c r="S31" s="37"/>
      <c r="T31" s="37"/>
      <c r="U31" s="43"/>
      <c r="V31" s="37"/>
      <c r="W31" s="44"/>
      <c r="X31" s="44"/>
      <c r="Y31" s="39"/>
      <c r="Z31" s="37"/>
      <c r="AA31" s="37"/>
      <c r="AB31" s="37"/>
      <c r="AC31" s="37"/>
      <c r="AD31" s="37"/>
    </row>
    <row r="32" spans="1:30" s="18" customFormat="1" x14ac:dyDescent="0.35">
      <c r="A32" s="46" t="s">
        <v>34</v>
      </c>
      <c r="B32" s="37"/>
      <c r="C32" s="37"/>
      <c r="D32" s="38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9"/>
      <c r="P32" s="37"/>
      <c r="Q32" s="37"/>
      <c r="R32" s="37"/>
      <c r="S32" s="37"/>
      <c r="T32" s="37"/>
      <c r="U32" s="43"/>
      <c r="V32" s="37"/>
      <c r="W32" s="44"/>
      <c r="X32" s="44"/>
      <c r="Y32" s="39"/>
      <c r="Z32" s="37"/>
      <c r="AA32" s="37"/>
      <c r="AB32" s="37"/>
      <c r="AC32" s="37"/>
      <c r="AD32" s="37"/>
    </row>
    <row r="33" spans="1:31" s="18" customFormat="1" x14ac:dyDescent="0.35">
      <c r="A33" s="46" t="s">
        <v>50</v>
      </c>
      <c r="B33" s="37"/>
      <c r="C33" s="37"/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9"/>
      <c r="P33" s="37"/>
      <c r="Q33" s="37"/>
      <c r="R33" s="37"/>
      <c r="S33" s="37"/>
      <c r="T33" s="37"/>
      <c r="U33" s="43"/>
      <c r="V33" s="37"/>
      <c r="W33" s="44"/>
      <c r="X33" s="44"/>
      <c r="Y33" s="39"/>
      <c r="Z33" s="37"/>
      <c r="AA33" s="37"/>
      <c r="AB33" s="37"/>
      <c r="AC33" s="37"/>
      <c r="AD33" s="37"/>
    </row>
    <row r="34" spans="1:31" s="18" customFormat="1" x14ac:dyDescent="0.35">
      <c r="A34" s="36" t="s">
        <v>76</v>
      </c>
      <c r="B34" s="37"/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9"/>
      <c r="P34" s="37"/>
      <c r="Q34" s="37"/>
      <c r="R34" s="37"/>
      <c r="S34" s="37"/>
      <c r="T34" s="37"/>
      <c r="U34" s="43"/>
      <c r="V34" s="37"/>
      <c r="W34" s="44"/>
      <c r="X34" s="44"/>
      <c r="Y34" s="39"/>
      <c r="Z34" s="37"/>
      <c r="AA34" s="37"/>
      <c r="AB34" s="37"/>
      <c r="AC34" s="37"/>
      <c r="AD34" s="37"/>
    </row>
    <row r="35" spans="1:31" s="18" customFormat="1" x14ac:dyDescent="0.35">
      <c r="A35" s="40">
        <v>1</v>
      </c>
      <c r="B35" s="37" t="s">
        <v>51</v>
      </c>
      <c r="C35" s="37" t="s">
        <v>60</v>
      </c>
      <c r="D35" s="38" t="s">
        <v>57</v>
      </c>
      <c r="E35" s="37">
        <v>2168285000</v>
      </c>
      <c r="F35" s="37">
        <v>2167189000</v>
      </c>
      <c r="G35" s="37" t="s">
        <v>101</v>
      </c>
      <c r="H35" s="37" t="s">
        <v>129</v>
      </c>
      <c r="I35" s="41" t="s">
        <v>128</v>
      </c>
      <c r="J35" s="37">
        <v>1733751000</v>
      </c>
      <c r="K35" s="39" t="s">
        <v>136</v>
      </c>
      <c r="L35" s="39" t="s">
        <v>136</v>
      </c>
      <c r="M35" s="39" t="s">
        <v>136</v>
      </c>
      <c r="N35" s="39" t="s">
        <v>136</v>
      </c>
      <c r="O35" s="42">
        <v>150</v>
      </c>
      <c r="P35" s="41" t="s">
        <v>128</v>
      </c>
      <c r="Q35" s="41" t="s">
        <v>140</v>
      </c>
      <c r="R35" s="37"/>
      <c r="S35" s="37"/>
      <c r="T35" s="37"/>
      <c r="U35" s="43">
        <v>1</v>
      </c>
      <c r="V35" s="37">
        <v>520125300</v>
      </c>
      <c r="W35" s="44">
        <f t="shared" ref="W35:W37" si="4">V35/E35</f>
        <v>0.23987865986251808</v>
      </c>
      <c r="X35" s="44">
        <f t="shared" ref="X35:X37" si="5">V35/J35</f>
        <v>0.3</v>
      </c>
      <c r="Y35" s="39" t="s">
        <v>159</v>
      </c>
      <c r="Z35" s="39" t="s">
        <v>161</v>
      </c>
      <c r="AA35" s="39" t="s">
        <v>162</v>
      </c>
      <c r="AB35" s="37" t="s">
        <v>168</v>
      </c>
      <c r="AC35" s="37" t="s">
        <v>167</v>
      </c>
      <c r="AD35" s="37" t="s">
        <v>163</v>
      </c>
    </row>
    <row r="36" spans="1:31" s="18" customFormat="1" x14ac:dyDescent="0.35">
      <c r="A36" s="40">
        <f t="shared" ref="A36:A37" si="6">A35+1</f>
        <v>2</v>
      </c>
      <c r="B36" s="37" t="s">
        <v>52</v>
      </c>
      <c r="C36" s="45" t="s">
        <v>61</v>
      </c>
      <c r="D36" s="38" t="s">
        <v>58</v>
      </c>
      <c r="E36" s="37">
        <v>1251085000</v>
      </c>
      <c r="F36" s="37">
        <v>1215765000</v>
      </c>
      <c r="G36" s="37" t="s">
        <v>95</v>
      </c>
      <c r="H36" s="37" t="s">
        <v>130</v>
      </c>
      <c r="I36" s="37" t="s">
        <v>123</v>
      </c>
      <c r="J36" s="37">
        <v>1178961000</v>
      </c>
      <c r="K36" s="39" t="s">
        <v>136</v>
      </c>
      <c r="L36" s="39" t="s">
        <v>136</v>
      </c>
      <c r="M36" s="39" t="s">
        <v>136</v>
      </c>
      <c r="N36" s="39" t="s">
        <v>136</v>
      </c>
      <c r="O36" s="42">
        <v>120</v>
      </c>
      <c r="P36" s="41" t="s">
        <v>123</v>
      </c>
      <c r="Q36" s="41" t="s">
        <v>138</v>
      </c>
      <c r="R36" s="37"/>
      <c r="S36" s="37"/>
      <c r="T36" s="37"/>
      <c r="U36" s="43">
        <v>1</v>
      </c>
      <c r="V36" s="37">
        <v>294740250</v>
      </c>
      <c r="W36" s="44">
        <f t="shared" si="4"/>
        <v>0.23558770986783473</v>
      </c>
      <c r="X36" s="44">
        <f t="shared" si="5"/>
        <v>0.25</v>
      </c>
      <c r="Y36" s="39" t="s">
        <v>160</v>
      </c>
      <c r="Z36" s="39" t="s">
        <v>161</v>
      </c>
      <c r="AA36" s="39" t="s">
        <v>162</v>
      </c>
      <c r="AB36" s="37" t="s">
        <v>168</v>
      </c>
      <c r="AC36" s="37" t="s">
        <v>167</v>
      </c>
      <c r="AD36" s="37" t="s">
        <v>164</v>
      </c>
    </row>
    <row r="37" spans="1:31" s="18" customFormat="1" x14ac:dyDescent="0.35">
      <c r="A37" s="40">
        <f t="shared" si="6"/>
        <v>3</v>
      </c>
      <c r="B37" s="37" t="s">
        <v>53</v>
      </c>
      <c r="C37" s="37" t="s">
        <v>62</v>
      </c>
      <c r="D37" s="38" t="s">
        <v>59</v>
      </c>
      <c r="E37" s="37">
        <v>887740000</v>
      </c>
      <c r="F37" s="37">
        <v>863348000</v>
      </c>
      <c r="G37" s="37" t="s">
        <v>102</v>
      </c>
      <c r="H37" s="37" t="s">
        <v>131</v>
      </c>
      <c r="I37" s="37" t="s">
        <v>127</v>
      </c>
      <c r="J37" s="37">
        <v>835489000</v>
      </c>
      <c r="K37" s="39" t="s">
        <v>136</v>
      </c>
      <c r="L37" s="39" t="s">
        <v>136</v>
      </c>
      <c r="M37" s="39" t="s">
        <v>136</v>
      </c>
      <c r="N37" s="39" t="s">
        <v>136</v>
      </c>
      <c r="O37" s="42">
        <v>120</v>
      </c>
      <c r="P37" s="41" t="s">
        <v>127</v>
      </c>
      <c r="Q37" s="41" t="s">
        <v>139</v>
      </c>
      <c r="R37" s="37"/>
      <c r="S37" s="37"/>
      <c r="T37" s="37"/>
      <c r="U37" s="43">
        <v>1</v>
      </c>
      <c r="V37" s="37">
        <v>208872250</v>
      </c>
      <c r="W37" s="44">
        <f t="shared" si="4"/>
        <v>0.23528538761349044</v>
      </c>
      <c r="X37" s="44">
        <f t="shared" si="5"/>
        <v>0.25</v>
      </c>
      <c r="Y37" s="39" t="s">
        <v>160</v>
      </c>
      <c r="Z37" s="39" t="s">
        <v>161</v>
      </c>
      <c r="AA37" s="39" t="s">
        <v>162</v>
      </c>
      <c r="AB37" s="37" t="s">
        <v>168</v>
      </c>
      <c r="AC37" s="37" t="s">
        <v>167</v>
      </c>
      <c r="AD37" s="37" t="s">
        <v>165</v>
      </c>
    </row>
    <row r="38" spans="1:31" s="18" customFormat="1" x14ac:dyDescent="0.35">
      <c r="A38" s="37"/>
      <c r="B38" s="37"/>
      <c r="C38" s="37"/>
      <c r="D38" s="38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9"/>
      <c r="P38" s="37"/>
      <c r="Q38" s="37"/>
      <c r="R38" s="37"/>
      <c r="S38" s="37"/>
      <c r="T38" s="37"/>
      <c r="U38" s="43"/>
      <c r="V38" s="37"/>
      <c r="W38" s="44"/>
      <c r="X38" s="44"/>
      <c r="Y38" s="39"/>
      <c r="Z38" s="37"/>
      <c r="AA38" s="37"/>
      <c r="AB38" s="37"/>
      <c r="AC38" s="37"/>
      <c r="AD38" s="37"/>
    </row>
    <row r="39" spans="1:31" s="18" customFormat="1" x14ac:dyDescent="0.35">
      <c r="A39" s="46" t="s">
        <v>33</v>
      </c>
      <c r="B39" s="37"/>
      <c r="C39" s="37"/>
      <c r="D39" s="38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9"/>
      <c r="P39" s="37"/>
      <c r="Q39" s="37"/>
      <c r="R39" s="37"/>
      <c r="S39" s="37"/>
      <c r="T39" s="37"/>
      <c r="U39" s="43"/>
      <c r="V39" s="37"/>
      <c r="W39" s="44"/>
      <c r="X39" s="44"/>
      <c r="Y39" s="39"/>
      <c r="Z39" s="37"/>
      <c r="AA39" s="37"/>
      <c r="AB39" s="37"/>
      <c r="AC39" s="37"/>
      <c r="AD39" s="37"/>
    </row>
    <row r="40" spans="1:31" s="18" customFormat="1" x14ac:dyDescent="0.35">
      <c r="A40" s="46" t="s">
        <v>34</v>
      </c>
      <c r="B40" s="37"/>
      <c r="C40" s="37"/>
      <c r="D40" s="38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9"/>
      <c r="P40" s="37"/>
      <c r="Q40" s="37"/>
      <c r="R40" s="37"/>
      <c r="S40" s="37"/>
      <c r="T40" s="37"/>
      <c r="U40" s="43"/>
      <c r="V40" s="37"/>
      <c r="W40" s="44"/>
      <c r="X40" s="44"/>
      <c r="Y40" s="39"/>
      <c r="Z40" s="37"/>
      <c r="AA40" s="37"/>
      <c r="AB40" s="37"/>
      <c r="AC40" s="37"/>
      <c r="AD40" s="37"/>
    </row>
    <row r="41" spans="1:31" s="18" customFormat="1" x14ac:dyDescent="0.35">
      <c r="A41" s="46" t="s">
        <v>54</v>
      </c>
      <c r="B41" s="37"/>
      <c r="C41" s="37"/>
      <c r="D41" s="38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9"/>
      <c r="P41" s="37"/>
      <c r="Q41" s="37"/>
      <c r="R41" s="37"/>
      <c r="S41" s="37"/>
      <c r="T41" s="37"/>
      <c r="U41" s="43"/>
      <c r="V41" s="37"/>
      <c r="W41" s="44"/>
      <c r="X41" s="44"/>
      <c r="Y41" s="39"/>
      <c r="Z41" s="37"/>
      <c r="AA41" s="37"/>
      <c r="AB41" s="37"/>
      <c r="AC41" s="37"/>
      <c r="AD41" s="37"/>
    </row>
    <row r="42" spans="1:31" s="18" customFormat="1" x14ac:dyDescent="0.35">
      <c r="A42" s="36" t="s">
        <v>75</v>
      </c>
      <c r="B42" s="37"/>
      <c r="C42" s="37"/>
      <c r="D42" s="38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9"/>
      <c r="P42" s="37"/>
      <c r="Q42" s="37"/>
      <c r="R42" s="37"/>
      <c r="S42" s="37"/>
      <c r="T42" s="37"/>
      <c r="U42" s="43"/>
      <c r="V42" s="37"/>
      <c r="W42" s="44"/>
      <c r="X42" s="44"/>
      <c r="Y42" s="39"/>
      <c r="Z42" s="37"/>
      <c r="AA42" s="37"/>
      <c r="AB42" s="37"/>
      <c r="AC42" s="37"/>
      <c r="AD42" s="37"/>
    </row>
    <row r="43" spans="1:31" s="18" customFormat="1" x14ac:dyDescent="0.35">
      <c r="A43" s="40">
        <v>1</v>
      </c>
      <c r="B43" s="37" t="s">
        <v>55</v>
      </c>
      <c r="C43" s="37" t="s">
        <v>56</v>
      </c>
      <c r="D43" s="38"/>
      <c r="E43" s="37">
        <v>192000000</v>
      </c>
      <c r="F43" s="37">
        <v>191931000</v>
      </c>
      <c r="G43" s="37" t="s">
        <v>103</v>
      </c>
      <c r="H43" s="37" t="s">
        <v>135</v>
      </c>
      <c r="I43" s="41" t="s">
        <v>134</v>
      </c>
      <c r="J43" s="37">
        <v>191444000</v>
      </c>
      <c r="K43" s="39" t="s">
        <v>136</v>
      </c>
      <c r="L43" s="39" t="s">
        <v>136</v>
      </c>
      <c r="M43" s="39" t="s">
        <v>136</v>
      </c>
      <c r="N43" s="39" t="s">
        <v>136</v>
      </c>
      <c r="O43" s="42">
        <v>90</v>
      </c>
      <c r="P43" s="41" t="s">
        <v>134</v>
      </c>
      <c r="Q43" s="41" t="s">
        <v>137</v>
      </c>
      <c r="R43" s="37"/>
      <c r="S43" s="37"/>
      <c r="T43" s="37"/>
      <c r="U43" s="43">
        <v>1</v>
      </c>
      <c r="V43" s="37"/>
      <c r="W43" s="44">
        <f t="shared" ref="W43" si="7">V43/E43</f>
        <v>0</v>
      </c>
      <c r="X43" s="44">
        <f t="shared" ref="X43" si="8">V43/J43</f>
        <v>0</v>
      </c>
      <c r="Y43" s="39" t="s">
        <v>158</v>
      </c>
      <c r="Z43" s="39" t="s">
        <v>161</v>
      </c>
      <c r="AA43" s="39" t="s">
        <v>162</v>
      </c>
      <c r="AB43" s="37" t="s">
        <v>168</v>
      </c>
      <c r="AC43" s="37" t="s">
        <v>167</v>
      </c>
      <c r="AD43" s="37" t="s">
        <v>171</v>
      </c>
    </row>
    <row r="44" spans="1:31" s="18" customFormat="1" x14ac:dyDescent="0.35">
      <c r="A44" s="47"/>
      <c r="B44" s="48"/>
      <c r="C44" s="48"/>
      <c r="D44" s="49" t="s">
        <v>105</v>
      </c>
      <c r="E44" s="50">
        <f>SUM(E13:E43)</f>
        <v>7226710000</v>
      </c>
      <c r="F44" s="50">
        <f>SUM(F13:F43)</f>
        <v>7144448000</v>
      </c>
      <c r="G44" s="51"/>
      <c r="H44" s="51"/>
      <c r="I44" s="51"/>
      <c r="J44" s="50">
        <f>SUM(J13:J43)</f>
        <v>6637856000</v>
      </c>
      <c r="K44" s="51"/>
      <c r="L44" s="51"/>
      <c r="M44" s="51"/>
      <c r="N44" s="51"/>
      <c r="O44" s="52"/>
      <c r="P44" s="51"/>
      <c r="Q44" s="51"/>
      <c r="R44" s="51"/>
      <c r="S44" s="51"/>
      <c r="T44" s="51"/>
      <c r="U44" s="51"/>
      <c r="V44" s="50">
        <f>SUM(V13:V43)</f>
        <v>2487018600</v>
      </c>
      <c r="W44" s="51"/>
      <c r="X44" s="51"/>
      <c r="Y44" s="52"/>
      <c r="Z44" s="51"/>
      <c r="AA44" s="51"/>
      <c r="AB44" s="51"/>
      <c r="AC44" s="51"/>
      <c r="AD44" s="51"/>
    </row>
    <row r="45" spans="1:31" s="56" customFormat="1" ht="15" thickBot="1" x14ac:dyDescent="0.4">
      <c r="A45" s="53"/>
      <c r="B45" s="53"/>
      <c r="C45" s="53"/>
      <c r="D45" s="54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5"/>
      <c r="P45" s="53"/>
      <c r="Q45" s="53"/>
      <c r="R45" s="53"/>
      <c r="S45" s="53"/>
      <c r="T45" s="53"/>
      <c r="U45" s="53"/>
      <c r="V45" s="53"/>
      <c r="W45" s="53"/>
      <c r="X45" s="53"/>
      <c r="Y45" s="55"/>
      <c r="Z45" s="53"/>
      <c r="AA45" s="53"/>
      <c r="AB45" s="53"/>
      <c r="AC45" s="53"/>
      <c r="AD45" s="53"/>
    </row>
    <row r="46" spans="1:31" s="18" customFormat="1" ht="15.5" x14ac:dyDescent="0.35">
      <c r="A46" s="57" t="s">
        <v>773</v>
      </c>
      <c r="B46" s="58"/>
      <c r="C46" s="58"/>
      <c r="D46" s="59"/>
      <c r="E46" s="58"/>
      <c r="F46" s="58"/>
      <c r="G46" s="58"/>
      <c r="H46" s="58"/>
      <c r="I46" s="60"/>
      <c r="J46" s="58"/>
      <c r="K46" s="61"/>
      <c r="L46" s="61"/>
      <c r="M46" s="61"/>
      <c r="N46" s="61"/>
      <c r="O46" s="62"/>
      <c r="P46" s="60"/>
      <c r="Q46" s="60"/>
      <c r="R46" s="58"/>
      <c r="S46" s="58"/>
      <c r="T46" s="58"/>
      <c r="U46" s="63"/>
      <c r="V46" s="58"/>
      <c r="W46" s="64"/>
      <c r="X46" s="64"/>
      <c r="Y46" s="61"/>
      <c r="Z46" s="61"/>
      <c r="AA46" s="61"/>
      <c r="AB46" s="58"/>
      <c r="AC46" s="58"/>
      <c r="AD46" s="58"/>
    </row>
    <row r="47" spans="1:31" s="18" customFormat="1" x14ac:dyDescent="0.35">
      <c r="A47" s="8">
        <v>1</v>
      </c>
      <c r="B47" s="65" t="s">
        <v>175</v>
      </c>
      <c r="C47" s="66" t="s">
        <v>176</v>
      </c>
      <c r="D47" s="67" t="s">
        <v>69</v>
      </c>
      <c r="E47" s="68">
        <v>96000000</v>
      </c>
      <c r="F47" s="68">
        <v>95222000</v>
      </c>
      <c r="G47" s="65" t="s">
        <v>177</v>
      </c>
      <c r="H47" s="65" t="s">
        <v>178</v>
      </c>
      <c r="I47" s="69">
        <v>45450</v>
      </c>
      <c r="J47" s="68">
        <v>94855000</v>
      </c>
      <c r="K47" s="65"/>
      <c r="L47" s="65"/>
      <c r="M47" s="65"/>
      <c r="N47" s="65"/>
      <c r="O47" s="70">
        <f>Q47-P47+1</f>
        <v>90</v>
      </c>
      <c r="P47" s="69">
        <v>45450</v>
      </c>
      <c r="Q47" s="69">
        <v>45539</v>
      </c>
      <c r="R47" s="71"/>
      <c r="S47" s="71"/>
      <c r="T47" s="71"/>
      <c r="U47" s="71">
        <v>100</v>
      </c>
      <c r="V47" s="72">
        <v>94855000</v>
      </c>
      <c r="W47" s="71">
        <f>TRUNC(V47/E47*100,2)</f>
        <v>98.8</v>
      </c>
      <c r="X47" s="71">
        <f>TRUNC(V47/J47*100,2)</f>
        <v>100</v>
      </c>
      <c r="Y47" s="73" t="s">
        <v>158</v>
      </c>
      <c r="Z47" s="71" t="s">
        <v>179</v>
      </c>
      <c r="AA47" s="71" t="s">
        <v>180</v>
      </c>
      <c r="AB47" s="71" t="s">
        <v>181</v>
      </c>
      <c r="AC47" s="71" t="s">
        <v>181</v>
      </c>
      <c r="AD47" s="71" t="s">
        <v>182</v>
      </c>
      <c r="AE47" s="74"/>
    </row>
    <row r="48" spans="1:31" s="18" customFormat="1" ht="29" x14ac:dyDescent="0.35">
      <c r="A48" s="8">
        <v>2</v>
      </c>
      <c r="B48" s="75" t="s">
        <v>183</v>
      </c>
      <c r="C48" s="76" t="s">
        <v>184</v>
      </c>
      <c r="D48" s="77" t="s">
        <v>185</v>
      </c>
      <c r="E48" s="78">
        <v>96000000</v>
      </c>
      <c r="F48" s="78">
        <v>95403000</v>
      </c>
      <c r="G48" s="76" t="s">
        <v>186</v>
      </c>
      <c r="H48" s="76" t="s">
        <v>187</v>
      </c>
      <c r="I48" s="79">
        <v>45450</v>
      </c>
      <c r="J48" s="78">
        <v>95056000</v>
      </c>
      <c r="K48" s="76"/>
      <c r="L48" s="76"/>
      <c r="M48" s="76"/>
      <c r="N48" s="76"/>
      <c r="O48" s="80">
        <f t="shared" ref="O48" si="9">Q48-P48+1</f>
        <v>90</v>
      </c>
      <c r="P48" s="79">
        <v>45450</v>
      </c>
      <c r="Q48" s="79">
        <v>45539</v>
      </c>
      <c r="R48" s="81"/>
      <c r="S48" s="81"/>
      <c r="T48" s="81"/>
      <c r="U48" s="81">
        <v>100</v>
      </c>
      <c r="V48" s="82">
        <v>95056000</v>
      </c>
      <c r="W48" s="81">
        <f t="shared" ref="W48" si="10">TRUNC(V48/E48*100,2)</f>
        <v>99.01</v>
      </c>
      <c r="X48" s="81">
        <f t="shared" ref="X48" si="11">TRUNC(V48/J48*100,2)</f>
        <v>100</v>
      </c>
      <c r="Y48" s="83" t="s">
        <v>158</v>
      </c>
      <c r="Z48" s="81" t="s">
        <v>179</v>
      </c>
      <c r="AA48" s="81" t="s">
        <v>180</v>
      </c>
      <c r="AB48" s="81" t="s">
        <v>181</v>
      </c>
      <c r="AC48" s="81" t="s">
        <v>181</v>
      </c>
      <c r="AD48" s="81" t="s">
        <v>188</v>
      </c>
      <c r="AE48" s="84"/>
    </row>
    <row r="49" spans="1:31" s="18" customFormat="1" x14ac:dyDescent="0.35">
      <c r="A49" s="8">
        <v>3</v>
      </c>
      <c r="B49" s="65" t="s">
        <v>189</v>
      </c>
      <c r="C49" s="66" t="s">
        <v>190</v>
      </c>
      <c r="D49" s="67" t="s">
        <v>191</v>
      </c>
      <c r="E49" s="68">
        <v>192000000</v>
      </c>
      <c r="F49" s="68"/>
      <c r="G49" s="65" t="s">
        <v>192</v>
      </c>
      <c r="H49" s="65"/>
      <c r="I49" s="69"/>
      <c r="J49" s="68"/>
      <c r="K49" s="65"/>
      <c r="L49" s="65"/>
      <c r="M49" s="65"/>
      <c r="N49" s="65"/>
      <c r="O49" s="70"/>
      <c r="P49" s="69" t="s">
        <v>192</v>
      </c>
      <c r="Q49" s="69" t="s">
        <v>192</v>
      </c>
      <c r="R49" s="71"/>
      <c r="S49" s="71"/>
      <c r="T49" s="71"/>
      <c r="U49" s="71"/>
      <c r="V49" s="72"/>
      <c r="W49" s="71"/>
      <c r="X49" s="71"/>
      <c r="Y49" s="73" t="s">
        <v>158</v>
      </c>
      <c r="Z49" s="71" t="s">
        <v>179</v>
      </c>
      <c r="AA49" s="71" t="s">
        <v>180</v>
      </c>
      <c r="AB49" s="71" t="s">
        <v>192</v>
      </c>
      <c r="AC49" s="71" t="s">
        <v>181</v>
      </c>
      <c r="AD49" s="71" t="s">
        <v>192</v>
      </c>
      <c r="AE49" s="74"/>
    </row>
    <row r="50" spans="1:31" s="18" customFormat="1" x14ac:dyDescent="0.35">
      <c r="A50" s="8">
        <v>4</v>
      </c>
      <c r="B50" s="65" t="s">
        <v>193</v>
      </c>
      <c r="C50" s="66" t="s">
        <v>194</v>
      </c>
      <c r="D50" s="67" t="s">
        <v>195</v>
      </c>
      <c r="E50" s="68">
        <v>192000000</v>
      </c>
      <c r="F50" s="68">
        <v>191401000</v>
      </c>
      <c r="G50" s="65" t="s">
        <v>196</v>
      </c>
      <c r="H50" s="65" t="s">
        <v>197</v>
      </c>
      <c r="I50" s="69">
        <v>45482</v>
      </c>
      <c r="J50" s="68">
        <v>190777000</v>
      </c>
      <c r="K50" s="65"/>
      <c r="L50" s="65"/>
      <c r="M50" s="65"/>
      <c r="N50" s="65"/>
      <c r="O50" s="70">
        <f t="shared" ref="O50:O99" si="12">Q50-P50+1</f>
        <v>120</v>
      </c>
      <c r="P50" s="69">
        <v>45482</v>
      </c>
      <c r="Q50" s="69">
        <v>45601</v>
      </c>
      <c r="R50" s="71"/>
      <c r="S50" s="71"/>
      <c r="T50" s="71"/>
      <c r="U50" s="71">
        <v>60</v>
      </c>
      <c r="V50" s="72">
        <v>57233100</v>
      </c>
      <c r="W50" s="71">
        <f t="shared" ref="W50:W99" si="13">TRUNC(V50/E50*100,2)</f>
        <v>29.8</v>
      </c>
      <c r="X50" s="71">
        <f t="shared" ref="X50:X99" si="14">TRUNC(V50/J50*100,2)</f>
        <v>30</v>
      </c>
      <c r="Y50" s="73" t="s">
        <v>158</v>
      </c>
      <c r="Z50" s="71" t="s">
        <v>179</v>
      </c>
      <c r="AA50" s="71" t="s">
        <v>180</v>
      </c>
      <c r="AB50" s="71" t="s">
        <v>198</v>
      </c>
      <c r="AC50" s="71" t="s">
        <v>181</v>
      </c>
      <c r="AD50" s="71" t="s">
        <v>199</v>
      </c>
      <c r="AE50" s="74"/>
    </row>
    <row r="51" spans="1:31" s="18" customFormat="1" x14ac:dyDescent="0.35">
      <c r="A51" s="8">
        <v>5</v>
      </c>
      <c r="B51" s="65" t="s">
        <v>200</v>
      </c>
      <c r="C51" s="66" t="s">
        <v>201</v>
      </c>
      <c r="D51" s="67" t="s">
        <v>191</v>
      </c>
      <c r="E51" s="68">
        <v>192000000</v>
      </c>
      <c r="F51" s="68">
        <v>191401000</v>
      </c>
      <c r="G51" s="65" t="s">
        <v>202</v>
      </c>
      <c r="H51" s="65" t="s">
        <v>203</v>
      </c>
      <c r="I51" s="69">
        <v>45496</v>
      </c>
      <c r="J51" s="68">
        <v>190941000</v>
      </c>
      <c r="K51" s="65"/>
      <c r="L51" s="65"/>
      <c r="M51" s="65"/>
      <c r="N51" s="65"/>
      <c r="O51" s="70">
        <f t="shared" si="12"/>
        <v>120</v>
      </c>
      <c r="P51" s="69">
        <v>45496</v>
      </c>
      <c r="Q51" s="69">
        <v>45615</v>
      </c>
      <c r="R51" s="71"/>
      <c r="S51" s="71"/>
      <c r="T51" s="71"/>
      <c r="U51" s="71">
        <v>20</v>
      </c>
      <c r="V51" s="72"/>
      <c r="W51" s="71">
        <f>TRUNC(V51/E51*100,2)</f>
        <v>0</v>
      </c>
      <c r="X51" s="71">
        <f>TRUNC(V51/J51*100,2)</f>
        <v>0</v>
      </c>
      <c r="Y51" s="73" t="s">
        <v>158</v>
      </c>
      <c r="Z51" s="71" t="s">
        <v>179</v>
      </c>
      <c r="AA51" s="71" t="s">
        <v>180</v>
      </c>
      <c r="AB51" s="71" t="s">
        <v>181</v>
      </c>
      <c r="AC51" s="71" t="s">
        <v>181</v>
      </c>
      <c r="AD51" s="71" t="s">
        <v>204</v>
      </c>
      <c r="AE51" s="74"/>
    </row>
    <row r="52" spans="1:31" s="18" customFormat="1" x14ac:dyDescent="0.35">
      <c r="A52" s="8">
        <v>6</v>
      </c>
      <c r="B52" s="65" t="s">
        <v>205</v>
      </c>
      <c r="C52" s="66" t="s">
        <v>206</v>
      </c>
      <c r="D52" s="67" t="s">
        <v>207</v>
      </c>
      <c r="E52" s="68">
        <v>192000000</v>
      </c>
      <c r="F52" s="68">
        <v>191401000</v>
      </c>
      <c r="G52" s="65" t="s">
        <v>208</v>
      </c>
      <c r="H52" s="65" t="s">
        <v>209</v>
      </c>
      <c r="I52" s="69">
        <v>45457</v>
      </c>
      <c r="J52" s="68">
        <v>190627000</v>
      </c>
      <c r="K52" s="65"/>
      <c r="L52" s="65"/>
      <c r="M52" s="65"/>
      <c r="N52" s="65"/>
      <c r="O52" s="70">
        <f t="shared" si="12"/>
        <v>120</v>
      </c>
      <c r="P52" s="69">
        <v>45457</v>
      </c>
      <c r="Q52" s="69">
        <v>45576</v>
      </c>
      <c r="R52" s="71"/>
      <c r="S52" s="71"/>
      <c r="T52" s="71"/>
      <c r="U52" s="71">
        <v>100</v>
      </c>
      <c r="V52" s="72">
        <v>57214200</v>
      </c>
      <c r="W52" s="71">
        <f>TRUNC(V52/E52*100,2)</f>
        <v>29.79</v>
      </c>
      <c r="X52" s="71">
        <f>TRUNC(V52/J52*100,2)</f>
        <v>30.01</v>
      </c>
      <c r="Y52" s="73" t="s">
        <v>158</v>
      </c>
      <c r="Z52" s="71" t="s">
        <v>179</v>
      </c>
      <c r="AA52" s="71" t="s">
        <v>180</v>
      </c>
      <c r="AB52" s="71" t="s">
        <v>210</v>
      </c>
      <c r="AC52" s="71" t="s">
        <v>181</v>
      </c>
      <c r="AD52" s="71" t="s">
        <v>211</v>
      </c>
      <c r="AE52" s="74"/>
    </row>
    <row r="53" spans="1:31" s="18" customFormat="1" x14ac:dyDescent="0.35">
      <c r="A53" s="8">
        <v>7</v>
      </c>
      <c r="B53" s="65" t="s">
        <v>212</v>
      </c>
      <c r="C53" s="66" t="s">
        <v>206</v>
      </c>
      <c r="D53" s="67" t="s">
        <v>207</v>
      </c>
      <c r="E53" s="68">
        <v>192000000</v>
      </c>
      <c r="F53" s="68">
        <v>191401000</v>
      </c>
      <c r="G53" s="65" t="s">
        <v>213</v>
      </c>
      <c r="H53" s="65" t="s">
        <v>214</v>
      </c>
      <c r="I53" s="69">
        <v>45457</v>
      </c>
      <c r="J53" s="68">
        <v>190714000</v>
      </c>
      <c r="K53" s="65"/>
      <c r="L53" s="65"/>
      <c r="M53" s="65"/>
      <c r="N53" s="65"/>
      <c r="O53" s="70">
        <f t="shared" si="12"/>
        <v>120</v>
      </c>
      <c r="P53" s="69">
        <v>45457</v>
      </c>
      <c r="Q53" s="69">
        <v>45576</v>
      </c>
      <c r="R53" s="71"/>
      <c r="S53" s="71"/>
      <c r="T53" s="71"/>
      <c r="U53" s="71">
        <v>100</v>
      </c>
      <c r="V53" s="72">
        <v>57188100</v>
      </c>
      <c r="W53" s="71">
        <f t="shared" si="13"/>
        <v>29.78</v>
      </c>
      <c r="X53" s="71">
        <f t="shared" si="14"/>
        <v>29.98</v>
      </c>
      <c r="Y53" s="73" t="s">
        <v>158</v>
      </c>
      <c r="Z53" s="71" t="s">
        <v>179</v>
      </c>
      <c r="AA53" s="71" t="s">
        <v>180</v>
      </c>
      <c r="AB53" s="71" t="s">
        <v>210</v>
      </c>
      <c r="AC53" s="71" t="s">
        <v>181</v>
      </c>
      <c r="AD53" s="71" t="s">
        <v>204</v>
      </c>
      <c r="AE53" s="74"/>
    </row>
    <row r="54" spans="1:31" s="18" customFormat="1" ht="29" x14ac:dyDescent="0.35">
      <c r="A54" s="8">
        <v>8</v>
      </c>
      <c r="B54" s="75" t="s">
        <v>215</v>
      </c>
      <c r="C54" s="76" t="s">
        <v>216</v>
      </c>
      <c r="D54" s="77" t="s">
        <v>217</v>
      </c>
      <c r="E54" s="78">
        <v>145000000</v>
      </c>
      <c r="F54" s="78">
        <v>144560000</v>
      </c>
      <c r="G54" s="76" t="s">
        <v>218</v>
      </c>
      <c r="H54" s="76" t="s">
        <v>219</v>
      </c>
      <c r="I54" s="79">
        <v>45483</v>
      </c>
      <c r="J54" s="78">
        <v>144526000</v>
      </c>
      <c r="K54" s="76"/>
      <c r="L54" s="76"/>
      <c r="M54" s="76"/>
      <c r="N54" s="76"/>
      <c r="O54" s="80">
        <f t="shared" si="12"/>
        <v>120</v>
      </c>
      <c r="P54" s="79">
        <v>45483</v>
      </c>
      <c r="Q54" s="79">
        <v>45602</v>
      </c>
      <c r="R54" s="81"/>
      <c r="S54" s="81"/>
      <c r="T54" s="81"/>
      <c r="U54" s="81">
        <v>40</v>
      </c>
      <c r="V54" s="82"/>
      <c r="W54" s="81">
        <f t="shared" si="13"/>
        <v>0</v>
      </c>
      <c r="X54" s="81">
        <f t="shared" si="14"/>
        <v>0</v>
      </c>
      <c r="Y54" s="83" t="s">
        <v>158</v>
      </c>
      <c r="Z54" s="81" t="s">
        <v>179</v>
      </c>
      <c r="AA54" s="81" t="s">
        <v>180</v>
      </c>
      <c r="AB54" s="81" t="s">
        <v>181</v>
      </c>
      <c r="AC54" s="81" t="s">
        <v>181</v>
      </c>
      <c r="AD54" s="81" t="s">
        <v>199</v>
      </c>
      <c r="AE54" s="84"/>
    </row>
    <row r="55" spans="1:31" s="18" customFormat="1" x14ac:dyDescent="0.35">
      <c r="A55" s="8">
        <v>9</v>
      </c>
      <c r="B55" s="65" t="s">
        <v>220</v>
      </c>
      <c r="C55" s="66" t="s">
        <v>221</v>
      </c>
      <c r="D55" s="67" t="s">
        <v>70</v>
      </c>
      <c r="E55" s="68">
        <v>96000000</v>
      </c>
      <c r="F55" s="68">
        <v>95754000</v>
      </c>
      <c r="G55" s="65" t="s">
        <v>222</v>
      </c>
      <c r="H55" s="65" t="s">
        <v>223</v>
      </c>
      <c r="I55" s="69">
        <v>45495</v>
      </c>
      <c r="J55" s="68">
        <v>95422000</v>
      </c>
      <c r="K55" s="65"/>
      <c r="L55" s="65"/>
      <c r="M55" s="65"/>
      <c r="N55" s="65"/>
      <c r="O55" s="70">
        <f t="shared" si="12"/>
        <v>120</v>
      </c>
      <c r="P55" s="69">
        <v>45495</v>
      </c>
      <c r="Q55" s="69">
        <v>45614</v>
      </c>
      <c r="R55" s="71"/>
      <c r="S55" s="71"/>
      <c r="T55" s="71"/>
      <c r="U55" s="71">
        <v>80</v>
      </c>
      <c r="V55" s="72"/>
      <c r="W55" s="71">
        <f t="shared" si="13"/>
        <v>0</v>
      </c>
      <c r="X55" s="71">
        <f t="shared" si="14"/>
        <v>0</v>
      </c>
      <c r="Y55" s="73" t="s">
        <v>158</v>
      </c>
      <c r="Z55" s="71" t="s">
        <v>179</v>
      </c>
      <c r="AA55" s="71" t="s">
        <v>180</v>
      </c>
      <c r="AB55" s="71" t="s">
        <v>181</v>
      </c>
      <c r="AC55" s="71" t="s">
        <v>181</v>
      </c>
      <c r="AD55" s="71" t="s">
        <v>182</v>
      </c>
      <c r="AE55" s="74"/>
    </row>
    <row r="56" spans="1:31" s="18" customFormat="1" x14ac:dyDescent="0.35">
      <c r="A56" s="8">
        <v>10</v>
      </c>
      <c r="B56" s="65" t="s">
        <v>224</v>
      </c>
      <c r="C56" s="66" t="s">
        <v>225</v>
      </c>
      <c r="D56" s="67" t="s">
        <v>191</v>
      </c>
      <c r="E56" s="68">
        <v>96000000</v>
      </c>
      <c r="F56" s="68">
        <v>95933000</v>
      </c>
      <c r="G56" s="65" t="s">
        <v>103</v>
      </c>
      <c r="H56" s="65" t="s">
        <v>226</v>
      </c>
      <c r="I56" s="69">
        <v>45490</v>
      </c>
      <c r="J56" s="68">
        <v>95429000</v>
      </c>
      <c r="K56" s="65"/>
      <c r="L56" s="65"/>
      <c r="M56" s="65"/>
      <c r="N56" s="65"/>
      <c r="O56" s="70">
        <f t="shared" si="12"/>
        <v>120</v>
      </c>
      <c r="P56" s="69">
        <v>45490</v>
      </c>
      <c r="Q56" s="69">
        <v>45609</v>
      </c>
      <c r="R56" s="71"/>
      <c r="S56" s="71"/>
      <c r="T56" s="71"/>
      <c r="U56" s="71">
        <v>90</v>
      </c>
      <c r="V56" s="72"/>
      <c r="W56" s="71">
        <f t="shared" si="13"/>
        <v>0</v>
      </c>
      <c r="X56" s="71">
        <f t="shared" si="14"/>
        <v>0</v>
      </c>
      <c r="Y56" s="73" t="s">
        <v>158</v>
      </c>
      <c r="Z56" s="71" t="s">
        <v>179</v>
      </c>
      <c r="AA56" s="71" t="s">
        <v>180</v>
      </c>
      <c r="AB56" s="71" t="s">
        <v>181</v>
      </c>
      <c r="AC56" s="71" t="s">
        <v>181</v>
      </c>
      <c r="AD56" s="71" t="s">
        <v>188</v>
      </c>
      <c r="AE56" s="74"/>
    </row>
    <row r="57" spans="1:31" s="18" customFormat="1" x14ac:dyDescent="0.35">
      <c r="A57" s="8">
        <v>11</v>
      </c>
      <c r="B57" s="65" t="s">
        <v>227</v>
      </c>
      <c r="C57" s="66" t="s">
        <v>228</v>
      </c>
      <c r="D57" s="67" t="s">
        <v>229</v>
      </c>
      <c r="E57" s="68">
        <v>34000000</v>
      </c>
      <c r="F57" s="68">
        <v>33639000</v>
      </c>
      <c r="G57" s="65" t="s">
        <v>230</v>
      </c>
      <c r="H57" s="65" t="s">
        <v>231</v>
      </c>
      <c r="I57" s="69">
        <v>45489</v>
      </c>
      <c r="J57" s="68">
        <v>33459000</v>
      </c>
      <c r="K57" s="65"/>
      <c r="L57" s="65"/>
      <c r="M57" s="65"/>
      <c r="N57" s="65"/>
      <c r="O57" s="70">
        <f t="shared" si="12"/>
        <v>120</v>
      </c>
      <c r="P57" s="69">
        <v>45489</v>
      </c>
      <c r="Q57" s="69">
        <v>45608</v>
      </c>
      <c r="R57" s="71"/>
      <c r="S57" s="71"/>
      <c r="T57" s="71"/>
      <c r="U57" s="71">
        <v>100</v>
      </c>
      <c r="V57" s="72"/>
      <c r="W57" s="71">
        <f t="shared" si="13"/>
        <v>0</v>
      </c>
      <c r="X57" s="71">
        <f t="shared" si="14"/>
        <v>0</v>
      </c>
      <c r="Y57" s="73" t="s">
        <v>158</v>
      </c>
      <c r="Z57" s="71" t="s">
        <v>179</v>
      </c>
      <c r="AA57" s="71" t="s">
        <v>180</v>
      </c>
      <c r="AB57" s="71" t="s">
        <v>181</v>
      </c>
      <c r="AC57" s="71" t="s">
        <v>181</v>
      </c>
      <c r="AD57" s="71" t="s">
        <v>232</v>
      </c>
      <c r="AE57" s="74"/>
    </row>
    <row r="58" spans="1:31" s="18" customFormat="1" x14ac:dyDescent="0.35">
      <c r="A58" s="8">
        <v>12</v>
      </c>
      <c r="B58" s="65" t="s">
        <v>233</v>
      </c>
      <c r="C58" s="66" t="s">
        <v>234</v>
      </c>
      <c r="D58" s="67" t="s">
        <v>235</v>
      </c>
      <c r="E58" s="68">
        <v>120000000</v>
      </c>
      <c r="F58" s="68">
        <v>119618000</v>
      </c>
      <c r="G58" s="65" t="s">
        <v>236</v>
      </c>
      <c r="H58" s="65" t="s">
        <v>237</v>
      </c>
      <c r="I58" s="69">
        <v>45490</v>
      </c>
      <c r="J58" s="68">
        <v>119004000</v>
      </c>
      <c r="K58" s="65"/>
      <c r="L58" s="65"/>
      <c r="M58" s="65"/>
      <c r="N58" s="65"/>
      <c r="O58" s="70">
        <f t="shared" si="12"/>
        <v>120</v>
      </c>
      <c r="P58" s="69">
        <v>45490</v>
      </c>
      <c r="Q58" s="69">
        <v>45609</v>
      </c>
      <c r="R58" s="71"/>
      <c r="S58" s="71"/>
      <c r="T58" s="71"/>
      <c r="U58" s="71">
        <v>100</v>
      </c>
      <c r="V58" s="72"/>
      <c r="W58" s="71">
        <f t="shared" si="13"/>
        <v>0</v>
      </c>
      <c r="X58" s="71">
        <f t="shared" si="14"/>
        <v>0</v>
      </c>
      <c r="Y58" s="73" t="s">
        <v>158</v>
      </c>
      <c r="Z58" s="71" t="s">
        <v>179</v>
      </c>
      <c r="AA58" s="71" t="s">
        <v>180</v>
      </c>
      <c r="AB58" s="71" t="s">
        <v>181</v>
      </c>
      <c r="AC58" s="71" t="s">
        <v>181</v>
      </c>
      <c r="AD58" s="71" t="s">
        <v>238</v>
      </c>
      <c r="AE58" s="74"/>
    </row>
    <row r="59" spans="1:31" s="18" customFormat="1" x14ac:dyDescent="0.35">
      <c r="A59" s="8">
        <v>13</v>
      </c>
      <c r="B59" s="65" t="s">
        <v>239</v>
      </c>
      <c r="C59" s="66" t="s">
        <v>240</v>
      </c>
      <c r="D59" s="67" t="s">
        <v>241</v>
      </c>
      <c r="E59" s="68">
        <v>194000000</v>
      </c>
      <c r="F59" s="68">
        <v>193401000</v>
      </c>
      <c r="G59" s="65" t="s">
        <v>242</v>
      </c>
      <c r="H59" s="65" t="s">
        <v>243</v>
      </c>
      <c r="I59" s="69">
        <v>45457</v>
      </c>
      <c r="J59" s="68">
        <v>191351000</v>
      </c>
      <c r="K59" s="65"/>
      <c r="L59" s="65"/>
      <c r="M59" s="65"/>
      <c r="N59" s="65"/>
      <c r="O59" s="70">
        <f t="shared" si="12"/>
        <v>120</v>
      </c>
      <c r="P59" s="69">
        <v>45457</v>
      </c>
      <c r="Q59" s="69">
        <v>45576</v>
      </c>
      <c r="R59" s="71"/>
      <c r="S59" s="71"/>
      <c r="T59" s="71"/>
      <c r="U59" s="71">
        <v>100</v>
      </c>
      <c r="V59" s="72"/>
      <c r="W59" s="71">
        <f t="shared" si="13"/>
        <v>0</v>
      </c>
      <c r="X59" s="71">
        <f t="shared" si="14"/>
        <v>0</v>
      </c>
      <c r="Y59" s="73" t="s">
        <v>158</v>
      </c>
      <c r="Z59" s="71" t="s">
        <v>179</v>
      </c>
      <c r="AA59" s="71" t="s">
        <v>180</v>
      </c>
      <c r="AB59" s="71" t="s">
        <v>244</v>
      </c>
      <c r="AC59" s="71" t="s">
        <v>181</v>
      </c>
      <c r="AD59" s="71" t="s">
        <v>245</v>
      </c>
      <c r="AE59" s="74"/>
    </row>
    <row r="60" spans="1:31" s="18" customFormat="1" x14ac:dyDescent="0.35">
      <c r="A60" s="8">
        <v>14</v>
      </c>
      <c r="B60" s="65" t="s">
        <v>246</v>
      </c>
      <c r="C60" s="66" t="s">
        <v>240</v>
      </c>
      <c r="D60" s="67" t="s">
        <v>241</v>
      </c>
      <c r="E60" s="68">
        <v>194000000</v>
      </c>
      <c r="F60" s="68">
        <v>193401000</v>
      </c>
      <c r="G60" s="65" t="s">
        <v>242</v>
      </c>
      <c r="H60" s="65" t="s">
        <v>247</v>
      </c>
      <c r="I60" s="69">
        <v>45457</v>
      </c>
      <c r="J60" s="68">
        <v>191351000</v>
      </c>
      <c r="K60" s="65"/>
      <c r="L60" s="65"/>
      <c r="M60" s="65"/>
      <c r="N60" s="65"/>
      <c r="O60" s="70">
        <f t="shared" si="12"/>
        <v>120</v>
      </c>
      <c r="P60" s="69">
        <v>45457</v>
      </c>
      <c r="Q60" s="69">
        <v>45576</v>
      </c>
      <c r="R60" s="71"/>
      <c r="S60" s="71"/>
      <c r="T60" s="71"/>
      <c r="U60" s="71">
        <v>100</v>
      </c>
      <c r="V60" s="72"/>
      <c r="W60" s="71">
        <f t="shared" si="13"/>
        <v>0</v>
      </c>
      <c r="X60" s="71">
        <f t="shared" si="14"/>
        <v>0</v>
      </c>
      <c r="Y60" s="73" t="s">
        <v>158</v>
      </c>
      <c r="Z60" s="71" t="s">
        <v>179</v>
      </c>
      <c r="AA60" s="71" t="s">
        <v>180</v>
      </c>
      <c r="AB60" s="71" t="s">
        <v>244</v>
      </c>
      <c r="AC60" s="71" t="s">
        <v>181</v>
      </c>
      <c r="AD60" s="71" t="s">
        <v>248</v>
      </c>
      <c r="AE60" s="74"/>
    </row>
    <row r="61" spans="1:31" s="18" customFormat="1" x14ac:dyDescent="0.35">
      <c r="A61" s="8">
        <v>15</v>
      </c>
      <c r="B61" s="65" t="s">
        <v>249</v>
      </c>
      <c r="C61" s="66" t="s">
        <v>250</v>
      </c>
      <c r="D61" s="67" t="s">
        <v>217</v>
      </c>
      <c r="E61" s="68">
        <v>560000000</v>
      </c>
      <c r="F61" s="68">
        <v>531994800</v>
      </c>
      <c r="G61" s="65" t="s">
        <v>251</v>
      </c>
      <c r="H61" s="65" t="s">
        <v>252</v>
      </c>
      <c r="I61" s="69">
        <v>45483</v>
      </c>
      <c r="J61" s="68">
        <v>531994800</v>
      </c>
      <c r="K61" s="65"/>
      <c r="L61" s="65"/>
      <c r="M61" s="65"/>
      <c r="N61" s="65"/>
      <c r="O61" s="70">
        <f t="shared" si="12"/>
        <v>150</v>
      </c>
      <c r="P61" s="69">
        <v>45483</v>
      </c>
      <c r="Q61" s="69">
        <v>45632</v>
      </c>
      <c r="R61" s="71"/>
      <c r="S61" s="71"/>
      <c r="T61" s="71"/>
      <c r="U61" s="71">
        <v>0.39</v>
      </c>
      <c r="V61" s="72">
        <v>132998700</v>
      </c>
      <c r="W61" s="71">
        <f t="shared" si="13"/>
        <v>23.74</v>
      </c>
      <c r="X61" s="71">
        <f t="shared" si="14"/>
        <v>25</v>
      </c>
      <c r="Y61" s="73" t="s">
        <v>160</v>
      </c>
      <c r="Z61" s="71" t="s">
        <v>179</v>
      </c>
      <c r="AA61" s="71" t="s">
        <v>180</v>
      </c>
      <c r="AB61" s="71" t="s">
        <v>181</v>
      </c>
      <c r="AC61" s="71" t="s">
        <v>198</v>
      </c>
      <c r="AD61" s="71" t="s">
        <v>253</v>
      </c>
      <c r="AE61" s="74"/>
    </row>
    <row r="62" spans="1:31" s="18" customFormat="1" x14ac:dyDescent="0.35">
      <c r="A62" s="8">
        <v>16</v>
      </c>
      <c r="B62" s="65" t="s">
        <v>254</v>
      </c>
      <c r="C62" s="66" t="s">
        <v>255</v>
      </c>
      <c r="D62" s="67" t="s">
        <v>256</v>
      </c>
      <c r="E62" s="68">
        <v>560000000</v>
      </c>
      <c r="F62" s="68">
        <v>553821000</v>
      </c>
      <c r="G62" s="65" t="s">
        <v>213</v>
      </c>
      <c r="H62" s="65" t="s">
        <v>257</v>
      </c>
      <c r="I62" s="69">
        <v>45483</v>
      </c>
      <c r="J62" s="68">
        <v>531520000</v>
      </c>
      <c r="K62" s="65"/>
      <c r="L62" s="65"/>
      <c r="M62" s="65"/>
      <c r="N62" s="65"/>
      <c r="O62" s="70">
        <f t="shared" si="12"/>
        <v>150</v>
      </c>
      <c r="P62" s="69">
        <v>45483</v>
      </c>
      <c r="Q62" s="69">
        <v>45632</v>
      </c>
      <c r="R62" s="71"/>
      <c r="S62" s="71"/>
      <c r="T62" s="71"/>
      <c r="U62" s="71">
        <v>43.48</v>
      </c>
      <c r="V62" s="72">
        <v>132880000</v>
      </c>
      <c r="W62" s="71">
        <f t="shared" si="13"/>
        <v>23.72</v>
      </c>
      <c r="X62" s="71">
        <f t="shared" si="14"/>
        <v>25</v>
      </c>
      <c r="Y62" s="73" t="s">
        <v>160</v>
      </c>
      <c r="Z62" s="71" t="s">
        <v>179</v>
      </c>
      <c r="AA62" s="71" t="s">
        <v>180</v>
      </c>
      <c r="AB62" s="71" t="s">
        <v>198</v>
      </c>
      <c r="AC62" s="71" t="s">
        <v>198</v>
      </c>
      <c r="AD62" s="71" t="s">
        <v>258</v>
      </c>
      <c r="AE62" s="74"/>
    </row>
    <row r="63" spans="1:31" x14ac:dyDescent="0.35">
      <c r="A63" s="8">
        <v>17</v>
      </c>
      <c r="B63" s="65" t="s">
        <v>259</v>
      </c>
      <c r="C63" s="66" t="s">
        <v>260</v>
      </c>
      <c r="D63" s="67" t="s">
        <v>261</v>
      </c>
      <c r="E63" s="68">
        <v>560000000</v>
      </c>
      <c r="F63" s="68">
        <v>554981000</v>
      </c>
      <c r="G63" s="65" t="s">
        <v>213</v>
      </c>
      <c r="H63" s="65" t="s">
        <v>262</v>
      </c>
      <c r="I63" s="69">
        <v>45483</v>
      </c>
      <c r="J63" s="68">
        <v>532200000</v>
      </c>
      <c r="K63" s="65"/>
      <c r="L63" s="65"/>
      <c r="M63" s="65"/>
      <c r="N63" s="65"/>
      <c r="O63" s="70">
        <f t="shared" si="12"/>
        <v>150</v>
      </c>
      <c r="P63" s="69">
        <v>45483</v>
      </c>
      <c r="Q63" s="69">
        <v>45632</v>
      </c>
      <c r="R63" s="71"/>
      <c r="S63" s="71"/>
      <c r="T63" s="71"/>
      <c r="U63" s="71">
        <v>10.56</v>
      </c>
      <c r="V63" s="72">
        <v>133050000</v>
      </c>
      <c r="W63" s="71">
        <f t="shared" si="13"/>
        <v>23.75</v>
      </c>
      <c r="X63" s="71">
        <f t="shared" si="14"/>
        <v>25</v>
      </c>
      <c r="Y63" s="73" t="s">
        <v>160</v>
      </c>
      <c r="Z63" s="71" t="s">
        <v>179</v>
      </c>
      <c r="AA63" s="71" t="s">
        <v>180</v>
      </c>
      <c r="AB63" s="71" t="s">
        <v>263</v>
      </c>
      <c r="AC63" s="71" t="s">
        <v>198</v>
      </c>
      <c r="AD63" s="71" t="s">
        <v>264</v>
      </c>
      <c r="AE63" s="74"/>
    </row>
    <row r="64" spans="1:31" x14ac:dyDescent="0.35">
      <c r="A64" s="8">
        <v>18</v>
      </c>
      <c r="B64" s="65" t="s">
        <v>265</v>
      </c>
      <c r="C64" s="66" t="s">
        <v>266</v>
      </c>
      <c r="D64" s="67" t="s">
        <v>267</v>
      </c>
      <c r="E64" s="68">
        <v>714000000</v>
      </c>
      <c r="F64" s="68">
        <v>678295000</v>
      </c>
      <c r="G64" s="65" t="s">
        <v>196</v>
      </c>
      <c r="H64" s="65" t="s">
        <v>268</v>
      </c>
      <c r="I64" s="69">
        <v>45483</v>
      </c>
      <c r="J64" s="68">
        <v>678295000</v>
      </c>
      <c r="K64" s="65"/>
      <c r="L64" s="65"/>
      <c r="M64" s="65"/>
      <c r="N64" s="65"/>
      <c r="O64" s="70">
        <f t="shared" si="12"/>
        <v>150</v>
      </c>
      <c r="P64" s="69">
        <v>45483</v>
      </c>
      <c r="Q64" s="69">
        <v>45632</v>
      </c>
      <c r="R64" s="71"/>
      <c r="S64" s="71"/>
      <c r="T64" s="71"/>
      <c r="U64" s="71">
        <v>21.96</v>
      </c>
      <c r="V64" s="72">
        <v>169573750</v>
      </c>
      <c r="W64" s="71">
        <f t="shared" si="13"/>
        <v>23.74</v>
      </c>
      <c r="X64" s="71">
        <f t="shared" si="14"/>
        <v>25</v>
      </c>
      <c r="Y64" s="73" t="s">
        <v>160</v>
      </c>
      <c r="Z64" s="71" t="s">
        <v>179</v>
      </c>
      <c r="AA64" s="71" t="s">
        <v>180</v>
      </c>
      <c r="AB64" s="71" t="s">
        <v>181</v>
      </c>
      <c r="AC64" s="71" t="s">
        <v>198</v>
      </c>
      <c r="AD64" s="71" t="s">
        <v>269</v>
      </c>
      <c r="AE64" s="74"/>
    </row>
    <row r="65" spans="1:31" x14ac:dyDescent="0.35">
      <c r="A65" s="8">
        <v>19</v>
      </c>
      <c r="B65" s="65" t="s">
        <v>270</v>
      </c>
      <c r="C65" s="66" t="s">
        <v>271</v>
      </c>
      <c r="D65" s="67" t="s">
        <v>272</v>
      </c>
      <c r="E65" s="68">
        <v>490000000</v>
      </c>
      <c r="F65" s="68">
        <v>465481800</v>
      </c>
      <c r="G65" s="65" t="s">
        <v>251</v>
      </c>
      <c r="H65" s="65" t="s">
        <v>273</v>
      </c>
      <c r="I65" s="69">
        <v>45483</v>
      </c>
      <c r="J65" s="68">
        <v>465481800</v>
      </c>
      <c r="K65" s="65"/>
      <c r="L65" s="65"/>
      <c r="M65" s="65"/>
      <c r="N65" s="65"/>
      <c r="O65" s="70">
        <f t="shared" si="12"/>
        <v>150</v>
      </c>
      <c r="P65" s="69">
        <v>45483</v>
      </c>
      <c r="Q65" s="69">
        <v>45632</v>
      </c>
      <c r="R65" s="71"/>
      <c r="S65" s="71"/>
      <c r="T65" s="71"/>
      <c r="U65" s="71">
        <v>19.48</v>
      </c>
      <c r="V65" s="72">
        <v>116370450</v>
      </c>
      <c r="W65" s="71">
        <f t="shared" si="13"/>
        <v>23.74</v>
      </c>
      <c r="X65" s="71">
        <f t="shared" si="14"/>
        <v>25</v>
      </c>
      <c r="Y65" s="73" t="s">
        <v>160</v>
      </c>
      <c r="Z65" s="71" t="s">
        <v>179</v>
      </c>
      <c r="AA65" s="71" t="s">
        <v>180</v>
      </c>
      <c r="AB65" s="71" t="s">
        <v>181</v>
      </c>
      <c r="AC65" s="71" t="s">
        <v>198</v>
      </c>
      <c r="AD65" s="71" t="s">
        <v>253</v>
      </c>
      <c r="AE65" s="74"/>
    </row>
    <row r="66" spans="1:31" x14ac:dyDescent="0.35">
      <c r="A66" s="8">
        <v>20</v>
      </c>
      <c r="B66" s="65" t="s">
        <v>274</v>
      </c>
      <c r="C66" s="66" t="s">
        <v>275</v>
      </c>
      <c r="D66" s="67" t="s">
        <v>256</v>
      </c>
      <c r="E66" s="68">
        <v>560000000</v>
      </c>
      <c r="F66" s="68">
        <v>553155000</v>
      </c>
      <c r="G66" s="65" t="s">
        <v>196</v>
      </c>
      <c r="H66" s="65" t="s">
        <v>276</v>
      </c>
      <c r="I66" s="69">
        <v>45483</v>
      </c>
      <c r="J66" s="68">
        <v>531325000</v>
      </c>
      <c r="K66" s="65"/>
      <c r="L66" s="65"/>
      <c r="M66" s="65"/>
      <c r="N66" s="65"/>
      <c r="O66" s="70">
        <f t="shared" si="12"/>
        <v>150</v>
      </c>
      <c r="P66" s="69">
        <v>45483</v>
      </c>
      <c r="Q66" s="69">
        <v>45632</v>
      </c>
      <c r="R66" s="71"/>
      <c r="S66" s="71"/>
      <c r="T66" s="71"/>
      <c r="U66" s="71">
        <v>17.481000000000002</v>
      </c>
      <c r="V66" s="72">
        <v>132831250</v>
      </c>
      <c r="W66" s="71">
        <f t="shared" si="13"/>
        <v>23.71</v>
      </c>
      <c r="X66" s="71">
        <f t="shared" si="14"/>
        <v>25</v>
      </c>
      <c r="Y66" s="73" t="s">
        <v>160</v>
      </c>
      <c r="Z66" s="71" t="s">
        <v>179</v>
      </c>
      <c r="AA66" s="71" t="s">
        <v>180</v>
      </c>
      <c r="AB66" s="71" t="s">
        <v>198</v>
      </c>
      <c r="AC66" s="71" t="s">
        <v>198</v>
      </c>
      <c r="AD66" s="71" t="s">
        <v>258</v>
      </c>
      <c r="AE66" s="74"/>
    </row>
    <row r="67" spans="1:31" x14ac:dyDescent="0.35">
      <c r="A67" s="8">
        <v>21</v>
      </c>
      <c r="B67" s="65" t="s">
        <v>277</v>
      </c>
      <c r="C67" s="66" t="s">
        <v>278</v>
      </c>
      <c r="D67" s="67" t="s">
        <v>256</v>
      </c>
      <c r="E67" s="68">
        <v>490000000</v>
      </c>
      <c r="F67" s="68">
        <v>486864000</v>
      </c>
      <c r="G67" s="65" t="s">
        <v>251</v>
      </c>
      <c r="H67" s="65" t="s">
        <v>279</v>
      </c>
      <c r="I67" s="69">
        <v>45483</v>
      </c>
      <c r="J67" s="68">
        <v>464835000</v>
      </c>
      <c r="K67" s="65"/>
      <c r="L67" s="65"/>
      <c r="M67" s="65"/>
      <c r="N67" s="65"/>
      <c r="O67" s="70">
        <f t="shared" si="12"/>
        <v>150</v>
      </c>
      <c r="P67" s="69">
        <v>45483</v>
      </c>
      <c r="Q67" s="69">
        <v>45632</v>
      </c>
      <c r="R67" s="71"/>
      <c r="S67" s="71"/>
      <c r="T67" s="71"/>
      <c r="U67" s="71">
        <v>19.84</v>
      </c>
      <c r="V67" s="72">
        <v>116208750</v>
      </c>
      <c r="W67" s="71">
        <f t="shared" si="13"/>
        <v>23.71</v>
      </c>
      <c r="X67" s="71">
        <f t="shared" si="14"/>
        <v>25</v>
      </c>
      <c r="Y67" s="73" t="s">
        <v>160</v>
      </c>
      <c r="Z67" s="71" t="s">
        <v>179</v>
      </c>
      <c r="AA67" s="71" t="s">
        <v>180</v>
      </c>
      <c r="AB67" s="71" t="s">
        <v>198</v>
      </c>
      <c r="AC67" s="71" t="s">
        <v>198</v>
      </c>
      <c r="AD67" s="71" t="s">
        <v>258</v>
      </c>
      <c r="AE67" s="74"/>
    </row>
    <row r="68" spans="1:31" x14ac:dyDescent="0.35">
      <c r="A68" s="8">
        <v>22</v>
      </c>
      <c r="B68" s="65" t="s">
        <v>280</v>
      </c>
      <c r="C68" s="66" t="s">
        <v>281</v>
      </c>
      <c r="D68" s="67" t="s">
        <v>282</v>
      </c>
      <c r="E68" s="68">
        <v>512000000</v>
      </c>
      <c r="F68" s="68">
        <v>508096000</v>
      </c>
      <c r="G68" s="65" t="s">
        <v>213</v>
      </c>
      <c r="H68" s="65" t="s">
        <v>283</v>
      </c>
      <c r="I68" s="69">
        <v>45483</v>
      </c>
      <c r="J68" s="68">
        <v>486608450</v>
      </c>
      <c r="K68" s="65"/>
      <c r="L68" s="65"/>
      <c r="M68" s="65"/>
      <c r="N68" s="65"/>
      <c r="O68" s="70">
        <f t="shared" si="12"/>
        <v>150</v>
      </c>
      <c r="P68" s="69">
        <v>45483</v>
      </c>
      <c r="Q68" s="69">
        <v>45632</v>
      </c>
      <c r="R68" s="71"/>
      <c r="S68" s="71"/>
      <c r="T68" s="71"/>
      <c r="U68" s="71">
        <v>53.25</v>
      </c>
      <c r="V68" s="72">
        <v>121652113</v>
      </c>
      <c r="W68" s="71">
        <f t="shared" si="13"/>
        <v>23.76</v>
      </c>
      <c r="X68" s="71">
        <f t="shared" si="14"/>
        <v>25</v>
      </c>
      <c r="Y68" s="73" t="s">
        <v>160</v>
      </c>
      <c r="Z68" s="71" t="s">
        <v>179</v>
      </c>
      <c r="AA68" s="71" t="s">
        <v>180</v>
      </c>
      <c r="AB68" s="71" t="s">
        <v>263</v>
      </c>
      <c r="AC68" s="71" t="s">
        <v>198</v>
      </c>
      <c r="AD68" s="71" t="s">
        <v>269</v>
      </c>
      <c r="AE68" s="74"/>
    </row>
    <row r="69" spans="1:31" x14ac:dyDescent="0.35">
      <c r="A69" s="8">
        <v>23</v>
      </c>
      <c r="B69" s="65" t="s">
        <v>284</v>
      </c>
      <c r="C69" s="66" t="s">
        <v>285</v>
      </c>
      <c r="D69" s="67" t="s">
        <v>282</v>
      </c>
      <c r="E69" s="68">
        <v>684000000</v>
      </c>
      <c r="F69" s="68">
        <v>677598000</v>
      </c>
      <c r="G69" s="65" t="s">
        <v>251</v>
      </c>
      <c r="H69" s="65" t="s">
        <v>286</v>
      </c>
      <c r="I69" s="69">
        <v>45483</v>
      </c>
      <c r="J69" s="68">
        <v>649045300</v>
      </c>
      <c r="K69" s="65"/>
      <c r="L69" s="65"/>
      <c r="M69" s="65"/>
      <c r="N69" s="65"/>
      <c r="O69" s="70">
        <f t="shared" si="12"/>
        <v>150</v>
      </c>
      <c r="P69" s="69">
        <v>45483</v>
      </c>
      <c r="Q69" s="69">
        <v>45632</v>
      </c>
      <c r="R69" s="71"/>
      <c r="S69" s="71"/>
      <c r="T69" s="71"/>
      <c r="U69" s="71">
        <v>41.91</v>
      </c>
      <c r="V69" s="72">
        <v>162261325</v>
      </c>
      <c r="W69" s="71">
        <f t="shared" si="13"/>
        <v>23.72</v>
      </c>
      <c r="X69" s="71">
        <f t="shared" si="14"/>
        <v>25</v>
      </c>
      <c r="Y69" s="73" t="s">
        <v>160</v>
      </c>
      <c r="Z69" s="71" t="s">
        <v>179</v>
      </c>
      <c r="AA69" s="71" t="s">
        <v>180</v>
      </c>
      <c r="AB69" s="71" t="s">
        <v>198</v>
      </c>
      <c r="AC69" s="71" t="s">
        <v>198</v>
      </c>
      <c r="AD69" s="71" t="s">
        <v>258</v>
      </c>
      <c r="AE69" s="74"/>
    </row>
    <row r="70" spans="1:31" x14ac:dyDescent="0.35">
      <c r="A70" s="8">
        <v>24</v>
      </c>
      <c r="B70" s="65" t="s">
        <v>287</v>
      </c>
      <c r="C70" s="66" t="s">
        <v>288</v>
      </c>
      <c r="D70" s="67" t="s">
        <v>289</v>
      </c>
      <c r="E70" s="68">
        <v>528000000</v>
      </c>
      <c r="F70" s="68">
        <v>525335000</v>
      </c>
      <c r="G70" s="65" t="s">
        <v>290</v>
      </c>
      <c r="H70" s="65" t="s">
        <v>291</v>
      </c>
      <c r="I70" s="69">
        <v>45484</v>
      </c>
      <c r="J70" s="68">
        <v>502600000</v>
      </c>
      <c r="K70" s="65"/>
      <c r="L70" s="65"/>
      <c r="M70" s="65"/>
      <c r="N70" s="65"/>
      <c r="O70" s="70">
        <f t="shared" si="12"/>
        <v>150</v>
      </c>
      <c r="P70" s="69">
        <v>45484</v>
      </c>
      <c r="Q70" s="69">
        <v>45633</v>
      </c>
      <c r="R70" s="71"/>
      <c r="S70" s="71"/>
      <c r="T70" s="71"/>
      <c r="U70" s="71">
        <v>23.9</v>
      </c>
      <c r="V70" s="72">
        <v>125650000</v>
      </c>
      <c r="W70" s="71">
        <f t="shared" si="13"/>
        <v>23.79</v>
      </c>
      <c r="X70" s="71">
        <f t="shared" si="14"/>
        <v>25</v>
      </c>
      <c r="Y70" s="73" t="s">
        <v>160</v>
      </c>
      <c r="Z70" s="71" t="s">
        <v>179</v>
      </c>
      <c r="AA70" s="71" t="s">
        <v>180</v>
      </c>
      <c r="AB70" s="71" t="s">
        <v>210</v>
      </c>
      <c r="AC70" s="71" t="s">
        <v>198</v>
      </c>
      <c r="AD70" s="71" t="s">
        <v>269</v>
      </c>
      <c r="AE70" s="74"/>
    </row>
    <row r="71" spans="1:31" x14ac:dyDescent="0.35">
      <c r="A71" s="8">
        <v>25</v>
      </c>
      <c r="B71" s="65" t="s">
        <v>292</v>
      </c>
      <c r="C71" s="66" t="s">
        <v>293</v>
      </c>
      <c r="D71" s="67" t="s">
        <v>294</v>
      </c>
      <c r="E71" s="68">
        <v>520000000</v>
      </c>
      <c r="F71" s="68">
        <v>493385420</v>
      </c>
      <c r="G71" s="65" t="s">
        <v>295</v>
      </c>
      <c r="H71" s="65" t="s">
        <v>296</v>
      </c>
      <c r="I71" s="69">
        <v>45484</v>
      </c>
      <c r="J71" s="68">
        <v>493385420</v>
      </c>
      <c r="K71" s="65"/>
      <c r="L71" s="65"/>
      <c r="M71" s="65"/>
      <c r="N71" s="65"/>
      <c r="O71" s="70">
        <f t="shared" si="12"/>
        <v>150</v>
      </c>
      <c r="P71" s="69">
        <v>45484</v>
      </c>
      <c r="Q71" s="69">
        <v>45633</v>
      </c>
      <c r="R71" s="71"/>
      <c r="S71" s="71"/>
      <c r="T71" s="71"/>
      <c r="U71" s="71">
        <v>21.13</v>
      </c>
      <c r="V71" s="72">
        <v>123346355</v>
      </c>
      <c r="W71" s="71">
        <f t="shared" si="13"/>
        <v>23.72</v>
      </c>
      <c r="X71" s="71">
        <f t="shared" si="14"/>
        <v>25</v>
      </c>
      <c r="Y71" s="73" t="s">
        <v>160</v>
      </c>
      <c r="Z71" s="71" t="s">
        <v>179</v>
      </c>
      <c r="AA71" s="71" t="s">
        <v>180</v>
      </c>
      <c r="AB71" s="71" t="s">
        <v>181</v>
      </c>
      <c r="AC71" s="71" t="s">
        <v>198</v>
      </c>
      <c r="AD71" s="71" t="s">
        <v>297</v>
      </c>
      <c r="AE71" s="74"/>
    </row>
    <row r="72" spans="1:31" x14ac:dyDescent="0.35">
      <c r="A72" s="8">
        <v>26</v>
      </c>
      <c r="B72" s="65" t="s">
        <v>298</v>
      </c>
      <c r="C72" s="66" t="s">
        <v>299</v>
      </c>
      <c r="D72" s="67" t="s">
        <v>217</v>
      </c>
      <c r="E72" s="68">
        <v>544000000</v>
      </c>
      <c r="F72" s="68">
        <v>537794000</v>
      </c>
      <c r="G72" s="65" t="s">
        <v>300</v>
      </c>
      <c r="H72" s="65" t="s">
        <v>301</v>
      </c>
      <c r="I72" s="69">
        <v>45483</v>
      </c>
      <c r="J72" s="68">
        <v>517047000</v>
      </c>
      <c r="K72" s="65"/>
      <c r="L72" s="65"/>
      <c r="M72" s="65"/>
      <c r="N72" s="65"/>
      <c r="O72" s="70">
        <f t="shared" si="12"/>
        <v>150</v>
      </c>
      <c r="P72" s="69">
        <v>45483</v>
      </c>
      <c r="Q72" s="69">
        <v>45632</v>
      </c>
      <c r="R72" s="71"/>
      <c r="S72" s="71"/>
      <c r="T72" s="71"/>
      <c r="U72" s="71">
        <v>6.96</v>
      </c>
      <c r="V72" s="72">
        <v>129261750</v>
      </c>
      <c r="W72" s="71">
        <f t="shared" si="13"/>
        <v>23.76</v>
      </c>
      <c r="X72" s="71">
        <f t="shared" si="14"/>
        <v>25</v>
      </c>
      <c r="Y72" s="73" t="s">
        <v>160</v>
      </c>
      <c r="Z72" s="71" t="s">
        <v>179</v>
      </c>
      <c r="AA72" s="71" t="s">
        <v>180</v>
      </c>
      <c r="AB72" s="71" t="s">
        <v>210</v>
      </c>
      <c r="AC72" s="71" t="s">
        <v>198</v>
      </c>
      <c r="AD72" s="71" t="s">
        <v>253</v>
      </c>
      <c r="AE72" s="74"/>
    </row>
    <row r="73" spans="1:31" x14ac:dyDescent="0.35">
      <c r="A73" s="8">
        <v>27</v>
      </c>
      <c r="B73" s="65" t="s">
        <v>302</v>
      </c>
      <c r="C73" s="66" t="s">
        <v>303</v>
      </c>
      <c r="D73" s="67" t="s">
        <v>235</v>
      </c>
      <c r="E73" s="68">
        <v>665000000</v>
      </c>
      <c r="F73" s="68">
        <v>657450000</v>
      </c>
      <c r="G73" s="65" t="s">
        <v>213</v>
      </c>
      <c r="H73" s="65" t="s">
        <v>304</v>
      </c>
      <c r="I73" s="69">
        <v>45483</v>
      </c>
      <c r="J73" s="68">
        <v>631426000</v>
      </c>
      <c r="K73" s="65"/>
      <c r="L73" s="65"/>
      <c r="M73" s="65"/>
      <c r="N73" s="65"/>
      <c r="O73" s="70">
        <f t="shared" si="12"/>
        <v>150</v>
      </c>
      <c r="P73" s="69">
        <v>45483</v>
      </c>
      <c r="Q73" s="69">
        <v>45632</v>
      </c>
      <c r="R73" s="71"/>
      <c r="S73" s="71"/>
      <c r="T73" s="71"/>
      <c r="U73" s="71">
        <v>1.4</v>
      </c>
      <c r="V73" s="72">
        <v>157856500</v>
      </c>
      <c r="W73" s="71">
        <f t="shared" si="13"/>
        <v>23.73</v>
      </c>
      <c r="X73" s="71">
        <f t="shared" si="14"/>
        <v>25</v>
      </c>
      <c r="Y73" s="73" t="s">
        <v>160</v>
      </c>
      <c r="Z73" s="71" t="s">
        <v>179</v>
      </c>
      <c r="AA73" s="71" t="s">
        <v>180</v>
      </c>
      <c r="AB73" s="71" t="s">
        <v>263</v>
      </c>
      <c r="AC73" s="71" t="s">
        <v>198</v>
      </c>
      <c r="AD73" s="71" t="s">
        <v>297</v>
      </c>
      <c r="AE73" s="74"/>
    </row>
    <row r="74" spans="1:31" x14ac:dyDescent="0.35">
      <c r="A74" s="8">
        <v>28</v>
      </c>
      <c r="B74" s="65" t="s">
        <v>305</v>
      </c>
      <c r="C74" s="66" t="s">
        <v>306</v>
      </c>
      <c r="D74" s="67" t="s">
        <v>307</v>
      </c>
      <c r="E74" s="68">
        <v>560000000</v>
      </c>
      <c r="F74" s="68">
        <v>531993800</v>
      </c>
      <c r="G74" s="65" t="s">
        <v>295</v>
      </c>
      <c r="H74" s="65" t="s">
        <v>308</v>
      </c>
      <c r="I74" s="69">
        <v>45484</v>
      </c>
      <c r="J74" s="68">
        <v>531993800</v>
      </c>
      <c r="K74" s="65"/>
      <c r="L74" s="65"/>
      <c r="M74" s="65"/>
      <c r="N74" s="65"/>
      <c r="O74" s="70">
        <f t="shared" si="12"/>
        <v>150</v>
      </c>
      <c r="P74" s="69">
        <v>45484</v>
      </c>
      <c r="Q74" s="69">
        <v>45633</v>
      </c>
      <c r="R74" s="71"/>
      <c r="S74" s="71"/>
      <c r="T74" s="71"/>
      <c r="U74" s="71">
        <v>2.54</v>
      </c>
      <c r="V74" s="72">
        <v>132998450</v>
      </c>
      <c r="W74" s="71">
        <f t="shared" si="13"/>
        <v>23.74</v>
      </c>
      <c r="X74" s="71">
        <f t="shared" si="14"/>
        <v>25</v>
      </c>
      <c r="Y74" s="73" t="s">
        <v>160</v>
      </c>
      <c r="Z74" s="71" t="s">
        <v>179</v>
      </c>
      <c r="AA74" s="71" t="s">
        <v>180</v>
      </c>
      <c r="AB74" s="71" t="s">
        <v>181</v>
      </c>
      <c r="AC74" s="71" t="s">
        <v>198</v>
      </c>
      <c r="AD74" s="71" t="s">
        <v>297</v>
      </c>
      <c r="AE74" s="74"/>
    </row>
    <row r="75" spans="1:31" x14ac:dyDescent="0.35">
      <c r="A75" s="8">
        <v>29</v>
      </c>
      <c r="B75" s="65" t="s">
        <v>309</v>
      </c>
      <c r="C75" s="66" t="s">
        <v>310</v>
      </c>
      <c r="D75" s="67" t="s">
        <v>261</v>
      </c>
      <c r="E75" s="68">
        <v>490000000</v>
      </c>
      <c r="F75" s="68">
        <v>486860000</v>
      </c>
      <c r="G75" s="65" t="s">
        <v>300</v>
      </c>
      <c r="H75" s="65" t="s">
        <v>311</v>
      </c>
      <c r="I75" s="69">
        <v>45483</v>
      </c>
      <c r="J75" s="68">
        <v>468720000</v>
      </c>
      <c r="K75" s="65"/>
      <c r="L75" s="65"/>
      <c r="M75" s="65"/>
      <c r="N75" s="65"/>
      <c r="O75" s="70">
        <f t="shared" si="12"/>
        <v>150</v>
      </c>
      <c r="P75" s="69">
        <v>45483</v>
      </c>
      <c r="Q75" s="69">
        <v>45632</v>
      </c>
      <c r="R75" s="71"/>
      <c r="S75" s="71"/>
      <c r="T75" s="71"/>
      <c r="U75" s="71">
        <v>6.06</v>
      </c>
      <c r="V75" s="72">
        <v>117180000</v>
      </c>
      <c r="W75" s="71">
        <f t="shared" si="13"/>
        <v>23.91</v>
      </c>
      <c r="X75" s="71">
        <f t="shared" si="14"/>
        <v>25</v>
      </c>
      <c r="Y75" s="73" t="s">
        <v>160</v>
      </c>
      <c r="Z75" s="71" t="s">
        <v>179</v>
      </c>
      <c r="AA75" s="71" t="s">
        <v>180</v>
      </c>
      <c r="AB75" s="71" t="s">
        <v>210</v>
      </c>
      <c r="AC75" s="71" t="s">
        <v>198</v>
      </c>
      <c r="AD75" s="71" t="s">
        <v>264</v>
      </c>
      <c r="AE75" s="74"/>
    </row>
    <row r="76" spans="1:31" x14ac:dyDescent="0.35">
      <c r="A76" s="8">
        <v>30</v>
      </c>
      <c r="B76" s="65" t="s">
        <v>312</v>
      </c>
      <c r="C76" s="66" t="s">
        <v>313</v>
      </c>
      <c r="D76" s="67" t="s">
        <v>261</v>
      </c>
      <c r="E76" s="68">
        <v>798000000</v>
      </c>
      <c r="F76" s="68">
        <v>785466000</v>
      </c>
      <c r="G76" s="65" t="s">
        <v>196</v>
      </c>
      <c r="H76" s="65" t="s">
        <v>314</v>
      </c>
      <c r="I76" s="69">
        <v>45483</v>
      </c>
      <c r="J76" s="68">
        <v>756500000</v>
      </c>
      <c r="K76" s="65"/>
      <c r="L76" s="65"/>
      <c r="M76" s="65"/>
      <c r="N76" s="65"/>
      <c r="O76" s="70">
        <f t="shared" si="12"/>
        <v>150</v>
      </c>
      <c r="P76" s="69">
        <v>45483</v>
      </c>
      <c r="Q76" s="69">
        <v>45632</v>
      </c>
      <c r="R76" s="71"/>
      <c r="S76" s="71"/>
      <c r="T76" s="71"/>
      <c r="U76" s="71">
        <v>6.88</v>
      </c>
      <c r="V76" s="72">
        <v>189125000</v>
      </c>
      <c r="W76" s="71">
        <f t="shared" si="13"/>
        <v>23.69</v>
      </c>
      <c r="X76" s="71">
        <f t="shared" si="14"/>
        <v>25</v>
      </c>
      <c r="Y76" s="73" t="s">
        <v>160</v>
      </c>
      <c r="Z76" s="71" t="s">
        <v>179</v>
      </c>
      <c r="AA76" s="71" t="s">
        <v>180</v>
      </c>
      <c r="AB76" s="71" t="s">
        <v>198</v>
      </c>
      <c r="AC76" s="71" t="s">
        <v>198</v>
      </c>
      <c r="AD76" s="71" t="s">
        <v>264</v>
      </c>
      <c r="AE76" s="74"/>
    </row>
    <row r="77" spans="1:31" x14ac:dyDescent="0.35">
      <c r="A77" s="8">
        <v>31</v>
      </c>
      <c r="B77" s="65" t="s">
        <v>315</v>
      </c>
      <c r="C77" s="66" t="s">
        <v>316</v>
      </c>
      <c r="D77" s="67" t="s">
        <v>282</v>
      </c>
      <c r="E77" s="68">
        <v>350000000</v>
      </c>
      <c r="F77" s="68">
        <v>350494000</v>
      </c>
      <c r="G77" s="65" t="s">
        <v>290</v>
      </c>
      <c r="H77" s="65" t="s">
        <v>317</v>
      </c>
      <c r="I77" s="69">
        <v>45484</v>
      </c>
      <c r="J77" s="68">
        <v>331777800</v>
      </c>
      <c r="K77" s="65"/>
      <c r="L77" s="65"/>
      <c r="M77" s="65"/>
      <c r="N77" s="65"/>
      <c r="O77" s="70">
        <f t="shared" si="12"/>
        <v>150</v>
      </c>
      <c r="P77" s="69">
        <v>45484</v>
      </c>
      <c r="Q77" s="69">
        <v>45633</v>
      </c>
      <c r="R77" s="71"/>
      <c r="S77" s="71"/>
      <c r="T77" s="71"/>
      <c r="U77" s="71">
        <v>31.54</v>
      </c>
      <c r="V77" s="72">
        <v>82944450</v>
      </c>
      <c r="W77" s="71">
        <f t="shared" si="13"/>
        <v>23.69</v>
      </c>
      <c r="X77" s="71">
        <f t="shared" si="14"/>
        <v>25</v>
      </c>
      <c r="Y77" s="73" t="s">
        <v>160</v>
      </c>
      <c r="Z77" s="71" t="s">
        <v>179</v>
      </c>
      <c r="AA77" s="71" t="s">
        <v>180</v>
      </c>
      <c r="AB77" s="71" t="s">
        <v>210</v>
      </c>
      <c r="AC77" s="71" t="s">
        <v>198</v>
      </c>
      <c r="AD77" s="71" t="s">
        <v>297</v>
      </c>
      <c r="AE77" s="74"/>
    </row>
    <row r="78" spans="1:31" x14ac:dyDescent="0.35">
      <c r="A78" s="8">
        <v>32</v>
      </c>
      <c r="B78" s="65" t="s">
        <v>318</v>
      </c>
      <c r="C78" s="66" t="s">
        <v>319</v>
      </c>
      <c r="D78" s="67" t="s">
        <v>241</v>
      </c>
      <c r="E78" s="68">
        <v>490000000</v>
      </c>
      <c r="F78" s="68">
        <v>465479900</v>
      </c>
      <c r="G78" s="65" t="s">
        <v>295</v>
      </c>
      <c r="H78" s="65" t="s">
        <v>320</v>
      </c>
      <c r="I78" s="69">
        <v>45484</v>
      </c>
      <c r="J78" s="68">
        <v>465479900</v>
      </c>
      <c r="K78" s="65"/>
      <c r="L78" s="65"/>
      <c r="M78" s="65"/>
      <c r="N78" s="65"/>
      <c r="O78" s="70">
        <f t="shared" si="12"/>
        <v>150</v>
      </c>
      <c r="P78" s="69">
        <v>45484</v>
      </c>
      <c r="Q78" s="69">
        <v>45633</v>
      </c>
      <c r="R78" s="71"/>
      <c r="S78" s="71"/>
      <c r="T78" s="71"/>
      <c r="U78" s="71">
        <v>2.4700000000000002</v>
      </c>
      <c r="V78" s="72">
        <v>116369975</v>
      </c>
      <c r="W78" s="71">
        <f t="shared" si="13"/>
        <v>23.74</v>
      </c>
      <c r="X78" s="71">
        <f t="shared" si="14"/>
        <v>25</v>
      </c>
      <c r="Y78" s="73" t="s">
        <v>160</v>
      </c>
      <c r="Z78" s="71" t="s">
        <v>179</v>
      </c>
      <c r="AA78" s="71" t="s">
        <v>180</v>
      </c>
      <c r="AB78" s="71" t="s">
        <v>181</v>
      </c>
      <c r="AC78" s="71" t="s">
        <v>198</v>
      </c>
      <c r="AD78" s="71" t="s">
        <v>264</v>
      </c>
      <c r="AE78" s="74"/>
    </row>
    <row r="79" spans="1:31" x14ac:dyDescent="0.35">
      <c r="A79" s="8">
        <v>33</v>
      </c>
      <c r="B79" s="65" t="s">
        <v>321</v>
      </c>
      <c r="C79" s="66" t="s">
        <v>322</v>
      </c>
      <c r="D79" s="67" t="s">
        <v>289</v>
      </c>
      <c r="E79" s="68">
        <v>630000000</v>
      </c>
      <c r="F79" s="68">
        <v>623425000</v>
      </c>
      <c r="G79" s="65" t="s">
        <v>323</v>
      </c>
      <c r="H79" s="65" t="s">
        <v>324</v>
      </c>
      <c r="I79" s="69">
        <v>45483</v>
      </c>
      <c r="J79" s="68">
        <v>597750000</v>
      </c>
      <c r="K79" s="65"/>
      <c r="L79" s="65"/>
      <c r="M79" s="65"/>
      <c r="N79" s="65"/>
      <c r="O79" s="70">
        <f t="shared" si="12"/>
        <v>150</v>
      </c>
      <c r="P79" s="69">
        <v>45483</v>
      </c>
      <c r="Q79" s="69">
        <v>45632</v>
      </c>
      <c r="R79" s="71"/>
      <c r="S79" s="71"/>
      <c r="T79" s="71"/>
      <c r="U79" s="71">
        <v>66.72</v>
      </c>
      <c r="V79" s="72">
        <v>149437500</v>
      </c>
      <c r="W79" s="71">
        <f t="shared" si="13"/>
        <v>23.72</v>
      </c>
      <c r="X79" s="71">
        <f t="shared" si="14"/>
        <v>25</v>
      </c>
      <c r="Y79" s="73" t="s">
        <v>160</v>
      </c>
      <c r="Z79" s="71" t="s">
        <v>179</v>
      </c>
      <c r="AA79" s="71" t="s">
        <v>180</v>
      </c>
      <c r="AB79" s="71" t="s">
        <v>198</v>
      </c>
      <c r="AC79" s="71" t="s">
        <v>198</v>
      </c>
      <c r="AD79" s="71" t="s">
        <v>269</v>
      </c>
      <c r="AE79" s="74"/>
    </row>
    <row r="80" spans="1:31" x14ac:dyDescent="0.35">
      <c r="A80" s="8">
        <v>34</v>
      </c>
      <c r="B80" s="65" t="s">
        <v>325</v>
      </c>
      <c r="C80" s="66" t="s">
        <v>326</v>
      </c>
      <c r="D80" s="67" t="s">
        <v>272</v>
      </c>
      <c r="E80" s="68">
        <v>500000000</v>
      </c>
      <c r="F80" s="68">
        <f>E80</f>
        <v>500000000</v>
      </c>
      <c r="G80" s="65" t="s">
        <v>327</v>
      </c>
      <c r="H80" s="65" t="s">
        <v>328</v>
      </c>
      <c r="I80" s="69">
        <v>45464</v>
      </c>
      <c r="J80" s="68">
        <v>500000000</v>
      </c>
      <c r="K80" s="65"/>
      <c r="L80" s="65"/>
      <c r="M80" s="65"/>
      <c r="N80" s="65"/>
      <c r="O80" s="70">
        <f t="shared" si="12"/>
        <v>150</v>
      </c>
      <c r="P80" s="69">
        <v>45464</v>
      </c>
      <c r="Q80" s="69">
        <v>45613</v>
      </c>
      <c r="R80" s="71"/>
      <c r="S80" s="71"/>
      <c r="T80" s="71"/>
      <c r="U80" s="71">
        <v>50.4</v>
      </c>
      <c r="V80" s="72">
        <v>125000000</v>
      </c>
      <c r="W80" s="71">
        <f t="shared" si="13"/>
        <v>25</v>
      </c>
      <c r="X80" s="71">
        <f t="shared" si="14"/>
        <v>25</v>
      </c>
      <c r="Y80" s="73" t="s">
        <v>329</v>
      </c>
      <c r="Z80" s="71" t="s">
        <v>179</v>
      </c>
      <c r="AA80" s="71" t="s">
        <v>180</v>
      </c>
      <c r="AB80" s="71" t="s">
        <v>210</v>
      </c>
      <c r="AC80" s="71" t="s">
        <v>181</v>
      </c>
      <c r="AD80" s="71" t="s">
        <v>330</v>
      </c>
      <c r="AE80" s="74"/>
    </row>
    <row r="81" spans="1:31" x14ac:dyDescent="0.35">
      <c r="A81" s="8">
        <v>35</v>
      </c>
      <c r="B81" s="65" t="s">
        <v>331</v>
      </c>
      <c r="C81" s="66" t="s">
        <v>332</v>
      </c>
      <c r="D81" s="67" t="s">
        <v>289</v>
      </c>
      <c r="E81" s="68">
        <v>500000000</v>
      </c>
      <c r="F81" s="68">
        <f t="shared" ref="F81:F87" si="15">E81</f>
        <v>500000000</v>
      </c>
      <c r="G81" s="65" t="s">
        <v>333</v>
      </c>
      <c r="H81" s="65" t="s">
        <v>334</v>
      </c>
      <c r="I81" s="69">
        <v>45464</v>
      </c>
      <c r="J81" s="68">
        <v>500000000</v>
      </c>
      <c r="K81" s="65"/>
      <c r="L81" s="65"/>
      <c r="M81" s="65"/>
      <c r="N81" s="65"/>
      <c r="O81" s="70">
        <f t="shared" si="12"/>
        <v>150</v>
      </c>
      <c r="P81" s="69">
        <v>45464</v>
      </c>
      <c r="Q81" s="69">
        <v>45613</v>
      </c>
      <c r="R81" s="71"/>
      <c r="S81" s="71"/>
      <c r="T81" s="71"/>
      <c r="U81" s="71">
        <v>60.07</v>
      </c>
      <c r="V81" s="72">
        <v>125000000</v>
      </c>
      <c r="W81" s="71">
        <f t="shared" si="13"/>
        <v>25</v>
      </c>
      <c r="X81" s="71">
        <f t="shared" si="14"/>
        <v>25</v>
      </c>
      <c r="Y81" s="73" t="s">
        <v>329</v>
      </c>
      <c r="Z81" s="71" t="s">
        <v>179</v>
      </c>
      <c r="AA81" s="71" t="s">
        <v>180</v>
      </c>
      <c r="AB81" s="71" t="s">
        <v>181</v>
      </c>
      <c r="AC81" s="71" t="s">
        <v>181</v>
      </c>
      <c r="AD81" s="71" t="s">
        <v>330</v>
      </c>
      <c r="AE81" s="74"/>
    </row>
    <row r="82" spans="1:31" x14ac:dyDescent="0.35">
      <c r="A82" s="8">
        <v>36</v>
      </c>
      <c r="B82" s="65" t="s">
        <v>335</v>
      </c>
      <c r="C82" s="66" t="s">
        <v>336</v>
      </c>
      <c r="D82" s="67" t="s">
        <v>282</v>
      </c>
      <c r="E82" s="68">
        <v>500000000</v>
      </c>
      <c r="F82" s="68">
        <f t="shared" si="15"/>
        <v>500000000</v>
      </c>
      <c r="G82" s="65" t="s">
        <v>337</v>
      </c>
      <c r="H82" s="65" t="s">
        <v>338</v>
      </c>
      <c r="I82" s="69">
        <v>45464</v>
      </c>
      <c r="J82" s="68">
        <v>500000000</v>
      </c>
      <c r="K82" s="65"/>
      <c r="L82" s="65"/>
      <c r="M82" s="65"/>
      <c r="N82" s="65"/>
      <c r="O82" s="70">
        <f t="shared" si="12"/>
        <v>150</v>
      </c>
      <c r="P82" s="69">
        <v>45464</v>
      </c>
      <c r="Q82" s="69">
        <v>45613</v>
      </c>
      <c r="R82" s="71"/>
      <c r="S82" s="71"/>
      <c r="T82" s="71"/>
      <c r="U82" s="71">
        <v>84.03</v>
      </c>
      <c r="V82" s="72">
        <v>125000000</v>
      </c>
      <c r="W82" s="71">
        <f t="shared" si="13"/>
        <v>25</v>
      </c>
      <c r="X82" s="71">
        <f t="shared" si="14"/>
        <v>25</v>
      </c>
      <c r="Y82" s="73" t="s">
        <v>329</v>
      </c>
      <c r="Z82" s="71" t="s">
        <v>179</v>
      </c>
      <c r="AA82" s="71" t="s">
        <v>180</v>
      </c>
      <c r="AB82" s="71" t="s">
        <v>198</v>
      </c>
      <c r="AC82" s="71" t="s">
        <v>181</v>
      </c>
      <c r="AD82" s="71" t="s">
        <v>330</v>
      </c>
      <c r="AE82" s="74"/>
    </row>
    <row r="83" spans="1:31" x14ac:dyDescent="0.35">
      <c r="A83" s="8">
        <v>37</v>
      </c>
      <c r="B83" s="65" t="s">
        <v>339</v>
      </c>
      <c r="C83" s="66" t="s">
        <v>281</v>
      </c>
      <c r="D83" s="67" t="s">
        <v>282</v>
      </c>
      <c r="E83" s="68">
        <v>500000000</v>
      </c>
      <c r="F83" s="68">
        <f t="shared" si="15"/>
        <v>500000000</v>
      </c>
      <c r="G83" s="65" t="s">
        <v>340</v>
      </c>
      <c r="H83" s="65" t="s">
        <v>341</v>
      </c>
      <c r="I83" s="69">
        <v>45464</v>
      </c>
      <c r="J83" s="68">
        <v>500000000</v>
      </c>
      <c r="K83" s="65"/>
      <c r="L83" s="65"/>
      <c r="M83" s="65"/>
      <c r="N83" s="65"/>
      <c r="O83" s="70">
        <f t="shared" si="12"/>
        <v>150</v>
      </c>
      <c r="P83" s="69">
        <v>45464</v>
      </c>
      <c r="Q83" s="69">
        <v>45613</v>
      </c>
      <c r="R83" s="71"/>
      <c r="S83" s="71"/>
      <c r="T83" s="71"/>
      <c r="U83" s="71">
        <v>46.81</v>
      </c>
      <c r="V83" s="72">
        <v>125000000</v>
      </c>
      <c r="W83" s="71">
        <f t="shared" si="13"/>
        <v>25</v>
      </c>
      <c r="X83" s="71">
        <f t="shared" si="14"/>
        <v>25</v>
      </c>
      <c r="Y83" s="73" t="s">
        <v>329</v>
      </c>
      <c r="Z83" s="71" t="s">
        <v>179</v>
      </c>
      <c r="AA83" s="71" t="s">
        <v>180</v>
      </c>
      <c r="AB83" s="71" t="s">
        <v>210</v>
      </c>
      <c r="AC83" s="71" t="s">
        <v>181</v>
      </c>
      <c r="AD83" s="71" t="s">
        <v>330</v>
      </c>
      <c r="AE83" s="74"/>
    </row>
    <row r="84" spans="1:31" x14ac:dyDescent="0.35">
      <c r="A84" s="8">
        <v>38</v>
      </c>
      <c r="B84" s="65" t="s">
        <v>342</v>
      </c>
      <c r="C84" s="66" t="s">
        <v>343</v>
      </c>
      <c r="D84" s="67" t="s">
        <v>235</v>
      </c>
      <c r="E84" s="68">
        <v>300000000</v>
      </c>
      <c r="F84" s="68">
        <f t="shared" si="15"/>
        <v>300000000</v>
      </c>
      <c r="G84" s="65" t="s">
        <v>344</v>
      </c>
      <c r="H84" s="65" t="s">
        <v>345</v>
      </c>
      <c r="I84" s="69">
        <v>45464</v>
      </c>
      <c r="J84" s="68">
        <v>300000000</v>
      </c>
      <c r="K84" s="65"/>
      <c r="L84" s="65"/>
      <c r="M84" s="65"/>
      <c r="N84" s="65"/>
      <c r="O84" s="70">
        <f t="shared" si="12"/>
        <v>150</v>
      </c>
      <c r="P84" s="69">
        <v>45464</v>
      </c>
      <c r="Q84" s="69">
        <v>45613</v>
      </c>
      <c r="R84" s="71"/>
      <c r="S84" s="71"/>
      <c r="T84" s="71"/>
      <c r="U84" s="71">
        <v>50.4</v>
      </c>
      <c r="V84" s="72">
        <v>75000000</v>
      </c>
      <c r="W84" s="71">
        <f t="shared" si="13"/>
        <v>25</v>
      </c>
      <c r="X84" s="71">
        <f t="shared" si="14"/>
        <v>25</v>
      </c>
      <c r="Y84" s="73" t="s">
        <v>329</v>
      </c>
      <c r="Z84" s="71" t="s">
        <v>179</v>
      </c>
      <c r="AA84" s="71" t="s">
        <v>180</v>
      </c>
      <c r="AB84" s="71" t="s">
        <v>263</v>
      </c>
      <c r="AC84" s="71" t="s">
        <v>181</v>
      </c>
      <c r="AD84" s="71" t="s">
        <v>330</v>
      </c>
      <c r="AE84" s="74"/>
    </row>
    <row r="85" spans="1:31" x14ac:dyDescent="0.35">
      <c r="A85" s="8">
        <v>39</v>
      </c>
      <c r="B85" s="65" t="s">
        <v>346</v>
      </c>
      <c r="C85" s="66" t="s">
        <v>255</v>
      </c>
      <c r="D85" s="67" t="s">
        <v>256</v>
      </c>
      <c r="E85" s="68">
        <v>486000000</v>
      </c>
      <c r="F85" s="68">
        <f t="shared" si="15"/>
        <v>486000000</v>
      </c>
      <c r="G85" s="65" t="s">
        <v>347</v>
      </c>
      <c r="H85" s="65" t="s">
        <v>348</v>
      </c>
      <c r="I85" s="69">
        <v>45464</v>
      </c>
      <c r="J85" s="68">
        <v>486000000</v>
      </c>
      <c r="K85" s="65"/>
      <c r="L85" s="65"/>
      <c r="M85" s="65"/>
      <c r="N85" s="65"/>
      <c r="O85" s="70">
        <f t="shared" si="12"/>
        <v>150</v>
      </c>
      <c r="P85" s="69">
        <v>45464</v>
      </c>
      <c r="Q85" s="69">
        <v>45613</v>
      </c>
      <c r="R85" s="71"/>
      <c r="S85" s="71"/>
      <c r="T85" s="71"/>
      <c r="U85" s="71">
        <v>83.2</v>
      </c>
      <c r="V85" s="72">
        <v>121500000</v>
      </c>
      <c r="W85" s="71">
        <f t="shared" si="13"/>
        <v>25</v>
      </c>
      <c r="X85" s="71">
        <f t="shared" si="14"/>
        <v>25</v>
      </c>
      <c r="Y85" s="73" t="s">
        <v>329</v>
      </c>
      <c r="Z85" s="71" t="s">
        <v>179</v>
      </c>
      <c r="AA85" s="71" t="s">
        <v>180</v>
      </c>
      <c r="AB85" s="71" t="s">
        <v>198</v>
      </c>
      <c r="AC85" s="71" t="s">
        <v>181</v>
      </c>
      <c r="AD85" s="71" t="s">
        <v>330</v>
      </c>
      <c r="AE85" s="74"/>
    </row>
    <row r="86" spans="1:31" x14ac:dyDescent="0.35">
      <c r="A86" s="8">
        <v>40</v>
      </c>
      <c r="B86" s="65" t="s">
        <v>349</v>
      </c>
      <c r="C86" s="66" t="s">
        <v>350</v>
      </c>
      <c r="D86" s="67" t="s">
        <v>351</v>
      </c>
      <c r="E86" s="68">
        <v>486000000</v>
      </c>
      <c r="F86" s="68">
        <f t="shared" si="15"/>
        <v>486000000</v>
      </c>
      <c r="G86" s="65" t="s">
        <v>352</v>
      </c>
      <c r="H86" s="65" t="s">
        <v>353</v>
      </c>
      <c r="I86" s="69">
        <v>45464</v>
      </c>
      <c r="J86" s="68">
        <v>486000000</v>
      </c>
      <c r="K86" s="65"/>
      <c r="L86" s="65"/>
      <c r="M86" s="65"/>
      <c r="N86" s="65"/>
      <c r="O86" s="70">
        <f t="shared" si="12"/>
        <v>150</v>
      </c>
      <c r="P86" s="69">
        <v>45464</v>
      </c>
      <c r="Q86" s="69">
        <v>45613</v>
      </c>
      <c r="R86" s="71"/>
      <c r="S86" s="71"/>
      <c r="T86" s="71"/>
      <c r="U86" s="71">
        <v>58.52</v>
      </c>
      <c r="V86" s="72">
        <v>121500000</v>
      </c>
      <c r="W86" s="71">
        <f t="shared" si="13"/>
        <v>25</v>
      </c>
      <c r="X86" s="71">
        <f t="shared" si="14"/>
        <v>25</v>
      </c>
      <c r="Y86" s="73" t="s">
        <v>329</v>
      </c>
      <c r="Z86" s="71" t="s">
        <v>179</v>
      </c>
      <c r="AA86" s="71" t="s">
        <v>180</v>
      </c>
      <c r="AB86" s="71" t="s">
        <v>181</v>
      </c>
      <c r="AC86" s="71" t="s">
        <v>181</v>
      </c>
      <c r="AD86" s="71" t="s">
        <v>330</v>
      </c>
      <c r="AE86" s="74"/>
    </row>
    <row r="87" spans="1:31" x14ac:dyDescent="0.35">
      <c r="A87" s="8">
        <v>41</v>
      </c>
      <c r="B87" s="65" t="s">
        <v>354</v>
      </c>
      <c r="C87" s="66" t="s">
        <v>355</v>
      </c>
      <c r="D87" s="67" t="s">
        <v>217</v>
      </c>
      <c r="E87" s="68">
        <v>450000000</v>
      </c>
      <c r="F87" s="68">
        <f t="shared" si="15"/>
        <v>450000000</v>
      </c>
      <c r="G87" s="65" t="s">
        <v>356</v>
      </c>
      <c r="H87" s="65" t="s">
        <v>357</v>
      </c>
      <c r="I87" s="69">
        <v>45464</v>
      </c>
      <c r="J87" s="68">
        <v>450000000</v>
      </c>
      <c r="K87" s="65"/>
      <c r="L87" s="65"/>
      <c r="M87" s="65"/>
      <c r="N87" s="65"/>
      <c r="O87" s="70">
        <f t="shared" si="12"/>
        <v>150</v>
      </c>
      <c r="P87" s="69">
        <v>45464</v>
      </c>
      <c r="Q87" s="69">
        <v>45613</v>
      </c>
      <c r="R87" s="71"/>
      <c r="S87" s="71"/>
      <c r="T87" s="71"/>
      <c r="U87" s="71">
        <v>53.68</v>
      </c>
      <c r="V87" s="72">
        <v>112500000</v>
      </c>
      <c r="W87" s="71">
        <f t="shared" si="13"/>
        <v>25</v>
      </c>
      <c r="X87" s="71">
        <f t="shared" si="14"/>
        <v>25</v>
      </c>
      <c r="Y87" s="73" t="s">
        <v>329</v>
      </c>
      <c r="Z87" s="71" t="s">
        <v>179</v>
      </c>
      <c r="AA87" s="71" t="s">
        <v>180</v>
      </c>
      <c r="AB87" s="71" t="s">
        <v>263</v>
      </c>
      <c r="AC87" s="71" t="s">
        <v>181</v>
      </c>
      <c r="AD87" s="71" t="s">
        <v>330</v>
      </c>
      <c r="AE87" s="74"/>
    </row>
    <row r="88" spans="1:31" x14ac:dyDescent="0.35">
      <c r="A88" s="8">
        <v>42</v>
      </c>
      <c r="B88" s="65" t="s">
        <v>358</v>
      </c>
      <c r="C88" s="66"/>
      <c r="D88" s="67"/>
      <c r="E88" s="68">
        <v>1488000000</v>
      </c>
      <c r="F88" s="68">
        <f>E88</f>
        <v>1488000000</v>
      </c>
      <c r="G88" s="65" t="s">
        <v>330</v>
      </c>
      <c r="H88" s="65"/>
      <c r="I88" s="69">
        <v>45474</v>
      </c>
      <c r="J88" s="68">
        <v>1488000000</v>
      </c>
      <c r="K88" s="65"/>
      <c r="L88" s="65"/>
      <c r="M88" s="65"/>
      <c r="N88" s="65"/>
      <c r="O88" s="70">
        <f t="shared" si="12"/>
        <v>90</v>
      </c>
      <c r="P88" s="69">
        <v>45474</v>
      </c>
      <c r="Q88" s="69">
        <v>45563</v>
      </c>
      <c r="R88" s="71"/>
      <c r="S88" s="71"/>
      <c r="T88" s="71"/>
      <c r="U88" s="71">
        <v>70</v>
      </c>
      <c r="V88" s="72">
        <v>1041600000</v>
      </c>
      <c r="W88" s="71">
        <f t="shared" si="13"/>
        <v>70</v>
      </c>
      <c r="X88" s="71">
        <f t="shared" si="14"/>
        <v>70</v>
      </c>
      <c r="Y88" s="73" t="s">
        <v>329</v>
      </c>
      <c r="Z88" s="71" t="s">
        <v>179</v>
      </c>
      <c r="AA88" s="71" t="s">
        <v>180</v>
      </c>
      <c r="AB88" s="71" t="s">
        <v>244</v>
      </c>
      <c r="AC88" s="71" t="s">
        <v>198</v>
      </c>
      <c r="AD88" s="71" t="s">
        <v>330</v>
      </c>
      <c r="AE88" s="74"/>
    </row>
    <row r="89" spans="1:31" x14ac:dyDescent="0.35">
      <c r="A89" s="8">
        <v>43</v>
      </c>
      <c r="B89" s="65" t="s">
        <v>359</v>
      </c>
      <c r="C89" s="66" t="s">
        <v>360</v>
      </c>
      <c r="D89" s="67" t="s">
        <v>361</v>
      </c>
      <c r="E89" s="68">
        <v>97000000</v>
      </c>
      <c r="F89" s="68">
        <v>96736000</v>
      </c>
      <c r="G89" s="65" t="s">
        <v>230</v>
      </c>
      <c r="H89" s="65" t="s">
        <v>362</v>
      </c>
      <c r="I89" s="69">
        <v>45485</v>
      </c>
      <c r="J89" s="68">
        <v>95799000</v>
      </c>
      <c r="K89" s="65"/>
      <c r="L89" s="65"/>
      <c r="M89" s="65"/>
      <c r="N89" s="65"/>
      <c r="O89" s="70">
        <f t="shared" si="12"/>
        <v>90</v>
      </c>
      <c r="P89" s="69">
        <v>45485</v>
      </c>
      <c r="Q89" s="69">
        <v>45574</v>
      </c>
      <c r="R89" s="71"/>
      <c r="S89" s="71"/>
      <c r="T89" s="71"/>
      <c r="U89" s="71">
        <v>100</v>
      </c>
      <c r="V89" s="72"/>
      <c r="W89" s="71">
        <f t="shared" si="13"/>
        <v>0</v>
      </c>
      <c r="X89" s="71">
        <f t="shared" si="14"/>
        <v>0</v>
      </c>
      <c r="Y89" s="73" t="s">
        <v>158</v>
      </c>
      <c r="Z89" s="71" t="s">
        <v>179</v>
      </c>
      <c r="AA89" s="71" t="s">
        <v>180</v>
      </c>
      <c r="AB89" s="71" t="s">
        <v>263</v>
      </c>
      <c r="AC89" s="71" t="s">
        <v>181</v>
      </c>
      <c r="AD89" s="71" t="s">
        <v>211</v>
      </c>
      <c r="AE89" s="74"/>
    </row>
    <row r="90" spans="1:31" x14ac:dyDescent="0.35">
      <c r="A90" s="8">
        <v>44</v>
      </c>
      <c r="B90" s="65" t="s">
        <v>363</v>
      </c>
      <c r="C90" s="66" t="s">
        <v>364</v>
      </c>
      <c r="D90" s="67" t="s">
        <v>365</v>
      </c>
      <c r="E90" s="68">
        <v>194000000</v>
      </c>
      <c r="F90" s="68"/>
      <c r="G90" s="65" t="s">
        <v>366</v>
      </c>
      <c r="H90" s="65" t="s">
        <v>367</v>
      </c>
      <c r="I90" s="69">
        <v>45331</v>
      </c>
      <c r="J90" s="68">
        <v>192424000</v>
      </c>
      <c r="K90" s="65"/>
      <c r="L90" s="65"/>
      <c r="M90" s="65"/>
      <c r="N90" s="65"/>
      <c r="O90" s="70">
        <f t="shared" si="12"/>
        <v>60</v>
      </c>
      <c r="P90" s="69">
        <v>45331</v>
      </c>
      <c r="Q90" s="69">
        <v>45390</v>
      </c>
      <c r="R90" s="71"/>
      <c r="S90" s="71"/>
      <c r="T90" s="71"/>
      <c r="U90" s="71">
        <v>100</v>
      </c>
      <c r="V90" s="72">
        <v>192424000</v>
      </c>
      <c r="W90" s="71">
        <f t="shared" si="13"/>
        <v>99.18</v>
      </c>
      <c r="X90" s="71">
        <f t="shared" si="14"/>
        <v>100</v>
      </c>
      <c r="Y90" s="73" t="s">
        <v>368</v>
      </c>
      <c r="Z90" s="71" t="s">
        <v>179</v>
      </c>
      <c r="AA90" s="71" t="s">
        <v>369</v>
      </c>
      <c r="AB90" s="71" t="s">
        <v>181</v>
      </c>
      <c r="AC90" s="71" t="s">
        <v>210</v>
      </c>
      <c r="AD90" s="71" t="s">
        <v>248</v>
      </c>
      <c r="AE90" s="74"/>
    </row>
    <row r="91" spans="1:31" x14ac:dyDescent="0.35">
      <c r="A91" s="8">
        <v>45</v>
      </c>
      <c r="B91" s="65" t="s">
        <v>370</v>
      </c>
      <c r="C91" s="66" t="s">
        <v>371</v>
      </c>
      <c r="D91" s="67" t="s">
        <v>361</v>
      </c>
      <c r="E91" s="68">
        <v>760000000</v>
      </c>
      <c r="F91" s="68"/>
      <c r="G91" s="65"/>
      <c r="H91" s="65"/>
      <c r="I91" s="69"/>
      <c r="J91" s="68"/>
      <c r="K91" s="65"/>
      <c r="L91" s="65"/>
      <c r="M91" s="65"/>
      <c r="N91" s="65"/>
      <c r="O91" s="70"/>
      <c r="P91" s="69"/>
      <c r="Q91" s="69"/>
      <c r="R91" s="71"/>
      <c r="S91" s="71"/>
      <c r="T91" s="71"/>
      <c r="U91" s="71"/>
      <c r="V91" s="72"/>
      <c r="W91" s="71"/>
      <c r="X91" s="71"/>
      <c r="Y91" s="73" t="s">
        <v>158</v>
      </c>
      <c r="Z91" s="71" t="s">
        <v>179</v>
      </c>
      <c r="AA91" s="71" t="s">
        <v>369</v>
      </c>
      <c r="AB91" s="71" t="s">
        <v>210</v>
      </c>
      <c r="AC91" s="71" t="s">
        <v>210</v>
      </c>
      <c r="AD91" s="71"/>
      <c r="AE91" s="74"/>
    </row>
    <row r="92" spans="1:31" x14ac:dyDescent="0.35">
      <c r="A92" s="8">
        <v>46</v>
      </c>
      <c r="B92" s="65" t="s">
        <v>372</v>
      </c>
      <c r="C92" s="66" t="s">
        <v>373</v>
      </c>
      <c r="D92" s="67" t="s">
        <v>241</v>
      </c>
      <c r="E92" s="68">
        <v>1225000000</v>
      </c>
      <c r="F92" s="68">
        <v>1225000000</v>
      </c>
      <c r="G92" s="65" t="s">
        <v>374</v>
      </c>
      <c r="H92" s="65" t="s">
        <v>375</v>
      </c>
      <c r="I92" s="69">
        <v>45371</v>
      </c>
      <c r="J92" s="68">
        <v>980000000</v>
      </c>
      <c r="K92" s="65" t="s">
        <v>376</v>
      </c>
      <c r="L92" s="65" t="s">
        <v>377</v>
      </c>
      <c r="M92" s="69">
        <v>45448</v>
      </c>
      <c r="N92" s="68">
        <v>1077575407</v>
      </c>
      <c r="O92" s="70">
        <f t="shared" si="12"/>
        <v>180</v>
      </c>
      <c r="P92" s="69">
        <v>45371</v>
      </c>
      <c r="Q92" s="69">
        <v>45550</v>
      </c>
      <c r="R92" s="71"/>
      <c r="S92" s="71"/>
      <c r="T92" s="71"/>
      <c r="U92" s="71">
        <v>100</v>
      </c>
      <c r="V92" s="72">
        <v>1077575407</v>
      </c>
      <c r="W92" s="71">
        <f t="shared" si="13"/>
        <v>87.96</v>
      </c>
      <c r="X92" s="71">
        <f>TRUNC(V92/N92*100,2)</f>
        <v>100</v>
      </c>
      <c r="Y92" s="73" t="s">
        <v>158</v>
      </c>
      <c r="Z92" s="71" t="s">
        <v>179</v>
      </c>
      <c r="AA92" s="71" t="s">
        <v>369</v>
      </c>
      <c r="AB92" s="71" t="s">
        <v>244</v>
      </c>
      <c r="AC92" s="71" t="s">
        <v>210</v>
      </c>
      <c r="AD92" s="71" t="s">
        <v>378</v>
      </c>
      <c r="AE92" s="74"/>
    </row>
    <row r="93" spans="1:31" x14ac:dyDescent="0.35">
      <c r="A93" s="8">
        <v>47</v>
      </c>
      <c r="B93" s="65" t="s">
        <v>379</v>
      </c>
      <c r="C93" s="66" t="s">
        <v>360</v>
      </c>
      <c r="D93" s="67" t="s">
        <v>241</v>
      </c>
      <c r="E93" s="68">
        <v>194000000</v>
      </c>
      <c r="F93" s="68">
        <v>192892000</v>
      </c>
      <c r="G93" s="65" t="s">
        <v>380</v>
      </c>
      <c r="H93" s="65" t="s">
        <v>223</v>
      </c>
      <c r="I93" s="69">
        <v>45496</v>
      </c>
      <c r="J93" s="68">
        <v>192531000</v>
      </c>
      <c r="K93" s="65"/>
      <c r="L93" s="65"/>
      <c r="M93" s="65"/>
      <c r="N93" s="65"/>
      <c r="O93" s="70">
        <f t="shared" si="12"/>
        <v>120</v>
      </c>
      <c r="P93" s="69">
        <v>45496</v>
      </c>
      <c r="Q93" s="69">
        <v>45615</v>
      </c>
      <c r="R93" s="71"/>
      <c r="S93" s="71"/>
      <c r="T93" s="71"/>
      <c r="U93" s="71">
        <v>100</v>
      </c>
      <c r="V93" s="72"/>
      <c r="W93" s="71">
        <f t="shared" si="13"/>
        <v>0</v>
      </c>
      <c r="X93" s="71">
        <f t="shared" si="14"/>
        <v>0</v>
      </c>
      <c r="Y93" s="73" t="s">
        <v>158</v>
      </c>
      <c r="Z93" s="71" t="s">
        <v>179</v>
      </c>
      <c r="AA93" s="71" t="s">
        <v>369</v>
      </c>
      <c r="AB93" s="71" t="s">
        <v>181</v>
      </c>
      <c r="AC93" s="71" t="s">
        <v>210</v>
      </c>
      <c r="AD93" s="71" t="s">
        <v>381</v>
      </c>
      <c r="AE93" s="74"/>
    </row>
    <row r="94" spans="1:31" x14ac:dyDescent="0.35">
      <c r="A94" s="8">
        <v>48</v>
      </c>
      <c r="B94" s="65" t="s">
        <v>382</v>
      </c>
      <c r="C94" s="66" t="s">
        <v>373</v>
      </c>
      <c r="D94" s="67" t="s">
        <v>241</v>
      </c>
      <c r="E94" s="68">
        <v>96000000</v>
      </c>
      <c r="F94" s="68">
        <v>95454000</v>
      </c>
      <c r="G94" s="65" t="s">
        <v>97</v>
      </c>
      <c r="H94" s="65" t="s">
        <v>383</v>
      </c>
      <c r="I94" s="69">
        <v>45495</v>
      </c>
      <c r="J94" s="68">
        <v>94962000</v>
      </c>
      <c r="K94" s="65"/>
      <c r="L94" s="65"/>
      <c r="M94" s="65"/>
      <c r="N94" s="65"/>
      <c r="O94" s="70">
        <f t="shared" si="12"/>
        <v>120</v>
      </c>
      <c r="P94" s="69">
        <v>45495</v>
      </c>
      <c r="Q94" s="69">
        <v>45614</v>
      </c>
      <c r="R94" s="71"/>
      <c r="S94" s="71"/>
      <c r="T94" s="71"/>
      <c r="U94" s="71">
        <v>50</v>
      </c>
      <c r="V94" s="72">
        <v>28488600</v>
      </c>
      <c r="W94" s="71">
        <f t="shared" si="13"/>
        <v>29.67</v>
      </c>
      <c r="X94" s="71">
        <f t="shared" si="14"/>
        <v>30</v>
      </c>
      <c r="Y94" s="73" t="s">
        <v>158</v>
      </c>
      <c r="Z94" s="71" t="s">
        <v>179</v>
      </c>
      <c r="AA94" s="71" t="s">
        <v>369</v>
      </c>
      <c r="AB94" s="71" t="s">
        <v>181</v>
      </c>
      <c r="AC94" s="71" t="s">
        <v>210</v>
      </c>
      <c r="AD94" s="71" t="s">
        <v>238</v>
      </c>
      <c r="AE94" s="74"/>
    </row>
    <row r="95" spans="1:31" x14ac:dyDescent="0.35">
      <c r="A95" s="8">
        <v>49</v>
      </c>
      <c r="B95" s="65" t="s">
        <v>384</v>
      </c>
      <c r="C95" s="66" t="s">
        <v>373</v>
      </c>
      <c r="D95" s="67" t="s">
        <v>241</v>
      </c>
      <c r="E95" s="68">
        <v>196000000</v>
      </c>
      <c r="F95" s="68">
        <v>195380000</v>
      </c>
      <c r="G95" s="65" t="s">
        <v>177</v>
      </c>
      <c r="H95" s="65" t="s">
        <v>385</v>
      </c>
      <c r="I95" s="69">
        <v>45362</v>
      </c>
      <c r="J95" s="68">
        <v>194149000</v>
      </c>
      <c r="K95" s="65"/>
      <c r="L95" s="65"/>
      <c r="M95" s="65"/>
      <c r="N95" s="65"/>
      <c r="O95" s="70">
        <f t="shared" si="12"/>
        <v>60</v>
      </c>
      <c r="P95" s="69">
        <v>45362</v>
      </c>
      <c r="Q95" s="69">
        <v>45421</v>
      </c>
      <c r="R95" s="71"/>
      <c r="S95" s="71"/>
      <c r="T95" s="71"/>
      <c r="U95" s="71">
        <v>100</v>
      </c>
      <c r="V95" s="72">
        <v>194149000</v>
      </c>
      <c r="W95" s="71">
        <f t="shared" si="13"/>
        <v>99.05</v>
      </c>
      <c r="X95" s="71">
        <f t="shared" si="14"/>
        <v>100</v>
      </c>
      <c r="Y95" s="73" t="s">
        <v>368</v>
      </c>
      <c r="Z95" s="71" t="s">
        <v>179</v>
      </c>
      <c r="AA95" s="71" t="s">
        <v>386</v>
      </c>
      <c r="AB95" s="71" t="s">
        <v>210</v>
      </c>
      <c r="AC95" s="71" t="s">
        <v>210</v>
      </c>
      <c r="AD95" s="71" t="s">
        <v>381</v>
      </c>
      <c r="AE95" s="74"/>
    </row>
    <row r="96" spans="1:31" x14ac:dyDescent="0.35">
      <c r="A96" s="8">
        <v>50</v>
      </c>
      <c r="B96" s="65" t="s">
        <v>387</v>
      </c>
      <c r="C96" s="66" t="s">
        <v>373</v>
      </c>
      <c r="D96" s="67" t="s">
        <v>241</v>
      </c>
      <c r="E96" s="68">
        <v>2300000000</v>
      </c>
      <c r="F96" s="68">
        <v>2287314277</v>
      </c>
      <c r="G96" s="65" t="s">
        <v>388</v>
      </c>
      <c r="H96" s="65" t="s">
        <v>389</v>
      </c>
      <c r="I96" s="69">
        <v>45462</v>
      </c>
      <c r="J96" s="68">
        <v>1829851000</v>
      </c>
      <c r="K96" s="65"/>
      <c r="L96" s="65"/>
      <c r="M96" s="65"/>
      <c r="N96" s="65"/>
      <c r="O96" s="70">
        <f t="shared" si="12"/>
        <v>180</v>
      </c>
      <c r="P96" s="69">
        <v>45462</v>
      </c>
      <c r="Q96" s="69">
        <v>45641</v>
      </c>
      <c r="R96" s="71"/>
      <c r="S96" s="71"/>
      <c r="T96" s="71"/>
      <c r="U96" s="71">
        <v>56</v>
      </c>
      <c r="V96" s="72">
        <v>548955300</v>
      </c>
      <c r="W96" s="71">
        <f t="shared" si="13"/>
        <v>23.86</v>
      </c>
      <c r="X96" s="71">
        <f t="shared" si="14"/>
        <v>30</v>
      </c>
      <c r="Y96" s="73" t="s">
        <v>390</v>
      </c>
      <c r="Z96" s="71" t="s">
        <v>179</v>
      </c>
      <c r="AA96" s="71" t="s">
        <v>391</v>
      </c>
      <c r="AB96" s="71" t="s">
        <v>244</v>
      </c>
      <c r="AC96" s="71" t="s">
        <v>210</v>
      </c>
      <c r="AD96" s="71" t="s">
        <v>253</v>
      </c>
      <c r="AE96" s="74"/>
    </row>
    <row r="97" spans="1:31" x14ac:dyDescent="0.35">
      <c r="A97" s="8">
        <v>51</v>
      </c>
      <c r="B97" s="65" t="s">
        <v>392</v>
      </c>
      <c r="C97" s="66" t="s">
        <v>371</v>
      </c>
      <c r="D97" s="67" t="s">
        <v>241</v>
      </c>
      <c r="E97" s="68">
        <v>97000000</v>
      </c>
      <c r="F97" s="68">
        <v>96581559</v>
      </c>
      <c r="G97" s="65" t="s">
        <v>366</v>
      </c>
      <c r="H97" s="65" t="s">
        <v>393</v>
      </c>
      <c r="I97" s="69">
        <v>45455</v>
      </c>
      <c r="J97" s="68">
        <v>96079000</v>
      </c>
      <c r="K97" s="65"/>
      <c r="L97" s="65"/>
      <c r="M97" s="65"/>
      <c r="N97" s="65"/>
      <c r="O97" s="70">
        <f t="shared" si="12"/>
        <v>60</v>
      </c>
      <c r="P97" s="69">
        <v>45455</v>
      </c>
      <c r="Q97" s="69">
        <v>45514</v>
      </c>
      <c r="R97" s="71"/>
      <c r="S97" s="71"/>
      <c r="T97" s="71"/>
      <c r="U97" s="71">
        <v>100</v>
      </c>
      <c r="V97" s="72">
        <v>96079000</v>
      </c>
      <c r="W97" s="71">
        <f t="shared" si="13"/>
        <v>99.05</v>
      </c>
      <c r="X97" s="71">
        <f t="shared" si="14"/>
        <v>100</v>
      </c>
      <c r="Y97" s="73" t="s">
        <v>158</v>
      </c>
      <c r="Z97" s="71" t="s">
        <v>179</v>
      </c>
      <c r="AA97" s="71" t="s">
        <v>391</v>
      </c>
      <c r="AB97" s="71" t="s">
        <v>210</v>
      </c>
      <c r="AC97" s="71" t="s">
        <v>210</v>
      </c>
      <c r="AD97" s="71" t="s">
        <v>232</v>
      </c>
      <c r="AE97" s="74"/>
    </row>
    <row r="98" spans="1:31" x14ac:dyDescent="0.35">
      <c r="A98" s="8">
        <v>52</v>
      </c>
      <c r="B98" s="65" t="s">
        <v>394</v>
      </c>
      <c r="C98" s="66" t="s">
        <v>395</v>
      </c>
      <c r="D98" s="67" t="s">
        <v>241</v>
      </c>
      <c r="E98" s="68">
        <v>195000000</v>
      </c>
      <c r="F98" s="68">
        <v>193515000</v>
      </c>
      <c r="G98" s="65" t="s">
        <v>396</v>
      </c>
      <c r="H98" s="65"/>
      <c r="I98" s="69"/>
      <c r="J98" s="68"/>
      <c r="K98" s="65"/>
      <c r="L98" s="65"/>
      <c r="M98" s="65"/>
      <c r="N98" s="65"/>
      <c r="O98" s="70"/>
      <c r="P98" s="69" t="s">
        <v>396</v>
      </c>
      <c r="Q98" s="69" t="s">
        <v>396</v>
      </c>
      <c r="R98" s="71"/>
      <c r="S98" s="71"/>
      <c r="T98" s="71"/>
      <c r="U98" s="71"/>
      <c r="V98" s="72"/>
      <c r="W98" s="71"/>
      <c r="X98" s="71"/>
      <c r="Y98" s="73"/>
      <c r="Z98" s="71" t="s">
        <v>179</v>
      </c>
      <c r="AA98" s="71" t="s">
        <v>391</v>
      </c>
      <c r="AB98" s="71" t="s">
        <v>210</v>
      </c>
      <c r="AC98" s="71" t="s">
        <v>210</v>
      </c>
      <c r="AD98" s="71" t="s">
        <v>396</v>
      </c>
      <c r="AE98" s="74"/>
    </row>
    <row r="99" spans="1:31" x14ac:dyDescent="0.35">
      <c r="A99" s="8">
        <v>53</v>
      </c>
      <c r="B99" s="65" t="s">
        <v>397</v>
      </c>
      <c r="C99" s="66" t="s">
        <v>371</v>
      </c>
      <c r="D99" s="67" t="s">
        <v>241</v>
      </c>
      <c r="E99" s="68">
        <v>97000000</v>
      </c>
      <c r="F99" s="68">
        <v>96451398</v>
      </c>
      <c r="G99" s="65" t="s">
        <v>398</v>
      </c>
      <c r="H99" s="65" t="s">
        <v>399</v>
      </c>
      <c r="I99" s="69">
        <v>45478</v>
      </c>
      <c r="J99" s="68">
        <v>95931000</v>
      </c>
      <c r="K99" s="65"/>
      <c r="L99" s="65"/>
      <c r="M99" s="65"/>
      <c r="N99" s="65"/>
      <c r="O99" s="70">
        <f t="shared" si="12"/>
        <v>90</v>
      </c>
      <c r="P99" s="69">
        <v>45478</v>
      </c>
      <c r="Q99" s="69">
        <v>45567</v>
      </c>
      <c r="R99" s="71"/>
      <c r="S99" s="71"/>
      <c r="T99" s="71"/>
      <c r="U99" s="71">
        <v>100</v>
      </c>
      <c r="V99" s="72"/>
      <c r="W99" s="71">
        <f t="shared" si="13"/>
        <v>0</v>
      </c>
      <c r="X99" s="71">
        <f t="shared" si="14"/>
        <v>0</v>
      </c>
      <c r="Y99" s="73" t="s">
        <v>158</v>
      </c>
      <c r="Z99" s="71" t="s">
        <v>179</v>
      </c>
      <c r="AA99" s="71" t="s">
        <v>391</v>
      </c>
      <c r="AB99" s="71" t="s">
        <v>210</v>
      </c>
      <c r="AC99" s="71" t="s">
        <v>210</v>
      </c>
      <c r="AD99" s="71" t="s">
        <v>245</v>
      </c>
      <c r="AE99" s="74"/>
    </row>
    <row r="100" spans="1:31" x14ac:dyDescent="0.35">
      <c r="A100" s="47"/>
      <c r="B100" s="48"/>
      <c r="C100" s="48"/>
      <c r="D100" s="49" t="s">
        <v>105</v>
      </c>
      <c r="E100" s="50">
        <f>SUM(E47:E99)</f>
        <v>23397000000</v>
      </c>
      <c r="F100" s="50">
        <f>SUM(F47:F99)</f>
        <v>21989828954</v>
      </c>
      <c r="G100" s="51"/>
      <c r="H100" s="51"/>
      <c r="I100" s="51"/>
      <c r="J100" s="50">
        <f>SUM(J47:J99)</f>
        <v>20973223270</v>
      </c>
      <c r="K100" s="51"/>
      <c r="L100" s="51"/>
      <c r="M100" s="51"/>
      <c r="N100" s="51"/>
      <c r="O100" s="52"/>
      <c r="P100" s="51"/>
      <c r="Q100" s="51"/>
      <c r="R100" s="51"/>
      <c r="S100" s="51"/>
      <c r="T100" s="51"/>
      <c r="U100" s="51"/>
      <c r="V100" s="50">
        <f>SUM(V47:V99)</f>
        <v>7013314025</v>
      </c>
      <c r="W100" s="51"/>
      <c r="X100" s="51"/>
      <c r="Y100" s="52"/>
      <c r="Z100" s="51"/>
      <c r="AA100" s="51"/>
      <c r="AB100" s="51"/>
      <c r="AC100" s="51"/>
      <c r="AD100" s="51"/>
    </row>
    <row r="101" spans="1:31" ht="15" thickBot="1" x14ac:dyDescent="0.4">
      <c r="A101" s="86"/>
      <c r="B101" s="87"/>
      <c r="C101" s="87"/>
      <c r="D101" s="88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90"/>
      <c r="P101" s="89"/>
      <c r="Q101" s="89"/>
      <c r="R101" s="89"/>
      <c r="S101" s="89"/>
      <c r="T101" s="89"/>
      <c r="U101" s="89"/>
      <c r="V101" s="89"/>
      <c r="W101" s="89"/>
      <c r="X101" s="89"/>
      <c r="Y101" s="90"/>
      <c r="Z101" s="89"/>
      <c r="AA101" s="89"/>
      <c r="AB101" s="89"/>
      <c r="AC101" s="89"/>
      <c r="AD101" s="89"/>
    </row>
    <row r="102" spans="1:31" ht="15.5" x14ac:dyDescent="0.35">
      <c r="A102" s="57" t="s">
        <v>774</v>
      </c>
    </row>
    <row r="103" spans="1:31" ht="15.5" customHeight="1" x14ac:dyDescent="0.35">
      <c r="A103" s="94" t="s">
        <v>400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6"/>
    </row>
    <row r="104" spans="1:31" ht="29" x14ac:dyDescent="0.35">
      <c r="A104" s="97">
        <v>1</v>
      </c>
      <c r="B104" s="98" t="s">
        <v>401</v>
      </c>
      <c r="C104" s="99" t="s">
        <v>402</v>
      </c>
      <c r="D104" s="100" t="s">
        <v>64</v>
      </c>
      <c r="E104" s="10">
        <v>6982500000</v>
      </c>
      <c r="F104" s="7">
        <v>6774241000</v>
      </c>
      <c r="G104" s="1" t="s">
        <v>102</v>
      </c>
      <c r="H104" s="1" t="s">
        <v>403</v>
      </c>
      <c r="I104" s="3">
        <v>45301</v>
      </c>
      <c r="J104" s="101">
        <v>5258926000</v>
      </c>
      <c r="K104" s="102">
        <v>2</v>
      </c>
      <c r="L104" s="103" t="s">
        <v>404</v>
      </c>
      <c r="M104" s="3">
        <v>45309</v>
      </c>
      <c r="N104" s="103">
        <v>5784818000</v>
      </c>
      <c r="O104" s="102">
        <v>120</v>
      </c>
      <c r="P104" s="3">
        <v>45301</v>
      </c>
      <c r="Q104" s="3">
        <v>45420</v>
      </c>
      <c r="R104" s="80"/>
      <c r="S104" s="1" t="s">
        <v>405</v>
      </c>
      <c r="T104" s="2">
        <v>45420</v>
      </c>
      <c r="U104" s="80">
        <v>100</v>
      </c>
      <c r="V104" s="8">
        <v>5784818000</v>
      </c>
      <c r="W104" s="104">
        <f>(V104/E104)*100%</f>
        <v>0.82847375581811677</v>
      </c>
      <c r="X104" s="104">
        <f>(V104/N104)*100%</f>
        <v>1</v>
      </c>
      <c r="Y104" s="105" t="s">
        <v>390</v>
      </c>
      <c r="Z104" s="80" t="s">
        <v>161</v>
      </c>
      <c r="AA104" s="106" t="s">
        <v>406</v>
      </c>
      <c r="AB104" s="5" t="s">
        <v>407</v>
      </c>
      <c r="AC104" s="5" t="s">
        <v>408</v>
      </c>
      <c r="AD104" s="5" t="s">
        <v>409</v>
      </c>
    </row>
    <row r="105" spans="1:31" ht="29" x14ac:dyDescent="0.35">
      <c r="A105" s="97">
        <v>2</v>
      </c>
      <c r="B105" s="98" t="s">
        <v>410</v>
      </c>
      <c r="C105" s="99" t="s">
        <v>411</v>
      </c>
      <c r="D105" s="100" t="s">
        <v>412</v>
      </c>
      <c r="E105" s="10">
        <v>8000000000</v>
      </c>
      <c r="F105" s="7">
        <v>7706438000</v>
      </c>
      <c r="G105" s="1" t="s">
        <v>413</v>
      </c>
      <c r="H105" s="1" t="s">
        <v>414</v>
      </c>
      <c r="I105" s="3">
        <v>45301</v>
      </c>
      <c r="J105" s="101">
        <v>6576440000</v>
      </c>
      <c r="K105" s="107">
        <v>2</v>
      </c>
      <c r="L105" s="103" t="s">
        <v>415</v>
      </c>
      <c r="M105" s="3">
        <v>45306</v>
      </c>
      <c r="N105" s="101">
        <v>7234084000</v>
      </c>
      <c r="O105" s="107">
        <v>120</v>
      </c>
      <c r="P105" s="3">
        <v>45306</v>
      </c>
      <c r="Q105" s="3">
        <v>45425</v>
      </c>
      <c r="R105" s="80"/>
      <c r="S105" s="3" t="s">
        <v>416</v>
      </c>
      <c r="T105" s="2">
        <v>45428</v>
      </c>
      <c r="U105" s="80">
        <v>100</v>
      </c>
      <c r="V105" s="108">
        <v>7234084000</v>
      </c>
      <c r="W105" s="104">
        <f t="shared" ref="W105:W168" si="16">(V105/E105)*100%</f>
        <v>0.90426050000000002</v>
      </c>
      <c r="X105" s="104">
        <f t="shared" ref="X105:X168" si="17">(V105/N105)*100%</f>
        <v>1</v>
      </c>
      <c r="Y105" s="105" t="s">
        <v>390</v>
      </c>
      <c r="Z105" s="80" t="s">
        <v>161</v>
      </c>
      <c r="AA105" s="106" t="s">
        <v>406</v>
      </c>
      <c r="AB105" s="5" t="s">
        <v>417</v>
      </c>
      <c r="AC105" s="5" t="s">
        <v>408</v>
      </c>
      <c r="AD105" s="5" t="s">
        <v>418</v>
      </c>
    </row>
    <row r="106" spans="1:31" ht="29" x14ac:dyDescent="0.35">
      <c r="A106" s="97">
        <v>3</v>
      </c>
      <c r="B106" s="98" t="s">
        <v>419</v>
      </c>
      <c r="C106" s="99" t="s">
        <v>420</v>
      </c>
      <c r="D106" s="100" t="s">
        <v>421</v>
      </c>
      <c r="E106" s="10">
        <v>5100000000</v>
      </c>
      <c r="F106" s="7">
        <v>4960259000</v>
      </c>
      <c r="G106" s="1" t="s">
        <v>422</v>
      </c>
      <c r="H106" s="1" t="s">
        <v>423</v>
      </c>
      <c r="I106" s="3">
        <v>45301</v>
      </c>
      <c r="J106" s="101">
        <v>3902647000</v>
      </c>
      <c r="K106" s="107">
        <v>2</v>
      </c>
      <c r="L106" s="103" t="s">
        <v>424</v>
      </c>
      <c r="M106" s="3">
        <v>45309</v>
      </c>
      <c r="N106" s="101">
        <v>4292911000</v>
      </c>
      <c r="O106" s="107">
        <v>120</v>
      </c>
      <c r="P106" s="3">
        <v>45309</v>
      </c>
      <c r="Q106" s="3">
        <v>45428</v>
      </c>
      <c r="R106" s="80"/>
      <c r="S106" s="106" t="s">
        <v>425</v>
      </c>
      <c r="T106" s="2">
        <v>45442</v>
      </c>
      <c r="U106" s="80">
        <v>100</v>
      </c>
      <c r="V106" s="4">
        <v>3446302950</v>
      </c>
      <c r="W106" s="104">
        <f t="shared" si="16"/>
        <v>0.67574567647058825</v>
      </c>
      <c r="X106" s="104">
        <f t="shared" si="17"/>
        <v>0.80278928447386866</v>
      </c>
      <c r="Y106" s="105" t="s">
        <v>390</v>
      </c>
      <c r="Z106" s="80" t="s">
        <v>161</v>
      </c>
      <c r="AA106" s="106" t="s">
        <v>406</v>
      </c>
      <c r="AB106" s="5" t="s">
        <v>426</v>
      </c>
      <c r="AC106" s="5" t="s">
        <v>408</v>
      </c>
      <c r="AD106" s="5" t="s">
        <v>418</v>
      </c>
    </row>
    <row r="107" spans="1:31" ht="29" x14ac:dyDescent="0.35">
      <c r="A107" s="97">
        <v>4</v>
      </c>
      <c r="B107" s="98" t="s">
        <v>427</v>
      </c>
      <c r="C107" s="99" t="s">
        <v>428</v>
      </c>
      <c r="D107" s="100" t="s">
        <v>429</v>
      </c>
      <c r="E107" s="10">
        <v>8835000000</v>
      </c>
      <c r="F107" s="7">
        <v>8595326000</v>
      </c>
      <c r="G107" s="1" t="s">
        <v>422</v>
      </c>
      <c r="H107" s="1" t="s">
        <v>430</v>
      </c>
      <c r="I107" s="3">
        <v>45301</v>
      </c>
      <c r="J107" s="101">
        <v>6766665000</v>
      </c>
      <c r="K107" s="107">
        <v>2</v>
      </c>
      <c r="L107" s="103" t="s">
        <v>431</v>
      </c>
      <c r="M107" s="3">
        <v>45309</v>
      </c>
      <c r="N107" s="101">
        <v>7443331000</v>
      </c>
      <c r="O107" s="107">
        <v>120</v>
      </c>
      <c r="P107" s="3">
        <v>45309</v>
      </c>
      <c r="Q107" s="3">
        <v>45428</v>
      </c>
      <c r="R107" s="80"/>
      <c r="S107" s="106" t="s">
        <v>432</v>
      </c>
      <c r="T107" s="2">
        <v>45455</v>
      </c>
      <c r="U107" s="80">
        <v>100</v>
      </c>
      <c r="V107" s="8">
        <v>6059713100</v>
      </c>
      <c r="W107" s="104">
        <f t="shared" si="16"/>
        <v>0.68587584606677987</v>
      </c>
      <c r="X107" s="104">
        <f t="shared" si="17"/>
        <v>0.8141130765244754</v>
      </c>
      <c r="Y107" s="105" t="s">
        <v>390</v>
      </c>
      <c r="Z107" s="80" t="s">
        <v>161</v>
      </c>
      <c r="AA107" s="106" t="s">
        <v>406</v>
      </c>
      <c r="AB107" s="5" t="s">
        <v>407</v>
      </c>
      <c r="AC107" s="5" t="s">
        <v>408</v>
      </c>
      <c r="AD107" s="5" t="s">
        <v>433</v>
      </c>
    </row>
    <row r="108" spans="1:31" ht="29" x14ac:dyDescent="0.35">
      <c r="A108" s="97">
        <v>5</v>
      </c>
      <c r="B108" s="98" t="s">
        <v>434</v>
      </c>
      <c r="C108" s="99" t="s">
        <v>435</v>
      </c>
      <c r="D108" s="100" t="s">
        <v>436</v>
      </c>
      <c r="E108" s="10">
        <v>9975000000</v>
      </c>
      <c r="F108" s="7">
        <v>9643145000</v>
      </c>
      <c r="G108" s="1" t="s">
        <v>422</v>
      </c>
      <c r="H108" s="1" t="s">
        <v>437</v>
      </c>
      <c r="I108" s="3">
        <v>45301</v>
      </c>
      <c r="J108" s="101">
        <v>7492832000</v>
      </c>
      <c r="K108" s="107">
        <v>2</v>
      </c>
      <c r="L108" s="103" t="s">
        <v>438</v>
      </c>
      <c r="M108" s="3">
        <v>45309</v>
      </c>
      <c r="N108" s="101">
        <v>8242115000</v>
      </c>
      <c r="O108" s="107">
        <v>120</v>
      </c>
      <c r="P108" s="3">
        <v>45306</v>
      </c>
      <c r="Q108" s="3">
        <v>45425</v>
      </c>
      <c r="R108" s="80"/>
      <c r="S108" s="106" t="s">
        <v>439</v>
      </c>
      <c r="T108" s="2">
        <v>45455</v>
      </c>
      <c r="U108" s="80">
        <v>100</v>
      </c>
      <c r="V108" s="4">
        <v>6071183120</v>
      </c>
      <c r="W108" s="104">
        <f t="shared" si="16"/>
        <v>0.60863991177944865</v>
      </c>
      <c r="X108" s="104">
        <f t="shared" si="17"/>
        <v>0.73660500005156448</v>
      </c>
      <c r="Y108" s="105" t="s">
        <v>390</v>
      </c>
      <c r="Z108" s="80" t="s">
        <v>161</v>
      </c>
      <c r="AA108" s="106" t="s">
        <v>406</v>
      </c>
      <c r="AB108" s="5" t="s">
        <v>417</v>
      </c>
      <c r="AC108" s="5" t="s">
        <v>408</v>
      </c>
      <c r="AD108" s="5" t="s">
        <v>440</v>
      </c>
    </row>
    <row r="109" spans="1:31" ht="29" x14ac:dyDescent="0.35">
      <c r="A109" s="97">
        <v>6</v>
      </c>
      <c r="B109" s="98" t="s">
        <v>441</v>
      </c>
      <c r="C109" s="99" t="s">
        <v>442</v>
      </c>
      <c r="D109" s="100" t="s">
        <v>436</v>
      </c>
      <c r="E109" s="10">
        <v>2500000000</v>
      </c>
      <c r="F109" s="7">
        <v>2441699000</v>
      </c>
      <c r="G109" s="1" t="s">
        <v>443</v>
      </c>
      <c r="H109" s="1" t="s">
        <v>444</v>
      </c>
      <c r="I109" s="3">
        <v>45320</v>
      </c>
      <c r="J109" s="101">
        <v>1855724000</v>
      </c>
      <c r="K109" s="107">
        <v>2</v>
      </c>
      <c r="L109" s="1" t="s">
        <v>445</v>
      </c>
      <c r="M109" s="3">
        <v>45327</v>
      </c>
      <c r="N109" s="101">
        <v>2041296000</v>
      </c>
      <c r="O109" s="107">
        <v>120</v>
      </c>
      <c r="P109" s="3">
        <v>45320</v>
      </c>
      <c r="Q109" s="3">
        <v>45439</v>
      </c>
      <c r="R109" s="80"/>
      <c r="S109" s="106" t="s">
        <v>446</v>
      </c>
      <c r="T109" s="2">
        <v>45464</v>
      </c>
      <c r="U109" s="80">
        <v>100</v>
      </c>
      <c r="V109" s="4">
        <v>2041296000</v>
      </c>
      <c r="W109" s="104">
        <f t="shared" si="16"/>
        <v>0.81651839999999998</v>
      </c>
      <c r="X109" s="104">
        <f t="shared" si="17"/>
        <v>1</v>
      </c>
      <c r="Y109" s="105" t="s">
        <v>390</v>
      </c>
      <c r="Z109" s="80" t="s">
        <v>161</v>
      </c>
      <c r="AA109" s="106" t="s">
        <v>406</v>
      </c>
      <c r="AB109" s="5" t="s">
        <v>417</v>
      </c>
      <c r="AC109" s="5" t="s">
        <v>408</v>
      </c>
      <c r="AD109" s="5" t="s">
        <v>447</v>
      </c>
    </row>
    <row r="110" spans="1:31" ht="29" x14ac:dyDescent="0.35">
      <c r="A110" s="97">
        <v>7</v>
      </c>
      <c r="B110" s="98" t="s">
        <v>448</v>
      </c>
      <c r="C110" s="99" t="s">
        <v>449</v>
      </c>
      <c r="D110" s="100" t="s">
        <v>450</v>
      </c>
      <c r="E110" s="10">
        <v>3060000000</v>
      </c>
      <c r="F110" s="7">
        <v>2962103000</v>
      </c>
      <c r="G110" s="1" t="s">
        <v>451</v>
      </c>
      <c r="H110" s="1" t="s">
        <v>452</v>
      </c>
      <c r="I110" s="3">
        <v>45324</v>
      </c>
      <c r="J110" s="101">
        <v>2269708000</v>
      </c>
      <c r="K110" s="107">
        <v>2</v>
      </c>
      <c r="L110" s="1" t="s">
        <v>453</v>
      </c>
      <c r="M110" s="3">
        <v>45324</v>
      </c>
      <c r="N110" s="101">
        <v>2496678000</v>
      </c>
      <c r="O110" s="107">
        <v>120</v>
      </c>
      <c r="P110" s="3">
        <v>45324</v>
      </c>
      <c r="Q110" s="3">
        <v>45443</v>
      </c>
      <c r="R110" s="80"/>
      <c r="S110" s="3" t="s">
        <v>454</v>
      </c>
      <c r="T110" s="2">
        <v>45443</v>
      </c>
      <c r="U110" s="80">
        <v>100</v>
      </c>
      <c r="V110" s="4">
        <v>2221356750</v>
      </c>
      <c r="W110" s="104">
        <f t="shared" si="16"/>
        <v>0.72593357843137252</v>
      </c>
      <c r="X110" s="104">
        <f t="shared" si="17"/>
        <v>0.88972496653553246</v>
      </c>
      <c r="Y110" s="105" t="s">
        <v>390</v>
      </c>
      <c r="Z110" s="80" t="s">
        <v>161</v>
      </c>
      <c r="AA110" s="106" t="s">
        <v>406</v>
      </c>
      <c r="AB110" s="5" t="s">
        <v>407</v>
      </c>
      <c r="AC110" s="5" t="s">
        <v>408</v>
      </c>
      <c r="AD110" s="5" t="s">
        <v>409</v>
      </c>
    </row>
    <row r="111" spans="1:31" ht="29" x14ac:dyDescent="0.35">
      <c r="A111" s="97">
        <v>8</v>
      </c>
      <c r="B111" s="98" t="s">
        <v>455</v>
      </c>
      <c r="C111" s="99" t="s">
        <v>456</v>
      </c>
      <c r="D111" s="100" t="s">
        <v>69</v>
      </c>
      <c r="E111" s="10">
        <v>7100000000</v>
      </c>
      <c r="F111" s="7">
        <v>6877117000</v>
      </c>
      <c r="G111" s="76" t="s">
        <v>457</v>
      </c>
      <c r="H111" s="1" t="s">
        <v>458</v>
      </c>
      <c r="I111" s="3">
        <v>45400</v>
      </c>
      <c r="J111" s="101">
        <v>5387173000</v>
      </c>
      <c r="K111" s="107">
        <v>2</v>
      </c>
      <c r="L111" s="1" t="s">
        <v>459</v>
      </c>
      <c r="M111" s="3">
        <v>45408</v>
      </c>
      <c r="N111" s="101">
        <v>5925890000</v>
      </c>
      <c r="O111" s="107">
        <v>120</v>
      </c>
      <c r="P111" s="3">
        <v>45404</v>
      </c>
      <c r="Q111" s="3">
        <v>45523</v>
      </c>
      <c r="R111" s="80"/>
      <c r="S111" s="106" t="s">
        <v>460</v>
      </c>
      <c r="T111" s="2">
        <v>45532</v>
      </c>
      <c r="U111" s="80">
        <v>100</v>
      </c>
      <c r="V111" s="4">
        <v>1777767000</v>
      </c>
      <c r="W111" s="104">
        <f t="shared" si="16"/>
        <v>0.25038971830985918</v>
      </c>
      <c r="X111" s="104">
        <f t="shared" si="17"/>
        <v>0.3</v>
      </c>
      <c r="Y111" s="105" t="s">
        <v>390</v>
      </c>
      <c r="Z111" s="80" t="s">
        <v>161</v>
      </c>
      <c r="AA111" s="106" t="s">
        <v>406</v>
      </c>
      <c r="AB111" s="5" t="s">
        <v>461</v>
      </c>
      <c r="AC111" s="5" t="s">
        <v>408</v>
      </c>
      <c r="AD111" s="5" t="s">
        <v>462</v>
      </c>
    </row>
    <row r="112" spans="1:31" ht="43.5" x14ac:dyDescent="0.35">
      <c r="A112" s="97">
        <v>9</v>
      </c>
      <c r="B112" s="98" t="s">
        <v>463</v>
      </c>
      <c r="C112" s="99" t="s">
        <v>464</v>
      </c>
      <c r="D112" s="100" t="s">
        <v>436</v>
      </c>
      <c r="E112" s="10">
        <v>2576000000.0000005</v>
      </c>
      <c r="F112" s="7">
        <v>2432409000</v>
      </c>
      <c r="G112" s="1" t="s">
        <v>99</v>
      </c>
      <c r="H112" s="1" t="s">
        <v>465</v>
      </c>
      <c r="I112" s="3">
        <v>45481</v>
      </c>
      <c r="J112" s="101">
        <v>2333582000</v>
      </c>
      <c r="K112" s="107">
        <v>1</v>
      </c>
      <c r="L112" s="101" t="s">
        <v>466</v>
      </c>
      <c r="M112" s="3">
        <v>45488</v>
      </c>
      <c r="N112" s="101">
        <v>2566884000</v>
      </c>
      <c r="O112" s="107">
        <v>90</v>
      </c>
      <c r="P112" s="3">
        <v>45481</v>
      </c>
      <c r="Q112" s="3">
        <v>45570</v>
      </c>
      <c r="R112" s="80" t="s">
        <v>16</v>
      </c>
      <c r="S112" s="80"/>
      <c r="T112" s="2"/>
      <c r="U112" s="80"/>
      <c r="V112" s="4">
        <v>770065200</v>
      </c>
      <c r="W112" s="104">
        <f t="shared" si="16"/>
        <v>0.29893835403726704</v>
      </c>
      <c r="X112" s="104">
        <f t="shared" si="17"/>
        <v>0.3</v>
      </c>
      <c r="Y112" s="105" t="s">
        <v>390</v>
      </c>
      <c r="Z112" s="80" t="s">
        <v>161</v>
      </c>
      <c r="AA112" s="106" t="s">
        <v>406</v>
      </c>
      <c r="AB112" s="5" t="s">
        <v>417</v>
      </c>
      <c r="AC112" s="5" t="s">
        <v>408</v>
      </c>
      <c r="AD112" s="5" t="s">
        <v>440</v>
      </c>
    </row>
    <row r="113" spans="1:30" ht="29" x14ac:dyDescent="0.35">
      <c r="A113" s="97">
        <v>10</v>
      </c>
      <c r="B113" s="98" t="s">
        <v>467</v>
      </c>
      <c r="C113" s="99" t="s">
        <v>468</v>
      </c>
      <c r="D113" s="100" t="s">
        <v>68</v>
      </c>
      <c r="E113" s="10">
        <v>3450000000</v>
      </c>
      <c r="F113" s="7">
        <v>3343402000</v>
      </c>
      <c r="G113" s="1" t="s">
        <v>469</v>
      </c>
      <c r="H113" s="1" t="s">
        <v>470</v>
      </c>
      <c r="I113" s="3">
        <v>45400</v>
      </c>
      <c r="J113" s="101">
        <v>2722443000</v>
      </c>
      <c r="K113" s="107">
        <v>2</v>
      </c>
      <c r="L113" s="101" t="s">
        <v>471</v>
      </c>
      <c r="M113" s="3">
        <v>45407</v>
      </c>
      <c r="N113" s="101">
        <v>2994688000</v>
      </c>
      <c r="O113" s="107">
        <v>120</v>
      </c>
      <c r="P113" s="3">
        <v>45404</v>
      </c>
      <c r="Q113" s="3">
        <v>45523</v>
      </c>
      <c r="R113" s="80"/>
      <c r="S113" s="106" t="s">
        <v>472</v>
      </c>
      <c r="T113" s="2">
        <v>45544</v>
      </c>
      <c r="U113" s="80">
        <v>100</v>
      </c>
      <c r="V113" s="4">
        <v>898406400</v>
      </c>
      <c r="W113" s="104">
        <f t="shared" si="16"/>
        <v>0.26040765217391304</v>
      </c>
      <c r="X113" s="104">
        <f t="shared" si="17"/>
        <v>0.3</v>
      </c>
      <c r="Y113" s="105" t="s">
        <v>390</v>
      </c>
      <c r="Z113" s="80" t="s">
        <v>161</v>
      </c>
      <c r="AA113" s="106" t="s">
        <v>406</v>
      </c>
      <c r="AB113" s="5" t="s">
        <v>426</v>
      </c>
      <c r="AC113" s="5" t="s">
        <v>408</v>
      </c>
      <c r="AD113" s="5" t="s">
        <v>447</v>
      </c>
    </row>
    <row r="114" spans="1:30" ht="29" x14ac:dyDescent="0.35">
      <c r="A114" s="97">
        <v>11</v>
      </c>
      <c r="B114" s="98" t="s">
        <v>473</v>
      </c>
      <c r="C114" s="99" t="s">
        <v>474</v>
      </c>
      <c r="D114" s="100" t="s">
        <v>475</v>
      </c>
      <c r="E114" s="10">
        <v>13500000000</v>
      </c>
      <c r="F114" s="7">
        <v>13062246000</v>
      </c>
      <c r="G114" s="1" t="s">
        <v>476</v>
      </c>
      <c r="H114" s="1" t="s">
        <v>477</v>
      </c>
      <c r="I114" s="3" t="s">
        <v>478</v>
      </c>
      <c r="J114" s="101">
        <v>9740113000</v>
      </c>
      <c r="K114" s="107">
        <v>2</v>
      </c>
      <c r="L114" s="101" t="s">
        <v>479</v>
      </c>
      <c r="M114" s="3">
        <v>45400</v>
      </c>
      <c r="N114" s="101">
        <v>10714124000</v>
      </c>
      <c r="O114" s="107">
        <v>150</v>
      </c>
      <c r="P114" s="3">
        <v>45399</v>
      </c>
      <c r="Q114" s="3">
        <v>45548</v>
      </c>
      <c r="R114" s="80"/>
      <c r="S114" s="106" t="s">
        <v>480</v>
      </c>
      <c r="T114" s="2">
        <v>45548</v>
      </c>
      <c r="U114" s="80">
        <v>100</v>
      </c>
      <c r="V114" s="4">
        <v>8161961800</v>
      </c>
      <c r="W114" s="104">
        <f t="shared" si="16"/>
        <v>0.60458976296296296</v>
      </c>
      <c r="X114" s="104">
        <f t="shared" si="17"/>
        <v>0.76179459935315286</v>
      </c>
      <c r="Y114" s="105" t="s">
        <v>390</v>
      </c>
      <c r="Z114" s="80" t="s">
        <v>161</v>
      </c>
      <c r="AA114" s="106" t="s">
        <v>406</v>
      </c>
      <c r="AB114" s="5" t="s">
        <v>407</v>
      </c>
      <c r="AC114" s="5" t="s">
        <v>408</v>
      </c>
      <c r="AD114" s="5" t="s">
        <v>433</v>
      </c>
    </row>
    <row r="115" spans="1:30" ht="29" x14ac:dyDescent="0.35">
      <c r="A115" s="97">
        <v>12</v>
      </c>
      <c r="B115" s="98" t="s">
        <v>481</v>
      </c>
      <c r="C115" s="99" t="s">
        <v>482</v>
      </c>
      <c r="D115" s="100" t="s">
        <v>483</v>
      </c>
      <c r="E115" s="10">
        <v>9300000000</v>
      </c>
      <c r="F115" s="7">
        <v>8990463000</v>
      </c>
      <c r="G115" s="1" t="s">
        <v>484</v>
      </c>
      <c r="H115" s="1" t="s">
        <v>485</v>
      </c>
      <c r="I115" s="3">
        <v>45400</v>
      </c>
      <c r="J115" s="101">
        <v>6829558000</v>
      </c>
      <c r="K115" s="107">
        <v>2</v>
      </c>
      <c r="L115" s="101" t="s">
        <v>486</v>
      </c>
      <c r="M115" s="3">
        <v>45411</v>
      </c>
      <c r="N115" s="101">
        <v>7512513000</v>
      </c>
      <c r="O115" s="107">
        <v>120</v>
      </c>
      <c r="P115" s="3">
        <v>45404</v>
      </c>
      <c r="Q115" s="3">
        <v>45523</v>
      </c>
      <c r="R115" s="80"/>
      <c r="S115" s="106" t="s">
        <v>487</v>
      </c>
      <c r="T115" s="2">
        <v>45540</v>
      </c>
      <c r="U115" s="80">
        <v>100</v>
      </c>
      <c r="V115" s="4">
        <v>6452947600</v>
      </c>
      <c r="W115" s="104">
        <f t="shared" si="16"/>
        <v>0.69386533333333333</v>
      </c>
      <c r="X115" s="104">
        <f t="shared" si="17"/>
        <v>0.85895992459513881</v>
      </c>
      <c r="Y115" s="105" t="s">
        <v>390</v>
      </c>
      <c r="Z115" s="80" t="s">
        <v>161</v>
      </c>
      <c r="AA115" s="106" t="s">
        <v>406</v>
      </c>
      <c r="AB115" s="5" t="s">
        <v>417</v>
      </c>
      <c r="AC115" s="5" t="s">
        <v>408</v>
      </c>
      <c r="AD115" s="5" t="s">
        <v>488</v>
      </c>
    </row>
    <row r="116" spans="1:30" ht="29" x14ac:dyDescent="0.35">
      <c r="A116" s="97">
        <v>13</v>
      </c>
      <c r="B116" s="98" t="s">
        <v>489</v>
      </c>
      <c r="C116" s="99" t="s">
        <v>490</v>
      </c>
      <c r="D116" s="100" t="s">
        <v>71</v>
      </c>
      <c r="E116" s="10">
        <v>8840000000</v>
      </c>
      <c r="F116" s="7">
        <v>8669360000</v>
      </c>
      <c r="G116" s="1" t="s">
        <v>469</v>
      </c>
      <c r="H116" s="1" t="s">
        <v>491</v>
      </c>
      <c r="I116" s="3">
        <v>45400</v>
      </c>
      <c r="J116" s="101">
        <v>6672000000</v>
      </c>
      <c r="K116" s="107">
        <v>1</v>
      </c>
      <c r="L116" s="101" t="s">
        <v>492</v>
      </c>
      <c r="M116" s="3">
        <v>45411</v>
      </c>
      <c r="N116" s="101">
        <v>7339200000</v>
      </c>
      <c r="O116" s="107">
        <v>120</v>
      </c>
      <c r="P116" s="3">
        <v>45404</v>
      </c>
      <c r="Q116" s="3">
        <v>45523</v>
      </c>
      <c r="R116" s="80" t="s">
        <v>16</v>
      </c>
      <c r="S116" s="80"/>
      <c r="T116" s="80"/>
      <c r="U116" s="80"/>
      <c r="V116" s="4">
        <v>2201760000</v>
      </c>
      <c r="W116" s="104">
        <f t="shared" si="16"/>
        <v>0.24906787330316743</v>
      </c>
      <c r="X116" s="104">
        <f t="shared" si="17"/>
        <v>0.3</v>
      </c>
      <c r="Y116" s="105" t="s">
        <v>390</v>
      </c>
      <c r="Z116" s="80" t="s">
        <v>161</v>
      </c>
      <c r="AA116" s="106" t="s">
        <v>406</v>
      </c>
      <c r="AB116" s="5" t="s">
        <v>417</v>
      </c>
      <c r="AC116" s="5" t="s">
        <v>408</v>
      </c>
      <c r="AD116" s="5" t="s">
        <v>418</v>
      </c>
    </row>
    <row r="117" spans="1:30" ht="29" x14ac:dyDescent="0.35">
      <c r="A117" s="97">
        <v>14</v>
      </c>
      <c r="B117" s="98" t="s">
        <v>493</v>
      </c>
      <c r="C117" s="99" t="s">
        <v>494</v>
      </c>
      <c r="D117" s="100" t="s">
        <v>412</v>
      </c>
      <c r="E117" s="10">
        <v>5100000000</v>
      </c>
      <c r="F117" s="7">
        <v>4977997000</v>
      </c>
      <c r="G117" s="1" t="s">
        <v>495</v>
      </c>
      <c r="H117" s="1" t="s">
        <v>496</v>
      </c>
      <c r="I117" s="109">
        <v>45477</v>
      </c>
      <c r="J117" s="101">
        <v>3761568000</v>
      </c>
      <c r="K117" s="107">
        <v>1</v>
      </c>
      <c r="L117" s="101" t="s">
        <v>497</v>
      </c>
      <c r="M117" s="3">
        <v>45483</v>
      </c>
      <c r="N117" s="101">
        <v>4137724000</v>
      </c>
      <c r="O117" s="107">
        <v>120</v>
      </c>
      <c r="P117" s="3">
        <v>45477</v>
      </c>
      <c r="Q117" s="3">
        <v>45596</v>
      </c>
      <c r="R117" s="80" t="s">
        <v>16</v>
      </c>
      <c r="S117" s="80"/>
      <c r="T117" s="80"/>
      <c r="U117" s="80"/>
      <c r="V117" s="4">
        <v>1241317200</v>
      </c>
      <c r="W117" s="104">
        <f t="shared" si="16"/>
        <v>0.24339552941176471</v>
      </c>
      <c r="X117" s="104">
        <f t="shared" si="17"/>
        <v>0.3</v>
      </c>
      <c r="Y117" s="105" t="s">
        <v>390</v>
      </c>
      <c r="Z117" s="80" t="s">
        <v>161</v>
      </c>
      <c r="AA117" s="106" t="s">
        <v>406</v>
      </c>
      <c r="AB117" s="5" t="s">
        <v>426</v>
      </c>
      <c r="AC117" s="5" t="s">
        <v>408</v>
      </c>
      <c r="AD117" s="5" t="s">
        <v>440</v>
      </c>
    </row>
    <row r="118" spans="1:30" ht="29" x14ac:dyDescent="0.35">
      <c r="A118" s="97">
        <v>15</v>
      </c>
      <c r="B118" s="98" t="s">
        <v>498</v>
      </c>
      <c r="C118" s="99" t="s">
        <v>499</v>
      </c>
      <c r="D118" s="100" t="s">
        <v>67</v>
      </c>
      <c r="E118" s="10">
        <v>7990000000</v>
      </c>
      <c r="F118" s="7">
        <v>7774415000</v>
      </c>
      <c r="G118" s="1" t="s">
        <v>103</v>
      </c>
      <c r="H118" s="1" t="s">
        <v>500</v>
      </c>
      <c r="I118" s="109">
        <v>45484</v>
      </c>
      <c r="J118" s="101">
        <v>5931578000</v>
      </c>
      <c r="K118" s="107">
        <v>1</v>
      </c>
      <c r="L118" s="101" t="s">
        <v>501</v>
      </c>
      <c r="M118" s="3">
        <v>45490</v>
      </c>
      <c r="N118" s="101">
        <v>6524735000</v>
      </c>
      <c r="O118" s="107">
        <v>120</v>
      </c>
      <c r="P118" s="3">
        <v>45484</v>
      </c>
      <c r="Q118" s="3">
        <v>45603</v>
      </c>
      <c r="R118" s="80" t="s">
        <v>16</v>
      </c>
      <c r="S118" s="80"/>
      <c r="T118" s="80"/>
      <c r="U118" s="80"/>
      <c r="V118" s="4">
        <v>1957420500</v>
      </c>
      <c r="W118" s="104">
        <f t="shared" si="16"/>
        <v>0.24498379224030037</v>
      </c>
      <c r="X118" s="104">
        <f t="shared" si="17"/>
        <v>0.3</v>
      </c>
      <c r="Y118" s="105" t="s">
        <v>390</v>
      </c>
      <c r="Z118" s="80" t="s">
        <v>161</v>
      </c>
      <c r="AA118" s="106" t="s">
        <v>406</v>
      </c>
      <c r="AB118" s="5" t="s">
        <v>461</v>
      </c>
      <c r="AC118" s="5" t="s">
        <v>408</v>
      </c>
      <c r="AD118" s="5" t="s">
        <v>409</v>
      </c>
    </row>
    <row r="119" spans="1:30" ht="29" x14ac:dyDescent="0.35">
      <c r="A119" s="97">
        <v>16</v>
      </c>
      <c r="B119" s="98" t="s">
        <v>502</v>
      </c>
      <c r="C119" s="99" t="s">
        <v>435</v>
      </c>
      <c r="D119" s="100" t="s">
        <v>436</v>
      </c>
      <c r="E119" s="10">
        <v>3240000000</v>
      </c>
      <c r="F119" s="7">
        <v>3192314000</v>
      </c>
      <c r="G119" s="106" t="s">
        <v>503</v>
      </c>
      <c r="H119" s="1" t="s">
        <v>504</v>
      </c>
      <c r="I119" s="109">
        <v>45476</v>
      </c>
      <c r="J119" s="101">
        <v>2721189000</v>
      </c>
      <c r="K119" s="107">
        <v>1</v>
      </c>
      <c r="L119" s="101" t="s">
        <v>505</v>
      </c>
      <c r="M119" s="3">
        <v>45488</v>
      </c>
      <c r="N119" s="101">
        <v>2993307000</v>
      </c>
      <c r="O119" s="107">
        <v>120</v>
      </c>
      <c r="P119" s="3">
        <v>45476</v>
      </c>
      <c r="Q119" s="3">
        <v>45595</v>
      </c>
      <c r="R119" s="80" t="s">
        <v>16</v>
      </c>
      <c r="S119" s="80"/>
      <c r="T119" s="80"/>
      <c r="U119" s="80"/>
      <c r="V119" s="4">
        <v>897992100</v>
      </c>
      <c r="W119" s="104">
        <f t="shared" si="16"/>
        <v>0.27715805555555556</v>
      </c>
      <c r="X119" s="104">
        <f t="shared" si="17"/>
        <v>0.3</v>
      </c>
      <c r="Y119" s="105" t="s">
        <v>390</v>
      </c>
      <c r="Z119" s="80" t="s">
        <v>161</v>
      </c>
      <c r="AA119" s="106" t="s">
        <v>406</v>
      </c>
      <c r="AB119" s="5" t="s">
        <v>417</v>
      </c>
      <c r="AC119" s="5" t="s">
        <v>408</v>
      </c>
      <c r="AD119" s="5" t="s">
        <v>440</v>
      </c>
    </row>
    <row r="120" spans="1:30" ht="29" x14ac:dyDescent="0.35">
      <c r="A120" s="97">
        <v>17</v>
      </c>
      <c r="B120" s="98" t="s">
        <v>506</v>
      </c>
      <c r="C120" s="99" t="s">
        <v>507</v>
      </c>
      <c r="D120" s="100" t="s">
        <v>66</v>
      </c>
      <c r="E120" s="10">
        <v>2720000000</v>
      </c>
      <c r="F120" s="7">
        <v>2593218000</v>
      </c>
      <c r="G120" s="106" t="s">
        <v>508</v>
      </c>
      <c r="H120" s="1" t="s">
        <v>509</v>
      </c>
      <c r="I120" s="3">
        <v>45482</v>
      </c>
      <c r="J120" s="101">
        <v>2039538000</v>
      </c>
      <c r="K120" s="107">
        <v>1</v>
      </c>
      <c r="L120" s="101" t="s">
        <v>510</v>
      </c>
      <c r="M120" s="3">
        <v>45485</v>
      </c>
      <c r="N120" s="101">
        <v>2243491000</v>
      </c>
      <c r="O120" s="107">
        <v>90</v>
      </c>
      <c r="P120" s="3">
        <v>45482</v>
      </c>
      <c r="Q120" s="3">
        <v>45571</v>
      </c>
      <c r="R120" s="80" t="s">
        <v>16</v>
      </c>
      <c r="S120" s="80"/>
      <c r="T120" s="80"/>
      <c r="U120" s="80"/>
      <c r="V120" s="4">
        <v>670347300</v>
      </c>
      <c r="W120" s="104">
        <f t="shared" si="16"/>
        <v>0.24645121323529412</v>
      </c>
      <c r="X120" s="104">
        <f t="shared" si="17"/>
        <v>0.29879651846162969</v>
      </c>
      <c r="Y120" s="105" t="s">
        <v>390</v>
      </c>
      <c r="Z120" s="80" t="s">
        <v>161</v>
      </c>
      <c r="AA120" s="106" t="s">
        <v>406</v>
      </c>
      <c r="AB120" s="5" t="s">
        <v>426</v>
      </c>
      <c r="AC120" s="5" t="s">
        <v>408</v>
      </c>
      <c r="AD120" s="5" t="s">
        <v>511</v>
      </c>
    </row>
    <row r="121" spans="1:30" ht="43.5" x14ac:dyDescent="0.35">
      <c r="A121" s="97">
        <v>18</v>
      </c>
      <c r="B121" s="98" t="s">
        <v>512</v>
      </c>
      <c r="C121" s="99" t="s">
        <v>513</v>
      </c>
      <c r="D121" s="100" t="s">
        <v>67</v>
      </c>
      <c r="E121" s="10">
        <v>2040000000</v>
      </c>
      <c r="F121" s="7">
        <v>2028067000</v>
      </c>
      <c r="G121" s="106" t="s">
        <v>514</v>
      </c>
      <c r="H121" s="1" t="s">
        <v>515</v>
      </c>
      <c r="I121" s="3">
        <v>45475</v>
      </c>
      <c r="J121" s="101">
        <v>1698203000</v>
      </c>
      <c r="K121" s="107">
        <v>1</v>
      </c>
      <c r="L121" s="101" t="s">
        <v>516</v>
      </c>
      <c r="M121" s="3">
        <v>45488</v>
      </c>
      <c r="N121" s="101">
        <v>1868023000</v>
      </c>
      <c r="O121" s="107">
        <v>90</v>
      </c>
      <c r="P121" s="3">
        <v>45475</v>
      </c>
      <c r="Q121" s="3">
        <v>45564</v>
      </c>
      <c r="R121" s="80" t="s">
        <v>16</v>
      </c>
      <c r="S121" s="80"/>
      <c r="T121" s="80"/>
      <c r="U121" s="80"/>
      <c r="V121" s="4">
        <v>560406900</v>
      </c>
      <c r="W121" s="104">
        <f t="shared" si="16"/>
        <v>0.27470926470588236</v>
      </c>
      <c r="X121" s="104">
        <f t="shared" si="17"/>
        <v>0.3</v>
      </c>
      <c r="Y121" s="105" t="s">
        <v>390</v>
      </c>
      <c r="Z121" s="80" t="s">
        <v>161</v>
      </c>
      <c r="AA121" s="106" t="s">
        <v>406</v>
      </c>
      <c r="AB121" s="5" t="s">
        <v>426</v>
      </c>
      <c r="AC121" s="5" t="s">
        <v>408</v>
      </c>
      <c r="AD121" s="5" t="s">
        <v>447</v>
      </c>
    </row>
    <row r="122" spans="1:30" ht="43.5" x14ac:dyDescent="0.35">
      <c r="A122" s="97">
        <v>19</v>
      </c>
      <c r="B122" s="98" t="s">
        <v>517</v>
      </c>
      <c r="C122" s="99" t="s">
        <v>518</v>
      </c>
      <c r="D122" s="100" t="s">
        <v>67</v>
      </c>
      <c r="E122" s="10">
        <v>3740000000.0000005</v>
      </c>
      <c r="F122" s="7">
        <v>3690462000</v>
      </c>
      <c r="G122" s="106" t="s">
        <v>102</v>
      </c>
      <c r="H122" s="1" t="s">
        <v>519</v>
      </c>
      <c r="I122" s="3">
        <v>45474</v>
      </c>
      <c r="J122" s="101">
        <v>2801605000</v>
      </c>
      <c r="K122" s="107">
        <v>1</v>
      </c>
      <c r="L122" s="101" t="s">
        <v>520</v>
      </c>
      <c r="M122" s="3">
        <v>45481</v>
      </c>
      <c r="N122" s="101">
        <v>3081765000</v>
      </c>
      <c r="O122" s="107">
        <v>90</v>
      </c>
      <c r="P122" s="3">
        <v>45474</v>
      </c>
      <c r="Q122" s="3">
        <v>45563</v>
      </c>
      <c r="R122" s="80" t="s">
        <v>16</v>
      </c>
      <c r="S122" s="80"/>
      <c r="T122" s="80"/>
      <c r="U122" s="80"/>
      <c r="V122" s="4">
        <v>924529500</v>
      </c>
      <c r="W122" s="104">
        <f t="shared" si="16"/>
        <v>0.24720040106951868</v>
      </c>
      <c r="X122" s="104">
        <f t="shared" si="17"/>
        <v>0.3</v>
      </c>
      <c r="Y122" s="105" t="s">
        <v>390</v>
      </c>
      <c r="Z122" s="80" t="s">
        <v>161</v>
      </c>
      <c r="AA122" s="106" t="s">
        <v>406</v>
      </c>
      <c r="AB122" s="5" t="s">
        <v>426</v>
      </c>
      <c r="AC122" s="5" t="s">
        <v>408</v>
      </c>
      <c r="AD122" s="5" t="s">
        <v>440</v>
      </c>
    </row>
    <row r="123" spans="1:30" ht="43.5" x14ac:dyDescent="0.35">
      <c r="A123" s="97">
        <v>20</v>
      </c>
      <c r="B123" s="98" t="s">
        <v>521</v>
      </c>
      <c r="C123" s="99" t="s">
        <v>522</v>
      </c>
      <c r="D123" s="100" t="s">
        <v>66</v>
      </c>
      <c r="E123" s="10">
        <v>8500000000</v>
      </c>
      <c r="F123" s="7">
        <v>8117450000</v>
      </c>
      <c r="G123" s="106" t="s">
        <v>523</v>
      </c>
      <c r="H123" s="1" t="s">
        <v>524</v>
      </c>
      <c r="I123" s="3">
        <v>45475</v>
      </c>
      <c r="J123" s="101">
        <v>6340313000</v>
      </c>
      <c r="K123" s="107">
        <v>2</v>
      </c>
      <c r="L123" s="101" t="s">
        <v>525</v>
      </c>
      <c r="M123" s="3">
        <v>45485</v>
      </c>
      <c r="N123" s="101">
        <v>6974090000</v>
      </c>
      <c r="O123" s="107">
        <v>120</v>
      </c>
      <c r="P123" s="3">
        <v>45475</v>
      </c>
      <c r="Q123" s="3">
        <v>45594</v>
      </c>
      <c r="R123" s="80" t="s">
        <v>16</v>
      </c>
      <c r="S123" s="80"/>
      <c r="T123" s="80"/>
      <c r="U123" s="80"/>
      <c r="V123" s="4">
        <v>2092227000</v>
      </c>
      <c r="W123" s="104">
        <f t="shared" si="16"/>
        <v>0.24614435294117648</v>
      </c>
      <c r="X123" s="104">
        <f t="shared" si="17"/>
        <v>0.3</v>
      </c>
      <c r="Y123" s="105" t="s">
        <v>390</v>
      </c>
      <c r="Z123" s="80" t="s">
        <v>161</v>
      </c>
      <c r="AA123" s="106" t="s">
        <v>406</v>
      </c>
      <c r="AB123" s="5" t="s">
        <v>417</v>
      </c>
      <c r="AC123" s="5" t="s">
        <v>408</v>
      </c>
      <c r="AD123" s="5" t="s">
        <v>511</v>
      </c>
    </row>
    <row r="124" spans="1:30" ht="29" x14ac:dyDescent="0.35">
      <c r="A124" s="97">
        <v>21</v>
      </c>
      <c r="B124" s="98" t="s">
        <v>526</v>
      </c>
      <c r="C124" s="99" t="s">
        <v>527</v>
      </c>
      <c r="D124" s="100" t="s">
        <v>66</v>
      </c>
      <c r="E124" s="10">
        <v>5100000000</v>
      </c>
      <c r="F124" s="7">
        <v>4972407000</v>
      </c>
      <c r="G124" s="106" t="s">
        <v>503</v>
      </c>
      <c r="H124" s="1" t="s">
        <v>528</v>
      </c>
      <c r="I124" s="3">
        <v>45476</v>
      </c>
      <c r="J124" s="101">
        <v>4358293000</v>
      </c>
      <c r="K124" s="107">
        <v>1</v>
      </c>
      <c r="L124" s="101" t="s">
        <v>529</v>
      </c>
      <c r="M124" s="3">
        <v>45488</v>
      </c>
      <c r="N124" s="101">
        <v>4794122000</v>
      </c>
      <c r="O124" s="107">
        <v>90</v>
      </c>
      <c r="P124" s="3">
        <v>45476</v>
      </c>
      <c r="Q124" s="3">
        <v>45565</v>
      </c>
      <c r="R124" s="80" t="s">
        <v>16</v>
      </c>
      <c r="S124" s="80"/>
      <c r="T124" s="80"/>
      <c r="U124" s="80"/>
      <c r="V124" s="4">
        <v>1438236600</v>
      </c>
      <c r="W124" s="104">
        <f t="shared" si="16"/>
        <v>0.28200717647058826</v>
      </c>
      <c r="X124" s="104">
        <f t="shared" si="17"/>
        <v>0.3</v>
      </c>
      <c r="Y124" s="105" t="s">
        <v>390</v>
      </c>
      <c r="Z124" s="80" t="s">
        <v>161</v>
      </c>
      <c r="AA124" s="106" t="s">
        <v>406</v>
      </c>
      <c r="AB124" s="5" t="s">
        <v>426</v>
      </c>
      <c r="AC124" s="5" t="s">
        <v>408</v>
      </c>
      <c r="AD124" s="5" t="s">
        <v>447</v>
      </c>
    </row>
    <row r="125" spans="1:30" ht="29" x14ac:dyDescent="0.35">
      <c r="A125" s="97">
        <v>22</v>
      </c>
      <c r="B125" s="98" t="s">
        <v>530</v>
      </c>
      <c r="C125" s="99" t="s">
        <v>531</v>
      </c>
      <c r="D125" s="100" t="s">
        <v>412</v>
      </c>
      <c r="E125" s="10">
        <v>6750000000</v>
      </c>
      <c r="F125" s="7">
        <v>6565731000</v>
      </c>
      <c r="G125" s="1" t="s">
        <v>532</v>
      </c>
      <c r="H125" s="1" t="s">
        <v>533</v>
      </c>
      <c r="I125" s="3">
        <v>45485</v>
      </c>
      <c r="J125" s="101">
        <v>5252585000</v>
      </c>
      <c r="K125" s="107">
        <v>1</v>
      </c>
      <c r="L125" s="101" t="s">
        <v>534</v>
      </c>
      <c r="M125" s="3">
        <v>45488</v>
      </c>
      <c r="N125" s="101">
        <v>5777844000</v>
      </c>
      <c r="O125" s="107">
        <v>120</v>
      </c>
      <c r="P125" s="3">
        <v>45483</v>
      </c>
      <c r="Q125" s="3">
        <v>45602</v>
      </c>
      <c r="R125" s="80" t="s">
        <v>16</v>
      </c>
      <c r="S125" s="80"/>
      <c r="T125" s="80"/>
      <c r="U125" s="80"/>
      <c r="V125" s="4">
        <v>1733353200</v>
      </c>
      <c r="W125" s="104">
        <f t="shared" si="16"/>
        <v>0.25679306666666668</v>
      </c>
      <c r="X125" s="104">
        <f t="shared" si="17"/>
        <v>0.3</v>
      </c>
      <c r="Y125" s="105" t="s">
        <v>390</v>
      </c>
      <c r="Z125" s="80" t="s">
        <v>161</v>
      </c>
      <c r="AA125" s="106" t="s">
        <v>406</v>
      </c>
      <c r="AB125" s="5" t="s">
        <v>407</v>
      </c>
      <c r="AC125" s="5" t="s">
        <v>426</v>
      </c>
      <c r="AD125" s="5" t="s">
        <v>535</v>
      </c>
    </row>
    <row r="126" spans="1:30" ht="29" x14ac:dyDescent="0.35">
      <c r="A126" s="97">
        <v>23</v>
      </c>
      <c r="B126" s="98" t="s">
        <v>536</v>
      </c>
      <c r="C126" s="99" t="s">
        <v>537</v>
      </c>
      <c r="D126" s="100" t="s">
        <v>475</v>
      </c>
      <c r="E126" s="10">
        <v>2100034999.9999998</v>
      </c>
      <c r="F126" s="7">
        <v>2039936000</v>
      </c>
      <c r="G126" s="106" t="s">
        <v>538</v>
      </c>
      <c r="H126" s="1" t="s">
        <v>539</v>
      </c>
      <c r="I126" s="3">
        <v>45474</v>
      </c>
      <c r="J126" s="101">
        <v>1631960000</v>
      </c>
      <c r="K126" s="107">
        <v>2</v>
      </c>
      <c r="L126" s="101" t="s">
        <v>540</v>
      </c>
      <c r="M126" s="3">
        <v>45488</v>
      </c>
      <c r="N126" s="101">
        <f>J126*1.1</f>
        <v>1795156000.0000002</v>
      </c>
      <c r="O126" s="107">
        <v>120</v>
      </c>
      <c r="P126" s="3">
        <v>45474</v>
      </c>
      <c r="Q126" s="3">
        <v>45593</v>
      </c>
      <c r="R126" s="80" t="s">
        <v>16</v>
      </c>
      <c r="S126" s="80"/>
      <c r="T126" s="80"/>
      <c r="U126" s="80"/>
      <c r="V126" s="4">
        <v>538546800</v>
      </c>
      <c r="W126" s="104">
        <f t="shared" si="16"/>
        <v>0.25644658303313994</v>
      </c>
      <c r="X126" s="104">
        <f t="shared" si="17"/>
        <v>0.29999999999999993</v>
      </c>
      <c r="Y126" s="105" t="s">
        <v>390</v>
      </c>
      <c r="Z126" s="80" t="s">
        <v>161</v>
      </c>
      <c r="AA126" s="106" t="s">
        <v>406</v>
      </c>
      <c r="AB126" s="5" t="s">
        <v>426</v>
      </c>
      <c r="AC126" s="5" t="s">
        <v>408</v>
      </c>
      <c r="AD126" s="5" t="s">
        <v>440</v>
      </c>
    </row>
    <row r="127" spans="1:30" ht="29" x14ac:dyDescent="0.35">
      <c r="A127" s="97">
        <v>24</v>
      </c>
      <c r="B127" s="98" t="s">
        <v>541</v>
      </c>
      <c r="C127" s="99" t="s">
        <v>542</v>
      </c>
      <c r="D127" s="100" t="s">
        <v>58</v>
      </c>
      <c r="E127" s="10">
        <v>5400000000</v>
      </c>
      <c r="F127" s="7">
        <v>5342969000</v>
      </c>
      <c r="G127" s="1" t="s">
        <v>543</v>
      </c>
      <c r="H127" s="1" t="s">
        <v>544</v>
      </c>
      <c r="I127" s="3">
        <v>45483</v>
      </c>
      <c r="J127" s="101">
        <v>3973586000</v>
      </c>
      <c r="K127" s="107">
        <v>1</v>
      </c>
      <c r="L127" s="101" t="s">
        <v>545</v>
      </c>
      <c r="M127" s="3">
        <v>45488</v>
      </c>
      <c r="N127" s="101">
        <v>4369883000</v>
      </c>
      <c r="O127" s="107">
        <v>120</v>
      </c>
      <c r="P127" s="3">
        <v>45485</v>
      </c>
      <c r="Q127" s="3">
        <v>45604</v>
      </c>
      <c r="R127" s="80" t="s">
        <v>16</v>
      </c>
      <c r="S127" s="80"/>
      <c r="T127" s="80"/>
      <c r="U127" s="80"/>
      <c r="V127" s="4">
        <v>1310964900</v>
      </c>
      <c r="W127" s="104">
        <f t="shared" si="16"/>
        <v>0.24277127777777777</v>
      </c>
      <c r="X127" s="104">
        <f t="shared" si="17"/>
        <v>0.3</v>
      </c>
      <c r="Y127" s="105" t="s">
        <v>390</v>
      </c>
      <c r="Z127" s="80" t="s">
        <v>161</v>
      </c>
      <c r="AA127" s="106" t="s">
        <v>406</v>
      </c>
      <c r="AB127" s="5" t="s">
        <v>417</v>
      </c>
      <c r="AC127" s="5" t="s">
        <v>408</v>
      </c>
      <c r="AD127" s="5" t="s">
        <v>418</v>
      </c>
    </row>
    <row r="128" spans="1:30" ht="43.5" x14ac:dyDescent="0.35">
      <c r="A128" s="97">
        <v>25</v>
      </c>
      <c r="B128" s="98" t="s">
        <v>546</v>
      </c>
      <c r="C128" s="99" t="s">
        <v>547</v>
      </c>
      <c r="D128" s="100" t="s">
        <v>71</v>
      </c>
      <c r="E128" s="10">
        <v>3750000000</v>
      </c>
      <c r="F128" s="7">
        <v>3719530000</v>
      </c>
      <c r="G128" s="1" t="s">
        <v>543</v>
      </c>
      <c r="H128" s="1" t="s">
        <v>548</v>
      </c>
      <c r="I128" s="3">
        <v>45483</v>
      </c>
      <c r="J128" s="101">
        <v>2754404000</v>
      </c>
      <c r="K128" s="107">
        <v>1</v>
      </c>
      <c r="L128" s="101" t="s">
        <v>549</v>
      </c>
      <c r="M128" s="3">
        <v>45488</v>
      </c>
      <c r="N128" s="101">
        <v>3029844000</v>
      </c>
      <c r="O128" s="107">
        <v>120</v>
      </c>
      <c r="P128" s="3">
        <v>45483</v>
      </c>
      <c r="Q128" s="3">
        <v>45602</v>
      </c>
      <c r="R128" s="80" t="s">
        <v>16</v>
      </c>
      <c r="S128" s="80"/>
      <c r="T128" s="80"/>
      <c r="U128" s="80"/>
      <c r="V128" s="4">
        <v>908953200</v>
      </c>
      <c r="W128" s="104">
        <f t="shared" si="16"/>
        <v>0.24238752</v>
      </c>
      <c r="X128" s="104">
        <f t="shared" si="17"/>
        <v>0.3</v>
      </c>
      <c r="Y128" s="105" t="s">
        <v>390</v>
      </c>
      <c r="Z128" s="80" t="s">
        <v>161</v>
      </c>
      <c r="AA128" s="106" t="s">
        <v>406</v>
      </c>
      <c r="AB128" s="5" t="s">
        <v>417</v>
      </c>
      <c r="AC128" s="5" t="s">
        <v>408</v>
      </c>
      <c r="AD128" s="5" t="s">
        <v>550</v>
      </c>
    </row>
    <row r="129" spans="1:30" ht="43.5" x14ac:dyDescent="0.35">
      <c r="A129" s="97">
        <v>26</v>
      </c>
      <c r="B129" s="98" t="s">
        <v>551</v>
      </c>
      <c r="C129" s="99" t="s">
        <v>552</v>
      </c>
      <c r="D129" s="100" t="s">
        <v>70</v>
      </c>
      <c r="E129" s="10">
        <v>3687500000</v>
      </c>
      <c r="F129" s="7">
        <v>3580658000</v>
      </c>
      <c r="G129" s="1" t="s">
        <v>543</v>
      </c>
      <c r="H129" s="1" t="s">
        <v>553</v>
      </c>
      <c r="I129" s="3">
        <v>45483</v>
      </c>
      <c r="J129" s="101">
        <v>2775693000</v>
      </c>
      <c r="K129" s="107">
        <v>1</v>
      </c>
      <c r="L129" s="101" t="s">
        <v>554</v>
      </c>
      <c r="M129" s="3">
        <v>45488</v>
      </c>
      <c r="N129" s="101">
        <v>3053263000</v>
      </c>
      <c r="O129" s="107">
        <v>120</v>
      </c>
      <c r="P129" s="3">
        <v>45483</v>
      </c>
      <c r="Q129" s="3">
        <v>45602</v>
      </c>
      <c r="R129" s="80" t="s">
        <v>16</v>
      </c>
      <c r="S129" s="80"/>
      <c r="T129" s="80"/>
      <c r="U129" s="80"/>
      <c r="V129" s="4">
        <v>915978900</v>
      </c>
      <c r="W129" s="104">
        <f t="shared" si="16"/>
        <v>0.24840105762711864</v>
      </c>
      <c r="X129" s="104">
        <f t="shared" si="17"/>
        <v>0.3</v>
      </c>
      <c r="Y129" s="105" t="s">
        <v>390</v>
      </c>
      <c r="Z129" s="80" t="s">
        <v>161</v>
      </c>
      <c r="AA129" s="106" t="s">
        <v>406</v>
      </c>
      <c r="AB129" s="5" t="s">
        <v>417</v>
      </c>
      <c r="AC129" s="5" t="s">
        <v>408</v>
      </c>
      <c r="AD129" s="5" t="s">
        <v>555</v>
      </c>
    </row>
    <row r="130" spans="1:30" ht="43.5" x14ac:dyDescent="0.35">
      <c r="A130" s="97">
        <v>27</v>
      </c>
      <c r="B130" s="98" t="s">
        <v>556</v>
      </c>
      <c r="C130" s="99" t="s">
        <v>557</v>
      </c>
      <c r="D130" s="100" t="s">
        <v>558</v>
      </c>
      <c r="E130" s="10">
        <v>5625000000</v>
      </c>
      <c r="F130" s="7">
        <v>5484905000</v>
      </c>
      <c r="G130" s="1" t="s">
        <v>543</v>
      </c>
      <c r="H130" s="1" t="s">
        <v>559</v>
      </c>
      <c r="I130" s="3">
        <v>45483</v>
      </c>
      <c r="J130" s="101">
        <v>4218336000</v>
      </c>
      <c r="K130" s="107">
        <v>1</v>
      </c>
      <c r="L130" s="101" t="s">
        <v>560</v>
      </c>
      <c r="M130" s="3">
        <v>45488</v>
      </c>
      <c r="N130" s="101">
        <v>4631550000</v>
      </c>
      <c r="O130" s="107">
        <v>120</v>
      </c>
      <c r="P130" s="3">
        <v>45483</v>
      </c>
      <c r="Q130" s="3">
        <v>45602</v>
      </c>
      <c r="R130" s="80" t="s">
        <v>16</v>
      </c>
      <c r="S130" s="80"/>
      <c r="T130" s="80"/>
      <c r="U130" s="80"/>
      <c r="V130" s="4">
        <v>1389465000</v>
      </c>
      <c r="W130" s="104">
        <f t="shared" si="16"/>
        <v>0.24701600000000001</v>
      </c>
      <c r="X130" s="104">
        <f t="shared" si="17"/>
        <v>0.3</v>
      </c>
      <c r="Y130" s="105" t="s">
        <v>390</v>
      </c>
      <c r="Z130" s="80" t="s">
        <v>161</v>
      </c>
      <c r="AA130" s="106" t="s">
        <v>406</v>
      </c>
      <c r="AB130" s="5" t="s">
        <v>417</v>
      </c>
      <c r="AC130" s="5" t="s">
        <v>408</v>
      </c>
      <c r="AD130" s="5" t="s">
        <v>561</v>
      </c>
    </row>
    <row r="131" spans="1:30" x14ac:dyDescent="0.35">
      <c r="A131" s="97"/>
      <c r="B131" s="110" t="s">
        <v>562</v>
      </c>
      <c r="C131" s="99"/>
      <c r="D131" s="100"/>
      <c r="E131" s="10"/>
      <c r="F131" s="7"/>
      <c r="G131" s="1"/>
      <c r="H131" s="1"/>
      <c r="I131" s="3"/>
      <c r="J131" s="101"/>
      <c r="K131" s="107"/>
      <c r="L131" s="101"/>
      <c r="M131" s="3"/>
      <c r="N131" s="101"/>
      <c r="O131" s="107"/>
      <c r="P131" s="3"/>
      <c r="Q131" s="3"/>
      <c r="R131" s="80"/>
      <c r="S131" s="80"/>
      <c r="T131" s="80"/>
      <c r="U131" s="80"/>
      <c r="V131" s="80"/>
      <c r="W131" s="104"/>
      <c r="X131" s="104"/>
      <c r="Y131" s="105"/>
      <c r="Z131" s="80"/>
      <c r="AA131" s="80"/>
      <c r="AB131" s="5"/>
      <c r="AC131" s="5"/>
      <c r="AD131" s="111"/>
    </row>
    <row r="132" spans="1:30" x14ac:dyDescent="0.35">
      <c r="A132" s="97">
        <v>1</v>
      </c>
      <c r="B132" s="75" t="s">
        <v>563</v>
      </c>
      <c r="C132" s="76" t="s">
        <v>564</v>
      </c>
      <c r="D132" s="77" t="s">
        <v>66</v>
      </c>
      <c r="E132" s="10">
        <v>200000000</v>
      </c>
      <c r="F132" s="7">
        <v>184016000</v>
      </c>
      <c r="G132" s="3" t="s">
        <v>95</v>
      </c>
      <c r="H132" s="75" t="s">
        <v>565</v>
      </c>
      <c r="I132" s="3">
        <v>45519</v>
      </c>
      <c r="J132" s="101">
        <v>181325000</v>
      </c>
      <c r="K132" s="80"/>
      <c r="L132" s="80"/>
      <c r="M132" s="3"/>
      <c r="N132" s="80"/>
      <c r="O132" s="107">
        <v>60</v>
      </c>
      <c r="P132" s="3">
        <v>45519</v>
      </c>
      <c r="Q132" s="3">
        <v>45578</v>
      </c>
      <c r="R132" s="80" t="s">
        <v>16</v>
      </c>
      <c r="S132" s="3"/>
      <c r="T132" s="3"/>
      <c r="U132" s="80"/>
      <c r="V132" s="80"/>
      <c r="W132" s="104"/>
      <c r="X132" s="104"/>
      <c r="Y132" s="105" t="s">
        <v>566</v>
      </c>
      <c r="Z132" s="80" t="s">
        <v>161</v>
      </c>
      <c r="AA132" s="106" t="s">
        <v>406</v>
      </c>
      <c r="AB132" s="1" t="s">
        <v>462</v>
      </c>
      <c r="AC132" s="1" t="s">
        <v>409</v>
      </c>
      <c r="AD132" s="5" t="s">
        <v>567</v>
      </c>
    </row>
    <row r="133" spans="1:30" ht="29" x14ac:dyDescent="0.35">
      <c r="A133" s="97">
        <v>2</v>
      </c>
      <c r="B133" s="75" t="s">
        <v>568</v>
      </c>
      <c r="C133" s="76" t="s">
        <v>569</v>
      </c>
      <c r="D133" s="77" t="s">
        <v>64</v>
      </c>
      <c r="E133" s="10">
        <v>200000000</v>
      </c>
      <c r="F133" s="7">
        <v>188929000</v>
      </c>
      <c r="G133" s="1" t="s">
        <v>380</v>
      </c>
      <c r="H133" s="1" t="s">
        <v>570</v>
      </c>
      <c r="I133" s="3">
        <v>45540</v>
      </c>
      <c r="J133" s="101">
        <v>188180000</v>
      </c>
      <c r="K133" s="80"/>
      <c r="L133" s="80"/>
      <c r="M133" s="80"/>
      <c r="N133" s="80"/>
      <c r="O133" s="107">
        <v>60</v>
      </c>
      <c r="P133" s="3">
        <v>45540</v>
      </c>
      <c r="Q133" s="3">
        <v>45599</v>
      </c>
      <c r="R133" s="80" t="s">
        <v>16</v>
      </c>
      <c r="S133" s="3"/>
      <c r="T133" s="2"/>
      <c r="U133" s="80"/>
      <c r="V133" s="80"/>
      <c r="W133" s="104"/>
      <c r="X133" s="104"/>
      <c r="Y133" s="105"/>
      <c r="Z133" s="80"/>
      <c r="AA133" s="80"/>
      <c r="AB133" s="1" t="s">
        <v>418</v>
      </c>
      <c r="AC133" s="1" t="s">
        <v>409</v>
      </c>
      <c r="AD133" s="5" t="s">
        <v>571</v>
      </c>
    </row>
    <row r="134" spans="1:30" x14ac:dyDescent="0.35">
      <c r="A134" s="97">
        <f t="shared" ref="A134:A138" si="18">A133+1</f>
        <v>3</v>
      </c>
      <c r="B134" s="75" t="s">
        <v>572</v>
      </c>
      <c r="C134" s="76" t="s">
        <v>573</v>
      </c>
      <c r="D134" s="77" t="s">
        <v>64</v>
      </c>
      <c r="E134" s="10">
        <v>100000000</v>
      </c>
      <c r="F134" s="7">
        <v>94927000</v>
      </c>
      <c r="G134" s="1" t="s">
        <v>230</v>
      </c>
      <c r="H134" s="1" t="s">
        <v>574</v>
      </c>
      <c r="I134" s="3">
        <v>45505</v>
      </c>
      <c r="J134" s="101">
        <v>94372000</v>
      </c>
      <c r="K134" s="2"/>
      <c r="L134" s="80"/>
      <c r="M134" s="80"/>
      <c r="N134" s="80"/>
      <c r="O134" s="107">
        <v>30</v>
      </c>
      <c r="P134" s="3">
        <v>45505</v>
      </c>
      <c r="Q134" s="3">
        <v>45534</v>
      </c>
      <c r="R134" s="80"/>
      <c r="S134" s="3" t="s">
        <v>575</v>
      </c>
      <c r="T134" s="2">
        <v>45516</v>
      </c>
      <c r="U134" s="80">
        <v>100</v>
      </c>
      <c r="V134" s="80"/>
      <c r="W134" s="104"/>
      <c r="X134" s="104"/>
      <c r="Y134" s="105" t="s">
        <v>566</v>
      </c>
      <c r="Z134" s="80" t="s">
        <v>161</v>
      </c>
      <c r="AA134" s="106" t="s">
        <v>406</v>
      </c>
      <c r="AB134" s="1" t="s">
        <v>418</v>
      </c>
      <c r="AC134" s="1" t="s">
        <v>409</v>
      </c>
      <c r="AD134" s="5" t="s">
        <v>576</v>
      </c>
    </row>
    <row r="135" spans="1:30" x14ac:dyDescent="0.35">
      <c r="A135" s="97">
        <f t="shared" si="18"/>
        <v>4</v>
      </c>
      <c r="B135" s="75" t="s">
        <v>577</v>
      </c>
      <c r="C135" s="76" t="s">
        <v>64</v>
      </c>
      <c r="D135" s="77" t="s">
        <v>64</v>
      </c>
      <c r="E135" s="10">
        <v>200000000</v>
      </c>
      <c r="F135" s="7">
        <v>189181000</v>
      </c>
      <c r="G135" s="1" t="s">
        <v>578</v>
      </c>
      <c r="H135" s="1" t="s">
        <v>579</v>
      </c>
      <c r="I135" s="3">
        <v>45552</v>
      </c>
      <c r="J135" s="101">
        <v>188625000</v>
      </c>
      <c r="K135" s="2"/>
      <c r="L135" s="80"/>
      <c r="M135" s="80"/>
      <c r="N135" s="80"/>
      <c r="O135" s="107">
        <v>60</v>
      </c>
      <c r="P135" s="3">
        <v>45552</v>
      </c>
      <c r="Q135" s="3">
        <v>45611</v>
      </c>
      <c r="R135" s="80" t="s">
        <v>16</v>
      </c>
      <c r="S135" s="3"/>
      <c r="T135" s="2"/>
      <c r="U135" s="80"/>
      <c r="V135" s="80"/>
      <c r="W135" s="104"/>
      <c r="X135" s="104"/>
      <c r="Y135" s="105" t="s">
        <v>566</v>
      </c>
      <c r="Z135" s="80" t="s">
        <v>161</v>
      </c>
      <c r="AA135" s="106" t="s">
        <v>406</v>
      </c>
      <c r="AB135" s="1" t="s">
        <v>418</v>
      </c>
      <c r="AC135" s="1" t="s">
        <v>409</v>
      </c>
      <c r="AD135" s="5" t="s">
        <v>580</v>
      </c>
    </row>
    <row r="136" spans="1:30" x14ac:dyDescent="0.35">
      <c r="A136" s="97">
        <f t="shared" si="18"/>
        <v>5</v>
      </c>
      <c r="B136" s="75" t="s">
        <v>581</v>
      </c>
      <c r="C136" s="76" t="s">
        <v>518</v>
      </c>
      <c r="D136" s="77" t="s">
        <v>66</v>
      </c>
      <c r="E136" s="10">
        <v>150000000</v>
      </c>
      <c r="F136" s="7">
        <v>143395000</v>
      </c>
      <c r="G136" s="1" t="s">
        <v>582</v>
      </c>
      <c r="H136" s="1" t="s">
        <v>583</v>
      </c>
      <c r="I136" s="3">
        <v>45432</v>
      </c>
      <c r="J136" s="101">
        <v>142556000</v>
      </c>
      <c r="K136" s="80"/>
      <c r="L136" s="80"/>
      <c r="M136" s="80"/>
      <c r="N136" s="80"/>
      <c r="O136" s="107">
        <v>30</v>
      </c>
      <c r="P136" s="3">
        <v>45432</v>
      </c>
      <c r="Q136" s="3">
        <v>45461</v>
      </c>
      <c r="R136" s="80"/>
      <c r="S136" s="3" t="s">
        <v>584</v>
      </c>
      <c r="T136" s="3">
        <v>45453</v>
      </c>
      <c r="U136" s="80">
        <v>100</v>
      </c>
      <c r="V136" s="4">
        <v>142556000</v>
      </c>
      <c r="W136" s="104">
        <f t="shared" si="16"/>
        <v>0.95037333333333329</v>
      </c>
      <c r="X136" s="104" t="e">
        <f>(V136/N136)*100%</f>
        <v>#DIV/0!</v>
      </c>
      <c r="Y136" s="105" t="s">
        <v>566</v>
      </c>
      <c r="Z136" s="80" t="s">
        <v>161</v>
      </c>
      <c r="AA136" s="106" t="s">
        <v>406</v>
      </c>
      <c r="AB136" s="1" t="s">
        <v>462</v>
      </c>
      <c r="AC136" s="1" t="s">
        <v>409</v>
      </c>
      <c r="AD136" s="5" t="s">
        <v>580</v>
      </c>
    </row>
    <row r="137" spans="1:30" x14ac:dyDescent="0.35">
      <c r="A137" s="97">
        <f t="shared" si="18"/>
        <v>6</v>
      </c>
      <c r="B137" s="75" t="s">
        <v>585</v>
      </c>
      <c r="C137" s="76" t="s">
        <v>64</v>
      </c>
      <c r="D137" s="77" t="s">
        <v>64</v>
      </c>
      <c r="E137" s="10">
        <v>100000000</v>
      </c>
      <c r="F137" s="7">
        <v>94928000</v>
      </c>
      <c r="G137" s="1" t="s">
        <v>578</v>
      </c>
      <c r="H137" s="1" t="s">
        <v>586</v>
      </c>
      <c r="I137" s="3">
        <v>45510</v>
      </c>
      <c r="J137" s="101">
        <v>94376000</v>
      </c>
      <c r="K137" s="80"/>
      <c r="L137" s="80"/>
      <c r="M137" s="80"/>
      <c r="N137" s="80"/>
      <c r="O137" s="107">
        <v>30</v>
      </c>
      <c r="P137" s="3">
        <v>45510</v>
      </c>
      <c r="Q137" s="3">
        <v>45539</v>
      </c>
      <c r="R137" s="80"/>
      <c r="S137" s="3" t="s">
        <v>587</v>
      </c>
      <c r="T137" s="3">
        <v>45539</v>
      </c>
      <c r="U137" s="80">
        <v>100</v>
      </c>
      <c r="V137" s="80"/>
      <c r="W137" s="104"/>
      <c r="X137" s="104"/>
      <c r="Y137" s="105" t="s">
        <v>566</v>
      </c>
      <c r="Z137" s="80" t="s">
        <v>161</v>
      </c>
      <c r="AA137" s="106" t="s">
        <v>406</v>
      </c>
      <c r="AB137" s="1" t="s">
        <v>418</v>
      </c>
      <c r="AC137" s="1" t="s">
        <v>409</v>
      </c>
      <c r="AD137" s="5" t="s">
        <v>588</v>
      </c>
    </row>
    <row r="138" spans="1:30" x14ac:dyDescent="0.35">
      <c r="A138" s="97">
        <f t="shared" si="18"/>
        <v>7</v>
      </c>
      <c r="B138" s="75" t="s">
        <v>589</v>
      </c>
      <c r="C138" s="76" t="s">
        <v>590</v>
      </c>
      <c r="D138" s="77" t="s">
        <v>57</v>
      </c>
      <c r="E138" s="10">
        <v>175000000</v>
      </c>
      <c r="F138" s="7">
        <v>165135000</v>
      </c>
      <c r="G138" s="1" t="s">
        <v>97</v>
      </c>
      <c r="H138" s="1" t="s">
        <v>591</v>
      </c>
      <c r="I138" s="3">
        <v>45462</v>
      </c>
      <c r="J138" s="101">
        <v>167700000</v>
      </c>
      <c r="K138" s="80"/>
      <c r="L138" s="80"/>
      <c r="M138" s="80"/>
      <c r="N138" s="80"/>
      <c r="O138" s="107">
        <v>30</v>
      </c>
      <c r="P138" s="3">
        <v>45462</v>
      </c>
      <c r="Q138" s="3">
        <v>45491</v>
      </c>
      <c r="R138" s="80"/>
      <c r="S138" s="3" t="s">
        <v>592</v>
      </c>
      <c r="T138" s="2">
        <v>45491</v>
      </c>
      <c r="U138" s="80">
        <v>100</v>
      </c>
      <c r="V138" s="80"/>
      <c r="W138" s="104"/>
      <c r="X138" s="104"/>
      <c r="Y138" s="105" t="s">
        <v>566</v>
      </c>
      <c r="Z138" s="80" t="s">
        <v>161</v>
      </c>
      <c r="AA138" s="106" t="s">
        <v>406</v>
      </c>
      <c r="AB138" s="1" t="s">
        <v>418</v>
      </c>
      <c r="AC138" s="1" t="s">
        <v>409</v>
      </c>
      <c r="AD138" s="5" t="s">
        <v>567</v>
      </c>
    </row>
    <row r="139" spans="1:30" x14ac:dyDescent="0.35">
      <c r="A139" s="112" t="s">
        <v>593</v>
      </c>
      <c r="B139" s="113"/>
      <c r="C139" s="76"/>
      <c r="D139" s="77"/>
      <c r="E139" s="80"/>
      <c r="F139" s="7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104"/>
      <c r="X139" s="104"/>
      <c r="Y139" s="80"/>
      <c r="Z139" s="80"/>
      <c r="AA139" s="80"/>
      <c r="AB139" s="106"/>
      <c r="AC139" s="106"/>
      <c r="AD139" s="111"/>
    </row>
    <row r="140" spans="1:30" x14ac:dyDescent="0.35">
      <c r="A140" s="97">
        <v>1</v>
      </c>
      <c r="B140" s="75" t="s">
        <v>594</v>
      </c>
      <c r="C140" s="76" t="s">
        <v>64</v>
      </c>
      <c r="D140" s="77" t="s">
        <v>64</v>
      </c>
      <c r="E140" s="10">
        <v>200000000</v>
      </c>
      <c r="F140" s="7">
        <v>188690000</v>
      </c>
      <c r="G140" s="1" t="s">
        <v>595</v>
      </c>
      <c r="H140" s="1" t="s">
        <v>596</v>
      </c>
      <c r="I140" s="3">
        <v>45519</v>
      </c>
      <c r="J140" s="101">
        <v>188042000</v>
      </c>
      <c r="K140" s="80"/>
      <c r="L140" s="80"/>
      <c r="M140" s="80"/>
      <c r="N140" s="80"/>
      <c r="O140" s="107">
        <v>60</v>
      </c>
      <c r="P140" s="3">
        <v>45519</v>
      </c>
      <c r="Q140" s="3">
        <v>45578</v>
      </c>
      <c r="R140" s="80" t="s">
        <v>16</v>
      </c>
      <c r="S140" s="6"/>
      <c r="T140" s="2"/>
      <c r="U140" s="80"/>
      <c r="V140" s="80"/>
      <c r="W140" s="104"/>
      <c r="X140" s="104"/>
      <c r="Y140" s="80" t="s">
        <v>566</v>
      </c>
      <c r="Z140" s="80" t="s">
        <v>161</v>
      </c>
      <c r="AA140" s="106" t="s">
        <v>406</v>
      </c>
      <c r="AB140" s="5" t="s">
        <v>462</v>
      </c>
      <c r="AC140" s="5" t="s">
        <v>409</v>
      </c>
      <c r="AD140" s="9" t="s">
        <v>576</v>
      </c>
    </row>
    <row r="141" spans="1:30" ht="29" x14ac:dyDescent="0.35">
      <c r="A141" s="97">
        <f t="shared" ref="A141:A159" si="19">A140+1</f>
        <v>2</v>
      </c>
      <c r="B141" s="76" t="s">
        <v>597</v>
      </c>
      <c r="C141" s="76" t="s">
        <v>78</v>
      </c>
      <c r="D141" s="77" t="s">
        <v>66</v>
      </c>
      <c r="E141" s="10">
        <v>200000000</v>
      </c>
      <c r="F141" s="7">
        <v>186852000</v>
      </c>
      <c r="G141" s="1" t="s">
        <v>598</v>
      </c>
      <c r="H141" s="1" t="s">
        <v>599</v>
      </c>
      <c r="I141" s="3">
        <v>45432</v>
      </c>
      <c r="J141" s="101">
        <v>185981000</v>
      </c>
      <c r="K141" s="80"/>
      <c r="L141" s="80"/>
      <c r="M141" s="80"/>
      <c r="N141" s="80"/>
      <c r="O141" s="107">
        <v>75</v>
      </c>
      <c r="P141" s="3">
        <v>45432</v>
      </c>
      <c r="Q141" s="3">
        <v>45506</v>
      </c>
      <c r="R141" s="80"/>
      <c r="S141" s="114" t="s">
        <v>600</v>
      </c>
      <c r="T141" s="3">
        <v>45505</v>
      </c>
      <c r="U141" s="80">
        <v>100</v>
      </c>
      <c r="V141" s="80"/>
      <c r="W141" s="104"/>
      <c r="X141" s="104"/>
      <c r="Y141" s="80" t="s">
        <v>566</v>
      </c>
      <c r="Z141" s="80" t="s">
        <v>161</v>
      </c>
      <c r="AA141" s="106" t="s">
        <v>406</v>
      </c>
      <c r="AB141" s="5" t="s">
        <v>462</v>
      </c>
      <c r="AC141" s="5" t="s">
        <v>409</v>
      </c>
      <c r="AD141" s="9" t="s">
        <v>601</v>
      </c>
    </row>
    <row r="142" spans="1:30" ht="29" x14ac:dyDescent="0.35">
      <c r="A142" s="97">
        <f t="shared" si="19"/>
        <v>3</v>
      </c>
      <c r="B142" s="75" t="s">
        <v>602</v>
      </c>
      <c r="C142" s="76" t="s">
        <v>573</v>
      </c>
      <c r="D142" s="77" t="s">
        <v>64</v>
      </c>
      <c r="E142" s="10">
        <v>200000000</v>
      </c>
      <c r="F142" s="7">
        <v>188845000</v>
      </c>
      <c r="G142" s="1" t="s">
        <v>103</v>
      </c>
      <c r="H142" s="1" t="s">
        <v>603</v>
      </c>
      <c r="I142" s="3">
        <v>45356</v>
      </c>
      <c r="J142" s="101">
        <v>188297000</v>
      </c>
      <c r="K142" s="80"/>
      <c r="L142" s="80"/>
      <c r="M142" s="80"/>
      <c r="N142" s="80"/>
      <c r="O142" s="107">
        <v>60</v>
      </c>
      <c r="P142" s="3">
        <v>45356</v>
      </c>
      <c r="Q142" s="3">
        <v>45415</v>
      </c>
      <c r="R142" s="80"/>
      <c r="S142" s="114" t="s">
        <v>604</v>
      </c>
      <c r="T142" s="3">
        <v>45415</v>
      </c>
      <c r="U142" s="80">
        <v>100</v>
      </c>
      <c r="V142" s="4">
        <v>188297000</v>
      </c>
      <c r="W142" s="104">
        <f t="shared" si="16"/>
        <v>0.94148500000000002</v>
      </c>
      <c r="X142" s="104" t="e">
        <f t="shared" si="17"/>
        <v>#DIV/0!</v>
      </c>
      <c r="Y142" s="80" t="s">
        <v>566</v>
      </c>
      <c r="Z142" s="80" t="s">
        <v>161</v>
      </c>
      <c r="AA142" s="106" t="s">
        <v>406</v>
      </c>
      <c r="AB142" s="5" t="s">
        <v>462</v>
      </c>
      <c r="AC142" s="5" t="s">
        <v>409</v>
      </c>
      <c r="AD142" s="9" t="s">
        <v>535</v>
      </c>
    </row>
    <row r="143" spans="1:30" x14ac:dyDescent="0.35">
      <c r="A143" s="97">
        <f t="shared" si="19"/>
        <v>4</v>
      </c>
      <c r="B143" s="75" t="s">
        <v>605</v>
      </c>
      <c r="C143" s="76" t="s">
        <v>573</v>
      </c>
      <c r="D143" s="77" t="s">
        <v>64</v>
      </c>
      <c r="E143" s="10">
        <v>400000000</v>
      </c>
      <c r="F143" s="7">
        <v>371005000</v>
      </c>
      <c r="G143" s="1" t="s">
        <v>606</v>
      </c>
      <c r="H143" s="1" t="s">
        <v>607</v>
      </c>
      <c r="I143" s="3">
        <v>45552</v>
      </c>
      <c r="J143" s="101">
        <v>359781000</v>
      </c>
      <c r="K143" s="80"/>
      <c r="L143" s="80"/>
      <c r="M143" s="80"/>
      <c r="N143" s="80"/>
      <c r="O143" s="107">
        <v>60</v>
      </c>
      <c r="P143" s="3">
        <v>45552</v>
      </c>
      <c r="Q143" s="3">
        <v>45611</v>
      </c>
      <c r="R143" s="80" t="s">
        <v>16</v>
      </c>
      <c r="S143" s="6"/>
      <c r="T143" s="2"/>
      <c r="U143" s="80"/>
      <c r="V143" s="4"/>
      <c r="W143" s="104"/>
      <c r="X143" s="104"/>
      <c r="Y143" s="80" t="s">
        <v>566</v>
      </c>
      <c r="Z143" s="80" t="s">
        <v>161</v>
      </c>
      <c r="AA143" s="106" t="s">
        <v>406</v>
      </c>
      <c r="AB143" s="5" t="s">
        <v>417</v>
      </c>
      <c r="AC143" s="5" t="s">
        <v>409</v>
      </c>
      <c r="AD143" s="9" t="s">
        <v>567</v>
      </c>
    </row>
    <row r="144" spans="1:30" ht="29" x14ac:dyDescent="0.35">
      <c r="A144" s="97">
        <f t="shared" si="19"/>
        <v>5</v>
      </c>
      <c r="B144" s="76" t="s">
        <v>608</v>
      </c>
      <c r="C144" s="75" t="s">
        <v>66</v>
      </c>
      <c r="D144" s="98" t="s">
        <v>66</v>
      </c>
      <c r="E144" s="10">
        <v>300000000</v>
      </c>
      <c r="F144" s="7">
        <v>279603000</v>
      </c>
      <c r="G144" s="1" t="s">
        <v>609</v>
      </c>
      <c r="H144" s="1" t="s">
        <v>610</v>
      </c>
      <c r="I144" s="3">
        <v>45558</v>
      </c>
      <c r="J144" s="101">
        <v>275060000</v>
      </c>
      <c r="K144" s="80"/>
      <c r="L144" s="80"/>
      <c r="M144" s="80"/>
      <c r="N144" s="80"/>
      <c r="O144" s="107">
        <v>60</v>
      </c>
      <c r="P144" s="3">
        <v>45556</v>
      </c>
      <c r="Q144" s="3">
        <v>45617</v>
      </c>
      <c r="R144" s="80" t="s">
        <v>16</v>
      </c>
      <c r="S144" s="6"/>
      <c r="T144" s="2"/>
      <c r="U144" s="80"/>
      <c r="V144" s="4"/>
      <c r="W144" s="104"/>
      <c r="X144" s="104"/>
      <c r="Y144" s="80" t="s">
        <v>566</v>
      </c>
      <c r="Z144" s="80" t="s">
        <v>161</v>
      </c>
      <c r="AA144" s="106" t="s">
        <v>406</v>
      </c>
      <c r="AB144" s="5" t="s">
        <v>417</v>
      </c>
      <c r="AC144" s="5" t="s">
        <v>409</v>
      </c>
      <c r="AD144" s="9" t="s">
        <v>611</v>
      </c>
    </row>
    <row r="145" spans="1:30" ht="29" x14ac:dyDescent="0.35">
      <c r="A145" s="97">
        <f t="shared" si="19"/>
        <v>6</v>
      </c>
      <c r="B145" s="76" t="s">
        <v>612</v>
      </c>
      <c r="C145" s="75" t="s">
        <v>613</v>
      </c>
      <c r="D145" s="98" t="s">
        <v>614</v>
      </c>
      <c r="E145" s="10">
        <v>200000000</v>
      </c>
      <c r="F145" s="7">
        <v>187982000</v>
      </c>
      <c r="G145" s="1" t="s">
        <v>100</v>
      </c>
      <c r="H145" s="1" t="s">
        <v>615</v>
      </c>
      <c r="I145" s="3">
        <v>45475</v>
      </c>
      <c r="J145" s="101">
        <v>187763000</v>
      </c>
      <c r="K145" s="80"/>
      <c r="L145" s="80"/>
      <c r="M145" s="80"/>
      <c r="N145" s="80"/>
      <c r="O145" s="107">
        <v>45</v>
      </c>
      <c r="P145" s="3">
        <v>45475</v>
      </c>
      <c r="Q145" s="3">
        <v>45519</v>
      </c>
      <c r="R145" s="80"/>
      <c r="S145" s="1" t="s">
        <v>616</v>
      </c>
      <c r="T145" s="3">
        <v>45517</v>
      </c>
      <c r="U145" s="80">
        <v>100</v>
      </c>
      <c r="V145" s="4">
        <v>56328900</v>
      </c>
      <c r="W145" s="104">
        <f t="shared" si="16"/>
        <v>0.28164450000000002</v>
      </c>
      <c r="X145" s="104" t="e">
        <f t="shared" si="17"/>
        <v>#DIV/0!</v>
      </c>
      <c r="Y145" s="80" t="s">
        <v>566</v>
      </c>
      <c r="Z145" s="80" t="s">
        <v>161</v>
      </c>
      <c r="AA145" s="106" t="s">
        <v>406</v>
      </c>
      <c r="AB145" s="5" t="s">
        <v>462</v>
      </c>
      <c r="AC145" s="5" t="s">
        <v>409</v>
      </c>
      <c r="AD145" s="9" t="s">
        <v>617</v>
      </c>
    </row>
    <row r="146" spans="1:30" ht="29" x14ac:dyDescent="0.35">
      <c r="A146" s="97">
        <f t="shared" si="19"/>
        <v>7</v>
      </c>
      <c r="B146" s="75" t="s">
        <v>618</v>
      </c>
      <c r="C146" s="75" t="s">
        <v>619</v>
      </c>
      <c r="D146" s="98" t="s">
        <v>620</v>
      </c>
      <c r="E146" s="10">
        <v>200000000</v>
      </c>
      <c r="F146" s="7">
        <v>189540000</v>
      </c>
      <c r="G146" s="101" t="s">
        <v>598</v>
      </c>
      <c r="H146" s="101" t="s">
        <v>621</v>
      </c>
      <c r="I146" s="3">
        <v>45356</v>
      </c>
      <c r="J146" s="101">
        <v>188985000</v>
      </c>
      <c r="K146" s="80"/>
      <c r="L146" s="80"/>
      <c r="M146" s="80"/>
      <c r="N146" s="80"/>
      <c r="O146" s="107">
        <v>60</v>
      </c>
      <c r="P146" s="3">
        <v>45356</v>
      </c>
      <c r="Q146" s="3">
        <v>45415</v>
      </c>
      <c r="R146" s="80"/>
      <c r="S146" s="101" t="s">
        <v>622</v>
      </c>
      <c r="T146" s="3">
        <v>45415</v>
      </c>
      <c r="U146" s="80">
        <v>100</v>
      </c>
      <c r="V146" s="4">
        <v>188985000</v>
      </c>
      <c r="W146" s="104">
        <f t="shared" si="16"/>
        <v>0.94492500000000001</v>
      </c>
      <c r="X146" s="104" t="e">
        <f t="shared" si="17"/>
        <v>#DIV/0!</v>
      </c>
      <c r="Y146" s="80" t="s">
        <v>566</v>
      </c>
      <c r="Z146" s="80" t="s">
        <v>161</v>
      </c>
      <c r="AA146" s="106" t="s">
        <v>406</v>
      </c>
      <c r="AB146" s="5" t="s">
        <v>462</v>
      </c>
      <c r="AC146" s="5" t="s">
        <v>409</v>
      </c>
      <c r="AD146" s="9" t="s">
        <v>623</v>
      </c>
    </row>
    <row r="147" spans="1:30" x14ac:dyDescent="0.35">
      <c r="A147" s="97">
        <f t="shared" si="19"/>
        <v>8</v>
      </c>
      <c r="B147" s="75" t="s">
        <v>624</v>
      </c>
      <c r="C147" s="76" t="s">
        <v>573</v>
      </c>
      <c r="D147" s="77" t="s">
        <v>64</v>
      </c>
      <c r="E147" s="10">
        <v>200000000</v>
      </c>
      <c r="F147" s="7">
        <v>189653000</v>
      </c>
      <c r="G147" s="101" t="s">
        <v>606</v>
      </c>
      <c r="H147" s="101" t="s">
        <v>625</v>
      </c>
      <c r="I147" s="3">
        <v>45462</v>
      </c>
      <c r="J147" s="101">
        <v>188670000</v>
      </c>
      <c r="K147" s="80"/>
      <c r="L147" s="80"/>
      <c r="M147" s="80"/>
      <c r="N147" s="80"/>
      <c r="O147" s="107">
        <v>60</v>
      </c>
      <c r="P147" s="3">
        <v>45462</v>
      </c>
      <c r="Q147" s="3">
        <v>45491</v>
      </c>
      <c r="R147" s="80"/>
      <c r="S147" s="101" t="s">
        <v>626</v>
      </c>
      <c r="T147" s="3">
        <v>45491</v>
      </c>
      <c r="U147" s="80">
        <v>100</v>
      </c>
      <c r="V147" s="4">
        <v>56601000</v>
      </c>
      <c r="W147" s="104">
        <f t="shared" si="16"/>
        <v>0.28300500000000001</v>
      </c>
      <c r="X147" s="104" t="e">
        <f t="shared" si="17"/>
        <v>#DIV/0!</v>
      </c>
      <c r="Y147" s="80" t="s">
        <v>566</v>
      </c>
      <c r="Z147" s="80" t="s">
        <v>161</v>
      </c>
      <c r="AA147" s="106" t="s">
        <v>406</v>
      </c>
      <c r="AB147" s="5" t="s">
        <v>418</v>
      </c>
      <c r="AC147" s="5" t="s">
        <v>409</v>
      </c>
      <c r="AD147" s="9" t="s">
        <v>611</v>
      </c>
    </row>
    <row r="148" spans="1:30" x14ac:dyDescent="0.35">
      <c r="A148" s="97">
        <f t="shared" si="19"/>
        <v>9</v>
      </c>
      <c r="B148" s="75" t="s">
        <v>627</v>
      </c>
      <c r="C148" s="75" t="s">
        <v>628</v>
      </c>
      <c r="D148" s="77" t="s">
        <v>58</v>
      </c>
      <c r="E148" s="10">
        <v>200000000</v>
      </c>
      <c r="F148" s="7">
        <v>189789000</v>
      </c>
      <c r="G148" s="1" t="s">
        <v>508</v>
      </c>
      <c r="H148" s="1" t="s">
        <v>629</v>
      </c>
      <c r="I148" s="3">
        <v>45509</v>
      </c>
      <c r="J148" s="101">
        <v>189270000</v>
      </c>
      <c r="K148" s="80"/>
      <c r="L148" s="80"/>
      <c r="M148" s="80"/>
      <c r="N148" s="80"/>
      <c r="O148" s="107">
        <v>30</v>
      </c>
      <c r="P148" s="3">
        <v>45509</v>
      </c>
      <c r="Q148" s="3">
        <v>45538</v>
      </c>
      <c r="R148" s="80"/>
      <c r="S148" s="101" t="s">
        <v>630</v>
      </c>
      <c r="T148" s="2">
        <v>45538</v>
      </c>
      <c r="U148" s="80">
        <v>100</v>
      </c>
      <c r="V148" s="4"/>
      <c r="W148" s="104"/>
      <c r="X148" s="104"/>
      <c r="Y148" s="80" t="s">
        <v>566</v>
      </c>
      <c r="Z148" s="80" t="s">
        <v>161</v>
      </c>
      <c r="AA148" s="106" t="s">
        <v>406</v>
      </c>
      <c r="AB148" s="5" t="s">
        <v>418</v>
      </c>
      <c r="AC148" s="5" t="s">
        <v>409</v>
      </c>
      <c r="AD148" s="9" t="s">
        <v>631</v>
      </c>
    </row>
    <row r="149" spans="1:30" x14ac:dyDescent="0.35">
      <c r="A149" s="97">
        <f t="shared" si="19"/>
        <v>10</v>
      </c>
      <c r="B149" s="76" t="s">
        <v>632</v>
      </c>
      <c r="C149" s="76" t="s">
        <v>633</v>
      </c>
      <c r="D149" s="77" t="s">
        <v>634</v>
      </c>
      <c r="E149" s="10">
        <v>200000000</v>
      </c>
      <c r="F149" s="7">
        <v>182559000</v>
      </c>
      <c r="G149" s="101" t="s">
        <v>99</v>
      </c>
      <c r="H149" s="101" t="s">
        <v>635</v>
      </c>
      <c r="I149" s="3">
        <v>45463</v>
      </c>
      <c r="J149" s="101">
        <v>182126000</v>
      </c>
      <c r="K149" s="80"/>
      <c r="L149" s="80"/>
      <c r="M149" s="80"/>
      <c r="N149" s="80"/>
      <c r="O149" s="107">
        <v>60</v>
      </c>
      <c r="P149" s="3">
        <v>45463</v>
      </c>
      <c r="Q149" s="3">
        <v>45522</v>
      </c>
      <c r="R149" s="80"/>
      <c r="S149" s="101" t="s">
        <v>636</v>
      </c>
      <c r="T149" s="3">
        <v>45519</v>
      </c>
      <c r="U149" s="80">
        <v>100</v>
      </c>
      <c r="V149" s="4">
        <v>54637800</v>
      </c>
      <c r="W149" s="104">
        <f t="shared" si="16"/>
        <v>0.27318900000000002</v>
      </c>
      <c r="X149" s="104" t="e">
        <f t="shared" si="17"/>
        <v>#DIV/0!</v>
      </c>
      <c r="Y149" s="80" t="s">
        <v>566</v>
      </c>
      <c r="Z149" s="80" t="s">
        <v>161</v>
      </c>
      <c r="AA149" s="106" t="s">
        <v>406</v>
      </c>
      <c r="AB149" s="5" t="s">
        <v>462</v>
      </c>
      <c r="AC149" s="5" t="s">
        <v>409</v>
      </c>
      <c r="AD149" s="9" t="s">
        <v>637</v>
      </c>
    </row>
    <row r="150" spans="1:30" ht="29" x14ac:dyDescent="0.35">
      <c r="A150" s="97">
        <f t="shared" si="19"/>
        <v>11</v>
      </c>
      <c r="B150" s="76" t="s">
        <v>638</v>
      </c>
      <c r="C150" s="75" t="s">
        <v>639</v>
      </c>
      <c r="D150" s="77" t="s">
        <v>429</v>
      </c>
      <c r="E150" s="10">
        <v>200000000</v>
      </c>
      <c r="F150" s="7">
        <v>186584000</v>
      </c>
      <c r="G150" s="101" t="s">
        <v>99</v>
      </c>
      <c r="H150" s="101" t="s">
        <v>640</v>
      </c>
      <c r="I150" s="3">
        <v>45446</v>
      </c>
      <c r="J150" s="101">
        <v>186253000</v>
      </c>
      <c r="K150" s="80"/>
      <c r="L150" s="80"/>
      <c r="M150" s="80"/>
      <c r="N150" s="80"/>
      <c r="O150" s="107">
        <v>60</v>
      </c>
      <c r="P150" s="3">
        <v>45446</v>
      </c>
      <c r="Q150" s="3">
        <v>45505</v>
      </c>
      <c r="R150" s="80"/>
      <c r="S150" s="101" t="s">
        <v>641</v>
      </c>
      <c r="T150" s="3">
        <v>45505</v>
      </c>
      <c r="U150" s="80">
        <v>100</v>
      </c>
      <c r="V150" s="4"/>
      <c r="W150" s="104"/>
      <c r="X150" s="104"/>
      <c r="Y150" s="80" t="s">
        <v>566</v>
      </c>
      <c r="Z150" s="80" t="s">
        <v>161</v>
      </c>
      <c r="AA150" s="106" t="s">
        <v>406</v>
      </c>
      <c r="AB150" s="5" t="s">
        <v>462</v>
      </c>
      <c r="AC150" s="5" t="s">
        <v>409</v>
      </c>
      <c r="AD150" s="9" t="s">
        <v>433</v>
      </c>
    </row>
    <row r="151" spans="1:30" x14ac:dyDescent="0.35">
      <c r="A151" s="97">
        <f t="shared" si="19"/>
        <v>12</v>
      </c>
      <c r="B151" s="76" t="s">
        <v>642</v>
      </c>
      <c r="C151" s="75" t="s">
        <v>643</v>
      </c>
      <c r="D151" s="77" t="s">
        <v>558</v>
      </c>
      <c r="E151" s="10">
        <v>200000000</v>
      </c>
      <c r="F151" s="7">
        <v>190194000</v>
      </c>
      <c r="G151" s="1" t="s">
        <v>644</v>
      </c>
      <c r="H151" s="1" t="s">
        <v>645</v>
      </c>
      <c r="I151" s="3">
        <v>45497</v>
      </c>
      <c r="J151" s="101">
        <v>189755000</v>
      </c>
      <c r="K151" s="80"/>
      <c r="L151" s="80"/>
      <c r="M151" s="80"/>
      <c r="N151" s="80"/>
      <c r="O151" s="107">
        <v>60</v>
      </c>
      <c r="P151" s="3">
        <v>45497</v>
      </c>
      <c r="Q151" s="3">
        <v>45556</v>
      </c>
      <c r="R151" s="80" t="s">
        <v>16</v>
      </c>
      <c r="S151" s="6"/>
      <c r="T151" s="2"/>
      <c r="U151" s="80">
        <v>100</v>
      </c>
      <c r="V151" s="4">
        <v>56926500</v>
      </c>
      <c r="W151" s="104">
        <f t="shared" si="16"/>
        <v>0.28463250000000001</v>
      </c>
      <c r="X151" s="104" t="e">
        <f t="shared" si="17"/>
        <v>#DIV/0!</v>
      </c>
      <c r="Y151" s="80" t="s">
        <v>566</v>
      </c>
      <c r="Z151" s="80" t="s">
        <v>161</v>
      </c>
      <c r="AA151" s="106" t="s">
        <v>406</v>
      </c>
      <c r="AB151" s="5" t="s">
        <v>418</v>
      </c>
      <c r="AC151" s="5" t="s">
        <v>409</v>
      </c>
      <c r="AD151" s="9" t="s">
        <v>561</v>
      </c>
    </row>
    <row r="152" spans="1:30" ht="43.5" x14ac:dyDescent="0.35">
      <c r="A152" s="97">
        <f t="shared" si="19"/>
        <v>13</v>
      </c>
      <c r="B152" s="76" t="s">
        <v>646</v>
      </c>
      <c r="C152" s="75" t="s">
        <v>647</v>
      </c>
      <c r="D152" s="98" t="s">
        <v>648</v>
      </c>
      <c r="E152" s="10">
        <v>1970000000</v>
      </c>
      <c r="F152" s="7">
        <v>1958064000</v>
      </c>
      <c r="G152" s="1" t="s">
        <v>380</v>
      </c>
      <c r="H152" s="1" t="s">
        <v>649</v>
      </c>
      <c r="I152" s="3">
        <v>45517</v>
      </c>
      <c r="J152" s="101">
        <v>1886851000</v>
      </c>
      <c r="K152" s="80"/>
      <c r="L152" s="80"/>
      <c r="M152" s="80"/>
      <c r="N152" s="80"/>
      <c r="O152" s="107">
        <v>90</v>
      </c>
      <c r="P152" s="3">
        <v>45517</v>
      </c>
      <c r="Q152" s="3">
        <v>45606</v>
      </c>
      <c r="R152" s="80" t="s">
        <v>16</v>
      </c>
      <c r="S152" s="6"/>
      <c r="T152" s="2"/>
      <c r="U152" s="80"/>
      <c r="V152" s="4">
        <v>566055300</v>
      </c>
      <c r="W152" s="104">
        <f t="shared" si="16"/>
        <v>0.28733771573604061</v>
      </c>
      <c r="X152" s="104" t="e">
        <f t="shared" si="17"/>
        <v>#DIV/0!</v>
      </c>
      <c r="Y152" s="80" t="s">
        <v>566</v>
      </c>
      <c r="Z152" s="80" t="s">
        <v>161</v>
      </c>
      <c r="AA152" s="106" t="s">
        <v>406</v>
      </c>
      <c r="AB152" s="5" t="s">
        <v>417</v>
      </c>
      <c r="AC152" s="5" t="s">
        <v>650</v>
      </c>
      <c r="AD152" s="9" t="s">
        <v>447</v>
      </c>
    </row>
    <row r="153" spans="1:30" ht="29" x14ac:dyDescent="0.35">
      <c r="A153" s="97">
        <f t="shared" si="19"/>
        <v>14</v>
      </c>
      <c r="B153" s="76" t="s">
        <v>651</v>
      </c>
      <c r="C153" s="76" t="s">
        <v>513</v>
      </c>
      <c r="D153" s="77" t="s">
        <v>483</v>
      </c>
      <c r="E153" s="10">
        <v>2670000000</v>
      </c>
      <c r="F153" s="7">
        <v>2559777000</v>
      </c>
      <c r="G153" s="1" t="s">
        <v>104</v>
      </c>
      <c r="H153" s="1" t="s">
        <v>652</v>
      </c>
      <c r="I153" s="3">
        <v>45443</v>
      </c>
      <c r="J153" s="101">
        <v>2466041000</v>
      </c>
      <c r="K153" s="80"/>
      <c r="L153" s="80"/>
      <c r="M153" s="80"/>
      <c r="N153" s="80"/>
      <c r="O153" s="107">
        <v>90</v>
      </c>
      <c r="P153" s="3">
        <v>45443</v>
      </c>
      <c r="Q153" s="3">
        <v>45532</v>
      </c>
      <c r="R153" s="80"/>
      <c r="S153" s="1" t="s">
        <v>653</v>
      </c>
      <c r="T153" s="3">
        <v>45532</v>
      </c>
      <c r="U153" s="80">
        <v>100</v>
      </c>
      <c r="V153" s="4">
        <v>739812300</v>
      </c>
      <c r="W153" s="104">
        <f t="shared" si="16"/>
        <v>0.27708325842696629</v>
      </c>
      <c r="X153" s="104" t="e">
        <f t="shared" si="17"/>
        <v>#DIV/0!</v>
      </c>
      <c r="Y153" s="80" t="s">
        <v>566</v>
      </c>
      <c r="Z153" s="80" t="s">
        <v>161</v>
      </c>
      <c r="AA153" s="106" t="s">
        <v>406</v>
      </c>
      <c r="AB153" s="5" t="s">
        <v>417</v>
      </c>
      <c r="AC153" s="5" t="s">
        <v>650</v>
      </c>
      <c r="AD153" s="9" t="s">
        <v>654</v>
      </c>
    </row>
    <row r="154" spans="1:30" ht="43.5" x14ac:dyDescent="0.35">
      <c r="A154" s="97">
        <f t="shared" si="19"/>
        <v>15</v>
      </c>
      <c r="B154" s="75" t="s">
        <v>655</v>
      </c>
      <c r="C154" s="75" t="s">
        <v>656</v>
      </c>
      <c r="D154" s="98" t="s">
        <v>657</v>
      </c>
      <c r="E154" s="10">
        <v>2770000000</v>
      </c>
      <c r="F154" s="7">
        <v>2716281000</v>
      </c>
      <c r="G154" s="1" t="s">
        <v>451</v>
      </c>
      <c r="H154" s="1" t="s">
        <v>658</v>
      </c>
      <c r="I154" s="3">
        <v>45324</v>
      </c>
      <c r="J154" s="101">
        <v>2109456000</v>
      </c>
      <c r="K154" s="80"/>
      <c r="L154" s="80"/>
      <c r="M154" s="80"/>
      <c r="N154" s="80"/>
      <c r="O154" s="107">
        <v>90</v>
      </c>
      <c r="P154" s="3">
        <v>45324</v>
      </c>
      <c r="Q154" s="3">
        <v>45413</v>
      </c>
      <c r="R154" s="80"/>
      <c r="S154" s="1" t="s">
        <v>659</v>
      </c>
      <c r="T154" s="3">
        <v>45415</v>
      </c>
      <c r="U154" s="80">
        <v>100</v>
      </c>
      <c r="V154" s="4"/>
      <c r="W154" s="104"/>
      <c r="X154" s="104"/>
      <c r="Y154" s="80" t="s">
        <v>390</v>
      </c>
      <c r="Z154" s="80" t="s">
        <v>161</v>
      </c>
      <c r="AA154" s="106" t="s">
        <v>406</v>
      </c>
      <c r="AB154" s="5" t="s">
        <v>417</v>
      </c>
      <c r="AC154" s="5" t="s">
        <v>650</v>
      </c>
      <c r="AD154" s="9" t="s">
        <v>440</v>
      </c>
    </row>
    <row r="155" spans="1:30" ht="29" x14ac:dyDescent="0.35">
      <c r="A155" s="97">
        <f t="shared" si="19"/>
        <v>16</v>
      </c>
      <c r="B155" s="75" t="s">
        <v>660</v>
      </c>
      <c r="C155" s="75" t="s">
        <v>661</v>
      </c>
      <c r="D155" s="98" t="s">
        <v>662</v>
      </c>
      <c r="E155" s="10">
        <v>7380000000</v>
      </c>
      <c r="F155" s="7">
        <v>7374855000</v>
      </c>
      <c r="G155" s="1" t="s">
        <v>457</v>
      </c>
      <c r="H155" s="1" t="s">
        <v>663</v>
      </c>
      <c r="I155" s="3">
        <v>45379</v>
      </c>
      <c r="J155" s="101">
        <v>7138033000</v>
      </c>
      <c r="K155" s="80"/>
      <c r="L155" s="80"/>
      <c r="M155" s="80"/>
      <c r="N155" s="80"/>
      <c r="O155" s="107">
        <v>90</v>
      </c>
      <c r="P155" s="3">
        <v>45379</v>
      </c>
      <c r="Q155" s="3">
        <v>45468</v>
      </c>
      <c r="R155" s="80"/>
      <c r="S155" s="1" t="s">
        <v>664</v>
      </c>
      <c r="T155" s="3">
        <v>45475</v>
      </c>
      <c r="U155" s="80">
        <v>100</v>
      </c>
      <c r="V155" s="4">
        <v>6461937800</v>
      </c>
      <c r="W155" s="104">
        <f t="shared" si="16"/>
        <v>0.87560132791327916</v>
      </c>
      <c r="X155" s="104" t="e">
        <f t="shared" si="17"/>
        <v>#DIV/0!</v>
      </c>
      <c r="Y155" s="80" t="s">
        <v>665</v>
      </c>
      <c r="Z155" s="80" t="s">
        <v>161</v>
      </c>
      <c r="AA155" s="106" t="s">
        <v>406</v>
      </c>
      <c r="AB155" s="5" t="s">
        <v>407</v>
      </c>
      <c r="AC155" s="5" t="s">
        <v>650</v>
      </c>
      <c r="AD155" s="9" t="s">
        <v>418</v>
      </c>
    </row>
    <row r="156" spans="1:30" ht="43.5" x14ac:dyDescent="0.35">
      <c r="A156" s="97">
        <f t="shared" si="19"/>
        <v>17</v>
      </c>
      <c r="B156" s="75" t="s">
        <v>666</v>
      </c>
      <c r="C156" s="75" t="s">
        <v>667</v>
      </c>
      <c r="D156" s="98" t="s">
        <v>668</v>
      </c>
      <c r="E156" s="10">
        <v>2010000000</v>
      </c>
      <c r="F156" s="7">
        <v>1901380000</v>
      </c>
      <c r="G156" s="1" t="s">
        <v>606</v>
      </c>
      <c r="H156" s="1" t="s">
        <v>669</v>
      </c>
      <c r="I156" s="3">
        <v>45554</v>
      </c>
      <c r="J156" s="101">
        <v>1874053000</v>
      </c>
      <c r="K156" s="80"/>
      <c r="L156" s="80"/>
      <c r="M156" s="80"/>
      <c r="N156" s="80"/>
      <c r="O156" s="107">
        <v>90</v>
      </c>
      <c r="P156" s="3">
        <v>45554</v>
      </c>
      <c r="Q156" s="3">
        <v>45643</v>
      </c>
      <c r="R156" s="80" t="s">
        <v>16</v>
      </c>
      <c r="S156" s="6"/>
      <c r="T156" s="2"/>
      <c r="U156" s="80"/>
      <c r="V156" s="80"/>
      <c r="W156" s="104"/>
      <c r="X156" s="104"/>
      <c r="Y156" s="80" t="s">
        <v>665</v>
      </c>
      <c r="Z156" s="80" t="s">
        <v>161</v>
      </c>
      <c r="AA156" s="106" t="s">
        <v>406</v>
      </c>
      <c r="AB156" s="5" t="s">
        <v>417</v>
      </c>
      <c r="AC156" s="5" t="s">
        <v>650</v>
      </c>
      <c r="AD156" s="9" t="s">
        <v>409</v>
      </c>
    </row>
    <row r="157" spans="1:30" ht="29" x14ac:dyDescent="0.35">
      <c r="A157" s="97">
        <f t="shared" si="19"/>
        <v>18</v>
      </c>
      <c r="B157" s="75" t="s">
        <v>670</v>
      </c>
      <c r="C157" s="75" t="s">
        <v>671</v>
      </c>
      <c r="D157" s="77" t="s">
        <v>429</v>
      </c>
      <c r="E157" s="10">
        <f>5000000000+10000000</f>
        <v>5010000000</v>
      </c>
      <c r="F157" s="7">
        <v>4715792000</v>
      </c>
      <c r="G157" s="1" t="s">
        <v>236</v>
      </c>
      <c r="H157" s="1" t="s">
        <v>672</v>
      </c>
      <c r="I157" s="3">
        <v>44822</v>
      </c>
      <c r="J157" s="101">
        <v>4632963000</v>
      </c>
      <c r="K157" s="80"/>
      <c r="L157" s="80"/>
      <c r="M157" s="80"/>
      <c r="N157" s="80"/>
      <c r="O157" s="107">
        <v>100</v>
      </c>
      <c r="P157" s="3">
        <v>44822</v>
      </c>
      <c r="Q157" s="3">
        <v>45652</v>
      </c>
      <c r="R157" s="80" t="s">
        <v>16</v>
      </c>
      <c r="S157" s="6"/>
      <c r="T157" s="2"/>
      <c r="U157" s="80"/>
      <c r="V157" s="80"/>
      <c r="W157" s="104"/>
      <c r="X157" s="104"/>
      <c r="Y157" s="80" t="s">
        <v>665</v>
      </c>
      <c r="Z157" s="80" t="s">
        <v>161</v>
      </c>
      <c r="AA157" s="106" t="s">
        <v>406</v>
      </c>
      <c r="AB157" s="5" t="s">
        <v>417</v>
      </c>
      <c r="AC157" s="5" t="s">
        <v>650</v>
      </c>
      <c r="AD157" s="9" t="s">
        <v>673</v>
      </c>
    </row>
    <row r="158" spans="1:30" x14ac:dyDescent="0.35">
      <c r="A158" s="97">
        <f t="shared" si="19"/>
        <v>19</v>
      </c>
      <c r="B158" s="75" t="s">
        <v>674</v>
      </c>
      <c r="C158" s="75" t="s">
        <v>675</v>
      </c>
      <c r="D158" s="77" t="s">
        <v>429</v>
      </c>
      <c r="E158" s="10">
        <v>4010000000</v>
      </c>
      <c r="F158" s="7">
        <v>3879651000</v>
      </c>
      <c r="G158" s="1" t="s">
        <v>676</v>
      </c>
      <c r="H158" s="1" t="s">
        <v>677</v>
      </c>
      <c r="I158" s="3">
        <v>45545</v>
      </c>
      <c r="J158" s="101">
        <v>3865903000</v>
      </c>
      <c r="K158" s="80"/>
      <c r="L158" s="80"/>
      <c r="M158" s="80"/>
      <c r="N158" s="80"/>
      <c r="O158" s="107">
        <v>90</v>
      </c>
      <c r="P158" s="3">
        <v>45545</v>
      </c>
      <c r="Q158" s="3">
        <v>45634</v>
      </c>
      <c r="R158" s="80" t="s">
        <v>16</v>
      </c>
      <c r="S158" s="6"/>
      <c r="T158" s="2"/>
      <c r="U158" s="80"/>
      <c r="V158" s="80"/>
      <c r="W158" s="104"/>
      <c r="X158" s="104"/>
      <c r="Y158" s="80" t="s">
        <v>665</v>
      </c>
      <c r="Z158" s="80" t="s">
        <v>161</v>
      </c>
      <c r="AA158" s="106" t="s">
        <v>406</v>
      </c>
      <c r="AB158" s="5" t="s">
        <v>417</v>
      </c>
      <c r="AC158" s="5" t="s">
        <v>650</v>
      </c>
      <c r="AD158" s="9" t="s">
        <v>440</v>
      </c>
    </row>
    <row r="159" spans="1:30" x14ac:dyDescent="0.35">
      <c r="A159" s="97">
        <f t="shared" si="19"/>
        <v>20</v>
      </c>
      <c r="B159" s="75" t="s">
        <v>678</v>
      </c>
      <c r="C159" s="75" t="s">
        <v>679</v>
      </c>
      <c r="D159" s="98" t="s">
        <v>429</v>
      </c>
      <c r="E159" s="10">
        <v>4010000000</v>
      </c>
      <c r="F159" s="7">
        <v>3932188000</v>
      </c>
      <c r="G159" s="1" t="s">
        <v>606</v>
      </c>
      <c r="H159" s="1" t="s">
        <v>680</v>
      </c>
      <c r="I159" s="3">
        <v>45524</v>
      </c>
      <c r="J159" s="101">
        <v>3844926000</v>
      </c>
      <c r="K159" s="10"/>
      <c r="L159" s="10"/>
      <c r="M159" s="10"/>
      <c r="N159" s="10"/>
      <c r="O159" s="107">
        <v>120</v>
      </c>
      <c r="P159" s="3">
        <v>45524</v>
      </c>
      <c r="Q159" s="3">
        <v>45643</v>
      </c>
      <c r="R159" s="80" t="s">
        <v>16</v>
      </c>
      <c r="S159" s="6"/>
      <c r="T159" s="2"/>
      <c r="U159" s="115"/>
      <c r="V159" s="10">
        <v>1153477800</v>
      </c>
      <c r="W159" s="104">
        <f t="shared" si="16"/>
        <v>0.28765032418952619</v>
      </c>
      <c r="X159" s="104" t="e">
        <f t="shared" si="17"/>
        <v>#DIV/0!</v>
      </c>
      <c r="Y159" s="80" t="s">
        <v>665</v>
      </c>
      <c r="Z159" s="80" t="s">
        <v>161</v>
      </c>
      <c r="AA159" s="106" t="s">
        <v>406</v>
      </c>
      <c r="AB159" s="5" t="s">
        <v>417</v>
      </c>
      <c r="AC159" s="5" t="s">
        <v>650</v>
      </c>
      <c r="AD159" s="9" t="s">
        <v>447</v>
      </c>
    </row>
    <row r="160" spans="1:30" x14ac:dyDescent="0.35">
      <c r="A160" s="112" t="s">
        <v>681</v>
      </c>
      <c r="B160" s="113"/>
      <c r="C160" s="75"/>
      <c r="D160" s="98"/>
      <c r="E160" s="116"/>
      <c r="F160" s="7"/>
      <c r="G160" s="10"/>
      <c r="H160" s="10"/>
      <c r="I160" s="10"/>
      <c r="J160" s="10"/>
      <c r="K160" s="10"/>
      <c r="L160" s="10"/>
      <c r="M160" s="10"/>
      <c r="N160" s="10"/>
      <c r="O160" s="11"/>
      <c r="P160" s="10"/>
      <c r="Q160" s="10"/>
      <c r="R160" s="10"/>
      <c r="S160" s="10"/>
      <c r="T160" s="10"/>
      <c r="U160" s="115"/>
      <c r="V160" s="10"/>
      <c r="W160" s="104"/>
      <c r="X160" s="104"/>
      <c r="Y160" s="115"/>
      <c r="Z160" s="115"/>
      <c r="AA160" s="117"/>
      <c r="AB160" s="5"/>
      <c r="AC160" s="5"/>
      <c r="AD160" s="9"/>
    </row>
    <row r="161" spans="1:30" x14ac:dyDescent="0.35">
      <c r="A161" s="118">
        <v>1</v>
      </c>
      <c r="B161" s="98" t="s">
        <v>682</v>
      </c>
      <c r="C161" s="75"/>
      <c r="D161" s="98"/>
      <c r="E161" s="119">
        <v>180000000</v>
      </c>
      <c r="F161" s="7">
        <v>179250000</v>
      </c>
      <c r="G161" s="1" t="s">
        <v>683</v>
      </c>
      <c r="H161" s="1" t="s">
        <v>684</v>
      </c>
      <c r="I161" s="3">
        <v>45317</v>
      </c>
      <c r="J161" s="101">
        <v>179675000</v>
      </c>
      <c r="K161" s="10"/>
      <c r="L161" s="10"/>
      <c r="M161" s="10"/>
      <c r="N161" s="120"/>
      <c r="O161" s="107">
        <v>30</v>
      </c>
      <c r="P161" s="3">
        <v>45317</v>
      </c>
      <c r="Q161" s="3">
        <v>45350</v>
      </c>
      <c r="R161" s="10"/>
      <c r="S161" s="6"/>
      <c r="T161" s="2">
        <v>45350</v>
      </c>
      <c r="U161" s="80">
        <v>100</v>
      </c>
      <c r="V161" s="10">
        <v>179675000</v>
      </c>
      <c r="W161" s="104">
        <f t="shared" si="16"/>
        <v>0.9981944444444445</v>
      </c>
      <c r="X161" s="104" t="e">
        <f t="shared" si="17"/>
        <v>#DIV/0!</v>
      </c>
      <c r="Y161" s="80" t="s">
        <v>566</v>
      </c>
      <c r="Z161" s="80" t="s">
        <v>161</v>
      </c>
      <c r="AA161" s="106" t="s">
        <v>406</v>
      </c>
      <c r="AB161" s="5" t="s">
        <v>417</v>
      </c>
      <c r="AC161" s="5" t="s">
        <v>409</v>
      </c>
      <c r="AD161" s="9"/>
    </row>
    <row r="162" spans="1:30" ht="43.5" x14ac:dyDescent="0.35">
      <c r="A162" s="118">
        <v>2</v>
      </c>
      <c r="B162" s="98" t="s">
        <v>685</v>
      </c>
      <c r="C162" s="75" t="s">
        <v>667</v>
      </c>
      <c r="D162" s="98" t="s">
        <v>668</v>
      </c>
      <c r="E162" s="119">
        <v>200000000</v>
      </c>
      <c r="F162" s="7">
        <v>199973000</v>
      </c>
      <c r="G162" s="1" t="s">
        <v>98</v>
      </c>
      <c r="H162" s="1" t="s">
        <v>686</v>
      </c>
      <c r="I162" s="3">
        <v>45384</v>
      </c>
      <c r="J162" s="101">
        <v>189827000</v>
      </c>
      <c r="K162" s="10"/>
      <c r="L162" s="10"/>
      <c r="M162" s="10"/>
      <c r="N162" s="120"/>
      <c r="O162" s="107">
        <v>30</v>
      </c>
      <c r="P162" s="3">
        <v>45384</v>
      </c>
      <c r="Q162" s="3">
        <v>45413</v>
      </c>
      <c r="R162" s="10"/>
      <c r="S162" s="6"/>
      <c r="T162" s="2">
        <v>45413</v>
      </c>
      <c r="U162" s="80">
        <v>100</v>
      </c>
      <c r="V162" s="10">
        <v>189827000</v>
      </c>
      <c r="W162" s="104">
        <f t="shared" si="16"/>
        <v>0.94913499999999995</v>
      </c>
      <c r="X162" s="104" t="e">
        <f t="shared" si="17"/>
        <v>#DIV/0!</v>
      </c>
      <c r="Y162" s="80" t="s">
        <v>566</v>
      </c>
      <c r="Z162" s="80" t="s">
        <v>161</v>
      </c>
      <c r="AA162" s="106" t="s">
        <v>406</v>
      </c>
      <c r="AB162" s="5"/>
      <c r="AC162" s="5"/>
      <c r="AD162" s="9"/>
    </row>
    <row r="163" spans="1:30" x14ac:dyDescent="0.35">
      <c r="A163" s="118">
        <v>3</v>
      </c>
      <c r="B163" s="98" t="s">
        <v>687</v>
      </c>
      <c r="C163" s="75"/>
      <c r="D163" s="98"/>
      <c r="E163" s="119">
        <v>34000000</v>
      </c>
      <c r="F163" s="7"/>
      <c r="G163" s="1"/>
      <c r="H163" s="1"/>
      <c r="I163" s="3"/>
      <c r="J163" s="101">
        <v>33229000</v>
      </c>
      <c r="K163" s="10"/>
      <c r="L163" s="10"/>
      <c r="M163" s="10"/>
      <c r="N163" s="120"/>
      <c r="O163" s="107"/>
      <c r="P163" s="3"/>
      <c r="Q163" s="3"/>
      <c r="R163" s="10"/>
      <c r="S163" s="6"/>
      <c r="T163" s="2"/>
      <c r="U163" s="3"/>
      <c r="V163" s="10"/>
      <c r="W163" s="104"/>
      <c r="X163" s="104"/>
      <c r="Y163" s="80"/>
      <c r="Z163" s="80"/>
      <c r="AA163" s="117"/>
      <c r="AB163" s="5"/>
      <c r="AC163" s="5"/>
      <c r="AD163" s="9"/>
    </row>
    <row r="164" spans="1:30" ht="29" x14ac:dyDescent="0.35">
      <c r="A164" s="118">
        <v>4</v>
      </c>
      <c r="B164" s="98" t="s">
        <v>688</v>
      </c>
      <c r="C164" s="75" t="s">
        <v>671</v>
      </c>
      <c r="D164" s="98" t="s">
        <v>429</v>
      </c>
      <c r="E164" s="119">
        <v>200000000</v>
      </c>
      <c r="F164" s="7">
        <v>199981000</v>
      </c>
      <c r="G164" s="1" t="s">
        <v>230</v>
      </c>
      <c r="H164" s="1" t="s">
        <v>689</v>
      </c>
      <c r="I164" s="3">
        <v>45384</v>
      </c>
      <c r="J164" s="101">
        <v>190557000</v>
      </c>
      <c r="K164" s="10"/>
      <c r="L164" s="10"/>
      <c r="M164" s="10"/>
      <c r="N164" s="120"/>
      <c r="O164" s="107">
        <v>30</v>
      </c>
      <c r="P164" s="3">
        <v>45384</v>
      </c>
      <c r="Q164" s="3">
        <v>45413</v>
      </c>
      <c r="R164" s="10"/>
      <c r="S164" s="6"/>
      <c r="T164" s="2">
        <v>45413</v>
      </c>
      <c r="U164" s="80">
        <v>100</v>
      </c>
      <c r="V164" s="10">
        <v>190557000</v>
      </c>
      <c r="W164" s="104">
        <f t="shared" si="16"/>
        <v>0.95278499999999999</v>
      </c>
      <c r="X164" s="104" t="e">
        <f t="shared" si="17"/>
        <v>#DIV/0!</v>
      </c>
      <c r="Y164" s="80" t="s">
        <v>566</v>
      </c>
      <c r="Z164" s="80" t="s">
        <v>161</v>
      </c>
      <c r="AA164" s="106" t="s">
        <v>406</v>
      </c>
      <c r="AB164" s="5"/>
      <c r="AC164" s="5"/>
      <c r="AD164" s="9"/>
    </row>
    <row r="165" spans="1:30" x14ac:dyDescent="0.35">
      <c r="A165" s="118">
        <v>5</v>
      </c>
      <c r="B165" s="98" t="s">
        <v>690</v>
      </c>
      <c r="C165" s="75"/>
      <c r="D165" s="98"/>
      <c r="E165" s="119">
        <v>41000000</v>
      </c>
      <c r="F165" s="7"/>
      <c r="G165" s="1"/>
      <c r="H165" s="1"/>
      <c r="I165" s="3"/>
      <c r="J165" s="101">
        <v>40904000</v>
      </c>
      <c r="K165" s="10"/>
      <c r="L165" s="10"/>
      <c r="M165" s="10"/>
      <c r="N165" s="120"/>
      <c r="O165" s="107"/>
      <c r="P165" s="3"/>
      <c r="Q165" s="3"/>
      <c r="R165" s="10"/>
      <c r="S165" s="6"/>
      <c r="T165" s="2"/>
      <c r="U165" s="3"/>
      <c r="V165" s="10"/>
      <c r="W165" s="104"/>
      <c r="X165" s="104"/>
      <c r="Y165" s="80"/>
      <c r="Z165" s="80"/>
      <c r="AA165" s="117"/>
      <c r="AB165" s="5"/>
      <c r="AC165" s="5"/>
      <c r="AD165" s="9"/>
    </row>
    <row r="166" spans="1:30" x14ac:dyDescent="0.35">
      <c r="A166" s="118">
        <v>6</v>
      </c>
      <c r="B166" s="75" t="s">
        <v>691</v>
      </c>
      <c r="C166" s="75" t="s">
        <v>692</v>
      </c>
      <c r="D166" s="98" t="s">
        <v>483</v>
      </c>
      <c r="E166" s="10">
        <v>200000000</v>
      </c>
      <c r="F166" s="7">
        <v>197198000</v>
      </c>
      <c r="G166" s="1" t="s">
        <v>693</v>
      </c>
      <c r="H166" s="1" t="s">
        <v>694</v>
      </c>
      <c r="I166" s="3">
        <v>45348</v>
      </c>
      <c r="J166" s="101">
        <v>194483000</v>
      </c>
      <c r="K166" s="10"/>
      <c r="L166" s="10"/>
      <c r="M166" s="10"/>
      <c r="N166" s="120"/>
      <c r="O166" s="107">
        <v>45</v>
      </c>
      <c r="P166" s="3">
        <v>45348</v>
      </c>
      <c r="Q166" s="3">
        <v>45392</v>
      </c>
      <c r="R166" s="10"/>
      <c r="S166" s="1" t="s">
        <v>695</v>
      </c>
      <c r="T166" s="2">
        <v>45371</v>
      </c>
      <c r="U166" s="80">
        <v>100</v>
      </c>
      <c r="V166" s="10">
        <v>194483000</v>
      </c>
      <c r="W166" s="104">
        <f t="shared" si="16"/>
        <v>0.97241500000000003</v>
      </c>
      <c r="X166" s="104" t="e">
        <f t="shared" si="17"/>
        <v>#DIV/0!</v>
      </c>
      <c r="Y166" s="80" t="s">
        <v>566</v>
      </c>
      <c r="Z166" s="80" t="s">
        <v>161</v>
      </c>
      <c r="AA166" s="106" t="s">
        <v>406</v>
      </c>
      <c r="AB166" s="5"/>
      <c r="AC166" s="5"/>
      <c r="AD166" s="9"/>
    </row>
    <row r="167" spans="1:30" x14ac:dyDescent="0.35">
      <c r="A167" s="118">
        <v>7</v>
      </c>
      <c r="B167" s="75" t="s">
        <v>696</v>
      </c>
      <c r="C167" s="75" t="s">
        <v>697</v>
      </c>
      <c r="D167" s="98" t="s">
        <v>59</v>
      </c>
      <c r="E167" s="10">
        <v>200000000</v>
      </c>
      <c r="F167" s="7">
        <v>195034000</v>
      </c>
      <c r="G167" s="1" t="s">
        <v>98</v>
      </c>
      <c r="H167" s="1" t="s">
        <v>698</v>
      </c>
      <c r="I167" s="3">
        <v>45348</v>
      </c>
      <c r="J167" s="101">
        <v>194266000</v>
      </c>
      <c r="K167" s="10"/>
      <c r="L167" s="10"/>
      <c r="M167" s="10"/>
      <c r="N167" s="120"/>
      <c r="O167" s="107">
        <v>45</v>
      </c>
      <c r="P167" s="3">
        <v>45348</v>
      </c>
      <c r="Q167" s="3">
        <v>45392</v>
      </c>
      <c r="R167" s="10"/>
      <c r="S167" s="1" t="s">
        <v>699</v>
      </c>
      <c r="T167" s="2">
        <v>45371</v>
      </c>
      <c r="U167" s="80">
        <v>100</v>
      </c>
      <c r="V167" s="10">
        <v>194266000</v>
      </c>
      <c r="W167" s="104">
        <f t="shared" si="16"/>
        <v>0.97133000000000003</v>
      </c>
      <c r="X167" s="104" t="e">
        <f t="shared" si="17"/>
        <v>#DIV/0!</v>
      </c>
      <c r="Y167" s="80" t="s">
        <v>566</v>
      </c>
      <c r="Z167" s="80" t="s">
        <v>161</v>
      </c>
      <c r="AA167" s="106" t="s">
        <v>406</v>
      </c>
      <c r="AB167" s="5"/>
      <c r="AC167" s="5"/>
      <c r="AD167" s="9"/>
    </row>
    <row r="168" spans="1:30" ht="43.5" x14ac:dyDescent="0.35">
      <c r="A168" s="118">
        <v>8</v>
      </c>
      <c r="B168" s="75" t="s">
        <v>700</v>
      </c>
      <c r="C168" s="75" t="s">
        <v>667</v>
      </c>
      <c r="D168" s="98" t="s">
        <v>668</v>
      </c>
      <c r="E168" s="10">
        <v>200000000</v>
      </c>
      <c r="F168" s="7">
        <v>195389000</v>
      </c>
      <c r="G168" s="1" t="s">
        <v>595</v>
      </c>
      <c r="H168" s="1" t="s">
        <v>701</v>
      </c>
      <c r="I168" s="3">
        <v>45363</v>
      </c>
      <c r="J168" s="101">
        <v>194890000</v>
      </c>
      <c r="K168" s="10"/>
      <c r="L168" s="10"/>
      <c r="M168" s="10"/>
      <c r="N168" s="120"/>
      <c r="O168" s="107">
        <v>60</v>
      </c>
      <c r="P168" s="3">
        <v>45363</v>
      </c>
      <c r="Q168" s="3">
        <v>45422</v>
      </c>
      <c r="R168" s="10"/>
      <c r="S168" s="1" t="s">
        <v>702</v>
      </c>
      <c r="T168" s="2">
        <v>45419</v>
      </c>
      <c r="U168" s="80">
        <v>100</v>
      </c>
      <c r="V168" s="10">
        <v>194890000</v>
      </c>
      <c r="W168" s="104">
        <f t="shared" si="16"/>
        <v>0.97445000000000004</v>
      </c>
      <c r="X168" s="104" t="e">
        <f t="shared" si="17"/>
        <v>#DIV/0!</v>
      </c>
      <c r="Y168" s="80" t="s">
        <v>566</v>
      </c>
      <c r="Z168" s="80" t="s">
        <v>161</v>
      </c>
      <c r="AA168" s="106" t="s">
        <v>406</v>
      </c>
      <c r="AB168" s="5" t="s">
        <v>440</v>
      </c>
      <c r="AC168" s="5" t="s">
        <v>440</v>
      </c>
      <c r="AD168" s="9" t="s">
        <v>440</v>
      </c>
    </row>
    <row r="169" spans="1:30" ht="29" x14ac:dyDescent="0.35">
      <c r="A169" s="118">
        <v>9</v>
      </c>
      <c r="B169" s="75" t="s">
        <v>703</v>
      </c>
      <c r="C169" s="75" t="s">
        <v>704</v>
      </c>
      <c r="D169" s="98" t="s">
        <v>66</v>
      </c>
      <c r="E169" s="10">
        <v>200000000</v>
      </c>
      <c r="F169" s="7">
        <v>193508000</v>
      </c>
      <c r="G169" s="1" t="s">
        <v>230</v>
      </c>
      <c r="H169" s="1" t="s">
        <v>705</v>
      </c>
      <c r="I169" s="3">
        <v>45443</v>
      </c>
      <c r="J169" s="101">
        <v>192886000</v>
      </c>
      <c r="K169" s="10"/>
      <c r="L169" s="10"/>
      <c r="M169" s="10"/>
      <c r="N169" s="120"/>
      <c r="O169" s="107">
        <v>45</v>
      </c>
      <c r="P169" s="3">
        <v>45443</v>
      </c>
      <c r="Q169" s="3">
        <v>45487</v>
      </c>
      <c r="R169" s="10"/>
      <c r="S169" s="1" t="s">
        <v>706</v>
      </c>
      <c r="T169" s="2">
        <v>45485</v>
      </c>
      <c r="U169" s="80">
        <v>100</v>
      </c>
      <c r="V169" s="10">
        <v>57865800</v>
      </c>
      <c r="W169" s="104">
        <f t="shared" ref="W169:W181" si="20">(V169/E169)*100%</f>
        <v>0.289329</v>
      </c>
      <c r="X169" s="104" t="e">
        <f t="shared" ref="X169:X181" si="21">(V169/N169)*100%</f>
        <v>#DIV/0!</v>
      </c>
      <c r="Y169" s="80" t="s">
        <v>566</v>
      </c>
      <c r="Z169" s="80" t="s">
        <v>161</v>
      </c>
      <c r="AA169" s="106" t="s">
        <v>406</v>
      </c>
      <c r="AB169" s="5" t="s">
        <v>417</v>
      </c>
      <c r="AC169" s="5" t="s">
        <v>409</v>
      </c>
      <c r="AD169" s="9" t="s">
        <v>418</v>
      </c>
    </row>
    <row r="170" spans="1:30" ht="29" x14ac:dyDescent="0.35">
      <c r="A170" s="118">
        <v>10</v>
      </c>
      <c r="B170" s="75" t="s">
        <v>707</v>
      </c>
      <c r="C170" s="75" t="s">
        <v>708</v>
      </c>
      <c r="D170" s="98" t="s">
        <v>436</v>
      </c>
      <c r="E170" s="10">
        <v>200000000</v>
      </c>
      <c r="F170" s="7">
        <v>197543000</v>
      </c>
      <c r="G170" s="1" t="s">
        <v>595</v>
      </c>
      <c r="H170" s="1" t="s">
        <v>709</v>
      </c>
      <c r="I170" s="3">
        <v>45475</v>
      </c>
      <c r="J170" s="101">
        <v>196904000</v>
      </c>
      <c r="K170" s="10"/>
      <c r="L170" s="10"/>
      <c r="M170" s="10"/>
      <c r="N170" s="120"/>
      <c r="O170" s="107">
        <v>30</v>
      </c>
      <c r="P170" s="3">
        <v>45475</v>
      </c>
      <c r="Q170" s="3">
        <v>45504</v>
      </c>
      <c r="R170" s="10"/>
      <c r="S170" s="1" t="s">
        <v>710</v>
      </c>
      <c r="T170" s="2">
        <v>45503</v>
      </c>
      <c r="U170" s="80">
        <v>100</v>
      </c>
      <c r="V170" s="10">
        <v>196904000</v>
      </c>
      <c r="W170" s="104">
        <f t="shared" si="20"/>
        <v>0.98451999999999995</v>
      </c>
      <c r="X170" s="104" t="e">
        <f t="shared" si="21"/>
        <v>#DIV/0!</v>
      </c>
      <c r="Y170" s="80" t="s">
        <v>566</v>
      </c>
      <c r="Z170" s="80" t="s">
        <v>161</v>
      </c>
      <c r="AA170" s="106" t="s">
        <v>406</v>
      </c>
      <c r="AB170" s="5" t="s">
        <v>417</v>
      </c>
      <c r="AC170" s="5" t="s">
        <v>409</v>
      </c>
      <c r="AD170" s="9" t="s">
        <v>447</v>
      </c>
    </row>
    <row r="171" spans="1:30" ht="29" x14ac:dyDescent="0.35">
      <c r="A171" s="118">
        <v>11</v>
      </c>
      <c r="B171" s="75" t="s">
        <v>711</v>
      </c>
      <c r="C171" s="76" t="s">
        <v>712</v>
      </c>
      <c r="D171" s="77" t="s">
        <v>450</v>
      </c>
      <c r="E171" s="10">
        <v>200000000</v>
      </c>
      <c r="F171" s="7">
        <v>193731000</v>
      </c>
      <c r="G171" s="1" t="s">
        <v>95</v>
      </c>
      <c r="H171" s="1" t="s">
        <v>713</v>
      </c>
      <c r="I171" s="3">
        <v>45475</v>
      </c>
      <c r="J171" s="10">
        <v>193482000</v>
      </c>
      <c r="K171" s="10"/>
      <c r="L171" s="10"/>
      <c r="M171" s="10"/>
      <c r="N171" s="120"/>
      <c r="O171" s="107">
        <v>45</v>
      </c>
      <c r="P171" s="3">
        <v>45475</v>
      </c>
      <c r="Q171" s="3">
        <v>45519</v>
      </c>
      <c r="R171" s="10"/>
      <c r="S171" s="3" t="s">
        <v>714</v>
      </c>
      <c r="T171" s="2">
        <v>45518</v>
      </c>
      <c r="U171" s="80">
        <v>100</v>
      </c>
      <c r="V171" s="10">
        <v>58044600</v>
      </c>
      <c r="W171" s="104">
        <f t="shared" si="20"/>
        <v>0.29022300000000001</v>
      </c>
      <c r="X171" s="104" t="e">
        <f t="shared" si="21"/>
        <v>#DIV/0!</v>
      </c>
      <c r="Y171" s="80" t="s">
        <v>566</v>
      </c>
      <c r="Z171" s="80" t="s">
        <v>161</v>
      </c>
      <c r="AA171" s="106" t="s">
        <v>406</v>
      </c>
      <c r="AB171" s="5" t="s">
        <v>417</v>
      </c>
      <c r="AC171" s="5" t="s">
        <v>409</v>
      </c>
      <c r="AD171" s="9" t="s">
        <v>611</v>
      </c>
    </row>
    <row r="172" spans="1:30" ht="29" x14ac:dyDescent="0.35">
      <c r="A172" s="118">
        <v>12</v>
      </c>
      <c r="B172" s="75" t="s">
        <v>715</v>
      </c>
      <c r="C172" s="75" t="s">
        <v>716</v>
      </c>
      <c r="D172" s="98" t="s">
        <v>717</v>
      </c>
      <c r="E172" s="10">
        <v>800000000</v>
      </c>
      <c r="F172" s="7">
        <v>799971000</v>
      </c>
      <c r="G172" s="1" t="s">
        <v>718</v>
      </c>
      <c r="H172" s="1" t="s">
        <v>719</v>
      </c>
      <c r="I172" s="3">
        <v>45476</v>
      </c>
      <c r="J172" s="10">
        <v>799852000</v>
      </c>
      <c r="K172" s="10"/>
      <c r="L172" s="10"/>
      <c r="M172" s="10"/>
      <c r="N172" s="120"/>
      <c r="O172" s="107">
        <v>90</v>
      </c>
      <c r="P172" s="3">
        <v>45476</v>
      </c>
      <c r="Q172" s="3">
        <v>45565</v>
      </c>
      <c r="R172" s="10"/>
      <c r="S172" s="1" t="s">
        <v>720</v>
      </c>
      <c r="T172" s="2">
        <v>45526</v>
      </c>
      <c r="U172" s="3"/>
      <c r="V172" s="10">
        <v>799852000</v>
      </c>
      <c r="W172" s="104">
        <f t="shared" si="20"/>
        <v>0.99981500000000001</v>
      </c>
      <c r="X172" s="104" t="e">
        <f t="shared" si="21"/>
        <v>#DIV/0!</v>
      </c>
      <c r="Y172" s="80" t="s">
        <v>665</v>
      </c>
      <c r="Z172" s="80" t="s">
        <v>161</v>
      </c>
      <c r="AA172" s="106" t="s">
        <v>406</v>
      </c>
      <c r="AB172" s="5" t="s">
        <v>417</v>
      </c>
      <c r="AC172" s="5" t="s">
        <v>409</v>
      </c>
      <c r="AD172" s="9" t="s">
        <v>418</v>
      </c>
    </row>
    <row r="173" spans="1:30" ht="29" x14ac:dyDescent="0.35">
      <c r="A173" s="118">
        <v>13</v>
      </c>
      <c r="B173" s="75" t="s">
        <v>721</v>
      </c>
      <c r="C173" s="75" t="s">
        <v>722</v>
      </c>
      <c r="D173" s="98" t="s">
        <v>58</v>
      </c>
      <c r="E173" s="10">
        <v>200000000</v>
      </c>
      <c r="F173" s="7">
        <v>194212000</v>
      </c>
      <c r="G173" s="1" t="s">
        <v>230</v>
      </c>
      <c r="H173" s="1" t="s">
        <v>723</v>
      </c>
      <c r="I173" s="3">
        <v>45481</v>
      </c>
      <c r="J173" s="101">
        <v>193884000</v>
      </c>
      <c r="K173" s="10"/>
      <c r="L173" s="10"/>
      <c r="M173" s="10"/>
      <c r="N173" s="120"/>
      <c r="O173" s="107">
        <v>45</v>
      </c>
      <c r="P173" s="3">
        <v>45481</v>
      </c>
      <c r="Q173" s="3">
        <v>45525</v>
      </c>
      <c r="R173" s="10"/>
      <c r="S173" s="1" t="s">
        <v>724</v>
      </c>
      <c r="T173" s="2">
        <v>45516</v>
      </c>
      <c r="U173" s="80">
        <v>100</v>
      </c>
      <c r="V173" s="10">
        <v>58165200</v>
      </c>
      <c r="W173" s="104">
        <f t="shared" si="20"/>
        <v>0.29082599999999997</v>
      </c>
      <c r="X173" s="104" t="e">
        <f t="shared" si="21"/>
        <v>#DIV/0!</v>
      </c>
      <c r="Y173" s="80" t="s">
        <v>566</v>
      </c>
      <c r="Z173" s="80" t="s">
        <v>161</v>
      </c>
      <c r="AA173" s="106" t="s">
        <v>406</v>
      </c>
      <c r="AB173" s="5" t="s">
        <v>417</v>
      </c>
      <c r="AC173" s="5" t="s">
        <v>409</v>
      </c>
      <c r="AD173" s="9" t="s">
        <v>447</v>
      </c>
    </row>
    <row r="174" spans="1:30" ht="29" x14ac:dyDescent="0.35">
      <c r="A174" s="118">
        <v>14</v>
      </c>
      <c r="B174" s="75" t="s">
        <v>725</v>
      </c>
      <c r="C174" s="75" t="s">
        <v>726</v>
      </c>
      <c r="D174" s="98" t="s">
        <v>727</v>
      </c>
      <c r="E174" s="10">
        <v>200000000</v>
      </c>
      <c r="F174" s="7">
        <v>193271000</v>
      </c>
      <c r="G174" s="1" t="s">
        <v>728</v>
      </c>
      <c r="H174" s="1" t="s">
        <v>729</v>
      </c>
      <c r="I174" s="3">
        <v>45496</v>
      </c>
      <c r="J174" s="101">
        <v>189792000</v>
      </c>
      <c r="K174" s="10"/>
      <c r="L174" s="10"/>
      <c r="M174" s="10"/>
      <c r="N174" s="120"/>
      <c r="O174" s="107">
        <v>75</v>
      </c>
      <c r="P174" s="3">
        <v>45496</v>
      </c>
      <c r="Q174" s="3">
        <v>45570</v>
      </c>
      <c r="R174" s="80" t="s">
        <v>16</v>
      </c>
      <c r="S174" s="6"/>
      <c r="T174" s="2"/>
      <c r="U174" s="3"/>
      <c r="V174" s="10"/>
      <c r="W174" s="104"/>
      <c r="X174" s="104"/>
      <c r="Y174" s="80" t="s">
        <v>566</v>
      </c>
      <c r="Z174" s="80" t="s">
        <v>161</v>
      </c>
      <c r="AA174" s="106" t="s">
        <v>406</v>
      </c>
      <c r="AB174" s="5" t="s">
        <v>417</v>
      </c>
      <c r="AC174" s="5" t="s">
        <v>409</v>
      </c>
      <c r="AD174" s="9" t="s">
        <v>730</v>
      </c>
    </row>
    <row r="175" spans="1:30" ht="29" x14ac:dyDescent="0.35">
      <c r="A175" s="118">
        <v>15</v>
      </c>
      <c r="B175" s="75" t="s">
        <v>731</v>
      </c>
      <c r="C175" s="75" t="s">
        <v>732</v>
      </c>
      <c r="D175" s="98" t="s">
        <v>71</v>
      </c>
      <c r="E175" s="10">
        <v>150000000</v>
      </c>
      <c r="F175" s="7">
        <v>147433000</v>
      </c>
      <c r="G175" s="1" t="s">
        <v>98</v>
      </c>
      <c r="H175" s="1" t="s">
        <v>733</v>
      </c>
      <c r="I175" s="3">
        <v>45554</v>
      </c>
      <c r="J175" s="101">
        <v>146794000</v>
      </c>
      <c r="K175" s="10"/>
      <c r="L175" s="10"/>
      <c r="M175" s="10"/>
      <c r="N175" s="120"/>
      <c r="O175" s="107">
        <v>45</v>
      </c>
      <c r="P175" s="3">
        <v>45554</v>
      </c>
      <c r="Q175" s="3">
        <v>45568</v>
      </c>
      <c r="R175" s="80" t="s">
        <v>16</v>
      </c>
      <c r="S175" s="6"/>
      <c r="T175" s="2"/>
      <c r="U175" s="3"/>
      <c r="V175" s="10"/>
      <c r="W175" s="104"/>
      <c r="X175" s="104"/>
      <c r="Y175" s="80" t="s">
        <v>566</v>
      </c>
      <c r="Z175" s="80" t="s">
        <v>161</v>
      </c>
      <c r="AA175" s="106" t="s">
        <v>406</v>
      </c>
      <c r="AB175" s="5" t="s">
        <v>408</v>
      </c>
      <c r="AC175" s="5" t="s">
        <v>409</v>
      </c>
      <c r="AD175" s="9" t="s">
        <v>734</v>
      </c>
    </row>
    <row r="176" spans="1:30" x14ac:dyDescent="0.35">
      <c r="A176" s="118">
        <v>16</v>
      </c>
      <c r="B176" s="75" t="s">
        <v>735</v>
      </c>
      <c r="C176" s="75" t="s">
        <v>736</v>
      </c>
      <c r="D176" s="98" t="s">
        <v>436</v>
      </c>
      <c r="E176" s="10">
        <v>50000000</v>
      </c>
      <c r="F176" s="7">
        <v>54195000</v>
      </c>
      <c r="G176" s="1"/>
      <c r="H176" s="1"/>
      <c r="I176" s="3"/>
      <c r="J176" s="101"/>
      <c r="K176" s="10"/>
      <c r="L176" s="10"/>
      <c r="M176" s="10"/>
      <c r="N176" s="120"/>
      <c r="O176" s="107"/>
      <c r="P176" s="3"/>
      <c r="Q176" s="3"/>
      <c r="R176" s="10"/>
      <c r="S176" s="6"/>
      <c r="T176" s="2"/>
      <c r="U176" s="3"/>
      <c r="V176" s="10"/>
      <c r="W176" s="104"/>
      <c r="X176" s="104"/>
      <c r="Y176" s="80"/>
      <c r="Z176" s="80"/>
      <c r="AA176" s="117"/>
      <c r="AB176" s="5" t="s">
        <v>408</v>
      </c>
      <c r="AC176" s="5" t="s">
        <v>409</v>
      </c>
      <c r="AD176" s="9" t="s">
        <v>737</v>
      </c>
    </row>
    <row r="177" spans="1:30" ht="29" x14ac:dyDescent="0.35">
      <c r="A177" s="118">
        <v>17</v>
      </c>
      <c r="B177" s="75" t="s">
        <v>738</v>
      </c>
      <c r="C177" s="75" t="s">
        <v>739</v>
      </c>
      <c r="D177" s="98" t="s">
        <v>740</v>
      </c>
      <c r="E177" s="10">
        <v>200000000</v>
      </c>
      <c r="F177" s="7">
        <v>196991000</v>
      </c>
      <c r="G177" s="1" t="s">
        <v>741</v>
      </c>
      <c r="H177" s="1" t="s">
        <v>742</v>
      </c>
      <c r="I177" s="3">
        <v>45552</v>
      </c>
      <c r="J177" s="101">
        <v>196233000</v>
      </c>
      <c r="K177" s="10"/>
      <c r="L177" s="10"/>
      <c r="M177" s="10"/>
      <c r="N177" s="120"/>
      <c r="O177" s="107">
        <v>60</v>
      </c>
      <c r="P177" s="3">
        <v>45552</v>
      </c>
      <c r="Q177" s="3">
        <v>45611</v>
      </c>
      <c r="R177" s="80" t="s">
        <v>16</v>
      </c>
      <c r="S177" s="6"/>
      <c r="T177" s="2"/>
      <c r="U177" s="3"/>
      <c r="V177" s="10"/>
      <c r="W177" s="104"/>
      <c r="X177" s="104"/>
      <c r="Y177" s="80" t="s">
        <v>566</v>
      </c>
      <c r="Z177" s="80" t="s">
        <v>161</v>
      </c>
      <c r="AA177" s="106" t="s">
        <v>406</v>
      </c>
      <c r="AB177" s="5" t="s">
        <v>408</v>
      </c>
      <c r="AC177" s="5" t="s">
        <v>409</v>
      </c>
      <c r="AD177" s="9" t="s">
        <v>601</v>
      </c>
    </row>
    <row r="178" spans="1:30" ht="29" x14ac:dyDescent="0.35">
      <c r="A178" s="118">
        <v>18</v>
      </c>
      <c r="B178" s="75" t="s">
        <v>743</v>
      </c>
      <c r="C178" s="75" t="s">
        <v>744</v>
      </c>
      <c r="D178" s="98" t="s">
        <v>67</v>
      </c>
      <c r="E178" s="10">
        <v>500000000</v>
      </c>
      <c r="F178" s="7"/>
      <c r="G178" s="1"/>
      <c r="H178" s="1"/>
      <c r="I178" s="3"/>
      <c r="J178" s="101"/>
      <c r="K178" s="10"/>
      <c r="L178" s="10"/>
      <c r="M178" s="10"/>
      <c r="N178" s="10"/>
      <c r="O178" s="107"/>
      <c r="P178" s="3"/>
      <c r="Q178" s="3"/>
      <c r="R178" s="10"/>
      <c r="S178" s="6"/>
      <c r="T178" s="2"/>
      <c r="U178" s="115"/>
      <c r="V178" s="10"/>
      <c r="W178" s="104"/>
      <c r="X178" s="104"/>
      <c r="Y178" s="80"/>
      <c r="Z178" s="80"/>
      <c r="AA178" s="117"/>
      <c r="AB178" s="5" t="s">
        <v>408</v>
      </c>
      <c r="AC178" s="5" t="s">
        <v>409</v>
      </c>
      <c r="AD178" s="9" t="s">
        <v>440</v>
      </c>
    </row>
    <row r="179" spans="1:30" x14ac:dyDescent="0.35">
      <c r="A179" s="118">
        <v>19</v>
      </c>
      <c r="B179" s="75" t="s">
        <v>745</v>
      </c>
      <c r="C179" s="75" t="s">
        <v>746</v>
      </c>
      <c r="D179" s="98" t="s">
        <v>412</v>
      </c>
      <c r="E179" s="10">
        <v>150000000</v>
      </c>
      <c r="F179" s="7">
        <v>148061000</v>
      </c>
      <c r="G179" s="1"/>
      <c r="H179" s="1"/>
      <c r="I179" s="3"/>
      <c r="J179" s="101"/>
      <c r="K179" s="11"/>
      <c r="L179" s="11"/>
      <c r="M179" s="11"/>
      <c r="N179" s="120"/>
      <c r="O179" s="107"/>
      <c r="P179" s="3"/>
      <c r="Q179" s="3"/>
      <c r="R179" s="11"/>
      <c r="S179" s="6"/>
      <c r="T179" s="2"/>
      <c r="U179" s="106"/>
      <c r="V179" s="11"/>
      <c r="W179" s="104"/>
      <c r="X179" s="104"/>
      <c r="Y179" s="80"/>
      <c r="Z179" s="80"/>
      <c r="AA179" s="121"/>
      <c r="AB179" s="5" t="s">
        <v>408</v>
      </c>
      <c r="AC179" s="5" t="s">
        <v>409</v>
      </c>
      <c r="AD179" s="9" t="s">
        <v>623</v>
      </c>
    </row>
    <row r="180" spans="1:30" x14ac:dyDescent="0.35">
      <c r="A180" s="118">
        <v>20</v>
      </c>
      <c r="B180" s="75" t="s">
        <v>747</v>
      </c>
      <c r="C180" s="75" t="s">
        <v>537</v>
      </c>
      <c r="D180" s="98" t="s">
        <v>57</v>
      </c>
      <c r="E180" s="10">
        <v>200000000</v>
      </c>
      <c r="F180" s="7">
        <v>197232000</v>
      </c>
      <c r="G180" s="1" t="s">
        <v>644</v>
      </c>
      <c r="H180" s="1" t="s">
        <v>748</v>
      </c>
      <c r="I180" s="3">
        <v>45432</v>
      </c>
      <c r="J180" s="101">
        <v>196618000</v>
      </c>
      <c r="K180" s="11"/>
      <c r="L180" s="11"/>
      <c r="M180" s="11"/>
      <c r="N180" s="122"/>
      <c r="O180" s="107">
        <v>90</v>
      </c>
      <c r="P180" s="3">
        <v>45432</v>
      </c>
      <c r="Q180" s="3">
        <v>45521</v>
      </c>
      <c r="R180" s="11"/>
      <c r="S180" s="1" t="s">
        <v>749</v>
      </c>
      <c r="T180" s="2">
        <v>45516</v>
      </c>
      <c r="U180" s="80">
        <v>100</v>
      </c>
      <c r="V180" s="11">
        <v>58985400</v>
      </c>
      <c r="W180" s="104">
        <f t="shared" si="20"/>
        <v>0.29492699999999999</v>
      </c>
      <c r="X180" s="104" t="e">
        <f t="shared" si="21"/>
        <v>#DIV/0!</v>
      </c>
      <c r="Y180" s="80" t="s">
        <v>566</v>
      </c>
      <c r="Z180" s="80" t="s">
        <v>161</v>
      </c>
      <c r="AA180" s="106" t="s">
        <v>406</v>
      </c>
      <c r="AB180" s="5" t="s">
        <v>417</v>
      </c>
      <c r="AC180" s="5" t="s">
        <v>409</v>
      </c>
      <c r="AD180" s="9" t="s">
        <v>440</v>
      </c>
    </row>
    <row r="181" spans="1:30" ht="43.5" x14ac:dyDescent="0.35">
      <c r="A181" s="118">
        <v>21</v>
      </c>
      <c r="B181" s="75" t="s">
        <v>750</v>
      </c>
      <c r="C181" s="75"/>
      <c r="D181" s="98"/>
      <c r="E181" s="10">
        <v>800000000</v>
      </c>
      <c r="F181" s="7">
        <v>795805000</v>
      </c>
      <c r="G181" s="1" t="s">
        <v>693</v>
      </c>
      <c r="H181" s="1" t="s">
        <v>751</v>
      </c>
      <c r="I181" s="3">
        <v>45359</v>
      </c>
      <c r="J181" s="101">
        <v>791680000</v>
      </c>
      <c r="K181" s="11"/>
      <c r="L181" s="11"/>
      <c r="M181" s="11"/>
      <c r="N181" s="120"/>
      <c r="O181" s="107">
        <v>260</v>
      </c>
      <c r="P181" s="3">
        <v>45359</v>
      </c>
      <c r="Q181" s="3">
        <v>45618</v>
      </c>
      <c r="R181" s="11"/>
      <c r="S181" s="1" t="s">
        <v>752</v>
      </c>
      <c r="T181" s="2">
        <v>45443</v>
      </c>
      <c r="U181" s="80">
        <v>100</v>
      </c>
      <c r="V181" s="11">
        <v>791680000</v>
      </c>
      <c r="W181" s="104">
        <f t="shared" si="20"/>
        <v>0.98960000000000004</v>
      </c>
      <c r="X181" s="104" t="e">
        <f t="shared" si="21"/>
        <v>#DIV/0!</v>
      </c>
      <c r="Y181" s="80" t="s">
        <v>665</v>
      </c>
      <c r="Z181" s="80" t="s">
        <v>161</v>
      </c>
      <c r="AA181" s="106" t="s">
        <v>406</v>
      </c>
      <c r="AB181" s="5" t="s">
        <v>417</v>
      </c>
      <c r="AC181" s="5" t="s">
        <v>409</v>
      </c>
      <c r="AD181" s="9"/>
    </row>
    <row r="182" spans="1:30" x14ac:dyDescent="0.35">
      <c r="A182" s="118">
        <v>22</v>
      </c>
      <c r="B182" s="75" t="s">
        <v>753</v>
      </c>
      <c r="C182" s="76"/>
      <c r="D182" s="77"/>
      <c r="E182" s="10">
        <v>185000000</v>
      </c>
      <c r="F182" s="7"/>
      <c r="G182" s="1"/>
      <c r="H182" s="1"/>
      <c r="I182" s="3"/>
      <c r="J182" s="101"/>
      <c r="K182" s="11"/>
      <c r="L182" s="11"/>
      <c r="M182" s="11"/>
      <c r="N182" s="120"/>
      <c r="O182" s="107"/>
      <c r="P182" s="3"/>
      <c r="Q182" s="3"/>
      <c r="R182" s="11"/>
      <c r="S182" s="6"/>
      <c r="T182" s="2"/>
      <c r="U182" s="3"/>
      <c r="V182" s="11"/>
      <c r="W182" s="11"/>
      <c r="X182" s="120"/>
      <c r="Y182" s="3"/>
      <c r="Z182" s="3"/>
      <c r="AA182" s="121"/>
      <c r="AB182" s="5" t="s">
        <v>408</v>
      </c>
      <c r="AC182" s="5" t="s">
        <v>409</v>
      </c>
      <c r="AD182" s="9"/>
    </row>
    <row r="183" spans="1:30" x14ac:dyDescent="0.35">
      <c r="A183" s="112" t="s">
        <v>754</v>
      </c>
      <c r="B183" s="113"/>
      <c r="C183" s="75"/>
      <c r="D183" s="98"/>
      <c r="E183" s="106"/>
      <c r="F183" s="7"/>
      <c r="G183" s="10"/>
      <c r="H183" s="123"/>
      <c r="I183" s="123"/>
      <c r="J183" s="120"/>
      <c r="K183" s="123"/>
      <c r="L183" s="123"/>
      <c r="M183" s="123"/>
      <c r="N183" s="120"/>
      <c r="O183" s="123"/>
      <c r="P183" s="123"/>
      <c r="Q183" s="120"/>
      <c r="R183" s="123"/>
      <c r="S183" s="123"/>
      <c r="T183" s="120"/>
      <c r="U183" s="3"/>
      <c r="V183" s="123"/>
      <c r="W183" s="123"/>
      <c r="X183" s="120"/>
      <c r="Y183" s="3"/>
      <c r="Z183" s="3"/>
      <c r="AA183" s="121"/>
      <c r="AB183" s="5"/>
      <c r="AC183" s="5"/>
      <c r="AD183" s="9"/>
    </row>
    <row r="184" spans="1:30" x14ac:dyDescent="0.35">
      <c r="A184" s="118">
        <v>1</v>
      </c>
      <c r="B184" s="98" t="s">
        <v>755</v>
      </c>
      <c r="C184" s="75" t="s">
        <v>756</v>
      </c>
      <c r="D184" s="98" t="s">
        <v>483</v>
      </c>
      <c r="E184" s="10">
        <v>7600000000</v>
      </c>
      <c r="F184" s="7">
        <v>7597571000</v>
      </c>
      <c r="G184" s="1" t="s">
        <v>451</v>
      </c>
      <c r="H184" s="1" t="s">
        <v>757</v>
      </c>
      <c r="I184" s="3">
        <v>45503</v>
      </c>
      <c r="J184" s="10">
        <v>7283557000</v>
      </c>
      <c r="K184" s="10"/>
      <c r="L184" s="10"/>
      <c r="M184" s="10"/>
      <c r="N184" s="10"/>
      <c r="O184" s="107">
        <v>140</v>
      </c>
      <c r="P184" s="3">
        <v>45503</v>
      </c>
      <c r="Q184" s="3">
        <v>45642</v>
      </c>
      <c r="R184" s="10"/>
      <c r="S184" s="10"/>
      <c r="T184" s="10"/>
      <c r="U184" s="115"/>
      <c r="V184" s="10"/>
      <c r="W184" s="10"/>
      <c r="X184" s="10"/>
      <c r="Y184" s="80" t="s">
        <v>665</v>
      </c>
      <c r="Z184" s="80" t="s">
        <v>161</v>
      </c>
      <c r="AA184" s="106" t="s">
        <v>406</v>
      </c>
      <c r="AB184" s="5" t="s">
        <v>417</v>
      </c>
      <c r="AC184" s="5" t="s">
        <v>650</v>
      </c>
      <c r="AD184" s="9" t="s">
        <v>440</v>
      </c>
    </row>
    <row r="185" spans="1:30" ht="29" x14ac:dyDescent="0.35">
      <c r="A185" s="118">
        <v>2</v>
      </c>
      <c r="B185" s="124" t="s">
        <v>758</v>
      </c>
      <c r="C185" s="76" t="s">
        <v>759</v>
      </c>
      <c r="D185" s="77" t="s">
        <v>64</v>
      </c>
      <c r="E185" s="10">
        <v>6000000000</v>
      </c>
      <c r="F185" s="7">
        <v>5807835000</v>
      </c>
      <c r="G185" s="1" t="s">
        <v>609</v>
      </c>
      <c r="H185" s="1" t="s">
        <v>760</v>
      </c>
      <c r="I185" s="3">
        <v>45523</v>
      </c>
      <c r="J185" s="101">
        <v>5574586000</v>
      </c>
      <c r="K185" s="10"/>
      <c r="L185" s="10"/>
      <c r="M185" s="10"/>
      <c r="N185" s="10"/>
      <c r="O185" s="107">
        <v>125</v>
      </c>
      <c r="P185" s="3">
        <v>45523</v>
      </c>
      <c r="Q185" s="3">
        <v>45647</v>
      </c>
      <c r="R185" s="10"/>
      <c r="S185" s="10"/>
      <c r="T185" s="10"/>
      <c r="U185" s="3"/>
      <c r="V185" s="10"/>
      <c r="W185" s="10"/>
      <c r="X185" s="10"/>
      <c r="Y185" s="80" t="s">
        <v>665</v>
      </c>
      <c r="Z185" s="80" t="s">
        <v>161</v>
      </c>
      <c r="AA185" s="106" t="s">
        <v>406</v>
      </c>
      <c r="AB185" s="5" t="s">
        <v>417</v>
      </c>
      <c r="AC185" s="5" t="s">
        <v>650</v>
      </c>
      <c r="AD185" s="9" t="s">
        <v>418</v>
      </c>
    </row>
    <row r="186" spans="1:30" x14ac:dyDescent="0.35">
      <c r="A186" s="118">
        <v>3</v>
      </c>
      <c r="B186" s="124" t="s">
        <v>761</v>
      </c>
      <c r="C186" s="76" t="s">
        <v>712</v>
      </c>
      <c r="D186" s="77" t="s">
        <v>450</v>
      </c>
      <c r="E186" s="10">
        <v>3800000000</v>
      </c>
      <c r="F186" s="7">
        <v>3685396000</v>
      </c>
      <c r="G186" s="1" t="s">
        <v>380</v>
      </c>
      <c r="H186" s="1" t="s">
        <v>762</v>
      </c>
      <c r="I186" s="3">
        <v>45559</v>
      </c>
      <c r="J186" s="101">
        <v>3608323000</v>
      </c>
      <c r="K186" s="10"/>
      <c r="L186" s="10"/>
      <c r="M186" s="10"/>
      <c r="N186" s="120"/>
      <c r="O186" s="11">
        <v>75</v>
      </c>
      <c r="P186" s="125">
        <v>45559</v>
      </c>
      <c r="Q186" s="126">
        <v>45633</v>
      </c>
      <c r="R186" s="10"/>
      <c r="S186" s="10"/>
      <c r="T186" s="120"/>
      <c r="U186" s="3"/>
      <c r="V186" s="10"/>
      <c r="W186" s="10"/>
      <c r="X186" s="120"/>
      <c r="Y186" s="80" t="s">
        <v>665</v>
      </c>
      <c r="Z186" s="80" t="s">
        <v>161</v>
      </c>
      <c r="AA186" s="106" t="s">
        <v>406</v>
      </c>
      <c r="AB186" s="5" t="s">
        <v>417</v>
      </c>
      <c r="AC186" s="5" t="s">
        <v>650</v>
      </c>
      <c r="AD186" s="9" t="s">
        <v>447</v>
      </c>
    </row>
    <row r="187" spans="1:30" ht="15" thickBot="1" x14ac:dyDescent="0.4">
      <c r="A187" s="127">
        <v>4</v>
      </c>
      <c r="B187" s="128" t="s">
        <v>763</v>
      </c>
      <c r="C187" s="129" t="s">
        <v>764</v>
      </c>
      <c r="D187" s="130" t="s">
        <v>483</v>
      </c>
      <c r="E187" s="13">
        <v>2000000000</v>
      </c>
      <c r="F187" s="12">
        <v>1920153000</v>
      </c>
      <c r="G187" s="131" t="s">
        <v>236</v>
      </c>
      <c r="H187" s="131" t="s">
        <v>765</v>
      </c>
      <c r="I187" s="132">
        <v>45559</v>
      </c>
      <c r="J187" s="133">
        <v>1887986000</v>
      </c>
      <c r="K187" s="13"/>
      <c r="L187" s="13"/>
      <c r="M187" s="13"/>
      <c r="N187" s="134"/>
      <c r="O187" s="135">
        <v>75</v>
      </c>
      <c r="P187" s="136">
        <v>45559</v>
      </c>
      <c r="Q187" s="137">
        <v>45633</v>
      </c>
      <c r="R187" s="13"/>
      <c r="S187" s="13"/>
      <c r="T187" s="134"/>
      <c r="U187" s="132"/>
      <c r="V187" s="13"/>
      <c r="W187" s="13"/>
      <c r="X187" s="134"/>
      <c r="Y187" s="138" t="s">
        <v>665</v>
      </c>
      <c r="Z187" s="138" t="s">
        <v>161</v>
      </c>
      <c r="AA187" s="139" t="s">
        <v>406</v>
      </c>
      <c r="AB187" s="14" t="s">
        <v>417</v>
      </c>
      <c r="AC187" s="14" t="s">
        <v>650</v>
      </c>
      <c r="AD187" s="15" t="s">
        <v>488</v>
      </c>
    </row>
    <row r="188" spans="1:30" x14ac:dyDescent="0.35">
      <c r="A188" s="47"/>
      <c r="B188" s="48"/>
      <c r="C188" s="48"/>
      <c r="D188" s="49" t="s">
        <v>105</v>
      </c>
      <c r="E188" s="50">
        <f>SUM(E104:E187)</f>
        <v>213306035000</v>
      </c>
      <c r="F188" s="50">
        <f>SUM(F104:F187)</f>
        <v>206657795000</v>
      </c>
      <c r="G188" s="51"/>
      <c r="H188" s="51"/>
      <c r="I188" s="51"/>
      <c r="J188" s="50">
        <f>SUM(J104:J187)</f>
        <v>172122413000</v>
      </c>
      <c r="K188" s="51"/>
      <c r="L188" s="51"/>
      <c r="M188" s="51"/>
      <c r="N188" s="51"/>
      <c r="O188" s="52"/>
      <c r="P188" s="51"/>
      <c r="Q188" s="51"/>
      <c r="R188" s="51"/>
      <c r="S188" s="51"/>
      <c r="T188" s="51"/>
      <c r="U188" s="51"/>
      <c r="V188" s="50">
        <f>SUM(V104:V187)</f>
        <v>82532211420</v>
      </c>
      <c r="W188" s="51"/>
      <c r="X188" s="51"/>
      <c r="Y188" s="52"/>
      <c r="Z188" s="51"/>
      <c r="AA188" s="51"/>
      <c r="AB188" s="51"/>
      <c r="AC188" s="51"/>
      <c r="AD188" s="51"/>
    </row>
    <row r="189" spans="1:30" ht="15" thickBot="1" x14ac:dyDescent="0.4">
      <c r="A189" s="86"/>
      <c r="B189" s="87"/>
      <c r="C189" s="87"/>
      <c r="D189" s="88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90"/>
      <c r="P189" s="89"/>
      <c r="Q189" s="89"/>
      <c r="R189" s="89"/>
      <c r="S189" s="89"/>
      <c r="T189" s="89"/>
      <c r="U189" s="89"/>
      <c r="V189" s="89"/>
      <c r="W189" s="89"/>
      <c r="X189" s="89"/>
      <c r="Y189" s="90"/>
      <c r="Z189" s="89"/>
      <c r="AA189" s="89"/>
      <c r="AB189" s="89"/>
      <c r="AC189" s="89"/>
      <c r="AD189" s="89"/>
    </row>
    <row r="191" spans="1:30" x14ac:dyDescent="0.35">
      <c r="AB191" s="140" t="s">
        <v>771</v>
      </c>
      <c r="AC191" s="141"/>
    </row>
    <row r="192" spans="1:30" x14ac:dyDescent="0.35">
      <c r="AB192" s="142" t="s">
        <v>767</v>
      </c>
      <c r="AC192" s="142"/>
    </row>
    <row r="193" spans="28:29" x14ac:dyDescent="0.35">
      <c r="AB193" s="143"/>
      <c r="AC193" s="143"/>
    </row>
    <row r="194" spans="28:29" ht="14.5" customHeight="1" x14ac:dyDescent="0.35"/>
    <row r="196" spans="28:29" x14ac:dyDescent="0.35">
      <c r="AB196" s="144" t="s">
        <v>768</v>
      </c>
      <c r="AC196" s="144"/>
    </row>
    <row r="197" spans="28:29" x14ac:dyDescent="0.35">
      <c r="AB197" s="140" t="s">
        <v>769</v>
      </c>
      <c r="AC197" s="141"/>
    </row>
    <row r="198" spans="28:29" x14ac:dyDescent="0.35">
      <c r="AB198" s="85" t="s">
        <v>770</v>
      </c>
      <c r="AC198" s="145"/>
    </row>
  </sheetData>
  <mergeCells count="40">
    <mergeCell ref="AB192:AC192"/>
    <mergeCell ref="AB196:AC196"/>
    <mergeCell ref="A103:AD103"/>
    <mergeCell ref="A183:B183"/>
    <mergeCell ref="A160:B160"/>
    <mergeCell ref="A139:B139"/>
    <mergeCell ref="A5:A7"/>
    <mergeCell ref="B5:B7"/>
    <mergeCell ref="C5:D5"/>
    <mergeCell ref="E5:E7"/>
    <mergeCell ref="F5:F7"/>
    <mergeCell ref="K6:K7"/>
    <mergeCell ref="H5:J5"/>
    <mergeCell ref="K5:N5"/>
    <mergeCell ref="O5:Q5"/>
    <mergeCell ref="R5:T5"/>
    <mergeCell ref="L6:L7"/>
    <mergeCell ref="M6:M7"/>
    <mergeCell ref="N6:N7"/>
    <mergeCell ref="O6:O7"/>
    <mergeCell ref="C6:C7"/>
    <mergeCell ref="D6:D7"/>
    <mergeCell ref="H6:H7"/>
    <mergeCell ref="I6:I7"/>
    <mergeCell ref="J6:J7"/>
    <mergeCell ref="G5:G7"/>
    <mergeCell ref="AC6:AC7"/>
    <mergeCell ref="AD6:AD7"/>
    <mergeCell ref="P6:P7"/>
    <mergeCell ref="Q6:Q7"/>
    <mergeCell ref="R6:R7"/>
    <mergeCell ref="S6:T6"/>
    <mergeCell ref="V6:V7"/>
    <mergeCell ref="AB6:AB7"/>
    <mergeCell ref="Y5:Y7"/>
    <mergeCell ref="Z5:Z7"/>
    <mergeCell ref="AA5:AA7"/>
    <mergeCell ref="AB5:AD5"/>
    <mergeCell ref="U5:U6"/>
    <mergeCell ref="V5:X5"/>
  </mergeCells>
  <pageMargins left="0.70866141732283472" right="0.70866141732283472" top="0.74803149606299213" bottom="0.74803149606299213" header="0.31496062992125984" footer="0.31496062992125984"/>
  <pageSetup paperSize="5" scale="3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 vivobook</cp:lastModifiedBy>
  <cp:lastPrinted>2024-09-24T06:20:25Z</cp:lastPrinted>
  <dcterms:created xsi:type="dcterms:W3CDTF">2024-09-20T06:38:58Z</dcterms:created>
  <dcterms:modified xsi:type="dcterms:W3CDTF">2024-09-24T06:20:30Z</dcterms:modified>
</cp:coreProperties>
</file>