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ISTI\Adisti Ratna Yudhani\DUPAK dikumpulkan Mei 2023\"/>
    </mc:Choice>
  </mc:AlternateContent>
  <xr:revisionPtr revIDLastSave="0" documentId="13_ncr:1_{F15CE0A3-438C-4024-A298-B227DA3B840A}" xr6:coauthVersionLast="47" xr6:coauthVersionMax="47" xr10:uidLastSave="{00000000-0000-0000-0000-000000000000}"/>
  <bookViews>
    <workbookView xWindow="-120" yWindow="-120" windowWidth="20730" windowHeight="11040" xr2:uid="{D94E6188-2EF1-407E-B56C-CC1CE482D8A6}"/>
  </bookViews>
  <sheets>
    <sheet name="2021" sheetId="2" r:id="rId1"/>
    <sheet name="2022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" l="1"/>
  <c r="P39" i="1"/>
  <c r="P22" i="1"/>
  <c r="P37" i="2"/>
  <c r="E39" i="2"/>
  <c r="F39" i="2"/>
  <c r="G39" i="2"/>
  <c r="H39" i="2"/>
  <c r="I39" i="2"/>
  <c r="J39" i="2"/>
  <c r="K39" i="2"/>
  <c r="L39" i="2"/>
  <c r="M39" i="2"/>
  <c r="N39" i="2"/>
  <c r="O39" i="2"/>
  <c r="D39" i="2"/>
  <c r="E42" i="2"/>
  <c r="F42" i="2"/>
  <c r="G42" i="2"/>
  <c r="H42" i="2"/>
  <c r="I42" i="2"/>
  <c r="J42" i="2"/>
  <c r="K42" i="2"/>
  <c r="L42" i="2"/>
  <c r="M42" i="2"/>
  <c r="N42" i="2"/>
  <c r="O42" i="2"/>
  <c r="D42" i="2"/>
  <c r="E41" i="2"/>
  <c r="F41" i="2"/>
  <c r="G41" i="2"/>
  <c r="H41" i="2"/>
  <c r="I41" i="2"/>
  <c r="J41" i="2"/>
  <c r="K41" i="2"/>
  <c r="L41" i="2"/>
  <c r="M41" i="2"/>
  <c r="N41" i="2"/>
  <c r="O41" i="2"/>
  <c r="D41" i="2"/>
  <c r="E42" i="1"/>
  <c r="F42" i="1"/>
  <c r="G42" i="1"/>
  <c r="H42" i="1"/>
  <c r="I42" i="1"/>
  <c r="J42" i="1"/>
  <c r="K42" i="1"/>
  <c r="L42" i="1"/>
  <c r="M42" i="1"/>
  <c r="N42" i="1"/>
  <c r="O42" i="1"/>
  <c r="D42" i="1"/>
  <c r="E40" i="2"/>
  <c r="F40" i="2"/>
  <c r="G40" i="2"/>
  <c r="H40" i="2"/>
  <c r="I40" i="2"/>
  <c r="J40" i="2"/>
  <c r="K40" i="2"/>
  <c r="L40" i="2"/>
  <c r="M40" i="2"/>
  <c r="N40" i="2"/>
  <c r="O40" i="2"/>
  <c r="D40" i="2"/>
  <c r="O27" i="2"/>
  <c r="N27" i="2"/>
  <c r="M27" i="2"/>
  <c r="L27" i="2"/>
  <c r="K27" i="2"/>
  <c r="J27" i="2"/>
  <c r="I27" i="2"/>
  <c r="H27" i="2"/>
  <c r="G27" i="2"/>
  <c r="F27" i="2"/>
  <c r="E27" i="2"/>
  <c r="D27" i="2"/>
  <c r="O26" i="2"/>
  <c r="N26" i="2"/>
  <c r="M26" i="2"/>
  <c r="L26" i="2"/>
  <c r="K26" i="2"/>
  <c r="J26" i="2"/>
  <c r="I26" i="2"/>
  <c r="H26" i="2"/>
  <c r="G26" i="2"/>
  <c r="F26" i="2"/>
  <c r="E26" i="2"/>
  <c r="D26" i="2"/>
  <c r="O25" i="2"/>
  <c r="N25" i="2"/>
  <c r="M25" i="2"/>
  <c r="L25" i="2"/>
  <c r="K25" i="2"/>
  <c r="J25" i="2"/>
  <c r="I25" i="2"/>
  <c r="H25" i="2"/>
  <c r="G25" i="2"/>
  <c r="F25" i="2"/>
  <c r="E25" i="2"/>
  <c r="D25" i="2"/>
  <c r="O23" i="2"/>
  <c r="N23" i="2"/>
  <c r="M23" i="2"/>
  <c r="L23" i="2"/>
  <c r="K23" i="2"/>
  <c r="J23" i="2"/>
  <c r="I23" i="2"/>
  <c r="H23" i="2"/>
  <c r="G23" i="2"/>
  <c r="F23" i="2"/>
  <c r="E23" i="2"/>
  <c r="D23" i="2"/>
  <c r="D22" i="2"/>
  <c r="E22" i="2"/>
  <c r="F22" i="2"/>
  <c r="G22" i="2"/>
  <c r="H22" i="2"/>
  <c r="I22" i="2"/>
  <c r="J22" i="2"/>
  <c r="K22" i="2"/>
  <c r="L22" i="2"/>
  <c r="M22" i="2"/>
  <c r="N22" i="2"/>
  <c r="O22" i="2"/>
  <c r="E21" i="2"/>
  <c r="F21" i="2"/>
  <c r="G21" i="2"/>
  <c r="H21" i="2"/>
  <c r="I21" i="2"/>
  <c r="J21" i="2"/>
  <c r="K21" i="2"/>
  <c r="L21" i="2"/>
  <c r="M21" i="2"/>
  <c r="N21" i="2"/>
  <c r="O21" i="2"/>
  <c r="D21" i="2"/>
  <c r="E38" i="2"/>
  <c r="F38" i="2"/>
  <c r="G38" i="2"/>
  <c r="H38" i="2"/>
  <c r="I38" i="2"/>
  <c r="J38" i="2"/>
  <c r="K38" i="2"/>
  <c r="L38" i="2"/>
  <c r="M38" i="2"/>
  <c r="N38" i="2"/>
  <c r="O38" i="2"/>
  <c r="D38" i="2"/>
  <c r="E36" i="2"/>
  <c r="F36" i="2"/>
  <c r="G36" i="2"/>
  <c r="H36" i="2"/>
  <c r="I36" i="2"/>
  <c r="O36" i="2"/>
  <c r="D36" i="2"/>
  <c r="O34" i="2"/>
  <c r="N34" i="2"/>
  <c r="M34" i="2"/>
  <c r="L34" i="2"/>
  <c r="K34" i="2"/>
  <c r="J34" i="2"/>
  <c r="I34" i="2"/>
  <c r="H34" i="2"/>
  <c r="G34" i="2"/>
  <c r="F34" i="2"/>
  <c r="E34" i="2"/>
  <c r="D34" i="2"/>
  <c r="O33" i="2"/>
  <c r="N33" i="2"/>
  <c r="M33" i="2"/>
  <c r="L33" i="2"/>
  <c r="K33" i="2"/>
  <c r="J33" i="2"/>
  <c r="I33" i="2"/>
  <c r="H33" i="2"/>
  <c r="G33" i="2"/>
  <c r="F33" i="2"/>
  <c r="E33" i="2"/>
  <c r="D33" i="2"/>
  <c r="E35" i="2"/>
  <c r="F35" i="2"/>
  <c r="G35" i="2"/>
  <c r="H35" i="2"/>
  <c r="I35" i="2"/>
  <c r="J35" i="2"/>
  <c r="K35" i="2"/>
  <c r="L35" i="2"/>
  <c r="M35" i="2"/>
  <c r="N35" i="2"/>
  <c r="O35" i="2"/>
  <c r="D35" i="2"/>
  <c r="P43" i="2" l="1"/>
  <c r="P42" i="2"/>
  <c r="P41" i="2"/>
  <c r="P40" i="2"/>
  <c r="P39" i="2"/>
  <c r="P38" i="2"/>
  <c r="P36" i="2"/>
  <c r="P35" i="2"/>
  <c r="P34" i="2"/>
  <c r="P33" i="2"/>
  <c r="P28" i="2"/>
  <c r="P27" i="2"/>
  <c r="P26" i="2"/>
  <c r="P25" i="2"/>
  <c r="P24" i="2"/>
  <c r="P23" i="2"/>
  <c r="P22" i="2"/>
  <c r="P21" i="2"/>
  <c r="E45" i="1"/>
  <c r="F45" i="1"/>
  <c r="G45" i="1"/>
  <c r="H45" i="1"/>
  <c r="I45" i="1"/>
  <c r="J45" i="1"/>
  <c r="K45" i="1"/>
  <c r="L45" i="1"/>
  <c r="M45" i="1"/>
  <c r="N45" i="1"/>
  <c r="O45" i="1"/>
  <c r="D45" i="1"/>
  <c r="E43" i="1"/>
  <c r="F43" i="1"/>
  <c r="G43" i="1"/>
  <c r="H43" i="1"/>
  <c r="I43" i="1"/>
  <c r="J43" i="1"/>
  <c r="K43" i="1"/>
  <c r="L43" i="1"/>
  <c r="M43" i="1"/>
  <c r="N43" i="1"/>
  <c r="O43" i="1"/>
  <c r="D43" i="1"/>
  <c r="E44" i="1"/>
  <c r="F44" i="1"/>
  <c r="G44" i="1"/>
  <c r="H44" i="1"/>
  <c r="I44" i="1"/>
  <c r="J44" i="1"/>
  <c r="K44" i="1"/>
  <c r="L44" i="1"/>
  <c r="M44" i="1"/>
  <c r="N44" i="1"/>
  <c r="O44" i="1"/>
  <c r="D44" i="1"/>
  <c r="E36" i="1"/>
  <c r="F36" i="1"/>
  <c r="G36" i="1"/>
  <c r="H36" i="1"/>
  <c r="I36" i="1"/>
  <c r="J36" i="1"/>
  <c r="K36" i="1"/>
  <c r="L36" i="1"/>
  <c r="M36" i="1"/>
  <c r="N36" i="1"/>
  <c r="O36" i="1"/>
  <c r="D36" i="1"/>
  <c r="E40" i="1"/>
  <c r="F40" i="1"/>
  <c r="G40" i="1"/>
  <c r="H40" i="1"/>
  <c r="I40" i="1"/>
  <c r="J40" i="1"/>
  <c r="K40" i="1"/>
  <c r="L40" i="1"/>
  <c r="M40" i="1"/>
  <c r="N40" i="1"/>
  <c r="O40" i="1"/>
  <c r="D40" i="1"/>
  <c r="E41" i="1"/>
  <c r="F41" i="1"/>
  <c r="G41" i="1"/>
  <c r="H41" i="1"/>
  <c r="I41" i="1"/>
  <c r="J41" i="1"/>
  <c r="K41" i="1"/>
  <c r="L41" i="1"/>
  <c r="M41" i="1"/>
  <c r="N41" i="1"/>
  <c r="O41" i="1"/>
  <c r="D41" i="1"/>
  <c r="D35" i="1"/>
  <c r="E35" i="1"/>
  <c r="F35" i="1"/>
  <c r="G35" i="1"/>
  <c r="H35" i="1"/>
  <c r="I35" i="1"/>
  <c r="J35" i="1"/>
  <c r="K35" i="1"/>
  <c r="L35" i="1"/>
  <c r="M35" i="1"/>
  <c r="N35" i="1"/>
  <c r="O35" i="1"/>
  <c r="E34" i="1"/>
  <c r="F34" i="1"/>
  <c r="G34" i="1"/>
  <c r="H34" i="1"/>
  <c r="I34" i="1"/>
  <c r="J34" i="1"/>
  <c r="K34" i="1"/>
  <c r="L34" i="1"/>
  <c r="M34" i="1"/>
  <c r="N34" i="1"/>
  <c r="O34" i="1"/>
  <c r="D34" i="1"/>
  <c r="P23" i="1"/>
  <c r="P24" i="1"/>
  <c r="P25" i="1"/>
  <c r="P26" i="1"/>
  <c r="P27" i="1"/>
  <c r="P28" i="1"/>
  <c r="P29" i="1"/>
  <c r="P21" i="1"/>
  <c r="P45" i="1" l="1"/>
  <c r="P34" i="1"/>
  <c r="P35" i="1"/>
  <c r="P42" i="1"/>
  <c r="P36" i="1"/>
  <c r="P44" i="1"/>
  <c r="P43" i="1"/>
  <c r="P41" i="1"/>
  <c r="P40" i="1"/>
  <c r="P37" i="1"/>
</calcChain>
</file>

<file path=xl/sharedStrings.xml><?xml version="1.0" encoding="utf-8"?>
<sst xmlns="http://schemas.openxmlformats.org/spreadsheetml/2006/main" count="131" uniqueCount="64">
  <si>
    <t>Yang bertanda tangan dibawah ini :</t>
  </si>
  <si>
    <t>Nama</t>
  </si>
  <si>
    <t>:</t>
  </si>
  <si>
    <t>dr. SUPARDI</t>
  </si>
  <si>
    <t>NIP</t>
  </si>
  <si>
    <t>197603172006041014</t>
  </si>
  <si>
    <t>Pangkat / Gol. Ruang</t>
  </si>
  <si>
    <t>Pembina/ IV/a</t>
  </si>
  <si>
    <t>Jabatan</t>
  </si>
  <si>
    <t>Kepala Bidang Sumber Daya Kesehatan</t>
  </si>
  <si>
    <t>Unit Kerja</t>
  </si>
  <si>
    <t>Dinas Kesehatan Kabupaten Karanganyar</t>
  </si>
  <si>
    <t>SURAT PERNYATAAN</t>
  </si>
  <si>
    <t>dengan ini menyatakan bahwa :</t>
  </si>
  <si>
    <t>1.</t>
  </si>
  <si>
    <t>Pada tahun 2022 telah terbit Surat Izin Praktik / Surat Rekomendasi Izin Praktik Tenaga Kesehatan sebagai berikut :</t>
  </si>
  <si>
    <t>Dokter</t>
  </si>
  <si>
    <t>Dokter gigi</t>
  </si>
  <si>
    <t>Perawat</t>
  </si>
  <si>
    <t>Perawat Gigi</t>
  </si>
  <si>
    <t>Bidan</t>
  </si>
  <si>
    <t>Apoteker</t>
  </si>
  <si>
    <t>Asisten Apoteker</t>
  </si>
  <si>
    <t>Nutrisionis</t>
  </si>
  <si>
    <t>Profesi</t>
  </si>
  <si>
    <t>Jumlah pada bulan</t>
  </si>
  <si>
    <t>Jumlah Total</t>
  </si>
  <si>
    <t>2.</t>
  </si>
  <si>
    <t>Rumah Sakit</t>
  </si>
  <si>
    <t>Puskesmas</t>
  </si>
  <si>
    <t>Praktik Bidan</t>
  </si>
  <si>
    <t>Laboratorium Kesehatan</t>
  </si>
  <si>
    <t>Apotek</t>
  </si>
  <si>
    <t>Toko Obat</t>
  </si>
  <si>
    <t xml:space="preserve">Klinik </t>
  </si>
  <si>
    <t>Produsen makanan</t>
  </si>
  <si>
    <t>Pest kontrol</t>
  </si>
  <si>
    <t>Jenis Sarana</t>
  </si>
  <si>
    <t>Demikian surat pernyataan ini saya buat sesuai dengan keadaan sebenarnya, semoga dapat digunakan sebagaimana mestinya.</t>
  </si>
  <si>
    <t>Praktik Dokter Gigi</t>
  </si>
  <si>
    <t>Praktik Dokter</t>
  </si>
  <si>
    <t>Pada tahun 2021 telah terbit Surat Izin Praktik / Surat Rekomendasi Izin Praktik Tenaga Kesehatan di Fasyankes sebagai berikut :</t>
  </si>
  <si>
    <t>Pada tahun 2021 telah terbit Surat Izin Fasilitas Pelayanan Kesehatan / Surat Rekomendasi Izin Fasilitas Pelayanan Kesehatan sebagai berikut :</t>
  </si>
  <si>
    <t>Tugas Fungsi dan Wewenang Administrator Kesehatan Ahli di Bidang Sumber Daya Kesehatan salah satunya adalah melakukan pelayanan perizinan sektor kesehatan seperti :</t>
  </si>
  <si>
    <t>Melaksanakan Penilaian dalam rangka perijinan sarana pelayanan kesehatan</t>
  </si>
  <si>
    <t>Melaksanakan Penilaian dalam rangka perijinan praktik tenaga kesehatan</t>
  </si>
  <si>
    <t>Menyajikan hasil penilaian dalam rangka perijinan sarana pelayanan kesehatan berupa Sertifikat Standar atau Rekomendasi Izin Operasional</t>
  </si>
  <si>
    <t>Menyajikan hasil penilaian dalam rangka perijinan tenaga kesehatan berupa Surat Izin Praktik atau Surat Rekomendasi Izin Praktik</t>
  </si>
  <si>
    <t>3.</t>
  </si>
  <si>
    <t>4.</t>
  </si>
  <si>
    <t>Adapun berkas-berkas perizinan tersebut tersimpan di Ruang Perizinan Bidang Sumber Daya Kesehatan dengan rapi, dan apabila diperlukan untuk kegiatan Penilaian Angka Kredit bisa dipinjamkan.</t>
  </si>
  <si>
    <t>Karanganyar, 31 Desember 2021</t>
  </si>
  <si>
    <t xml:space="preserve"> </t>
  </si>
  <si>
    <t>NIP. 197603172006041014</t>
  </si>
  <si>
    <t>a.</t>
  </si>
  <si>
    <t>b.</t>
  </si>
  <si>
    <t>c.</t>
  </si>
  <si>
    <t>d.</t>
  </si>
  <si>
    <t>Karanganyar, 31 Desember 2022</t>
  </si>
  <si>
    <t>Pada tahun 2022 telah terbit Surat Izin Fasilitas Pelayanan Kesehatan / Surat Rekomendasi Izin Fasilitas Pelayanan Kesehatan sebagai berikut :</t>
  </si>
  <si>
    <t>Dokter Spesialis</t>
  </si>
  <si>
    <t>Praktik Dokter Spesialis</t>
  </si>
  <si>
    <t>Dokter / Dokter Spesialis</t>
  </si>
  <si>
    <t>Praktik Dokter / Dokter Spesialis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</si>
</sst>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B5D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ISTI\Adisti%20Ratna%20Yudhani\DUPAK%20dikumpulkan%20Mei%202023\2021%20Dupak%20ADISTI%20FIX.xlsx" TargetMode="External"/><Relationship Id="rId1" Type="http://schemas.openxmlformats.org/officeDocument/2006/relationships/externalLinkPath" Target="2021%20Dupak%20ADISTI%20FI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ISTI\Adisti%20Ratna%20Yudhani\DUPAK%20dikumpulkan%20Mei%202023\2022%20Dupak%20ADISTI%20FIX%20-%20Copy.xlsx" TargetMode="External"/><Relationship Id="rId1" Type="http://schemas.openxmlformats.org/officeDocument/2006/relationships/externalLinkPath" Target="2022%20Dupak%20ADISTI%20FIX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upak 2021"/>
      <sheetName val="2021"/>
      <sheetName val="Jan"/>
      <sheetName val="Feb"/>
      <sheetName val="Mar"/>
      <sheetName val="Apr"/>
      <sheetName val="Mei"/>
      <sheetName val="Jun"/>
      <sheetName val="Jul"/>
      <sheetName val="Ags"/>
      <sheetName val="Sep"/>
      <sheetName val="Okt"/>
      <sheetName val="Nov"/>
      <sheetName val="Des"/>
      <sheetName val="MASTER"/>
    </sheetNames>
    <sheetDataSet>
      <sheetData sheetId="0">
        <row r="29">
          <cell r="H29">
            <v>103</v>
          </cell>
        </row>
      </sheetData>
      <sheetData sheetId="1">
        <row r="135"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G137">
            <v>0.02</v>
          </cell>
          <cell r="H137">
            <v>0.04</v>
          </cell>
          <cell r="I137">
            <v>0.02</v>
          </cell>
          <cell r="J137">
            <v>0.02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0.04</v>
          </cell>
          <cell r="Q137">
            <v>0.04</v>
          </cell>
          <cell r="R137">
            <v>0</v>
          </cell>
        </row>
        <row r="140">
          <cell r="G140">
            <v>0.08</v>
          </cell>
          <cell r="H140">
            <v>0.08</v>
          </cell>
          <cell r="I140">
            <v>0</v>
          </cell>
          <cell r="J140">
            <v>0.04</v>
          </cell>
          <cell r="K140">
            <v>0.04</v>
          </cell>
          <cell r="L140">
            <v>0.08</v>
          </cell>
          <cell r="R140">
            <v>0.28000000000000003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0.02</v>
          </cell>
          <cell r="P141">
            <v>0</v>
          </cell>
          <cell r="Q141">
            <v>0.02</v>
          </cell>
          <cell r="R141">
            <v>0.04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0.01</v>
          </cell>
          <cell r="Q143">
            <v>0</v>
          </cell>
          <cell r="R143">
            <v>0</v>
          </cell>
        </row>
        <row r="144">
          <cell r="G144">
            <v>0.03</v>
          </cell>
          <cell r="H144">
            <v>0.09</v>
          </cell>
          <cell r="I144">
            <v>0.06</v>
          </cell>
          <cell r="J144">
            <v>0.15</v>
          </cell>
          <cell r="K144">
            <v>0</v>
          </cell>
          <cell r="L144">
            <v>0.09</v>
          </cell>
          <cell r="M144">
            <v>0.09</v>
          </cell>
          <cell r="N144">
            <v>0.15</v>
          </cell>
          <cell r="O144">
            <v>0.12</v>
          </cell>
          <cell r="P144">
            <v>0.03</v>
          </cell>
          <cell r="Q144">
            <v>0.12</v>
          </cell>
          <cell r="R144">
            <v>0.12</v>
          </cell>
        </row>
        <row r="145">
          <cell r="G145">
            <v>0</v>
          </cell>
          <cell r="H145">
            <v>0</v>
          </cell>
          <cell r="I145">
            <v>5.0000000000000001E-3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50">
          <cell r="G150">
            <v>0.12</v>
          </cell>
          <cell r="H150">
            <v>0</v>
          </cell>
          <cell r="I150">
            <v>0.28000000000000003</v>
          </cell>
          <cell r="J150">
            <v>0.48</v>
          </cell>
          <cell r="K150">
            <v>0.02</v>
          </cell>
          <cell r="L150">
            <v>0.12</v>
          </cell>
          <cell r="M150">
            <v>0.04</v>
          </cell>
          <cell r="N150">
            <v>0.38</v>
          </cell>
          <cell r="O150">
            <v>0.1</v>
          </cell>
          <cell r="P150">
            <v>0.24</v>
          </cell>
          <cell r="Q150">
            <v>0.32</v>
          </cell>
          <cell r="R150">
            <v>0.18</v>
          </cell>
        </row>
        <row r="171">
          <cell r="G171">
            <v>2.8000000000000001E-2</v>
          </cell>
          <cell r="H171">
            <v>2.4E-2</v>
          </cell>
          <cell r="I171">
            <v>1.2E-2</v>
          </cell>
          <cell r="J171">
            <v>1.8000000000000002E-2</v>
          </cell>
          <cell r="K171">
            <v>1.8000000000000002E-2</v>
          </cell>
          <cell r="L171">
            <v>4.5999999999999999E-2</v>
          </cell>
          <cell r="M171">
            <v>1.2E-2</v>
          </cell>
          <cell r="N171">
            <v>1.4E-2</v>
          </cell>
          <cell r="O171">
            <v>3.4000000000000002E-2</v>
          </cell>
          <cell r="P171">
            <v>0.09</v>
          </cell>
          <cell r="Q171">
            <v>4.2000000000000003E-2</v>
          </cell>
          <cell r="R171">
            <v>3.7999999999999999E-2</v>
          </cell>
        </row>
        <row r="172">
          <cell r="G172">
            <v>2E-3</v>
          </cell>
          <cell r="H172">
            <v>0</v>
          </cell>
          <cell r="I172">
            <v>6.0000000000000001E-3</v>
          </cell>
          <cell r="J172">
            <v>4.0000000000000001E-3</v>
          </cell>
          <cell r="K172">
            <v>0</v>
          </cell>
          <cell r="L172">
            <v>2E-3</v>
          </cell>
          <cell r="M172">
            <v>6.0000000000000001E-3</v>
          </cell>
          <cell r="N172">
            <v>4.0000000000000001E-3</v>
          </cell>
          <cell r="O172">
            <v>2.1999999999999999E-2</v>
          </cell>
          <cell r="P172">
            <v>0.01</v>
          </cell>
          <cell r="Q172">
            <v>2.1999999999999999E-2</v>
          </cell>
          <cell r="R172">
            <v>6.0000000000000001E-3</v>
          </cell>
        </row>
        <row r="173">
          <cell r="G173">
            <v>0.114</v>
          </cell>
          <cell r="H173">
            <v>3.6000000000000004E-2</v>
          </cell>
          <cell r="I173">
            <v>0.04</v>
          </cell>
          <cell r="J173">
            <v>4.8000000000000001E-2</v>
          </cell>
          <cell r="K173">
            <v>0.02</v>
          </cell>
          <cell r="L173">
            <v>4.3999999999999997E-2</v>
          </cell>
          <cell r="M173">
            <v>8.0000000000000002E-3</v>
          </cell>
          <cell r="N173">
            <v>5.8000000000000003E-2</v>
          </cell>
          <cell r="O173">
            <v>0</v>
          </cell>
          <cell r="P173">
            <v>5.3999999999999999E-2</v>
          </cell>
          <cell r="Q173">
            <v>2.6000000000000002E-2</v>
          </cell>
          <cell r="R173">
            <v>5.3999999999999999E-2</v>
          </cell>
        </row>
        <row r="175">
          <cell r="G175">
            <v>3.7999999999999999E-2</v>
          </cell>
          <cell r="H175">
            <v>0.05</v>
          </cell>
          <cell r="I175">
            <v>2.4E-2</v>
          </cell>
          <cell r="J175">
            <v>4.3999999999999997E-2</v>
          </cell>
          <cell r="K175">
            <v>6.0000000000000001E-3</v>
          </cell>
          <cell r="L175">
            <v>1.6E-2</v>
          </cell>
          <cell r="M175">
            <v>8.0000000000000002E-3</v>
          </cell>
          <cell r="N175">
            <v>1.4E-2</v>
          </cell>
          <cell r="O175">
            <v>1.4E-2</v>
          </cell>
          <cell r="P175">
            <v>0.01</v>
          </cell>
          <cell r="Q175">
            <v>0.04</v>
          </cell>
          <cell r="R175">
            <v>2.4E-2</v>
          </cell>
        </row>
        <row r="176">
          <cell r="G176">
            <v>2.6000000000000002E-2</v>
          </cell>
          <cell r="H176">
            <v>5.2000000000000005E-2</v>
          </cell>
          <cell r="I176">
            <v>3.2000000000000001E-2</v>
          </cell>
          <cell r="J176">
            <v>8.2000000000000003E-2</v>
          </cell>
          <cell r="K176">
            <v>4.3999999999999997E-2</v>
          </cell>
          <cell r="L176">
            <v>3.7999999999999999E-2</v>
          </cell>
          <cell r="M176">
            <v>6.2E-2</v>
          </cell>
          <cell r="N176">
            <v>6.4000000000000001E-2</v>
          </cell>
          <cell r="O176">
            <v>5.3999999999999999E-2</v>
          </cell>
          <cell r="P176">
            <v>0.05</v>
          </cell>
          <cell r="Q176">
            <v>0.03</v>
          </cell>
          <cell r="R176">
            <v>3.4000000000000002E-2</v>
          </cell>
        </row>
        <row r="177">
          <cell r="G177">
            <v>1.8000000000000002E-2</v>
          </cell>
          <cell r="H177">
            <v>2.1999999999999999E-2</v>
          </cell>
          <cell r="I177">
            <v>1.8000000000000002E-2</v>
          </cell>
          <cell r="J177">
            <v>1.4E-2</v>
          </cell>
          <cell r="K177">
            <v>5.6000000000000001E-2</v>
          </cell>
          <cell r="L177">
            <v>2.8000000000000001E-2</v>
          </cell>
          <cell r="M177">
            <v>1.4E-2</v>
          </cell>
          <cell r="N177">
            <v>1.6E-2</v>
          </cell>
          <cell r="O177">
            <v>2.6000000000000002E-2</v>
          </cell>
          <cell r="P177">
            <v>1.8000000000000002E-2</v>
          </cell>
          <cell r="Q177">
            <v>0.02</v>
          </cell>
          <cell r="R177">
            <v>0.01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upak 2022"/>
      <sheetName val="2022"/>
      <sheetName val="Jan"/>
      <sheetName val="Feb"/>
      <sheetName val="Mar"/>
      <sheetName val="Apr"/>
      <sheetName val="Mei"/>
      <sheetName val="Jun"/>
      <sheetName val="Jul"/>
      <sheetName val="Ags"/>
      <sheetName val="Sep"/>
      <sheetName val="Okt"/>
      <sheetName val="Nov"/>
      <sheetName val="Des"/>
      <sheetName val="MASTER"/>
    </sheetNames>
    <sheetDataSet>
      <sheetData sheetId="0"/>
      <sheetData sheetId="1">
        <row r="135">
          <cell r="F135">
            <v>0.02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0.04</v>
          </cell>
          <cell r="O135">
            <v>0</v>
          </cell>
          <cell r="P135">
            <v>0</v>
          </cell>
          <cell r="Q135">
            <v>0</v>
          </cell>
          <cell r="R135">
            <v>0.02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G137">
            <v>0.04</v>
          </cell>
          <cell r="H137">
            <v>0.02</v>
          </cell>
          <cell r="I137">
            <v>0</v>
          </cell>
          <cell r="J137">
            <v>0.02</v>
          </cell>
          <cell r="K137">
            <v>0.02</v>
          </cell>
          <cell r="L137">
            <v>0.02</v>
          </cell>
          <cell r="M137">
            <v>0.02</v>
          </cell>
          <cell r="N137">
            <v>0.02</v>
          </cell>
          <cell r="O137">
            <v>0</v>
          </cell>
          <cell r="P137">
            <v>0.02</v>
          </cell>
          <cell r="Q137">
            <v>0</v>
          </cell>
          <cell r="R137">
            <v>0.04</v>
          </cell>
        </row>
        <row r="141">
          <cell r="G141">
            <v>0</v>
          </cell>
          <cell r="H141">
            <v>0.02</v>
          </cell>
          <cell r="I141">
            <v>0.08</v>
          </cell>
          <cell r="J141">
            <v>0.22</v>
          </cell>
          <cell r="K141">
            <v>0.08</v>
          </cell>
          <cell r="L141">
            <v>0.02</v>
          </cell>
          <cell r="M141">
            <v>0.06</v>
          </cell>
          <cell r="N141">
            <v>0.1</v>
          </cell>
          <cell r="O141">
            <v>0.12</v>
          </cell>
          <cell r="P141">
            <v>0.2</v>
          </cell>
          <cell r="Q141">
            <v>0.54</v>
          </cell>
          <cell r="R141">
            <v>0.06</v>
          </cell>
        </row>
        <row r="143">
          <cell r="F143">
            <v>0.01</v>
          </cell>
          <cell r="G143">
            <v>0</v>
          </cell>
          <cell r="H143">
            <v>0</v>
          </cell>
          <cell r="I143">
            <v>0</v>
          </cell>
          <cell r="J143">
            <v>0.01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0.01</v>
          </cell>
          <cell r="Q143">
            <v>0</v>
          </cell>
          <cell r="R143">
            <v>0</v>
          </cell>
        </row>
        <row r="144">
          <cell r="G144">
            <v>0.21</v>
          </cell>
          <cell r="H144">
            <v>0.15</v>
          </cell>
          <cell r="I144">
            <v>0.18</v>
          </cell>
          <cell r="J144">
            <v>0.18</v>
          </cell>
          <cell r="K144">
            <v>0.09</v>
          </cell>
          <cell r="L144">
            <v>0.21</v>
          </cell>
          <cell r="M144">
            <v>0.18</v>
          </cell>
          <cell r="N144">
            <v>0.21</v>
          </cell>
          <cell r="O144">
            <v>0.15</v>
          </cell>
          <cell r="P144">
            <v>0.24</v>
          </cell>
          <cell r="Q144">
            <v>0.18</v>
          </cell>
          <cell r="R144">
            <v>0.03</v>
          </cell>
        </row>
        <row r="145">
          <cell r="F145">
            <v>5.0000000000000001E-3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50">
          <cell r="F150">
            <v>0.02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65">
          <cell r="F165">
            <v>3.0000000000000001E-3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3.0000000000000001E-3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84C7-BB26-47BC-BBE1-2FA7422D7B60}">
  <sheetPr>
    <pageSetUpPr fitToPage="1"/>
  </sheetPr>
  <dimension ref="A2:P56"/>
  <sheetViews>
    <sheetView tabSelected="1" topLeftCell="A16" workbookViewId="0">
      <selection activeCell="C37" sqref="C37"/>
    </sheetView>
  </sheetViews>
  <sheetFormatPr defaultRowHeight="14.25" x14ac:dyDescent="0.2"/>
  <cols>
    <col min="1" max="2" width="3.85546875" style="1" customWidth="1"/>
    <col min="3" max="3" width="31.42578125" style="1" customWidth="1"/>
    <col min="4" max="15" width="5.5703125" style="1" customWidth="1"/>
    <col min="16" max="16384" width="9.140625" style="1"/>
  </cols>
  <sheetData>
    <row r="2" spans="1:16" ht="15" x14ac:dyDescent="0.2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" x14ac:dyDescent="0.2">
      <c r="A3" s="14"/>
      <c r="B3" s="14"/>
      <c r="C3" s="14"/>
      <c r="D3" s="14"/>
      <c r="E3" s="14"/>
      <c r="F3" s="14"/>
      <c r="G3" s="14"/>
      <c r="H3" s="14"/>
      <c r="I3" s="14"/>
    </row>
    <row r="4" spans="1:16" x14ac:dyDescent="0.2">
      <c r="A4" s="7" t="s">
        <v>0</v>
      </c>
      <c r="B4" s="7"/>
      <c r="C4" s="8"/>
      <c r="D4" s="8"/>
      <c r="E4" s="9"/>
      <c r="F4" s="8"/>
      <c r="G4" s="8"/>
      <c r="H4" s="8"/>
      <c r="I4" s="8"/>
    </row>
    <row r="5" spans="1:16" ht="15" x14ac:dyDescent="0.25">
      <c r="A5" s="7" t="s">
        <v>1</v>
      </c>
      <c r="B5" s="7"/>
      <c r="C5" s="8"/>
      <c r="D5" s="8"/>
      <c r="E5" s="10" t="s">
        <v>2</v>
      </c>
      <c r="F5" s="11" t="s">
        <v>3</v>
      </c>
      <c r="G5" s="12"/>
      <c r="H5" s="12"/>
      <c r="I5" s="12"/>
    </row>
    <row r="6" spans="1:16" x14ac:dyDescent="0.2">
      <c r="A6" s="7" t="s">
        <v>4</v>
      </c>
      <c r="B6" s="7"/>
      <c r="C6" s="8"/>
      <c r="D6" s="8"/>
      <c r="E6" s="10" t="s">
        <v>2</v>
      </c>
      <c r="F6" s="15" t="s">
        <v>5</v>
      </c>
      <c r="G6" s="16"/>
      <c r="H6" s="16"/>
      <c r="I6" s="16"/>
    </row>
    <row r="7" spans="1:16" x14ac:dyDescent="0.2">
      <c r="A7" s="7" t="s">
        <v>6</v>
      </c>
      <c r="B7" s="7"/>
      <c r="C7" s="8"/>
      <c r="D7" s="8"/>
      <c r="E7" s="10" t="s">
        <v>2</v>
      </c>
      <c r="F7" s="13" t="s">
        <v>7</v>
      </c>
      <c r="G7" s="12"/>
      <c r="H7" s="12"/>
      <c r="I7" s="12"/>
    </row>
    <row r="8" spans="1:16" x14ac:dyDescent="0.2">
      <c r="A8" s="7" t="s">
        <v>8</v>
      </c>
      <c r="B8" s="7"/>
      <c r="C8" s="8"/>
      <c r="D8" s="8"/>
      <c r="E8" s="10" t="s">
        <v>2</v>
      </c>
      <c r="F8" s="13" t="s">
        <v>9</v>
      </c>
      <c r="G8" s="12"/>
      <c r="H8" s="12"/>
      <c r="I8" s="12"/>
    </row>
    <row r="9" spans="1:16" x14ac:dyDescent="0.2">
      <c r="A9" s="7" t="s">
        <v>10</v>
      </c>
      <c r="B9" s="7"/>
      <c r="C9" s="8"/>
      <c r="D9" s="8"/>
      <c r="E9" s="10" t="s">
        <v>2</v>
      </c>
      <c r="F9" s="13" t="s">
        <v>11</v>
      </c>
      <c r="G9" s="12"/>
      <c r="H9" s="12"/>
      <c r="I9" s="12"/>
    </row>
    <row r="10" spans="1:16" x14ac:dyDescent="0.2">
      <c r="A10" s="7"/>
      <c r="B10" s="7"/>
      <c r="C10" s="8"/>
      <c r="D10" s="8"/>
      <c r="E10" s="9"/>
      <c r="F10" s="13"/>
      <c r="G10" s="12"/>
      <c r="H10" s="12"/>
      <c r="I10" s="12"/>
    </row>
    <row r="11" spans="1:16" x14ac:dyDescent="0.2">
      <c r="A11" s="7" t="s">
        <v>13</v>
      </c>
      <c r="B11" s="7"/>
      <c r="C11" s="8"/>
      <c r="D11" s="8"/>
      <c r="E11" s="9"/>
      <c r="F11" s="13"/>
      <c r="G11" s="12"/>
      <c r="H11" s="12"/>
      <c r="I11" s="12"/>
    </row>
    <row r="12" spans="1:16" ht="28.5" customHeight="1" x14ac:dyDescent="0.2">
      <c r="A12" s="7" t="s">
        <v>14</v>
      </c>
      <c r="B12" s="22" t="s">
        <v>43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7"/>
      <c r="B13" s="7" t="s">
        <v>54</v>
      </c>
      <c r="C13" s="21" t="s">
        <v>44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">
      <c r="A14" s="7"/>
      <c r="B14" s="7" t="s">
        <v>55</v>
      </c>
      <c r="C14" s="21" t="s">
        <v>45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ht="28.5" customHeight="1" x14ac:dyDescent="0.2">
      <c r="A15" s="7"/>
      <c r="B15" s="7" t="s">
        <v>56</v>
      </c>
      <c r="C15" s="20" t="s">
        <v>46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28.5" customHeight="1" x14ac:dyDescent="0.2">
      <c r="A16" s="7"/>
      <c r="B16" s="7" t="s">
        <v>57</v>
      </c>
      <c r="C16" s="20" t="s">
        <v>47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">
      <c r="A17" s="7"/>
      <c r="B17" s="7"/>
      <c r="C17" s="8"/>
      <c r="D17" s="8"/>
      <c r="E17" s="9"/>
      <c r="F17" s="13"/>
      <c r="G17" s="12"/>
      <c r="H17" s="12"/>
      <c r="I17" s="12"/>
    </row>
    <row r="18" spans="1:16" ht="30" customHeight="1" x14ac:dyDescent="0.2">
      <c r="A18" s="7" t="s">
        <v>27</v>
      </c>
      <c r="B18" s="23" t="s">
        <v>41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x14ac:dyDescent="0.2">
      <c r="A19" s="7"/>
      <c r="B19" s="7"/>
      <c r="C19" s="17" t="s">
        <v>24</v>
      </c>
      <c r="D19" s="18" t="s">
        <v>25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 t="s">
        <v>26</v>
      </c>
    </row>
    <row r="20" spans="1:16" x14ac:dyDescent="0.2">
      <c r="A20" s="7"/>
      <c r="B20" s="7"/>
      <c r="C20" s="17"/>
      <c r="D20" s="2">
        <v>1</v>
      </c>
      <c r="E20" s="2">
        <v>2</v>
      </c>
      <c r="F20" s="2">
        <v>3</v>
      </c>
      <c r="G20" s="2">
        <v>4</v>
      </c>
      <c r="H20" s="2">
        <v>5</v>
      </c>
      <c r="I20" s="2">
        <v>6</v>
      </c>
      <c r="J20" s="2">
        <v>7</v>
      </c>
      <c r="K20" s="2">
        <v>8</v>
      </c>
      <c r="L20" s="2">
        <v>9</v>
      </c>
      <c r="M20" s="2">
        <v>10</v>
      </c>
      <c r="N20" s="2">
        <v>11</v>
      </c>
      <c r="O20" s="2">
        <v>12</v>
      </c>
      <c r="P20" s="19"/>
    </row>
    <row r="21" spans="1:16" x14ac:dyDescent="0.2">
      <c r="C21" s="3" t="s">
        <v>62</v>
      </c>
      <c r="D21" s="3">
        <f>'[1]2021'!G171/0.002</f>
        <v>14</v>
      </c>
      <c r="E21" s="3">
        <f>'[1]2021'!H171/0.002</f>
        <v>12</v>
      </c>
      <c r="F21" s="3">
        <f>'[1]2021'!I171/0.002</f>
        <v>6</v>
      </c>
      <c r="G21" s="3">
        <f>'[1]2021'!J171/0.002</f>
        <v>9</v>
      </c>
      <c r="H21" s="3">
        <f>'[1]2021'!K171/0.002</f>
        <v>9</v>
      </c>
      <c r="I21" s="3">
        <f>'[1]2021'!L171/0.002</f>
        <v>23</v>
      </c>
      <c r="J21" s="3">
        <f>'[1]2021'!M171/0.002</f>
        <v>6</v>
      </c>
      <c r="K21" s="3">
        <f>'[1]2021'!N171/0.002</f>
        <v>7</v>
      </c>
      <c r="L21" s="3">
        <f>'[1]2021'!O171/0.002</f>
        <v>17</v>
      </c>
      <c r="M21" s="3">
        <f>'[1]2021'!P171/0.002</f>
        <v>45</v>
      </c>
      <c r="N21" s="3">
        <f>'[1]2021'!Q171/0.002</f>
        <v>21</v>
      </c>
      <c r="O21" s="3">
        <f>'[1]2021'!R171/0.002</f>
        <v>19</v>
      </c>
      <c r="P21" s="3">
        <f>SUM(D21:O21)</f>
        <v>188</v>
      </c>
    </row>
    <row r="22" spans="1:16" x14ac:dyDescent="0.2">
      <c r="C22" s="3" t="s">
        <v>17</v>
      </c>
      <c r="D22" s="3">
        <f>'[1]2021'!G172/0.002</f>
        <v>1</v>
      </c>
      <c r="E22" s="3">
        <f>'[1]2021'!H172/0.002</f>
        <v>0</v>
      </c>
      <c r="F22" s="3">
        <f>'[1]2021'!I172/0.002</f>
        <v>3</v>
      </c>
      <c r="G22" s="3">
        <f>'[1]2021'!J172/0.002</f>
        <v>2</v>
      </c>
      <c r="H22" s="3">
        <f>'[1]2021'!K172/0.002</f>
        <v>0</v>
      </c>
      <c r="I22" s="3">
        <f>'[1]2021'!L172/0.002</f>
        <v>1</v>
      </c>
      <c r="J22" s="3">
        <f>'[1]2021'!M172/0.002</f>
        <v>3</v>
      </c>
      <c r="K22" s="3">
        <f>'[1]2021'!N172/0.002</f>
        <v>2</v>
      </c>
      <c r="L22" s="3">
        <f>'[1]2021'!O172/0.002</f>
        <v>11</v>
      </c>
      <c r="M22" s="3">
        <f>'[1]2021'!P172/0.002</f>
        <v>5</v>
      </c>
      <c r="N22" s="3">
        <f>'[1]2021'!Q172/0.002</f>
        <v>11</v>
      </c>
      <c r="O22" s="3">
        <f>'[1]2021'!R172/0.002</f>
        <v>3</v>
      </c>
      <c r="P22" s="3">
        <f t="shared" ref="P22:P28" si="0">SUM(D22:O22)</f>
        <v>42</v>
      </c>
    </row>
    <row r="23" spans="1:16" x14ac:dyDescent="0.2">
      <c r="C23" s="3" t="s">
        <v>18</v>
      </c>
      <c r="D23" s="3">
        <f>'[1]2021'!G173/0.002</f>
        <v>57</v>
      </c>
      <c r="E23" s="3">
        <f>'[1]2021'!H173/0.002</f>
        <v>18</v>
      </c>
      <c r="F23" s="3">
        <f>'[1]2021'!I173/0.002</f>
        <v>20</v>
      </c>
      <c r="G23" s="3">
        <f>'[1]2021'!J173/0.002</f>
        <v>24</v>
      </c>
      <c r="H23" s="3">
        <f>'[1]2021'!K173/0.002</f>
        <v>10</v>
      </c>
      <c r="I23" s="3">
        <f>'[1]2021'!L173/0.002</f>
        <v>22</v>
      </c>
      <c r="J23" s="3">
        <f>'[1]2021'!M173/0.002</f>
        <v>4</v>
      </c>
      <c r="K23" s="3">
        <f>'[1]2021'!N173/0.002</f>
        <v>29</v>
      </c>
      <c r="L23" s="3">
        <f>'[1]2021'!O173/0.002</f>
        <v>0</v>
      </c>
      <c r="M23" s="3">
        <f>'[1]2021'!P173/0.002</f>
        <v>27</v>
      </c>
      <c r="N23" s="3">
        <f>'[1]2021'!Q173/0.002</f>
        <v>13</v>
      </c>
      <c r="O23" s="3">
        <f>'[1]2021'!R173/0.002</f>
        <v>27</v>
      </c>
      <c r="P23" s="3">
        <f t="shared" si="0"/>
        <v>251</v>
      </c>
    </row>
    <row r="24" spans="1:16" x14ac:dyDescent="0.2">
      <c r="C24" s="4" t="s">
        <v>19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f t="shared" si="0"/>
        <v>0</v>
      </c>
    </row>
    <row r="25" spans="1:16" x14ac:dyDescent="0.2">
      <c r="C25" s="3" t="s">
        <v>20</v>
      </c>
      <c r="D25" s="3">
        <f>'[1]2021'!G175/0.002</f>
        <v>19</v>
      </c>
      <c r="E25" s="3">
        <f>'[1]2021'!H175/0.002</f>
        <v>25</v>
      </c>
      <c r="F25" s="3">
        <f>'[1]2021'!I175/0.002</f>
        <v>12</v>
      </c>
      <c r="G25" s="3">
        <f>'[1]2021'!J175/0.002</f>
        <v>22</v>
      </c>
      <c r="H25" s="3">
        <f>'[1]2021'!K175/0.002</f>
        <v>3</v>
      </c>
      <c r="I25" s="3">
        <f>'[1]2021'!L175/0.002</f>
        <v>8</v>
      </c>
      <c r="J25" s="3">
        <f>'[1]2021'!M175/0.002</f>
        <v>4</v>
      </c>
      <c r="K25" s="3">
        <f>'[1]2021'!N175/0.002</f>
        <v>7</v>
      </c>
      <c r="L25" s="3">
        <f>'[1]2021'!O175/0.002</f>
        <v>7</v>
      </c>
      <c r="M25" s="3">
        <f>'[1]2021'!P175/0.002</f>
        <v>5</v>
      </c>
      <c r="N25" s="3">
        <f>'[1]2021'!Q175/0.002</f>
        <v>20</v>
      </c>
      <c r="O25" s="3">
        <f>'[1]2021'!R175/0.002</f>
        <v>12</v>
      </c>
      <c r="P25" s="3">
        <f t="shared" si="0"/>
        <v>144</v>
      </c>
    </row>
    <row r="26" spans="1:16" x14ac:dyDescent="0.2">
      <c r="C26" s="3" t="s">
        <v>21</v>
      </c>
      <c r="D26" s="3">
        <f>'[1]2021'!G176/0.002</f>
        <v>13</v>
      </c>
      <c r="E26" s="3">
        <f>'[1]2021'!H176/0.002</f>
        <v>26</v>
      </c>
      <c r="F26" s="3">
        <f>'[1]2021'!I176/0.002</f>
        <v>16</v>
      </c>
      <c r="G26" s="3">
        <f>'[1]2021'!J176/0.002</f>
        <v>41</v>
      </c>
      <c r="H26" s="3">
        <f>'[1]2021'!K176/0.002</f>
        <v>22</v>
      </c>
      <c r="I26" s="3">
        <f>'[1]2021'!L176/0.002</f>
        <v>19</v>
      </c>
      <c r="J26" s="3">
        <f>'[1]2021'!M176/0.002</f>
        <v>31</v>
      </c>
      <c r="K26" s="3">
        <f>'[1]2021'!N176/0.002</f>
        <v>32</v>
      </c>
      <c r="L26" s="3">
        <f>'[1]2021'!O176/0.002</f>
        <v>27</v>
      </c>
      <c r="M26" s="3">
        <f>'[1]2021'!P176/0.002</f>
        <v>25</v>
      </c>
      <c r="N26" s="3">
        <f>'[1]2021'!Q176/0.002</f>
        <v>15</v>
      </c>
      <c r="O26" s="3">
        <f>'[1]2021'!R176/0.002</f>
        <v>17</v>
      </c>
      <c r="P26" s="3">
        <f t="shared" si="0"/>
        <v>284</v>
      </c>
    </row>
    <row r="27" spans="1:16" x14ac:dyDescent="0.2">
      <c r="C27" s="3" t="s">
        <v>22</v>
      </c>
      <c r="D27" s="3">
        <f>'[1]2021'!G177/0.002</f>
        <v>9</v>
      </c>
      <c r="E27" s="3">
        <f>'[1]2021'!H177/0.002</f>
        <v>11</v>
      </c>
      <c r="F27" s="3">
        <f>'[1]2021'!I177/0.002</f>
        <v>9</v>
      </c>
      <c r="G27" s="3">
        <f>'[1]2021'!J177/0.002</f>
        <v>7</v>
      </c>
      <c r="H27" s="3">
        <f>'[1]2021'!K177/0.002</f>
        <v>28</v>
      </c>
      <c r="I27" s="3">
        <f>'[1]2021'!L177/0.002</f>
        <v>14</v>
      </c>
      <c r="J27" s="3">
        <f>'[1]2021'!M177/0.002</f>
        <v>7</v>
      </c>
      <c r="K27" s="3">
        <f>'[1]2021'!N177/0.002</f>
        <v>8</v>
      </c>
      <c r="L27" s="3">
        <f>'[1]2021'!O177/0.002</f>
        <v>13</v>
      </c>
      <c r="M27" s="3">
        <f>'[1]2021'!P177/0.002</f>
        <v>9</v>
      </c>
      <c r="N27" s="3">
        <f>'[1]2021'!Q177/0.002</f>
        <v>10</v>
      </c>
      <c r="O27" s="3">
        <f>'[1]2021'!R177/0.002</f>
        <v>5</v>
      </c>
      <c r="P27" s="3">
        <f t="shared" si="0"/>
        <v>130</v>
      </c>
    </row>
    <row r="28" spans="1:16" x14ac:dyDescent="0.2">
      <c r="C28" s="3" t="s">
        <v>23</v>
      </c>
      <c r="D28" s="3">
        <v>0</v>
      </c>
      <c r="E28" s="3">
        <v>0</v>
      </c>
      <c r="F28" s="3">
        <v>0</v>
      </c>
      <c r="G28" s="3">
        <v>1</v>
      </c>
      <c r="H28" s="3">
        <v>5</v>
      </c>
      <c r="I28" s="3">
        <v>0</v>
      </c>
      <c r="J28" s="3">
        <v>1</v>
      </c>
      <c r="K28" s="3">
        <v>3</v>
      </c>
      <c r="L28" s="3">
        <v>2</v>
      </c>
      <c r="M28" s="3">
        <v>1</v>
      </c>
      <c r="N28" s="3">
        <v>0</v>
      </c>
      <c r="O28" s="3">
        <v>1</v>
      </c>
      <c r="P28" s="3">
        <f t="shared" si="0"/>
        <v>14</v>
      </c>
    </row>
    <row r="30" spans="1:16" ht="33" customHeight="1" x14ac:dyDescent="0.2">
      <c r="A30" s="5" t="s">
        <v>48</v>
      </c>
      <c r="B30" s="23" t="s">
        <v>42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x14ac:dyDescent="0.2">
      <c r="C31" s="17" t="s">
        <v>37</v>
      </c>
      <c r="D31" s="18" t="s">
        <v>25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 t="s">
        <v>26</v>
      </c>
    </row>
    <row r="32" spans="1:16" x14ac:dyDescent="0.2">
      <c r="C32" s="17"/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19"/>
    </row>
    <row r="33" spans="1:16" x14ac:dyDescent="0.2">
      <c r="C33" s="3" t="s">
        <v>28</v>
      </c>
      <c r="D33" s="3">
        <f>'[1]2021'!G135/0.02</f>
        <v>0</v>
      </c>
      <c r="E33" s="3">
        <f>'[1]2021'!H135/0.02</f>
        <v>0</v>
      </c>
      <c r="F33" s="3">
        <f>'[1]2021'!I135/0.02</f>
        <v>0</v>
      </c>
      <c r="G33" s="3">
        <f>'[1]2021'!J135/0.02</f>
        <v>0</v>
      </c>
      <c r="H33" s="3">
        <f>'[1]2021'!K135/0.02</f>
        <v>0</v>
      </c>
      <c r="I33" s="3">
        <f>'[1]2021'!L135/0.02</f>
        <v>0</v>
      </c>
      <c r="J33" s="3">
        <f>'[1]2021'!M135/0.02</f>
        <v>0</v>
      </c>
      <c r="K33" s="3">
        <f>'[1]2021'!N135/0.02</f>
        <v>0</v>
      </c>
      <c r="L33" s="3">
        <f>'[1]2021'!O135/0.02</f>
        <v>0</v>
      </c>
      <c r="M33" s="3">
        <f>'[1]2021'!P135/0.02</f>
        <v>0</v>
      </c>
      <c r="N33" s="3">
        <f>'[1]2021'!Q135/0.02</f>
        <v>0</v>
      </c>
      <c r="O33" s="3">
        <f>'[1]2021'!R135/0.02</f>
        <v>0</v>
      </c>
      <c r="P33" s="3">
        <f>SUM(D33:O33)</f>
        <v>0</v>
      </c>
    </row>
    <row r="34" spans="1:16" x14ac:dyDescent="0.2">
      <c r="C34" s="3" t="s">
        <v>29</v>
      </c>
      <c r="D34" s="3">
        <f>'[1]2021'!G136/0.02</f>
        <v>0</v>
      </c>
      <c r="E34" s="3">
        <f>'[1]2021'!H136/0.02</f>
        <v>0</v>
      </c>
      <c r="F34" s="3">
        <f>'[1]2021'!I136/0.02</f>
        <v>0</v>
      </c>
      <c r="G34" s="3">
        <f>'[1]2021'!J136/0.02</f>
        <v>0</v>
      </c>
      <c r="H34" s="3">
        <f>'[1]2021'!K136/0.02</f>
        <v>0</v>
      </c>
      <c r="I34" s="3">
        <f>'[1]2021'!L136/0.02</f>
        <v>0</v>
      </c>
      <c r="J34" s="3">
        <f>'[1]2021'!M136/0.02</f>
        <v>0</v>
      </c>
      <c r="K34" s="3">
        <f>'[1]2021'!N136/0.02</f>
        <v>0</v>
      </c>
      <c r="L34" s="3">
        <f>'[1]2021'!O136/0.02</f>
        <v>0</v>
      </c>
      <c r="M34" s="3">
        <f>'[1]2021'!P136/0.02</f>
        <v>0</v>
      </c>
      <c r="N34" s="3">
        <f>'[1]2021'!Q136/0.02</f>
        <v>0</v>
      </c>
      <c r="O34" s="3">
        <f>'[1]2021'!R136/0.02</f>
        <v>0</v>
      </c>
      <c r="P34" s="3">
        <f t="shared" ref="P34:P43" si="1">SUM(D34:O34)</f>
        <v>0</v>
      </c>
    </row>
    <row r="35" spans="1:16" x14ac:dyDescent="0.2">
      <c r="C35" s="3" t="s">
        <v>34</v>
      </c>
      <c r="D35" s="3">
        <f>'[1]2021'!G137/0.02</f>
        <v>1</v>
      </c>
      <c r="E35" s="3">
        <f>'[1]2021'!H137/0.02</f>
        <v>2</v>
      </c>
      <c r="F35" s="3">
        <f>'[1]2021'!I137/0.02</f>
        <v>1</v>
      </c>
      <c r="G35" s="3">
        <f>'[1]2021'!J137/0.02</f>
        <v>1</v>
      </c>
      <c r="H35" s="3">
        <f>'[1]2021'!K137/0.02</f>
        <v>0</v>
      </c>
      <c r="I35" s="3">
        <f>'[1]2021'!L137/0.02</f>
        <v>0</v>
      </c>
      <c r="J35" s="3">
        <f>'[1]2021'!M137/0.02</f>
        <v>0</v>
      </c>
      <c r="K35" s="3">
        <f>'[1]2021'!N137/0.02</f>
        <v>0</v>
      </c>
      <c r="L35" s="3">
        <f>'[1]2021'!O137/0.02</f>
        <v>0</v>
      </c>
      <c r="M35" s="3">
        <f>'[1]2021'!P137/0.02</f>
        <v>2</v>
      </c>
      <c r="N35" s="3">
        <f>'[1]2021'!Q137/0.02</f>
        <v>2</v>
      </c>
      <c r="O35" s="3">
        <f>'[1]2021'!R137/0.02</f>
        <v>0</v>
      </c>
      <c r="P35" s="3">
        <f t="shared" si="1"/>
        <v>9</v>
      </c>
    </row>
    <row r="36" spans="1:16" x14ac:dyDescent="0.2">
      <c r="C36" s="3" t="s">
        <v>63</v>
      </c>
      <c r="D36" s="3">
        <f>'[1]2021'!G140/0.04</f>
        <v>2</v>
      </c>
      <c r="E36" s="3">
        <f>'[1]2021'!H140/0.04</f>
        <v>2</v>
      </c>
      <c r="F36" s="3">
        <f>'[1]2021'!I140/0.04</f>
        <v>0</v>
      </c>
      <c r="G36" s="3">
        <f>'[1]2021'!J140/0.04</f>
        <v>1</v>
      </c>
      <c r="H36" s="3">
        <f>'[1]2021'!K140/0.04</f>
        <v>1</v>
      </c>
      <c r="I36" s="3">
        <f>'[1]2021'!L140/0.04</f>
        <v>2</v>
      </c>
      <c r="J36" s="3">
        <v>2</v>
      </c>
      <c r="K36" s="3">
        <v>6</v>
      </c>
      <c r="L36" s="3">
        <v>4</v>
      </c>
      <c r="M36" s="3">
        <v>11</v>
      </c>
      <c r="N36" s="3">
        <v>6</v>
      </c>
      <c r="O36" s="3">
        <f>'[1]2021'!R140/0.04</f>
        <v>7.0000000000000009</v>
      </c>
      <c r="P36" s="3">
        <f t="shared" si="1"/>
        <v>44</v>
      </c>
    </row>
    <row r="37" spans="1:16" x14ac:dyDescent="0.2">
      <c r="C37" s="3" t="s">
        <v>39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2</v>
      </c>
      <c r="K37" s="3">
        <v>1</v>
      </c>
      <c r="L37" s="3">
        <v>4</v>
      </c>
      <c r="M37" s="3">
        <v>2</v>
      </c>
      <c r="N37" s="3">
        <v>6</v>
      </c>
      <c r="O37" s="3">
        <v>1</v>
      </c>
      <c r="P37" s="3">
        <f t="shared" si="1"/>
        <v>16</v>
      </c>
    </row>
    <row r="38" spans="1:16" x14ac:dyDescent="0.2">
      <c r="C38" s="3" t="s">
        <v>30</v>
      </c>
      <c r="D38" s="3">
        <f>'[1]2021'!G141/0.02</f>
        <v>0</v>
      </c>
      <c r="E38" s="3">
        <f>'[1]2021'!H141/0.02</f>
        <v>0</v>
      </c>
      <c r="F38" s="3">
        <f>'[1]2021'!I141/0.02</f>
        <v>0</v>
      </c>
      <c r="G38" s="3">
        <f>'[1]2021'!J141/0.02</f>
        <v>0</v>
      </c>
      <c r="H38" s="3">
        <f>'[1]2021'!K141/0.02</f>
        <v>0</v>
      </c>
      <c r="I38" s="3">
        <f>'[1]2021'!L141/0.02</f>
        <v>0</v>
      </c>
      <c r="J38" s="3">
        <f>'[1]2021'!M141/0.02</f>
        <v>0</v>
      </c>
      <c r="K38" s="3">
        <f>'[1]2021'!N141/0.02</f>
        <v>0</v>
      </c>
      <c r="L38" s="3">
        <f>'[1]2021'!O141/0.02</f>
        <v>1</v>
      </c>
      <c r="M38" s="3">
        <f>'[1]2021'!P141/0.02</f>
        <v>0</v>
      </c>
      <c r="N38" s="3">
        <f>'[1]2021'!Q141/0.02</f>
        <v>1</v>
      </c>
      <c r="O38" s="3">
        <f>'[1]2021'!R141/0.02</f>
        <v>2</v>
      </c>
      <c r="P38" s="3">
        <f t="shared" si="1"/>
        <v>4</v>
      </c>
    </row>
    <row r="39" spans="1:16" x14ac:dyDescent="0.2">
      <c r="C39" s="3" t="s">
        <v>31</v>
      </c>
      <c r="D39" s="3">
        <f>'[1]2021'!G143/0.01</f>
        <v>0</v>
      </c>
      <c r="E39" s="3">
        <f>'[1]2021'!H143/0.01</f>
        <v>0</v>
      </c>
      <c r="F39" s="3">
        <f>'[1]2021'!I143/0.01</f>
        <v>0</v>
      </c>
      <c r="G39" s="3">
        <f>'[1]2021'!J143/0.01</f>
        <v>0</v>
      </c>
      <c r="H39" s="3">
        <f>'[1]2021'!K143/0.01</f>
        <v>0</v>
      </c>
      <c r="I39" s="3">
        <f>'[1]2021'!L143/0.01</f>
        <v>0</v>
      </c>
      <c r="J39" s="3">
        <f>'[1]2021'!M143/0.01</f>
        <v>0</v>
      </c>
      <c r="K39" s="3">
        <f>'[1]2021'!N143/0.01</f>
        <v>0</v>
      </c>
      <c r="L39" s="3">
        <f>'[1]2021'!O143/0.01</f>
        <v>0</v>
      </c>
      <c r="M39" s="3">
        <f>'[1]2021'!P143/0.01</f>
        <v>1</v>
      </c>
      <c r="N39" s="3">
        <f>'[1]2021'!Q143/0.01</f>
        <v>0</v>
      </c>
      <c r="O39" s="3">
        <f>'[1]2021'!R143/0.01</f>
        <v>0</v>
      </c>
      <c r="P39" s="3">
        <f t="shared" si="1"/>
        <v>1</v>
      </c>
    </row>
    <row r="40" spans="1:16" x14ac:dyDescent="0.2">
      <c r="C40" s="3" t="s">
        <v>32</v>
      </c>
      <c r="D40" s="3">
        <f>'[1]2021'!G144/0.03</f>
        <v>1</v>
      </c>
      <c r="E40" s="3">
        <f>'[1]2021'!H144/0.03</f>
        <v>3</v>
      </c>
      <c r="F40" s="3">
        <f>'[1]2021'!I144/0.03</f>
        <v>2</v>
      </c>
      <c r="G40" s="3">
        <f>'[1]2021'!J144/0.03</f>
        <v>5</v>
      </c>
      <c r="H40" s="3">
        <f>'[1]2021'!K144/0.03</f>
        <v>0</v>
      </c>
      <c r="I40" s="3">
        <f>'[1]2021'!L144/0.03</f>
        <v>3</v>
      </c>
      <c r="J40" s="3">
        <f>'[1]2021'!M144/0.03</f>
        <v>3</v>
      </c>
      <c r="K40" s="3">
        <f>'[1]2021'!N144/0.03</f>
        <v>5</v>
      </c>
      <c r="L40" s="3">
        <f>'[1]2021'!O144/0.03</f>
        <v>4</v>
      </c>
      <c r="M40" s="3">
        <f>'[1]2021'!P144/0.03</f>
        <v>1</v>
      </c>
      <c r="N40" s="3">
        <f>'[1]2021'!Q144/0.03</f>
        <v>4</v>
      </c>
      <c r="O40" s="3">
        <f>'[1]2021'!R144/0.03</f>
        <v>4</v>
      </c>
      <c r="P40" s="3">
        <f t="shared" si="1"/>
        <v>35</v>
      </c>
    </row>
    <row r="41" spans="1:16" x14ac:dyDescent="0.2">
      <c r="C41" s="3" t="s">
        <v>33</v>
      </c>
      <c r="D41" s="3">
        <f>'[1]2021'!G145/0.005</f>
        <v>0</v>
      </c>
      <c r="E41" s="3">
        <f>'[1]2021'!H145/0.005</f>
        <v>0</v>
      </c>
      <c r="F41" s="3">
        <f>'[1]2021'!I145/0.005</f>
        <v>1</v>
      </c>
      <c r="G41" s="3">
        <f>'[1]2021'!J145/0.005</f>
        <v>0</v>
      </c>
      <c r="H41" s="3">
        <f>'[1]2021'!K145/0.005</f>
        <v>0</v>
      </c>
      <c r="I41" s="3">
        <f>'[1]2021'!L145/0.005</f>
        <v>0</v>
      </c>
      <c r="J41" s="3">
        <f>'[1]2021'!M145/0.005</f>
        <v>0</v>
      </c>
      <c r="K41" s="3">
        <f>'[1]2021'!N145/0.005</f>
        <v>0</v>
      </c>
      <c r="L41" s="3">
        <f>'[1]2021'!O145/0.005</f>
        <v>0</v>
      </c>
      <c r="M41" s="3">
        <f>'[1]2021'!P145/0.005</f>
        <v>0</v>
      </c>
      <c r="N41" s="3">
        <f>'[1]2021'!Q145/0.005</f>
        <v>0</v>
      </c>
      <c r="O41" s="3">
        <f>'[1]2021'!R145/0.005</f>
        <v>0</v>
      </c>
      <c r="P41" s="3">
        <f t="shared" si="1"/>
        <v>1</v>
      </c>
    </row>
    <row r="42" spans="1:16" x14ac:dyDescent="0.2">
      <c r="C42" s="3" t="s">
        <v>35</v>
      </c>
      <c r="D42" s="3">
        <f>'[1]2021'!G150/0.02</f>
        <v>6</v>
      </c>
      <c r="E42" s="3">
        <f>'[1]2021'!H150/0.02</f>
        <v>0</v>
      </c>
      <c r="F42" s="3">
        <f>'[1]2021'!I150/0.02</f>
        <v>14.000000000000002</v>
      </c>
      <c r="G42" s="3">
        <f>'[1]2021'!J150/0.02</f>
        <v>24</v>
      </c>
      <c r="H42" s="3">
        <f>'[1]2021'!K150/0.02</f>
        <v>1</v>
      </c>
      <c r="I42" s="3">
        <f>'[1]2021'!L150/0.02</f>
        <v>6</v>
      </c>
      <c r="J42" s="3">
        <f>'[1]2021'!M150/0.02</f>
        <v>2</v>
      </c>
      <c r="K42" s="3">
        <f>'[1]2021'!N150/0.02</f>
        <v>19</v>
      </c>
      <c r="L42" s="3">
        <f>'[1]2021'!O150/0.02</f>
        <v>5</v>
      </c>
      <c r="M42" s="3">
        <f>'[1]2021'!P150/0.02</f>
        <v>12</v>
      </c>
      <c r="N42" s="3">
        <f>'[1]2021'!Q150/0.02</f>
        <v>16</v>
      </c>
      <c r="O42" s="3">
        <f>'[1]2021'!R150/0.02</f>
        <v>9</v>
      </c>
      <c r="P42" s="3">
        <f t="shared" si="1"/>
        <v>114</v>
      </c>
    </row>
    <row r="43" spans="1:16" x14ac:dyDescent="0.2">
      <c r="C43" s="3" t="s">
        <v>36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f t="shared" si="1"/>
        <v>0</v>
      </c>
    </row>
    <row r="45" spans="1:16" ht="32.25" customHeight="1" x14ac:dyDescent="0.2">
      <c r="A45" s="5" t="s">
        <v>49</v>
      </c>
      <c r="B45" s="23" t="s">
        <v>50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7" spans="1:16" ht="31.5" customHeight="1" x14ac:dyDescent="0.2">
      <c r="A47" s="23" t="s">
        <v>38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50" spans="10:13" x14ac:dyDescent="0.2">
      <c r="J50" s="1" t="s">
        <v>51</v>
      </c>
    </row>
    <row r="51" spans="10:13" x14ac:dyDescent="0.2">
      <c r="J51" s="1" t="s">
        <v>9</v>
      </c>
    </row>
    <row r="54" spans="10:13" x14ac:dyDescent="0.2">
      <c r="M54" s="1" t="s">
        <v>52</v>
      </c>
    </row>
    <row r="55" spans="10:13" ht="15" x14ac:dyDescent="0.25">
      <c r="J55" s="6" t="s">
        <v>3</v>
      </c>
    </row>
    <row r="56" spans="10:13" x14ac:dyDescent="0.2">
      <c r="J56" s="1" t="s">
        <v>53</v>
      </c>
    </row>
  </sheetData>
  <mergeCells count="18">
    <mergeCell ref="C31:C32"/>
    <mergeCell ref="D31:O31"/>
    <mergeCell ref="P31:P32"/>
    <mergeCell ref="A47:P47"/>
    <mergeCell ref="B30:P30"/>
    <mergeCell ref="B45:P45"/>
    <mergeCell ref="A2:P2"/>
    <mergeCell ref="A3:I3"/>
    <mergeCell ref="F6:I6"/>
    <mergeCell ref="C19:C20"/>
    <mergeCell ref="D19:O19"/>
    <mergeCell ref="P19:P20"/>
    <mergeCell ref="C15:P15"/>
    <mergeCell ref="C14:P14"/>
    <mergeCell ref="C13:P13"/>
    <mergeCell ref="C16:P16"/>
    <mergeCell ref="B12:P12"/>
    <mergeCell ref="B18:P18"/>
  </mergeCells>
  <pageMargins left="0.70866141732283472" right="0.70866141732283472" top="0.74803149606299213" bottom="0.74803149606299213" header="0.31496062992125984" footer="0.31496062992125984"/>
  <pageSetup paperSize="14" scale="7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9C16-E00F-45E1-88C2-B3BF9CBC9A51}">
  <sheetPr>
    <pageSetUpPr fitToPage="1"/>
  </sheetPr>
  <dimension ref="A2:P58"/>
  <sheetViews>
    <sheetView topLeftCell="A25" workbookViewId="0">
      <selection activeCell="N33" sqref="N33"/>
    </sheetView>
  </sheetViews>
  <sheetFormatPr defaultRowHeight="14.25" x14ac:dyDescent="0.2"/>
  <cols>
    <col min="1" max="2" width="3.85546875" style="1" customWidth="1"/>
    <col min="3" max="3" width="25.42578125" style="1" customWidth="1"/>
    <col min="4" max="15" width="5.5703125" style="1" customWidth="1"/>
    <col min="16" max="16384" width="9.140625" style="1"/>
  </cols>
  <sheetData>
    <row r="2" spans="1:16" ht="15" x14ac:dyDescent="0.2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" x14ac:dyDescent="0.2">
      <c r="A3" s="14"/>
      <c r="B3" s="14"/>
      <c r="C3" s="14"/>
      <c r="D3" s="14"/>
      <c r="E3" s="14"/>
      <c r="F3" s="14"/>
      <c r="G3" s="14"/>
      <c r="H3" s="14"/>
      <c r="I3" s="14"/>
    </row>
    <row r="4" spans="1:16" x14ac:dyDescent="0.2">
      <c r="A4" s="7" t="s">
        <v>0</v>
      </c>
      <c r="B4" s="7"/>
      <c r="C4" s="8"/>
      <c r="D4" s="8"/>
      <c r="E4" s="9"/>
      <c r="F4" s="8"/>
      <c r="G4" s="8"/>
      <c r="H4" s="8"/>
      <c r="I4" s="8"/>
    </row>
    <row r="5" spans="1:16" ht="15" x14ac:dyDescent="0.25">
      <c r="A5" s="7" t="s">
        <v>1</v>
      </c>
      <c r="B5" s="7"/>
      <c r="C5" s="8"/>
      <c r="D5" s="8"/>
      <c r="E5" s="10" t="s">
        <v>2</v>
      </c>
      <c r="F5" s="11" t="s">
        <v>3</v>
      </c>
      <c r="G5" s="12"/>
      <c r="H5" s="12"/>
      <c r="I5" s="12"/>
    </row>
    <row r="6" spans="1:16" x14ac:dyDescent="0.2">
      <c r="A6" s="7" t="s">
        <v>4</v>
      </c>
      <c r="B6" s="7"/>
      <c r="C6" s="8"/>
      <c r="D6" s="8"/>
      <c r="E6" s="10" t="s">
        <v>2</v>
      </c>
      <c r="F6" s="15" t="s">
        <v>5</v>
      </c>
      <c r="G6" s="16"/>
      <c r="H6" s="16"/>
      <c r="I6" s="16"/>
    </row>
    <row r="7" spans="1:16" x14ac:dyDescent="0.2">
      <c r="A7" s="7" t="s">
        <v>6</v>
      </c>
      <c r="B7" s="7"/>
      <c r="C7" s="8"/>
      <c r="D7" s="8"/>
      <c r="E7" s="10" t="s">
        <v>2</v>
      </c>
      <c r="F7" s="13" t="s">
        <v>7</v>
      </c>
      <c r="G7" s="12"/>
      <c r="H7" s="12"/>
      <c r="I7" s="12"/>
    </row>
    <row r="8" spans="1:16" x14ac:dyDescent="0.2">
      <c r="A8" s="7" t="s">
        <v>8</v>
      </c>
      <c r="B8" s="7"/>
      <c r="C8" s="8"/>
      <c r="D8" s="8"/>
      <c r="E8" s="10" t="s">
        <v>2</v>
      </c>
      <c r="F8" s="13" t="s">
        <v>9</v>
      </c>
      <c r="G8" s="12"/>
      <c r="H8" s="12"/>
      <c r="I8" s="12"/>
    </row>
    <row r="9" spans="1:16" x14ac:dyDescent="0.2">
      <c r="A9" s="7" t="s">
        <v>10</v>
      </c>
      <c r="B9" s="7"/>
      <c r="C9" s="8"/>
      <c r="D9" s="8"/>
      <c r="E9" s="10" t="s">
        <v>2</v>
      </c>
      <c r="F9" s="13" t="s">
        <v>11</v>
      </c>
      <c r="G9" s="12"/>
      <c r="H9" s="12"/>
      <c r="I9" s="12"/>
    </row>
    <row r="10" spans="1:16" x14ac:dyDescent="0.2">
      <c r="A10" s="7"/>
      <c r="B10" s="7"/>
      <c r="C10" s="8"/>
      <c r="D10" s="8"/>
      <c r="E10" s="9"/>
      <c r="F10" s="13"/>
      <c r="G10" s="12"/>
      <c r="H10" s="12"/>
      <c r="I10" s="12"/>
    </row>
    <row r="11" spans="1:16" x14ac:dyDescent="0.2">
      <c r="A11" s="7" t="s">
        <v>13</v>
      </c>
      <c r="B11" s="7"/>
      <c r="C11" s="8"/>
      <c r="D11" s="8"/>
      <c r="E11" s="9"/>
      <c r="F11" s="13"/>
      <c r="G11" s="12"/>
      <c r="H11" s="12"/>
      <c r="I11" s="12"/>
    </row>
    <row r="12" spans="1:16" x14ac:dyDescent="0.2">
      <c r="A12" s="7" t="s">
        <v>14</v>
      </c>
      <c r="B12" s="22" t="s">
        <v>43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7"/>
      <c r="B13" s="7" t="s">
        <v>54</v>
      </c>
      <c r="C13" s="21" t="s">
        <v>44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">
      <c r="A14" s="7"/>
      <c r="B14" s="7" t="s">
        <v>55</v>
      </c>
      <c r="C14" s="21" t="s">
        <v>45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ht="28.5" customHeight="1" x14ac:dyDescent="0.2">
      <c r="A15" s="7"/>
      <c r="B15" s="7" t="s">
        <v>56</v>
      </c>
      <c r="C15" s="20" t="s">
        <v>46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28.5" customHeight="1" x14ac:dyDescent="0.2">
      <c r="A16" s="7"/>
      <c r="B16" s="7" t="s">
        <v>57</v>
      </c>
      <c r="C16" s="20" t="s">
        <v>47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">
      <c r="A17" s="7"/>
      <c r="B17" s="7"/>
      <c r="C17" s="8"/>
      <c r="D17" s="8"/>
      <c r="E17" s="9"/>
      <c r="F17" s="13"/>
      <c r="G17" s="12"/>
      <c r="H17" s="12"/>
      <c r="I17" s="12"/>
    </row>
    <row r="18" spans="1:16" ht="28.5" customHeight="1" x14ac:dyDescent="0.2">
      <c r="A18" s="7" t="s">
        <v>14</v>
      </c>
      <c r="B18" s="7"/>
      <c r="C18" s="24" t="s">
        <v>15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x14ac:dyDescent="0.2">
      <c r="A19" s="7"/>
      <c r="B19" s="7"/>
      <c r="C19" s="17" t="s">
        <v>24</v>
      </c>
      <c r="D19" s="18" t="s">
        <v>25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 t="s">
        <v>26</v>
      </c>
    </row>
    <row r="20" spans="1:16" x14ac:dyDescent="0.2">
      <c r="A20" s="7"/>
      <c r="B20" s="7"/>
      <c r="C20" s="17"/>
      <c r="D20" s="2">
        <v>1</v>
      </c>
      <c r="E20" s="2">
        <v>2</v>
      </c>
      <c r="F20" s="2">
        <v>3</v>
      </c>
      <c r="G20" s="2">
        <v>4</v>
      </c>
      <c r="H20" s="2">
        <v>5</v>
      </c>
      <c r="I20" s="2">
        <v>6</v>
      </c>
      <c r="J20" s="2">
        <v>7</v>
      </c>
      <c r="K20" s="2">
        <v>8</v>
      </c>
      <c r="L20" s="2">
        <v>9</v>
      </c>
      <c r="M20" s="2">
        <v>10</v>
      </c>
      <c r="N20" s="2">
        <v>11</v>
      </c>
      <c r="O20" s="2">
        <v>12</v>
      </c>
      <c r="P20" s="19"/>
    </row>
    <row r="21" spans="1:16" x14ac:dyDescent="0.2">
      <c r="C21" s="3" t="s">
        <v>16</v>
      </c>
      <c r="D21" s="3">
        <v>17</v>
      </c>
      <c r="E21" s="3">
        <v>11</v>
      </c>
      <c r="F21" s="3">
        <v>24</v>
      </c>
      <c r="G21" s="3">
        <v>13</v>
      </c>
      <c r="H21" s="3">
        <v>24</v>
      </c>
      <c r="I21" s="3">
        <v>21</v>
      </c>
      <c r="J21" s="3">
        <v>12</v>
      </c>
      <c r="K21" s="3">
        <v>25</v>
      </c>
      <c r="L21" s="3">
        <v>15</v>
      </c>
      <c r="M21" s="3">
        <v>12</v>
      </c>
      <c r="N21" s="3">
        <v>9</v>
      </c>
      <c r="O21" s="3">
        <v>9</v>
      </c>
      <c r="P21" s="3">
        <f>SUM(D21:O21)</f>
        <v>192</v>
      </c>
    </row>
    <row r="22" spans="1:16" x14ac:dyDescent="0.2">
      <c r="C22" s="3" t="s">
        <v>60</v>
      </c>
      <c r="D22" s="3">
        <v>4</v>
      </c>
      <c r="E22" s="3">
        <v>2</v>
      </c>
      <c r="F22" s="3">
        <v>7</v>
      </c>
      <c r="G22" s="3">
        <v>5</v>
      </c>
      <c r="H22" s="3">
        <v>8</v>
      </c>
      <c r="I22" s="3">
        <v>5</v>
      </c>
      <c r="J22" s="3">
        <v>0</v>
      </c>
      <c r="K22" s="3">
        <v>5</v>
      </c>
      <c r="L22" s="3">
        <v>0</v>
      </c>
      <c r="M22" s="3">
        <v>6</v>
      </c>
      <c r="N22" s="3">
        <v>7</v>
      </c>
      <c r="O22" s="3">
        <v>2</v>
      </c>
      <c r="P22" s="3">
        <f>SUM(D22:O22)</f>
        <v>51</v>
      </c>
    </row>
    <row r="23" spans="1:16" x14ac:dyDescent="0.2">
      <c r="C23" s="3" t="s">
        <v>17</v>
      </c>
      <c r="D23" s="3">
        <v>7</v>
      </c>
      <c r="E23" s="3">
        <v>4</v>
      </c>
      <c r="F23" s="3">
        <v>5</v>
      </c>
      <c r="G23" s="3">
        <v>5</v>
      </c>
      <c r="H23" s="3">
        <v>6</v>
      </c>
      <c r="I23" s="3">
        <v>0</v>
      </c>
      <c r="J23" s="3">
        <v>0</v>
      </c>
      <c r="K23" s="3">
        <v>1</v>
      </c>
      <c r="L23" s="3">
        <v>4</v>
      </c>
      <c r="M23" s="3">
        <v>1</v>
      </c>
      <c r="N23" s="3">
        <v>12</v>
      </c>
      <c r="O23" s="3">
        <v>3</v>
      </c>
      <c r="P23" s="3">
        <f t="shared" ref="P23:P29" si="0">SUM(D23:O23)</f>
        <v>48</v>
      </c>
    </row>
    <row r="24" spans="1:16" x14ac:dyDescent="0.2">
      <c r="C24" s="3" t="s">
        <v>18</v>
      </c>
      <c r="D24" s="3">
        <v>33</v>
      </c>
      <c r="E24" s="3">
        <v>17</v>
      </c>
      <c r="F24" s="3">
        <v>68</v>
      </c>
      <c r="G24" s="3">
        <v>91</v>
      </c>
      <c r="H24" s="3">
        <v>56</v>
      </c>
      <c r="I24" s="3">
        <v>53</v>
      </c>
      <c r="J24" s="3">
        <v>57</v>
      </c>
      <c r="K24" s="3">
        <v>104</v>
      </c>
      <c r="L24" s="3">
        <v>56</v>
      </c>
      <c r="M24" s="3">
        <v>27</v>
      </c>
      <c r="N24" s="3">
        <v>43</v>
      </c>
      <c r="O24" s="3">
        <v>40</v>
      </c>
      <c r="P24" s="3">
        <f t="shared" si="0"/>
        <v>645</v>
      </c>
    </row>
    <row r="25" spans="1:16" x14ac:dyDescent="0.2">
      <c r="C25" s="4" t="s">
        <v>19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f t="shared" si="0"/>
        <v>0</v>
      </c>
    </row>
    <row r="26" spans="1:16" x14ac:dyDescent="0.2">
      <c r="C26" s="3" t="s">
        <v>20</v>
      </c>
      <c r="D26" s="3">
        <v>13</v>
      </c>
      <c r="E26" s="3">
        <v>18</v>
      </c>
      <c r="F26" s="3">
        <v>61</v>
      </c>
      <c r="G26" s="3">
        <v>58</v>
      </c>
      <c r="H26" s="3">
        <v>40</v>
      </c>
      <c r="I26" s="3">
        <v>45</v>
      </c>
      <c r="J26" s="3">
        <v>47</v>
      </c>
      <c r="K26" s="3">
        <v>60</v>
      </c>
      <c r="L26" s="3">
        <v>86</v>
      </c>
      <c r="M26" s="3">
        <v>51</v>
      </c>
      <c r="N26" s="3">
        <v>59</v>
      </c>
      <c r="O26" s="3">
        <v>8</v>
      </c>
      <c r="P26" s="3">
        <f t="shared" si="0"/>
        <v>546</v>
      </c>
    </row>
    <row r="27" spans="1:16" x14ac:dyDescent="0.2">
      <c r="C27" s="3" t="s">
        <v>21</v>
      </c>
      <c r="D27" s="3">
        <v>8</v>
      </c>
      <c r="E27" s="3">
        <v>17</v>
      </c>
      <c r="F27" s="3">
        <v>29</v>
      </c>
      <c r="G27" s="3">
        <v>7</v>
      </c>
      <c r="H27" s="3">
        <v>11</v>
      </c>
      <c r="I27" s="3">
        <v>7</v>
      </c>
      <c r="J27" s="3">
        <v>10</v>
      </c>
      <c r="K27" s="3">
        <v>11</v>
      </c>
      <c r="L27" s="3">
        <v>7</v>
      </c>
      <c r="M27" s="3">
        <v>12</v>
      </c>
      <c r="N27" s="3">
        <v>16</v>
      </c>
      <c r="O27" s="3">
        <v>6</v>
      </c>
      <c r="P27" s="3">
        <f t="shared" si="0"/>
        <v>141</v>
      </c>
    </row>
    <row r="28" spans="1:16" x14ac:dyDescent="0.2">
      <c r="C28" s="3" t="s">
        <v>22</v>
      </c>
      <c r="D28" s="3">
        <v>8</v>
      </c>
      <c r="E28" s="3">
        <v>5</v>
      </c>
      <c r="F28" s="3">
        <v>5</v>
      </c>
      <c r="G28" s="3">
        <v>10</v>
      </c>
      <c r="H28" s="3">
        <v>5</v>
      </c>
      <c r="I28" s="3">
        <v>8</v>
      </c>
      <c r="J28" s="3">
        <v>8</v>
      </c>
      <c r="K28" s="3">
        <v>15</v>
      </c>
      <c r="L28" s="3">
        <v>15</v>
      </c>
      <c r="M28" s="3">
        <v>4</v>
      </c>
      <c r="N28" s="3">
        <v>3</v>
      </c>
      <c r="O28" s="3">
        <v>10</v>
      </c>
      <c r="P28" s="3">
        <f t="shared" si="0"/>
        <v>96</v>
      </c>
    </row>
    <row r="29" spans="1:16" x14ac:dyDescent="0.2">
      <c r="C29" s="3" t="s">
        <v>23</v>
      </c>
      <c r="D29" s="3">
        <v>5</v>
      </c>
      <c r="E29" s="3">
        <v>0</v>
      </c>
      <c r="F29" s="3">
        <v>8</v>
      </c>
      <c r="G29" s="3">
        <v>5</v>
      </c>
      <c r="H29" s="3">
        <v>0</v>
      </c>
      <c r="I29" s="3">
        <v>4</v>
      </c>
      <c r="J29" s="3">
        <v>5</v>
      </c>
      <c r="K29" s="3">
        <v>5</v>
      </c>
      <c r="L29" s="3">
        <v>7</v>
      </c>
      <c r="M29" s="3">
        <v>4</v>
      </c>
      <c r="N29" s="3">
        <v>2</v>
      </c>
      <c r="O29" s="3">
        <v>3</v>
      </c>
      <c r="P29" s="3">
        <f t="shared" si="0"/>
        <v>48</v>
      </c>
    </row>
    <row r="31" spans="1:16" ht="33" customHeight="1" x14ac:dyDescent="0.2">
      <c r="A31" s="5" t="s">
        <v>27</v>
      </c>
      <c r="B31" s="5"/>
      <c r="C31" s="24" t="s">
        <v>59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x14ac:dyDescent="0.2">
      <c r="C32" s="17" t="s">
        <v>37</v>
      </c>
      <c r="D32" s="18" t="s">
        <v>25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9" t="s">
        <v>26</v>
      </c>
    </row>
    <row r="33" spans="1:16" x14ac:dyDescent="0.2">
      <c r="C33" s="17"/>
      <c r="D33" s="2">
        <v>1</v>
      </c>
      <c r="E33" s="2">
        <v>2</v>
      </c>
      <c r="F33" s="2">
        <v>3</v>
      </c>
      <c r="G33" s="2">
        <v>4</v>
      </c>
      <c r="H33" s="2">
        <v>5</v>
      </c>
      <c r="I33" s="2">
        <v>6</v>
      </c>
      <c r="J33" s="2">
        <v>7</v>
      </c>
      <c r="K33" s="2">
        <v>8</v>
      </c>
      <c r="L33" s="2">
        <v>9</v>
      </c>
      <c r="M33" s="2">
        <v>10</v>
      </c>
      <c r="N33" s="2">
        <v>11</v>
      </c>
      <c r="O33" s="2">
        <v>12</v>
      </c>
      <c r="P33" s="19"/>
    </row>
    <row r="34" spans="1:16" x14ac:dyDescent="0.2">
      <c r="C34" s="3" t="s">
        <v>28</v>
      </c>
      <c r="D34" s="3">
        <f>('[2]2022'!G135)/'[2]2022'!$F$135</f>
        <v>0</v>
      </c>
      <c r="E34" s="3">
        <f>('[2]2022'!H135)/'[2]2022'!$F$135</f>
        <v>0</v>
      </c>
      <c r="F34" s="3">
        <f>('[2]2022'!I135)/'[2]2022'!$F$135</f>
        <v>0</v>
      </c>
      <c r="G34" s="3">
        <f>('[2]2022'!J135)/'[2]2022'!$F$135</f>
        <v>0</v>
      </c>
      <c r="H34" s="3">
        <f>('[2]2022'!K135)/'[2]2022'!$F$135</f>
        <v>0</v>
      </c>
      <c r="I34" s="3">
        <f>('[2]2022'!L135)/'[2]2022'!$F$135</f>
        <v>0</v>
      </c>
      <c r="J34" s="3">
        <f>('[2]2022'!M135)/'[2]2022'!$F$135</f>
        <v>0</v>
      </c>
      <c r="K34" s="3">
        <f>('[2]2022'!N135)/'[2]2022'!$F$135</f>
        <v>2</v>
      </c>
      <c r="L34" s="3">
        <f>('[2]2022'!O135)/'[2]2022'!$F$135</f>
        <v>0</v>
      </c>
      <c r="M34" s="3">
        <f>('[2]2022'!P135)/'[2]2022'!$F$135</f>
        <v>0</v>
      </c>
      <c r="N34" s="3">
        <f>('[2]2022'!Q135)/'[2]2022'!$F$135</f>
        <v>0</v>
      </c>
      <c r="O34" s="3">
        <f>('[2]2022'!R135)/'[2]2022'!$F$135</f>
        <v>1</v>
      </c>
      <c r="P34" s="3">
        <f>SUM(D34:O34)</f>
        <v>3</v>
      </c>
    </row>
    <row r="35" spans="1:16" x14ac:dyDescent="0.2">
      <c r="C35" s="3" t="s">
        <v>29</v>
      </c>
      <c r="D35" s="3">
        <f>('[2]2022'!G136)/'[2]2022'!$F$135</f>
        <v>0</v>
      </c>
      <c r="E35" s="3">
        <f>('[2]2022'!H136)/'[2]2022'!$F$135</f>
        <v>0</v>
      </c>
      <c r="F35" s="3">
        <f>('[2]2022'!I136)/'[2]2022'!$F$135</f>
        <v>0</v>
      </c>
      <c r="G35" s="3">
        <f>('[2]2022'!J136)/'[2]2022'!$F$135</f>
        <v>0</v>
      </c>
      <c r="H35" s="3">
        <f>('[2]2022'!K136)/'[2]2022'!$F$135</f>
        <v>0</v>
      </c>
      <c r="I35" s="3">
        <f>('[2]2022'!L136)/'[2]2022'!$F$135</f>
        <v>0</v>
      </c>
      <c r="J35" s="3">
        <f>('[2]2022'!M136)/'[2]2022'!$F$135</f>
        <v>0</v>
      </c>
      <c r="K35" s="3">
        <f>('[2]2022'!N136)/'[2]2022'!$F$135</f>
        <v>0</v>
      </c>
      <c r="L35" s="3">
        <f>('[2]2022'!O136)/'[2]2022'!$F$135</f>
        <v>0</v>
      </c>
      <c r="M35" s="3">
        <f>('[2]2022'!P136)/'[2]2022'!$F$135</f>
        <v>0</v>
      </c>
      <c r="N35" s="3">
        <f>('[2]2022'!Q136)/'[2]2022'!$F$135</f>
        <v>0</v>
      </c>
      <c r="O35" s="3">
        <f>('[2]2022'!R136)/'[2]2022'!$F$135</f>
        <v>0</v>
      </c>
      <c r="P35" s="3">
        <f t="shared" ref="P35:P45" si="1">SUM(D35:O35)</f>
        <v>0</v>
      </c>
    </row>
    <row r="36" spans="1:16" x14ac:dyDescent="0.2">
      <c r="C36" s="3" t="s">
        <v>34</v>
      </c>
      <c r="D36" s="3">
        <f>('[2]2022'!G137)/0.02</f>
        <v>2</v>
      </c>
      <c r="E36" s="3">
        <f>('[2]2022'!H137)/0.02</f>
        <v>1</v>
      </c>
      <c r="F36" s="3">
        <f>('[2]2022'!I137)/0.02</f>
        <v>0</v>
      </c>
      <c r="G36" s="3">
        <f>('[2]2022'!J137)/0.02</f>
        <v>1</v>
      </c>
      <c r="H36" s="3">
        <f>('[2]2022'!K137)/0.02</f>
        <v>1</v>
      </c>
      <c r="I36" s="3">
        <f>('[2]2022'!L137)/0.02</f>
        <v>1</v>
      </c>
      <c r="J36" s="3">
        <f>('[2]2022'!M137)/0.02</f>
        <v>1</v>
      </c>
      <c r="K36" s="3">
        <f>('[2]2022'!N137)/0.02</f>
        <v>1</v>
      </c>
      <c r="L36" s="3">
        <f>('[2]2022'!O137)/0.02</f>
        <v>0</v>
      </c>
      <c r="M36" s="3">
        <f>('[2]2022'!P137)/0.02</f>
        <v>1</v>
      </c>
      <c r="N36" s="3">
        <f>('[2]2022'!Q137)/0.02</f>
        <v>0</v>
      </c>
      <c r="O36" s="3">
        <f>('[2]2022'!R137)/0.02</f>
        <v>2</v>
      </c>
      <c r="P36" s="3">
        <f t="shared" si="1"/>
        <v>11</v>
      </c>
    </row>
    <row r="37" spans="1:16" x14ac:dyDescent="0.2">
      <c r="C37" s="3" t="s">
        <v>40</v>
      </c>
      <c r="D37" s="3">
        <v>7</v>
      </c>
      <c r="E37" s="3">
        <v>8</v>
      </c>
      <c r="F37" s="3">
        <v>8</v>
      </c>
      <c r="G37" s="3">
        <v>12</v>
      </c>
      <c r="H37" s="3">
        <v>8</v>
      </c>
      <c r="I37" s="3">
        <v>7</v>
      </c>
      <c r="J37" s="3">
        <v>6</v>
      </c>
      <c r="K37" s="3">
        <v>15</v>
      </c>
      <c r="L37" s="3">
        <v>2</v>
      </c>
      <c r="M37" s="3">
        <v>5</v>
      </c>
      <c r="N37" s="3">
        <v>7</v>
      </c>
      <c r="O37" s="3">
        <v>2</v>
      </c>
      <c r="P37" s="3">
        <f t="shared" si="1"/>
        <v>87</v>
      </c>
    </row>
    <row r="38" spans="1:16" x14ac:dyDescent="0.2">
      <c r="C38" s="3" t="s">
        <v>61</v>
      </c>
      <c r="D38" s="3">
        <v>1</v>
      </c>
      <c r="E38" s="3">
        <v>2</v>
      </c>
      <c r="F38" s="3">
        <v>1</v>
      </c>
      <c r="G38" s="3">
        <v>1</v>
      </c>
      <c r="H38" s="3">
        <v>0</v>
      </c>
      <c r="I38" s="3">
        <v>2</v>
      </c>
      <c r="J38" s="3">
        <v>2</v>
      </c>
      <c r="K38" s="3">
        <v>1</v>
      </c>
      <c r="L38" s="3">
        <v>0</v>
      </c>
      <c r="M38" s="3">
        <v>1</v>
      </c>
      <c r="N38" s="3">
        <v>1</v>
      </c>
      <c r="O38" s="3">
        <v>1</v>
      </c>
      <c r="P38" s="3">
        <f t="shared" si="1"/>
        <v>13</v>
      </c>
    </row>
    <row r="39" spans="1:16" x14ac:dyDescent="0.2">
      <c r="C39" s="3" t="s">
        <v>39</v>
      </c>
      <c r="D39" s="3">
        <v>3</v>
      </c>
      <c r="E39" s="3">
        <v>2</v>
      </c>
      <c r="F39" s="3">
        <v>5</v>
      </c>
      <c r="G39" s="3">
        <v>3</v>
      </c>
      <c r="H39" s="3">
        <v>2</v>
      </c>
      <c r="I39" s="3">
        <v>1</v>
      </c>
      <c r="J39" s="3">
        <v>2</v>
      </c>
      <c r="K39" s="3">
        <v>0</v>
      </c>
      <c r="L39" s="3">
        <v>4</v>
      </c>
      <c r="M39" s="3">
        <v>3</v>
      </c>
      <c r="N39" s="3">
        <v>3</v>
      </c>
      <c r="O39" s="3">
        <v>0</v>
      </c>
      <c r="P39" s="3">
        <f t="shared" si="1"/>
        <v>28</v>
      </c>
    </row>
    <row r="40" spans="1:16" x14ac:dyDescent="0.2">
      <c r="C40" s="3" t="s">
        <v>30</v>
      </c>
      <c r="D40" s="3">
        <f>('[2]2022'!G141)/0.01</f>
        <v>0</v>
      </c>
      <c r="E40" s="3">
        <f>('[2]2022'!H141)/0.01</f>
        <v>2</v>
      </c>
      <c r="F40" s="3">
        <f>('[2]2022'!I141)/0.01</f>
        <v>8</v>
      </c>
      <c r="G40" s="3">
        <f>('[2]2022'!J141)/0.01</f>
        <v>22</v>
      </c>
      <c r="H40" s="3">
        <f>('[2]2022'!K141)/0.01</f>
        <v>8</v>
      </c>
      <c r="I40" s="3">
        <f>('[2]2022'!L141)/0.01</f>
        <v>2</v>
      </c>
      <c r="J40" s="3">
        <f>('[2]2022'!M141)/0.01</f>
        <v>6</v>
      </c>
      <c r="K40" s="3">
        <f>('[2]2022'!N141)/0.01</f>
        <v>10</v>
      </c>
      <c r="L40" s="3">
        <f>('[2]2022'!O141)/0.01</f>
        <v>12</v>
      </c>
      <c r="M40" s="3">
        <f>('[2]2022'!P141)/0.01</f>
        <v>20</v>
      </c>
      <c r="N40" s="3">
        <f>('[2]2022'!Q141)/0.01</f>
        <v>54</v>
      </c>
      <c r="O40" s="3">
        <f>('[2]2022'!R141)/0.01</f>
        <v>6</v>
      </c>
      <c r="P40" s="3">
        <f t="shared" si="1"/>
        <v>150</v>
      </c>
    </row>
    <row r="41" spans="1:16" x14ac:dyDescent="0.2">
      <c r="C41" s="3" t="s">
        <v>31</v>
      </c>
      <c r="D41" s="3">
        <f>('[2]2022'!G143)/'[2]2022'!$F$143</f>
        <v>0</v>
      </c>
      <c r="E41" s="3">
        <f>('[2]2022'!H143)/'[2]2022'!$F$143</f>
        <v>0</v>
      </c>
      <c r="F41" s="3">
        <f>('[2]2022'!I143)/'[2]2022'!$F$143</f>
        <v>0</v>
      </c>
      <c r="G41" s="3">
        <f>('[2]2022'!J143)/'[2]2022'!$F$143</f>
        <v>1</v>
      </c>
      <c r="H41" s="3">
        <f>('[2]2022'!K143)/'[2]2022'!$F$143</f>
        <v>0</v>
      </c>
      <c r="I41" s="3">
        <f>('[2]2022'!L143)/'[2]2022'!$F$143</f>
        <v>0</v>
      </c>
      <c r="J41" s="3">
        <f>('[2]2022'!M143)/'[2]2022'!$F$143</f>
        <v>0</v>
      </c>
      <c r="K41" s="3">
        <f>('[2]2022'!N143)/'[2]2022'!$F$143</f>
        <v>0</v>
      </c>
      <c r="L41" s="3">
        <f>('[2]2022'!O143)/'[2]2022'!$F$143</f>
        <v>0</v>
      </c>
      <c r="M41" s="3">
        <f>('[2]2022'!P143)/'[2]2022'!$F$143</f>
        <v>1</v>
      </c>
      <c r="N41" s="3">
        <f>('[2]2022'!Q143)/'[2]2022'!$F$143</f>
        <v>0</v>
      </c>
      <c r="O41" s="3">
        <f>('[2]2022'!R143)/'[2]2022'!$F$143</f>
        <v>0</v>
      </c>
      <c r="P41" s="3">
        <f t="shared" si="1"/>
        <v>2</v>
      </c>
    </row>
    <row r="42" spans="1:16" x14ac:dyDescent="0.2">
      <c r="C42" s="3" t="s">
        <v>32</v>
      </c>
      <c r="D42" s="3">
        <f>('[2]2022'!G144)/0.03</f>
        <v>7</v>
      </c>
      <c r="E42" s="3">
        <f>('[2]2022'!H144)/0.03</f>
        <v>5</v>
      </c>
      <c r="F42" s="3">
        <f>('[2]2022'!I144)/0.03</f>
        <v>6</v>
      </c>
      <c r="G42" s="3">
        <f>('[2]2022'!J144)/0.03</f>
        <v>6</v>
      </c>
      <c r="H42" s="3">
        <f>('[2]2022'!K144)/0.03</f>
        <v>3</v>
      </c>
      <c r="I42" s="3">
        <f>('[2]2022'!L144)/0.03</f>
        <v>7</v>
      </c>
      <c r="J42" s="3">
        <f>('[2]2022'!M144)/0.03</f>
        <v>6</v>
      </c>
      <c r="K42" s="3">
        <f>('[2]2022'!N144)/0.03</f>
        <v>7</v>
      </c>
      <c r="L42" s="3">
        <f>('[2]2022'!O144)/0.03</f>
        <v>5</v>
      </c>
      <c r="M42" s="3">
        <f>('[2]2022'!P144)/0.03</f>
        <v>8</v>
      </c>
      <c r="N42" s="3">
        <f>('[2]2022'!Q144)/0.03</f>
        <v>6</v>
      </c>
      <c r="O42" s="3">
        <f>('[2]2022'!R144)/0.03</f>
        <v>1</v>
      </c>
      <c r="P42" s="3">
        <f t="shared" si="1"/>
        <v>67</v>
      </c>
    </row>
    <row r="43" spans="1:16" x14ac:dyDescent="0.2">
      <c r="C43" s="3" t="s">
        <v>33</v>
      </c>
      <c r="D43" s="3">
        <f>('[2]2022'!G145)/'[2]2022'!$F$145</f>
        <v>0</v>
      </c>
      <c r="E43" s="3">
        <f>('[2]2022'!H145)/'[2]2022'!$F$145</f>
        <v>0</v>
      </c>
      <c r="F43" s="3">
        <f>('[2]2022'!I145)/'[2]2022'!$F$145</f>
        <v>0</v>
      </c>
      <c r="G43" s="3">
        <f>('[2]2022'!J145)/'[2]2022'!$F$145</f>
        <v>0</v>
      </c>
      <c r="H43" s="3">
        <f>('[2]2022'!K145)/'[2]2022'!$F$145</f>
        <v>0</v>
      </c>
      <c r="I43" s="3">
        <f>('[2]2022'!L145)/'[2]2022'!$F$145</f>
        <v>0</v>
      </c>
      <c r="J43" s="3">
        <f>('[2]2022'!M145)/'[2]2022'!$F$145</f>
        <v>0</v>
      </c>
      <c r="K43" s="3">
        <f>('[2]2022'!N145)/'[2]2022'!$F$145</f>
        <v>0</v>
      </c>
      <c r="L43" s="3">
        <f>('[2]2022'!O145)/'[2]2022'!$F$145</f>
        <v>0</v>
      </c>
      <c r="M43" s="3">
        <f>('[2]2022'!P145)/'[2]2022'!$F$145</f>
        <v>0</v>
      </c>
      <c r="N43" s="3">
        <f>('[2]2022'!Q145)/'[2]2022'!$F$145</f>
        <v>0</v>
      </c>
      <c r="O43" s="3">
        <f>('[2]2022'!R145)/'[2]2022'!$F$145</f>
        <v>0</v>
      </c>
      <c r="P43" s="3">
        <f t="shared" si="1"/>
        <v>0</v>
      </c>
    </row>
    <row r="44" spans="1:16" x14ac:dyDescent="0.2">
      <c r="C44" s="3" t="s">
        <v>35</v>
      </c>
      <c r="D44" s="3">
        <f>('[2]2022'!G150)/'[2]2022'!$F$150</f>
        <v>0</v>
      </c>
      <c r="E44" s="3">
        <f>('[2]2022'!H150)/'[2]2022'!$F$150</f>
        <v>0</v>
      </c>
      <c r="F44" s="3">
        <f>('[2]2022'!I150)/'[2]2022'!$F$150</f>
        <v>0</v>
      </c>
      <c r="G44" s="3">
        <f>('[2]2022'!J150)/'[2]2022'!$F$150</f>
        <v>0</v>
      </c>
      <c r="H44" s="3">
        <f>('[2]2022'!K150)/'[2]2022'!$F$150</f>
        <v>0</v>
      </c>
      <c r="I44" s="3">
        <f>('[2]2022'!L150)/'[2]2022'!$F$150</f>
        <v>0</v>
      </c>
      <c r="J44" s="3">
        <f>('[2]2022'!M150)/'[2]2022'!$F$150</f>
        <v>0</v>
      </c>
      <c r="K44" s="3">
        <f>('[2]2022'!N150)/'[2]2022'!$F$150</f>
        <v>0</v>
      </c>
      <c r="L44" s="3">
        <f>('[2]2022'!O150)/'[2]2022'!$F$150</f>
        <v>0</v>
      </c>
      <c r="M44" s="3">
        <f>('[2]2022'!P150)/'[2]2022'!$F$150</f>
        <v>0</v>
      </c>
      <c r="N44" s="3">
        <f>('[2]2022'!Q150)/'[2]2022'!$F$150</f>
        <v>0</v>
      </c>
      <c r="O44" s="3">
        <f>('[2]2022'!R150)/'[2]2022'!$F$150</f>
        <v>0</v>
      </c>
      <c r="P44" s="3">
        <f t="shared" si="1"/>
        <v>0</v>
      </c>
    </row>
    <row r="45" spans="1:16" x14ac:dyDescent="0.2">
      <c r="C45" s="3" t="s">
        <v>36</v>
      </c>
      <c r="D45" s="3">
        <f>('[2]2022'!G165)/'[2]2022'!$F$165</f>
        <v>0</v>
      </c>
      <c r="E45" s="3">
        <f>('[2]2022'!H165)/'[2]2022'!$F$165</f>
        <v>0</v>
      </c>
      <c r="F45" s="3">
        <f>('[2]2022'!I165)/'[2]2022'!$F$165</f>
        <v>0</v>
      </c>
      <c r="G45" s="3">
        <f>('[2]2022'!J165)/'[2]2022'!$F$165</f>
        <v>0</v>
      </c>
      <c r="H45" s="3">
        <f>('[2]2022'!K165)/'[2]2022'!$F$165</f>
        <v>0</v>
      </c>
      <c r="I45" s="3">
        <f>('[2]2022'!L165)/'[2]2022'!$F$165</f>
        <v>0</v>
      </c>
      <c r="J45" s="3">
        <f>('[2]2022'!M165)/'[2]2022'!$F$165</f>
        <v>0</v>
      </c>
      <c r="K45" s="3">
        <f>('[2]2022'!N165)/'[2]2022'!$F$165</f>
        <v>1</v>
      </c>
      <c r="L45" s="3">
        <f>('[2]2022'!O165)/'[2]2022'!$F$165</f>
        <v>0</v>
      </c>
      <c r="M45" s="3">
        <f>('[2]2022'!P165)/'[2]2022'!$F$165</f>
        <v>0</v>
      </c>
      <c r="N45" s="3">
        <f>('[2]2022'!Q165)/'[2]2022'!$F$165</f>
        <v>0</v>
      </c>
      <c r="O45" s="3">
        <f>('[2]2022'!R165)/'[2]2022'!$F$165</f>
        <v>0</v>
      </c>
      <c r="P45" s="3">
        <f t="shared" si="1"/>
        <v>1</v>
      </c>
    </row>
    <row r="47" spans="1:16" ht="28.5" customHeight="1" x14ac:dyDescent="0.2">
      <c r="A47" s="5" t="s">
        <v>49</v>
      </c>
      <c r="B47" s="23" t="s">
        <v>50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9" spans="1:16" ht="28.5" customHeight="1" x14ac:dyDescent="0.2">
      <c r="A49" s="23" t="s">
        <v>38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2" spans="1:16" x14ac:dyDescent="0.2">
      <c r="J52" s="1" t="s">
        <v>58</v>
      </c>
    </row>
    <row r="53" spans="1:16" x14ac:dyDescent="0.2">
      <c r="J53" s="1" t="s">
        <v>9</v>
      </c>
    </row>
    <row r="57" spans="1:16" ht="15" x14ac:dyDescent="0.25">
      <c r="J57" s="6" t="s">
        <v>3</v>
      </c>
    </row>
    <row r="58" spans="1:16" x14ac:dyDescent="0.2">
      <c r="J58" s="1" t="s">
        <v>53</v>
      </c>
    </row>
  </sheetData>
  <mergeCells count="18">
    <mergeCell ref="C32:C33"/>
    <mergeCell ref="D32:O32"/>
    <mergeCell ref="P32:P33"/>
    <mergeCell ref="A49:P49"/>
    <mergeCell ref="D19:O19"/>
    <mergeCell ref="C19:C20"/>
    <mergeCell ref="P19:P20"/>
    <mergeCell ref="B47:P47"/>
    <mergeCell ref="C18:P18"/>
    <mergeCell ref="A2:P2"/>
    <mergeCell ref="C31:P31"/>
    <mergeCell ref="A3:I3"/>
    <mergeCell ref="F6:I6"/>
    <mergeCell ref="B12:P12"/>
    <mergeCell ref="C13:P13"/>
    <mergeCell ref="C14:P14"/>
    <mergeCell ref="C15:P15"/>
    <mergeCell ref="C16:P16"/>
  </mergeCells>
  <pageMargins left="0.70866141732283472" right="0.70866141732283472" top="0.74803149606299213" bottom="0.74803149606299213" header="0.31496062992125984" footer="0.31496062992125984"/>
  <pageSetup paperSize="14" scale="8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2023-05-18T07:58:05Z</cp:lastPrinted>
  <dcterms:created xsi:type="dcterms:W3CDTF">2023-05-16T08:43:33Z</dcterms:created>
  <dcterms:modified xsi:type="dcterms:W3CDTF">2023-05-18T08:05:53Z</dcterms:modified>
</cp:coreProperties>
</file>