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 defaultThemeVersion="124226"/>
  <bookViews>
    <workbookView xWindow="480" yWindow="495" windowWidth="19815" windowHeight="8040" activeTab="2"/>
  </bookViews>
  <sheets>
    <sheet name="POK-4" sheetId="4" r:id="rId1"/>
    <sheet name="LABA-LABA" sheetId="1" r:id="rId2"/>
    <sheet name="POK-3 " sheetId="3" r:id="rId3"/>
    <sheet name="POK-1" sheetId="2" r:id="rId4"/>
  </sheets>
  <definedNames>
    <definedName name="_xlnm.Print_Area" localSheetId="1">'LABA-LABA'!$A$1:$AQ$229</definedName>
    <definedName name="_xlnm.Print_Area" localSheetId="3">'POK-1'!$A$1:$J$281</definedName>
    <definedName name="_xlnm.Print_Area" localSheetId="2">'POK-3 '!$A$1:$P$285</definedName>
    <definedName name="_xlnm.Print_Area" localSheetId="0">'POK-4'!$A$1:$K$280</definedName>
    <definedName name="_xlnm.Print_Titles" localSheetId="1">'LABA-LABA'!$7:$9</definedName>
    <definedName name="_xlnm.Print_Titles" localSheetId="3">'POK-1'!$9:$13</definedName>
    <definedName name="_xlnm.Print_Titles" localSheetId="2">'POK-3 '!$9:$12</definedName>
    <definedName name="_xlnm.Print_Titles" localSheetId="0">'POK-4'!$10:$13</definedName>
  </definedNames>
  <calcPr calcId="144525"/>
</workbook>
</file>

<file path=xl/calcChain.xml><?xml version="1.0" encoding="utf-8"?>
<calcChain xmlns="http://schemas.openxmlformats.org/spreadsheetml/2006/main">
  <c r="N270" i="3" l="1"/>
  <c r="AM214" i="1" l="1"/>
  <c r="AN213" i="1"/>
  <c r="AL213" i="1"/>
  <c r="AM212" i="1"/>
  <c r="J226" i="3" l="1"/>
  <c r="J230" i="3"/>
  <c r="I126" i="3"/>
  <c r="J126" i="3" s="1"/>
  <c r="I18" i="3"/>
  <c r="J18" i="3" s="1"/>
  <c r="I22" i="3"/>
  <c r="J22" i="3" s="1"/>
  <c r="I26" i="3"/>
  <c r="J26" i="3" s="1"/>
  <c r="I30" i="3"/>
  <c r="J30" i="3" s="1"/>
  <c r="I34" i="3"/>
  <c r="J34" i="3" s="1"/>
  <c r="I38" i="3"/>
  <c r="J38" i="3" s="1"/>
  <c r="I42" i="3"/>
  <c r="J42" i="3" s="1"/>
  <c r="I46" i="3"/>
  <c r="J46" i="3" s="1"/>
  <c r="I50" i="3"/>
  <c r="J50" i="3" s="1"/>
  <c r="I54" i="3"/>
  <c r="J54" i="3" s="1"/>
  <c r="I58" i="3"/>
  <c r="J58" i="3" s="1"/>
  <c r="I62" i="3"/>
  <c r="J62" i="3" s="1"/>
  <c r="I66" i="3"/>
  <c r="J66" i="3" s="1"/>
  <c r="I70" i="3"/>
  <c r="J70" i="3" s="1"/>
  <c r="I74" i="3"/>
  <c r="J74" i="3" s="1"/>
  <c r="I78" i="3"/>
  <c r="J78" i="3" s="1"/>
  <c r="I82" i="3"/>
  <c r="J82" i="3" s="1"/>
  <c r="I86" i="3"/>
  <c r="J86" i="3" s="1"/>
  <c r="I90" i="3"/>
  <c r="J90" i="3" s="1"/>
  <c r="I94" i="3"/>
  <c r="J94" i="3" s="1"/>
  <c r="I98" i="3"/>
  <c r="J98" i="3" s="1"/>
  <c r="I102" i="3"/>
  <c r="J102" i="3" s="1"/>
  <c r="I106" i="3"/>
  <c r="J106" i="3" s="1"/>
  <c r="I110" i="3"/>
  <c r="J110" i="3" s="1"/>
  <c r="I114" i="3"/>
  <c r="J114" i="3" s="1"/>
  <c r="I118" i="3"/>
  <c r="J118" i="3" s="1"/>
  <c r="I122" i="3"/>
  <c r="J122" i="3" s="1"/>
  <c r="I130" i="3"/>
  <c r="J130" i="3" s="1"/>
  <c r="I134" i="3"/>
  <c r="J134" i="3" s="1"/>
  <c r="I138" i="3"/>
  <c r="J138" i="3" s="1"/>
  <c r="I142" i="3"/>
  <c r="J142" i="3" s="1"/>
  <c r="I146" i="3"/>
  <c r="J146" i="3" s="1"/>
  <c r="I150" i="3"/>
  <c r="J150" i="3" s="1"/>
  <c r="I154" i="3"/>
  <c r="J154" i="3" s="1"/>
  <c r="I158" i="3"/>
  <c r="J158" i="3" s="1"/>
  <c r="I162" i="3"/>
  <c r="J162" i="3" s="1"/>
  <c r="I166" i="3"/>
  <c r="J166" i="3" s="1"/>
  <c r="I170" i="3"/>
  <c r="J170" i="3" s="1"/>
  <c r="I174" i="3"/>
  <c r="J174" i="3" s="1"/>
  <c r="I178" i="3"/>
  <c r="J178" i="3" s="1"/>
  <c r="I182" i="3"/>
  <c r="J182" i="3" s="1"/>
  <c r="I186" i="3"/>
  <c r="J186" i="3" s="1"/>
  <c r="I190" i="3"/>
  <c r="J190" i="3" s="1"/>
  <c r="I194" i="3"/>
  <c r="J194" i="3" s="1"/>
  <c r="I198" i="3"/>
  <c r="J198" i="3" s="1"/>
  <c r="I202" i="3"/>
  <c r="J202" i="3" s="1"/>
  <c r="I206" i="3"/>
  <c r="I210" i="3"/>
  <c r="J210" i="3" s="1"/>
  <c r="I214" i="3"/>
  <c r="J214" i="3" s="1"/>
  <c r="I218" i="3"/>
  <c r="J218" i="3" s="1"/>
  <c r="I222" i="3"/>
  <c r="J222" i="3" s="1"/>
  <c r="I226" i="3"/>
  <c r="I230" i="3"/>
  <c r="I234" i="3"/>
  <c r="J234" i="3" s="1"/>
  <c r="I238" i="3"/>
  <c r="J238" i="3" s="1"/>
  <c r="I242" i="3"/>
  <c r="J242" i="3" s="1"/>
  <c r="I246" i="3"/>
  <c r="J246" i="3" s="1"/>
  <c r="I250" i="3"/>
  <c r="J250" i="3" s="1"/>
  <c r="I254" i="3"/>
  <c r="J254" i="3" s="1"/>
  <c r="I258" i="3"/>
  <c r="J258" i="3" s="1"/>
  <c r="I262" i="3"/>
  <c r="J262" i="3" s="1"/>
  <c r="I266" i="3"/>
  <c r="J266" i="3" s="1"/>
  <c r="I14" i="3"/>
  <c r="AJ214" i="1" l="1"/>
  <c r="AK213" i="1"/>
  <c r="AI213" i="1"/>
  <c r="AJ212" i="1"/>
  <c r="AG214" i="1"/>
  <c r="AH213" i="1"/>
  <c r="AF213" i="1"/>
  <c r="AG212" i="1"/>
  <c r="L18" i="3"/>
  <c r="L22" i="3"/>
  <c r="L26" i="3"/>
  <c r="L30" i="3"/>
  <c r="L34" i="3"/>
  <c r="L38" i="3"/>
  <c r="L42" i="3"/>
  <c r="L46" i="3"/>
  <c r="L50" i="3"/>
  <c r="L54" i="3"/>
  <c r="L58" i="3"/>
  <c r="L62" i="3"/>
  <c r="L66" i="3"/>
  <c r="L70" i="3"/>
  <c r="L74" i="3"/>
  <c r="L78" i="3"/>
  <c r="L82" i="3"/>
  <c r="L86" i="3"/>
  <c r="L90" i="3"/>
  <c r="L94" i="3"/>
  <c r="L98" i="3"/>
  <c r="L102" i="3"/>
  <c r="L106" i="3"/>
  <c r="L110" i="3"/>
  <c r="L114" i="3"/>
  <c r="L118" i="3"/>
  <c r="L122" i="3"/>
  <c r="L126" i="3"/>
  <c r="L130" i="3"/>
  <c r="L134" i="3"/>
  <c r="L138" i="3"/>
  <c r="L142" i="3"/>
  <c r="L146" i="3"/>
  <c r="L150" i="3"/>
  <c r="L154" i="3"/>
  <c r="L158" i="3"/>
  <c r="L162" i="3"/>
  <c r="L166" i="3"/>
  <c r="L170" i="3"/>
  <c r="L174" i="3"/>
  <c r="L178" i="3"/>
  <c r="L182" i="3"/>
  <c r="L186" i="3"/>
  <c r="L190" i="3"/>
  <c r="L194" i="3"/>
  <c r="L198" i="3"/>
  <c r="L202" i="3"/>
  <c r="L206" i="3"/>
  <c r="L210" i="3"/>
  <c r="L214" i="3"/>
  <c r="L218" i="3"/>
  <c r="L222" i="3"/>
  <c r="L226" i="3"/>
  <c r="L230" i="3"/>
  <c r="L234" i="3"/>
  <c r="L238" i="3"/>
  <c r="L242" i="3"/>
  <c r="L246" i="3"/>
  <c r="L250" i="3"/>
  <c r="L254" i="3"/>
  <c r="L258" i="3"/>
  <c r="L262" i="3"/>
  <c r="L266" i="3"/>
  <c r="J14" i="3"/>
  <c r="J270" i="3" s="1"/>
  <c r="D270" i="2"/>
  <c r="E270" i="2"/>
  <c r="F270" i="3"/>
  <c r="K238" i="3"/>
  <c r="M238" i="3" l="1"/>
  <c r="N238" i="3" s="1"/>
  <c r="G16" i="1"/>
  <c r="G14" i="1" s="1"/>
  <c r="G184" i="1"/>
  <c r="G162" i="1"/>
  <c r="G77" i="1"/>
  <c r="G15" i="1" l="1"/>
  <c r="G11" i="1"/>
  <c r="G10" i="1" s="1"/>
  <c r="AE213" i="1" l="1"/>
  <c r="AD214" i="1"/>
  <c r="AC213" i="1"/>
  <c r="AD212" i="1"/>
  <c r="AA214" i="1" l="1"/>
  <c r="AB213" i="1"/>
  <c r="Z213" i="1"/>
  <c r="AA212" i="1"/>
  <c r="X214" i="1"/>
  <c r="Y213" i="1"/>
  <c r="W213" i="1"/>
  <c r="X212" i="1"/>
  <c r="U212" i="1"/>
  <c r="U214" i="1" l="1"/>
  <c r="V213" i="1"/>
  <c r="T213" i="1"/>
  <c r="R214" i="1" l="1"/>
  <c r="S213" i="1"/>
  <c r="Q213" i="1"/>
  <c r="R212" i="1"/>
  <c r="P213" i="1" l="1"/>
  <c r="O214" i="1"/>
  <c r="N213" i="1"/>
  <c r="O212" i="1"/>
  <c r="L214" i="1"/>
  <c r="M213" i="1"/>
  <c r="K213" i="1"/>
  <c r="L212" i="1"/>
  <c r="H213" i="1"/>
  <c r="I214" i="1"/>
  <c r="J213" i="1"/>
  <c r="I212" i="1"/>
  <c r="F16" i="1" l="1"/>
  <c r="F77" i="1"/>
  <c r="F162" i="1"/>
  <c r="F184" i="1"/>
  <c r="K18" i="3"/>
  <c r="K22" i="3"/>
  <c r="K26" i="3"/>
  <c r="K30" i="3"/>
  <c r="K34" i="3"/>
  <c r="K38" i="3"/>
  <c r="K42" i="3"/>
  <c r="K46" i="3"/>
  <c r="K50" i="3"/>
  <c r="K54" i="3"/>
  <c r="K58" i="3"/>
  <c r="K62" i="3"/>
  <c r="K66" i="3"/>
  <c r="K70" i="3"/>
  <c r="K74" i="3"/>
  <c r="K78" i="3"/>
  <c r="K82" i="3"/>
  <c r="K86" i="3"/>
  <c r="K90" i="3"/>
  <c r="K94" i="3"/>
  <c r="K98" i="3"/>
  <c r="K102" i="3"/>
  <c r="K106" i="3"/>
  <c r="K110" i="3"/>
  <c r="K114" i="3"/>
  <c r="K118" i="3"/>
  <c r="K122" i="3"/>
  <c r="K126" i="3"/>
  <c r="K130" i="3"/>
  <c r="K134" i="3"/>
  <c r="K138" i="3"/>
  <c r="K142" i="3"/>
  <c r="K146" i="3"/>
  <c r="K150" i="3"/>
  <c r="K154" i="3"/>
  <c r="K158" i="3"/>
  <c r="K162" i="3"/>
  <c r="K166" i="3"/>
  <c r="K170" i="3"/>
  <c r="K174" i="3"/>
  <c r="K178" i="3"/>
  <c r="K182" i="3"/>
  <c r="K186" i="3"/>
  <c r="K190" i="3"/>
  <c r="K194" i="3"/>
  <c r="K198" i="3"/>
  <c r="K202" i="3"/>
  <c r="K206" i="3"/>
  <c r="K210" i="3"/>
  <c r="K214" i="3"/>
  <c r="K218" i="3"/>
  <c r="K222" i="3"/>
  <c r="K226" i="3"/>
  <c r="K230" i="3"/>
  <c r="K234" i="3"/>
  <c r="K242" i="3"/>
  <c r="K246" i="3"/>
  <c r="K250" i="3"/>
  <c r="K254" i="3"/>
  <c r="K258" i="3"/>
  <c r="K262" i="3"/>
  <c r="K266" i="3"/>
  <c r="M106" i="3" l="1"/>
  <c r="N106" i="3" s="1"/>
  <c r="F15" i="1"/>
  <c r="M262" i="3"/>
  <c r="N262" i="3" s="1"/>
  <c r="M202" i="3"/>
  <c r="N202" i="3" s="1"/>
  <c r="M190" i="3"/>
  <c r="N190" i="3" s="1"/>
  <c r="M174" i="3"/>
  <c r="N174" i="3" s="1"/>
  <c r="M110" i="3"/>
  <c r="N110" i="3" s="1"/>
  <c r="M94" i="3"/>
  <c r="N94" i="3" s="1"/>
  <c r="M78" i="3"/>
  <c r="N78" i="3" s="1"/>
  <c r="M62" i="3"/>
  <c r="N62" i="3" s="1"/>
  <c r="M46" i="3"/>
  <c r="N46" i="3" s="1"/>
  <c r="M30" i="3"/>
  <c r="N30" i="3" s="1"/>
  <c r="M58" i="3"/>
  <c r="N58" i="3" s="1"/>
  <c r="M230" i="3"/>
  <c r="N230" i="3" s="1"/>
  <c r="M146" i="3"/>
  <c r="N146" i="3" s="1"/>
  <c r="M98" i="3"/>
  <c r="N98" i="3" s="1"/>
  <c r="M250" i="3"/>
  <c r="N250" i="3" s="1"/>
  <c r="M178" i="3"/>
  <c r="N178" i="3" s="1"/>
  <c r="M162" i="3"/>
  <c r="N162" i="3" s="1"/>
  <c r="M130" i="3"/>
  <c r="N130" i="3" s="1"/>
  <c r="M82" i="3"/>
  <c r="N82" i="3" s="1"/>
  <c r="M150" i="3"/>
  <c r="N150" i="3" s="1"/>
  <c r="M102" i="3"/>
  <c r="N102" i="3" s="1"/>
  <c r="M258" i="3"/>
  <c r="N258" i="3" s="1"/>
  <c r="M198" i="3"/>
  <c r="N198" i="3" s="1"/>
  <c r="M158" i="3"/>
  <c r="N158" i="3" s="1"/>
  <c r="M142" i="3"/>
  <c r="N142" i="3" s="1"/>
  <c r="M182" i="3"/>
  <c r="N182" i="3" s="1"/>
  <c r="M166" i="3"/>
  <c r="N166" i="3" s="1"/>
  <c r="M70" i="3"/>
  <c r="N70" i="3" s="1"/>
  <c r="M54" i="3"/>
  <c r="N54" i="3" s="1"/>
  <c r="M38" i="3"/>
  <c r="N38" i="3" s="1"/>
  <c r="M22" i="3"/>
  <c r="N22" i="3" s="1"/>
  <c r="M186" i="3"/>
  <c r="N186" i="3" s="1"/>
  <c r="M170" i="3"/>
  <c r="N170" i="3" s="1"/>
  <c r="M74" i="3"/>
  <c r="N74" i="3" s="1"/>
  <c r="M42" i="3"/>
  <c r="N42" i="3" s="1"/>
  <c r="M26" i="3"/>
  <c r="N26" i="3" s="1"/>
  <c r="M242" i="3"/>
  <c r="N242" i="3" s="1"/>
  <c r="M254" i="3"/>
  <c r="N254" i="3" s="1"/>
  <c r="M90" i="3"/>
  <c r="N90" i="3" s="1"/>
  <c r="M86" i="3"/>
  <c r="N86" i="3" s="1"/>
  <c r="M154" i="3"/>
  <c r="N154" i="3" s="1"/>
  <c r="M138" i="3"/>
  <c r="N138" i="3" s="1"/>
  <c r="M134" i="3"/>
  <c r="N134" i="3" s="1"/>
  <c r="M246" i="3"/>
  <c r="N246" i="3" s="1"/>
  <c r="M226" i="3"/>
  <c r="N226" i="3" s="1"/>
  <c r="M126" i="3"/>
  <c r="N126" i="3" s="1"/>
  <c r="M122" i="3"/>
  <c r="N122" i="3" s="1"/>
  <c r="M118" i="3"/>
  <c r="N118" i="3" s="1"/>
  <c r="M266" i="3"/>
  <c r="N266" i="3" s="1"/>
  <c r="M114" i="3"/>
  <c r="N114" i="3" s="1"/>
  <c r="M66" i="3"/>
  <c r="N66" i="3" s="1"/>
  <c r="M50" i="3"/>
  <c r="N50" i="3" s="1"/>
  <c r="M34" i="3"/>
  <c r="N34" i="3" s="1"/>
  <c r="M18" i="3"/>
  <c r="N18" i="3" s="1"/>
  <c r="M222" i="3"/>
  <c r="N222" i="3" s="1"/>
  <c r="M218" i="3"/>
  <c r="N218" i="3" s="1"/>
  <c r="M214" i="3"/>
  <c r="N214" i="3" s="1"/>
  <c r="M210" i="3"/>
  <c r="N210" i="3" s="1"/>
  <c r="M206" i="3"/>
  <c r="M234" i="3"/>
  <c r="N234" i="3" s="1"/>
  <c r="E270" i="3"/>
  <c r="F14" i="1" l="1"/>
  <c r="F11" i="1" s="1"/>
  <c r="F10" i="1" s="1"/>
  <c r="L14" i="3"/>
  <c r="K14" i="3"/>
  <c r="G270" i="3"/>
  <c r="K270" i="3" l="1"/>
  <c r="M14" i="3"/>
  <c r="N14" i="3" s="1"/>
  <c r="I270" i="3" l="1"/>
  <c r="L270" i="3" l="1"/>
  <c r="M194" i="3"/>
  <c r="N194" i="3" s="1"/>
  <c r="H270" i="3"/>
  <c r="M270" i="3" l="1"/>
</calcChain>
</file>

<file path=xl/sharedStrings.xml><?xml version="1.0" encoding="utf-8"?>
<sst xmlns="http://schemas.openxmlformats.org/spreadsheetml/2006/main" count="1320" uniqueCount="390">
  <si>
    <t>DI KABUPATEN KARANGANYAR</t>
  </si>
  <si>
    <t>OPD</t>
  </si>
  <si>
    <t>: BADAN KEUANGAN DAERAH</t>
  </si>
  <si>
    <t>SUMBER DANA</t>
  </si>
  <si>
    <t>: APBD</t>
  </si>
  <si>
    <t>TAHUN ANGGARAN</t>
  </si>
  <si>
    <t xml:space="preserve"> </t>
  </si>
  <si>
    <t>TUTUP BULAN</t>
  </si>
  <si>
    <t>KODE REKENING</t>
  </si>
  <si>
    <t xml:space="preserve">URAIAN </t>
  </si>
  <si>
    <t>DANA</t>
  </si>
  <si>
    <t xml:space="preserve">REALISASI PELAKSANAAN KEGIATAN </t>
  </si>
  <si>
    <t>NO</t>
  </si>
  <si>
    <t>a. DPA</t>
  </si>
  <si>
    <t>b. Kontrak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</si>
  <si>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</si>
  <si>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</si>
  <si>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</si>
  <si>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</si>
  <si>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</si>
  <si>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</si>
  <si>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</si>
  <si>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</si>
  <si>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</si>
  <si>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</si>
  <si>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</si>
  <si>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</si>
  <si>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BELANJA DAERAH</t>
  </si>
  <si>
    <t>BELANJA LANGSUNG</t>
  </si>
  <si>
    <t xml:space="preserve">Pemeliharaan rutin/berkala kendaraan </t>
  </si>
  <si>
    <t>dinas/operasional</t>
  </si>
  <si>
    <t xml:space="preserve">      </t>
  </si>
  <si>
    <t>Daerah</t>
  </si>
  <si>
    <t>JUMLAH / RATA-RATA</t>
  </si>
  <si>
    <t>KEPALA BADAN KEUANGAN DAERAH</t>
  </si>
  <si>
    <t xml:space="preserve">Keterangan: </t>
  </si>
  <si>
    <t>KABUPATEN KARANGANYAR</t>
  </si>
  <si>
    <t>a. Target</t>
  </si>
  <si>
    <t>b. Realisasi</t>
  </si>
  <si>
    <t>c. SPMU</t>
  </si>
  <si>
    <t>d. SPJ</t>
  </si>
  <si>
    <t>ORGANISASI PERANGKAT DAERAH</t>
  </si>
  <si>
    <t>S/D TUTUP BULAN</t>
  </si>
  <si>
    <t>FORM  POK-1</t>
  </si>
  <si>
    <t>KODE REKENING /</t>
  </si>
  <si>
    <t>DANA (Rp)</t>
  </si>
  <si>
    <t>LOKASI   KEGIATAN</t>
  </si>
  <si>
    <t>PELAKSANAAN</t>
  </si>
  <si>
    <t>DIKERJAKAN OLEH</t>
  </si>
  <si>
    <t>TENAGA KERJA YANG TERSERAP TIAP BULAN</t>
  </si>
  <si>
    <t>NAMA KEGIATAN</t>
  </si>
  <si>
    <t>MULAI</t>
  </si>
  <si>
    <t>SELESAI</t>
  </si>
  <si>
    <t>a.DPA</t>
  </si>
  <si>
    <t>b.KONTRAK</t>
  </si>
  <si>
    <t>1</t>
  </si>
  <si>
    <t>BKD</t>
  </si>
  <si>
    <t>2</t>
  </si>
  <si>
    <t>3</t>
  </si>
  <si>
    <t>4</t>
  </si>
  <si>
    <t>5</t>
  </si>
  <si>
    <t>Penyediaan Jasa Surat Menyurat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</si>
  <si>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</si>
  <si>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</si>
  <si>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</si>
  <si>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</si>
  <si>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</si>
  <si>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</si>
  <si>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</si>
  <si>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</si>
  <si>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</si>
  <si>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</si>
  <si>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</si>
  <si>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</si>
  <si>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</si>
  <si>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</si>
  <si>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</si>
  <si>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</si>
  <si>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</si>
  <si>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</si>
  <si>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</si>
  <si>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</si>
  <si>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</si>
  <si>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</si>
  <si>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</si>
  <si>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</si>
  <si>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</si>
  <si>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</si>
  <si>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</si>
  <si>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</si>
  <si>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</si>
  <si>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</si>
  <si>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</si>
  <si>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</si>
  <si>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</si>
  <si>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</si>
  <si>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</si>
  <si>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</si>
  <si>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</si>
  <si>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</si>
  <si>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</si>
  <si>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</si>
  <si>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</si>
  <si>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</si>
  <si>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</si>
  <si>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</si>
  <si>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</si>
  <si>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</si>
  <si>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</si>
  <si>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</si>
  <si>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</si>
  <si>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</si>
  <si>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</si>
  <si>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</si>
  <si>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</si>
  <si>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</si>
  <si>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</si>
  <si>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</si>
  <si>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</si>
  <si>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</si>
  <si>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JUMLAH</t>
  </si>
  <si>
    <t>FORM POK-3</t>
  </si>
  <si>
    <t>SPPD</t>
  </si>
  <si>
    <t>SPJ</t>
  </si>
  <si>
    <t>FISIK</t>
  </si>
  <si>
    <t>KET.</t>
  </si>
  <si>
    <t xml:space="preserve">s/d Bulan </t>
  </si>
  <si>
    <t>Bulan Ini</t>
  </si>
  <si>
    <t>%</t>
  </si>
  <si>
    <t>Lalu (Rp)</t>
  </si>
  <si>
    <t>(Rp)</t>
  </si>
  <si>
    <t>ini (Rp)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</si>
  <si>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</si>
  <si>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MASALAH / HAMBATAN YANG DITEMUI DALAM PELAKSANAANPEKERJAAN / KEGIATAN</t>
  </si>
  <si>
    <t>SERTA USAHA YANG DILAKUKAN DAN ATAU DISARANKAN UNTUK MENGATASI</t>
  </si>
  <si>
    <t>FORM POK-4</t>
  </si>
  <si>
    <t>APAKAH MASIH  DIPERLUKAN TINDAK LANJUT</t>
  </si>
  <si>
    <t>KETR.</t>
  </si>
  <si>
    <t>URAIAN / PERINCIAN MASALAH</t>
  </si>
  <si>
    <t>USAHA YANG TELAH DILAKUKAN</t>
  </si>
  <si>
    <t>YA</t>
  </si>
  <si>
    <t>TIDAK</t>
  </si>
  <si>
    <t>OLEH SIAPA</t>
  </si>
  <si>
    <t>(KAPAN DAN APA MASALAHNYA)</t>
  </si>
  <si>
    <t>(KAPAN DAN BAGAIMANA)</t>
  </si>
  <si>
    <t>(INSTANSI YANG DIHARAPKAN</t>
  </si>
  <si>
    <t>DAPAT MEMBANTU)</t>
  </si>
  <si>
    <t>NIHIL</t>
  </si>
  <si>
    <t>`</t>
  </si>
  <si>
    <t>KURNIADI MAULATO, S.Sos., M.Si.</t>
  </si>
  <si>
    <t>Pembina Utama Muda</t>
  </si>
  <si>
    <t>NIP. 19700510 199003 1 006</t>
  </si>
  <si>
    <t xml:space="preserve">                        </t>
  </si>
  <si>
    <t xml:space="preserve">Penyusunan Dokumen Perencanaan Perangkat </t>
  </si>
  <si>
    <t xml:space="preserve">Koordinasi dan Penyusunan Laporan Capaian Kinerja </t>
  </si>
  <si>
    <t>dan Ikhtisar Realisasi Kinerja SKPD</t>
  </si>
  <si>
    <t>Penyediaan Gaji dan Tunjangan ASN</t>
  </si>
  <si>
    <t xml:space="preserve">Koordinasi dan Penyusunan Laporan Keuangan </t>
  </si>
  <si>
    <t>Akhir Tahun SKPD</t>
  </si>
  <si>
    <t xml:space="preserve">Pendidikan dan Pelatiahan Pegawai Berdasarakan </t>
  </si>
  <si>
    <t>Tugas dan Fungsi</t>
  </si>
  <si>
    <t>Penyediaan Peralatan dan Perlengkapan Kantor</t>
  </si>
  <si>
    <t>Penyediaan Bahan Logistik Kantor</t>
  </si>
  <si>
    <t xml:space="preserve">Penyelenggaraan Rapat Koordinasi dan Konsultasi </t>
  </si>
  <si>
    <t>SKPD</t>
  </si>
  <si>
    <t>Penatausahaan Arsip Dinamis pada SKPD</t>
  </si>
  <si>
    <t xml:space="preserve">Dukungan Pelaksanaan Sistem Pemerintahan </t>
  </si>
  <si>
    <t>Berbasis Elektronik pada SKPD</t>
  </si>
  <si>
    <t>Pengadaan Kendaraan Dinas Operasional atau</t>
  </si>
  <si>
    <t xml:space="preserve"> Lapangan</t>
  </si>
  <si>
    <t xml:space="preserve">Penyediaan Jasa Komunikasi, Sumber Daya Air </t>
  </si>
  <si>
    <t>dan Listrik</t>
  </si>
  <si>
    <t xml:space="preserve">Penyediaan Jasa Peralatan dan Perlengkapan </t>
  </si>
  <si>
    <t>Kantor</t>
  </si>
  <si>
    <t>Pemeliharaan Peralatan dan Mesin Lainnya</t>
  </si>
  <si>
    <t xml:space="preserve">Pemeliharaan/Rehabilitasi Gedung Kantor dan </t>
  </si>
  <si>
    <t>Bangunan Lainnya</t>
  </si>
  <si>
    <t xml:space="preserve">Pemeliharaan /Rehabilitasi Sarana dan Prasarana </t>
  </si>
  <si>
    <t>Gedung Kantor atau Bangunan Lainnya</t>
  </si>
  <si>
    <t xml:space="preserve">Pemeliharaan/Rehabilitasi Sarana dan Prasarana </t>
  </si>
  <si>
    <t>Pendukung Gedung Kantor atau Bangunan Lainnya</t>
  </si>
  <si>
    <t>PROGRAM PENGELOLAAN KEUANGAN DAERAH</t>
  </si>
  <si>
    <t>Koordinasi dan Penyusunan KUA dan PPAS</t>
  </si>
  <si>
    <t>Koordinasi dan Penyusunan perubahan KUA dan PPAS</t>
  </si>
  <si>
    <t>Koordinasi, Penyusunan dan Verifikasi RKA-SKPD</t>
  </si>
  <si>
    <t>Koordinasi, Penyusunan dan Verifikasi Perubahan RKA-SKPD</t>
  </si>
  <si>
    <t xml:space="preserve">Koordinasi, Penyusunan dan Verifikasi Perubahan </t>
  </si>
  <si>
    <t>RKA-SKPD</t>
  </si>
  <si>
    <t xml:space="preserve">Koordinasi dan Penyusunan perubahan KUA dan </t>
  </si>
  <si>
    <t>PPAS</t>
  </si>
  <si>
    <t>Koordinasi, Penyusunan dan Verifikasi DPA-SKPD</t>
  </si>
  <si>
    <t>Koordinasi, Penyusunan dan Verifikasi Perubahan DPA-SKPD</t>
  </si>
  <si>
    <t>DPA-SKPD</t>
  </si>
  <si>
    <t>Koordinasi dan Penyusunan Peraturan Daerah tentang APBD dan Peraturan Kepala Daerah tentang Penjabaran APBD</t>
  </si>
  <si>
    <t xml:space="preserve">Koordinasi dan Penyusunan Peraturan Daerah </t>
  </si>
  <si>
    <t xml:space="preserve">tentang APBD dan Peraturan Kepala Daerah </t>
  </si>
  <si>
    <t>tentang Penjabaran APBD</t>
  </si>
  <si>
    <t xml:space="preserve">Koordinasi dan Penyusunan peraturan daerah tentang perubahan APBD dan Peraturan Kepala Daerah tentang penjabaran perubahan APBD </t>
  </si>
  <si>
    <t xml:space="preserve">Koordinasi dan Penyusunan peraturan daerah </t>
  </si>
  <si>
    <t xml:space="preserve">tentang perubahan APBD dan Peraturan Kepala </t>
  </si>
  <si>
    <t xml:space="preserve">Daerah tentang penjabaran perubahan APBD </t>
  </si>
  <si>
    <t>Koordinasi Perencanaan Anggaran Pendapatan</t>
  </si>
  <si>
    <t>Koordinasi perencanaan anggaran belanja daerah</t>
  </si>
  <si>
    <t>Koordinasi Perencanaan Anggaran Belanja Daerah</t>
  </si>
  <si>
    <t>Penyiapan pelaksanaan pengendalian dan penerbitan anggaran kas dan SPD</t>
  </si>
  <si>
    <t xml:space="preserve">Penyiapan Pelaksanaan Pengendalian dan Penerbitan </t>
  </si>
  <si>
    <t>Anggaran Kas dan SPD</t>
  </si>
  <si>
    <t>Koordinasi, fasilitasi, asistensi, sinkronisasi, supervisi, monitoring, dan evaluasi pengelolaan dana perimbangan dan transfer lainnya</t>
  </si>
  <si>
    <t xml:space="preserve">Koordinasi, fasilitasi, asistensi, sinkronisasi, supervisi, </t>
  </si>
  <si>
    <t xml:space="preserve">monitoring, dan evaluasi pengelolaan dana </t>
  </si>
  <si>
    <t>perimbangan dan transfer lainnya</t>
  </si>
  <si>
    <t>Koordinasi pelaksanaan kerjasama dan pemantauan transaksi non-tunai dengan lembaga keuangan bank dan lembaga keuangan bukan bank</t>
  </si>
  <si>
    <t xml:space="preserve">Koordinasi pelaksanaan kerjasama dan pemantauan </t>
  </si>
  <si>
    <t xml:space="preserve">transaksi non-tunai dengan lembaga keuangan bank </t>
  </si>
  <si>
    <t>dan lembaga keuangan bukan bank</t>
  </si>
  <si>
    <t>Koordinasi dan penyusunan laporan realisasi penerimaan dan pengeluaran kasda laporan aliran kas dan pelaksanaan pemungutan/pemotongan dan penyetoran perhitungan fihak ketiga (PFK)</t>
  </si>
  <si>
    <t xml:space="preserve">pelaksanaan pemungutan/pemotongan dan penyetoran perhitungan </t>
  </si>
  <si>
    <t xml:space="preserve">Koordinasi dan penyusunan laporan realisasi penerimaan </t>
  </si>
  <si>
    <t xml:space="preserve">fihak ketiga (PFK) dan pengeluaran kasda laporan aliran kas dan </t>
  </si>
  <si>
    <t>Rekonsiliasi data penerimaan dan pengeluaran kas serta pemungutan dan pemotongan atas SP2D dengan instansi terkait</t>
  </si>
  <si>
    <t xml:space="preserve">Rekonsiliasi data penerimaan dan pengeluaran kas serta </t>
  </si>
  <si>
    <t>pemungutan dan pemotongan atas SP2D dengan instansi terkait</t>
  </si>
  <si>
    <t>Koordinasi pelaksanaan piutang dan utang daerah yang timbul akibat pengelolaan kas pelaksanaan analisis pembiayaan dan penempatan uang daerah sebagai optimalisasi kas</t>
  </si>
  <si>
    <t xml:space="preserve">Koordinasi pelaksanaan piutang dan utang daerah yang timbul </t>
  </si>
  <si>
    <t xml:space="preserve">akibat pengelolaan kas pelaksanaan analisis pembiayaan </t>
  </si>
  <si>
    <t>dan penempatan uang daerah sebagai optimalisasi kas</t>
  </si>
  <si>
    <t>Penyusunan Petunjuk Teknis Administrasi Keuangan yang Berkaitan Dengan Penerimaan dan Pengeluaran Kas Serta  penatausahaan dan Pertanggungjawaban Sub kegiatan</t>
  </si>
  <si>
    <t xml:space="preserve">Penyusunan Petunjuk Teknis Administrasi Keuangan yang </t>
  </si>
  <si>
    <t xml:space="preserve">Berkaitan Dengan Penerimaan dan Pengeluaran Kas Serta  </t>
  </si>
  <si>
    <t>penatausahaan dan Pertanggungjawaban Sub kegiatan</t>
  </si>
  <si>
    <t>Pembinaan penatausahaan Keuangan Pemerintah Kabupaten/Kota</t>
  </si>
  <si>
    <t xml:space="preserve">Pembinaan penatausahaan Keuangan Pemerintah </t>
  </si>
  <si>
    <t>Kabupaten/Kota</t>
  </si>
  <si>
    <t>Rekonsiliasi dan Verifikasi Aset, Kewajiban, Ekuitas, Belanja, Pembiayaan, Pendapatan-LO dan Beban</t>
  </si>
  <si>
    <t xml:space="preserve">Rekonsiliasi dan Verifikasi Aset, Kewajiban, Ekuitas, </t>
  </si>
  <si>
    <t>Belanja, Pembiayaan, Pendapatan-LO dan Beban</t>
  </si>
  <si>
    <t>Koordinasi Penyusunan Laporan Pertanggungjawaban Pelaksanaan APBD Bulanan, Triwulan dan Semesteran</t>
  </si>
  <si>
    <t xml:space="preserve">Koordinasi Penyusunan Laporan Pertanggungjawaban </t>
  </si>
  <si>
    <t>Pelaksanaan APBD Bulanan, Triwulan dan Semesteran</t>
  </si>
  <si>
    <t>Koordinasi dan penyusunan rancangan peraturan daerah tentang pertanggungjawaban pelaksanaan APBD Provinsi dan Rancangan Peraturan Kepala Daerah tentang Penjabaran Pertanggungjawaban pelaksanaan APBD</t>
  </si>
  <si>
    <t>Koordinasi dan penyusunan rancangan peraturan daerah</t>
  </si>
  <si>
    <t>dan Rancangan Peraturan Kepala Daerah tentang Penjabaran Pertanggungjawaban pelaksanaan APBD</t>
  </si>
  <si>
    <t xml:space="preserve">tentang pertanggungjawaban pelaksanaan APBD Provinsi </t>
  </si>
  <si>
    <t>Penyusunan Analisis Laporan Pertanggungjawaban Pelaksanaan APBD</t>
  </si>
  <si>
    <t xml:space="preserve">Penyusunan Analisis Laporan Pertanggungjawaban </t>
  </si>
  <si>
    <t>Pelaksanaan APBD</t>
  </si>
  <si>
    <t>Penyusunan Kebijakan dan Panduan Teknis Operasional Penyelenggaraan Akuntansi Pemerintah Daerah</t>
  </si>
  <si>
    <t xml:space="preserve">Penyusunan Kebijakan dan Panduan Teknis Operasional </t>
  </si>
  <si>
    <t>Penyelenggaraan Akuntansi Pemerintah Daerah</t>
  </si>
  <si>
    <t>Pembinaan Akuntansi, Pelaporan dan Pertanggungjawaban Pemerintah Kabupaten/Kota</t>
  </si>
  <si>
    <t xml:space="preserve">Pembinaan Akuntansi, Pelaporan dan Pertanggungjawaban </t>
  </si>
  <si>
    <t>Pemerintah Kabupaten/Kota</t>
  </si>
  <si>
    <t>Analisis perencanaan dan Penyaluran bantuan Keuangan</t>
  </si>
  <si>
    <t>Pengelolaan Dana Darurat dan Mendesak</t>
  </si>
  <si>
    <t>Pengelolaan Dana Bagi Hasil Kabupaten/Kota</t>
  </si>
  <si>
    <t>PROGRAM PENGELOLAAN BARANG MILIK DAERAH</t>
  </si>
  <si>
    <t>Penyusunan Kebijakan Pengelolaan Barang Milik Daerah</t>
  </si>
  <si>
    <t xml:space="preserve">Pentausahaan Barang Milik Daerah </t>
  </si>
  <si>
    <t>Pengamanan Barang Milik Daerah SKPD</t>
  </si>
  <si>
    <t>Pengawasan dan Pengendalian Pengelolaan Barang Milik daerah</t>
  </si>
  <si>
    <t>Pengawasan dan Pengendalian Pengelolaan Barang Milik Daerah</t>
  </si>
  <si>
    <t>Optimalisasi Penggunaan, Pemanfataan, Pemindahtanganan, Pemusnahan dan Penghapusan Barang Milik daerah</t>
  </si>
  <si>
    <t xml:space="preserve">Optimalisasi Penggunaan, Pemanfataan, Pemindahtanganan, </t>
  </si>
  <si>
    <t>Pemusnahan dan Penghapusan Barang Milik Daerah</t>
  </si>
  <si>
    <t>Rekonsiliasi dan Penyusunan Laporang Barang Milik Daerah pada SKPD</t>
  </si>
  <si>
    <t>Rekonsiliasi dan Penyusunan Laporang Barang Milik Daerah</t>
  </si>
  <si>
    <t xml:space="preserve"> pada SKPD</t>
  </si>
  <si>
    <t>PROGRAM PENGELOLAAN PENDAPATAN DAERAH</t>
  </si>
  <si>
    <t>Perencanaan pengelolaan pajak daerah</t>
  </si>
  <si>
    <t>Penyediaan Sarana dan Prasarana Pengelolaan Pajak Daerah</t>
  </si>
  <si>
    <t>Penilaian Pajak Bumi dan Bangunan Perdesaan dan Perkotaan (PBBP2) serta Bea Perolehan Hak atas Tanah dan Bangunan (BPHTB)</t>
  </si>
  <si>
    <t>Penilaian Pajak Bumi dan Bangunan Perdesaan dan Perkotaan</t>
  </si>
  <si>
    <t>(PBBP2) serta Bea Perolehan Hak atas Tanah dan Bangunan (BPHTB)</t>
  </si>
  <si>
    <t>Penetapan Wajib Pajak Daerah</t>
  </si>
  <si>
    <t>Penelitian dan Verifikasi Data Pelaporan Pajak daerah</t>
  </si>
  <si>
    <t>Penagihan Pajak daerah</t>
  </si>
  <si>
    <t>Penyelesaian Keberatan Pajak daerah</t>
  </si>
  <si>
    <t>Pengendalian, Pemeriksaan, dan Pengawasan Pajak daerah</t>
  </si>
  <si>
    <t>Penyusunan Dokumen Perencanaan Perangkat Daerah</t>
  </si>
  <si>
    <t>Koordinasi dan Penyusunan Laporan Capaian Kinerja dan Ikhtisar Realisasi Kinerja SKPD</t>
  </si>
  <si>
    <t>Koordinasi dan Penyusunan Laporan Keuangan Akhir tahun SKPD</t>
  </si>
  <si>
    <t>Pendidikan dan Pelatiahan Pegawai Berdasarakan Tugas dan Fungsi</t>
  </si>
  <si>
    <t>Dukungan Pelaksanaan Sistem Pemerintahan Berbasis Elektronik pada SKPD</t>
  </si>
  <si>
    <t>Pengadaan Kendaraan Dinas Operasional atau Lapangan</t>
  </si>
  <si>
    <t>Penyediaan Jasa Peralatan dan Perlengkapan Kantor</t>
  </si>
  <si>
    <t>Pemeliharaan/Rehabilitasi Gedung Kantor dan Bangunan Lainnya</t>
  </si>
  <si>
    <t>Pemeliharaan /Rehabilitasi Sarana dan Prasarana Gedung Kantor atau Bangunan Lainnya</t>
  </si>
  <si>
    <t>Pemeliharaan/Rehabilitasi Sarana dan Prasarana Pendukung Gedung Kantor atau Bangunan Lainnya</t>
  </si>
  <si>
    <t>Penyusunan sistem dan prosedur akuntansi dan pelaporan keuangan Pemda</t>
  </si>
  <si>
    <t>Pembinaan Pengelolaan Barang Milik Daerah Pemerintah Kabupaten/Kota</t>
  </si>
  <si>
    <t xml:space="preserve">Pembinaan Pengelolaan Barang Milik Daerah Pemerintah </t>
  </si>
  <si>
    <t>Penagihan Pajak Daerah</t>
  </si>
  <si>
    <t>5.02.01.2.01.01</t>
  </si>
  <si>
    <t>5.02.01.2.01.06</t>
  </si>
  <si>
    <t>5.02.01.2.02.01</t>
  </si>
  <si>
    <t>5.02.01.2.02.05</t>
  </si>
  <si>
    <t>5.02.01.2.05.09</t>
  </si>
  <si>
    <t>5.02.01.2.06.02</t>
  </si>
  <si>
    <t>5.02.01.2.06.04</t>
  </si>
  <si>
    <t>5.02.01.2.06.09</t>
  </si>
  <si>
    <t>5.02.01.2.06.10</t>
  </si>
  <si>
    <t>5.02.01.2.06.11</t>
  </si>
  <si>
    <t>5.02.01.2.07.02</t>
  </si>
  <si>
    <t>5.02.01.2.08.01</t>
  </si>
  <si>
    <t>5.02.01.2.08.02</t>
  </si>
  <si>
    <t>5.02.01.2.08.03</t>
  </si>
  <si>
    <t>5.02.01.2.09.06</t>
  </si>
  <si>
    <t>5.02.01.2.09.09</t>
  </si>
  <si>
    <t>5.02.01.2.09.10</t>
  </si>
  <si>
    <t>5.02.01.2.09.11</t>
  </si>
  <si>
    <t>5.02.02.2.01.01</t>
  </si>
  <si>
    <t>5.02.02.2.01.02</t>
  </si>
  <si>
    <t>5.02.02.2.01.03</t>
  </si>
  <si>
    <t>5.02.02.2.01.04</t>
  </si>
  <si>
    <t>5.02.02.2.01.05</t>
  </si>
  <si>
    <t>5.02.02.2.01.06</t>
  </si>
  <si>
    <t>5.02.02.2.01.07</t>
  </si>
  <si>
    <t>5.02.02.2.01.08</t>
  </si>
  <si>
    <t>5.02.02.2.01.10</t>
  </si>
  <si>
    <t>5.02.02.2.01.11</t>
  </si>
  <si>
    <t>5.02.02.2.02.03</t>
  </si>
  <si>
    <t>5.02.02.2.02.05</t>
  </si>
  <si>
    <t>5.02.02.2.02.06</t>
  </si>
  <si>
    <t>5.02.02.2.02.07</t>
  </si>
  <si>
    <t>5.02.02.2.02.08</t>
  </si>
  <si>
    <t>5.02.02.2.02.09</t>
  </si>
  <si>
    <t>5.02.02.2.02.10</t>
  </si>
  <si>
    <t>5.02.02.2.02.11</t>
  </si>
  <si>
    <t>5.02.02.2.03.02</t>
  </si>
  <si>
    <t>5.02.02.2.03.03</t>
  </si>
  <si>
    <t>5.02.02.2.03.05</t>
  </si>
  <si>
    <t>5.02.02.2.03.08</t>
  </si>
  <si>
    <t>5.02.02.2.03.10</t>
  </si>
  <si>
    <t>5.02.02.2.03.09</t>
  </si>
  <si>
    <t>5.02.02.2.03.11</t>
  </si>
  <si>
    <t>5.02.02.2.04.08</t>
  </si>
  <si>
    <t>5.02.02.2.04.09</t>
  </si>
  <si>
    <t>5.02.02.2.04.10</t>
  </si>
  <si>
    <t>5.02.03.2.01.04</t>
  </si>
  <si>
    <t>5.02.03.2.01.05</t>
  </si>
  <si>
    <t>5.02.03.2.01.07</t>
  </si>
  <si>
    <t>5.02.03.2.01.09</t>
  </si>
  <si>
    <t>5.02.03.2.01.10</t>
  </si>
  <si>
    <t>5.02.03.2.01.11</t>
  </si>
  <si>
    <t>5.02.03.2.01.13</t>
  </si>
  <si>
    <t>5.02.04.2.01.01</t>
  </si>
  <si>
    <t>5.02.04.2.01.04</t>
  </si>
  <si>
    <t>5.02.04.2.01.07</t>
  </si>
  <si>
    <t>5.02.04.2.01.08</t>
  </si>
  <si>
    <t>5.02.04.2.01.10</t>
  </si>
  <si>
    <t>5.02.04.2.01.11</t>
  </si>
  <si>
    <t>5.02.04.2.01.12</t>
  </si>
  <si>
    <t>5.02.04.2.01.13</t>
  </si>
  <si>
    <t>Penyediaan Jasa Komunikasi, Sumber Daya Air dan Listrik</t>
  </si>
  <si>
    <t>5.02.01.2.08.04</t>
  </si>
  <si>
    <t>Penyediaan Jasa Pelayanan Umum Kantor</t>
  </si>
  <si>
    <t>5.02.01.2.09.01</t>
  </si>
  <si>
    <t>Perencanaan Pengelolaan Pajak Daerah</t>
  </si>
  <si>
    <t>UNSUR PENUNJANG URUSAN PEMERINTAH</t>
  </si>
  <si>
    <t>5.02</t>
  </si>
  <si>
    <t>KEUANGAN</t>
  </si>
  <si>
    <t>5.02.01</t>
  </si>
  <si>
    <t>PROGRAM PENUNJANG URUSAN PEMERINTAH DAERAH KABUPATEN / KOTA</t>
  </si>
  <si>
    <t>5.02.01.2.02.09</t>
  </si>
  <si>
    <t>5.02.02</t>
  </si>
  <si>
    <t>5.02.03</t>
  </si>
  <si>
    <t>5.02.04</t>
  </si>
  <si>
    <t>Penyediaan Jasa Pemeliharaan, Biaya Pemeliharaan dan</t>
  </si>
  <si>
    <t>Pajak Kendaraan Perorangan Dinas atau Kendaraan</t>
  </si>
  <si>
    <t>Dinas Jabatan</t>
  </si>
  <si>
    <t>Penyediaan Jasa Pemeliharaan, Biaya Pemeliharaan dan Pajak Kendaraan Perorangan Dinas atau Kendaraan Dinas Jabatan</t>
  </si>
  <si>
    <t>Analisis perencanaan dan Penyaluran Bantuan Keuangan</t>
  </si>
  <si>
    <t>JANUARI 2023</t>
  </si>
  <si>
    <t>DESEMBER 2023</t>
  </si>
  <si>
    <t>: 2023</t>
  </si>
  <si>
    <t>REALISASI PERKEMBANGAN PELAKSANAAN PEKERJAAN/ KEGIATAN TAHUN ANGGARAN 2023</t>
  </si>
  <si>
    <t>REALISASI PENGGUNAAN DANA PEKERJAAN / KEGIATAN TAHUN ANGGARAN 2023</t>
  </si>
  <si>
    <t>LAPORAN PELAKSANAAN KEGIATAN / PEKERJAAN 2023</t>
  </si>
  <si>
    <t>Pembinaan Penatausahaan Keuangan Pemerintah Kabupaten/Kota</t>
  </si>
  <si>
    <t>5.02.04.2.01.02</t>
  </si>
  <si>
    <t xml:space="preserve">Analisa dan Pengembangan Pajak Daerah serta Penyusunan </t>
  </si>
  <si>
    <t>Kebijakan Pajak Daerah</t>
  </si>
  <si>
    <t>Analisa dan Pengembangan Pajak Daerah serta Penyusunan Kebijakan Pajak Daerah</t>
  </si>
  <si>
    <t>OKTOBER 2023</t>
  </si>
  <si>
    <t>a.DPPA</t>
  </si>
  <si>
    <t>64</t>
  </si>
  <si>
    <t>a. DPPA</t>
  </si>
  <si>
    <t>: NOVEMBER</t>
  </si>
  <si>
    <t>KARANGANYAR , 30 NOVEMBER 2023</t>
  </si>
  <si>
    <t xml:space="preserve"> KARANGANYAR, 30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</si>
</sst>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name val="Arial"/>
      <charset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 diagonalUp="1" diagonalDown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</borders>
  <cellStyleXfs count="15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2" fillId="0" borderId="0"/>
    <xf numFmtId="0" fontId="16" fillId="3" borderId="0">
      <alignment horizontal="left" vertical="center"/>
    </xf>
    <xf numFmtId="41" fontId="2" fillId="0" borderId="0" applyFont="0" applyFill="0" applyBorder="0" applyAlignment="0" applyProtection="0"/>
    <xf numFmtId="0" fontId="17" fillId="3" borderId="0">
      <alignment horizontal="left" vertical="center"/>
    </xf>
    <xf numFmtId="0" fontId="16" fillId="3" borderId="0">
      <alignment horizontal="right" vertical="center"/>
    </xf>
    <xf numFmtId="0" fontId="18" fillId="0" borderId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451">
    <xf numFmtId="0" fontId="0" fillId="0" borderId="0" xfId="0"/>
    <xf numFmtId="0" fontId="3" fillId="2" borderId="0" xfId="0" applyFont="1" applyFill="1" applyAlignment="1"/>
    <xf numFmtId="0" fontId="0" fillId="2" borderId="0" xfId="0" applyFill="1"/>
    <xf numFmtId="43" fontId="4" fillId="2" borderId="0" xfId="0" applyNumberFormat="1" applyFont="1" applyFill="1"/>
    <xf numFmtId="0" fontId="0" fillId="2" borderId="0" xfId="0" applyFill="1" applyBorder="1"/>
    <xf numFmtId="1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43" fontId="5" fillId="2" borderId="5" xfId="0" applyNumberFormat="1" applyFont="1" applyFill="1" applyBorder="1" applyAlignment="1">
      <alignment vertical="center"/>
    </xf>
    <xf numFmtId="43" fontId="5" fillId="2" borderId="9" xfId="0" applyNumberFormat="1" applyFont="1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43" fontId="5" fillId="2" borderId="9" xfId="1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1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/>
    </xf>
    <xf numFmtId="1" fontId="4" fillId="2" borderId="17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1" fontId="4" fillId="2" borderId="18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1" fontId="4" fillId="2" borderId="19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5" fillId="2" borderId="20" xfId="0" applyFont="1" applyFill="1" applyBorder="1" applyAlignment="1">
      <alignment vertical="center" wrapText="1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0" fontId="0" fillId="2" borderId="7" xfId="0" applyFill="1" applyBorder="1"/>
    <xf numFmtId="0" fontId="4" fillId="2" borderId="5" xfId="0" applyFont="1" applyFill="1" applyBorder="1" applyAlignment="1">
      <alignment vertical="top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" fontId="4" fillId="2" borderId="23" xfId="0" applyNumberFormat="1" applyFont="1" applyFill="1" applyBorder="1" applyAlignment="1">
      <alignment horizontal="center" vertical="center"/>
    </xf>
    <xf numFmtId="1" fontId="4" fillId="2" borderId="2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4" fillId="2" borderId="9" xfId="0" applyFont="1" applyFill="1" applyBorder="1" applyAlignment="1">
      <alignment vertical="top"/>
    </xf>
    <xf numFmtId="0" fontId="4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0" fontId="4" fillId="2" borderId="25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top" wrapText="1" readingOrder="1"/>
    </xf>
    <xf numFmtId="0" fontId="4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 wrapText="1"/>
    </xf>
    <xf numFmtId="1" fontId="4" fillId="2" borderId="11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4" fillId="2" borderId="12" xfId="0" applyNumberFormat="1" applyFont="1" applyFill="1" applyBorder="1"/>
    <xf numFmtId="0" fontId="7" fillId="2" borderId="9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43" fontId="5" fillId="2" borderId="15" xfId="0" applyNumberFormat="1" applyFont="1" applyFill="1" applyBorder="1"/>
    <xf numFmtId="0" fontId="5" fillId="2" borderId="0" xfId="0" applyFont="1" applyFill="1"/>
    <xf numFmtId="0" fontId="6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left" vertical="top"/>
    </xf>
    <xf numFmtId="3" fontId="4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Border="1"/>
    <xf numFmtId="1" fontId="4" fillId="2" borderId="25" xfId="0" applyNumberFormat="1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0" xfId="0" applyFont="1" applyFill="1"/>
    <xf numFmtId="3" fontId="4" fillId="2" borderId="14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1" fontId="4" fillId="2" borderId="27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vertical="top"/>
    </xf>
    <xf numFmtId="43" fontId="0" fillId="2" borderId="3" xfId="0" applyNumberFormat="1" applyFill="1" applyBorder="1"/>
    <xf numFmtId="43" fontId="0" fillId="2" borderId="0" xfId="0" applyNumberForma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43" fontId="0" fillId="2" borderId="0" xfId="0" applyNumberFormat="1" applyFill="1" applyBorder="1"/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/>
    </xf>
    <xf numFmtId="0" fontId="0" fillId="2" borderId="0" xfId="0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8" fillId="2" borderId="0" xfId="0" applyFont="1" applyFill="1" applyBorder="1" applyAlignment="1">
      <alignment horizontal="left" vertical="center"/>
    </xf>
    <xf numFmtId="1" fontId="8" fillId="2" borderId="0" xfId="0" applyNumberFormat="1" applyFont="1" applyFill="1" applyBorder="1" applyAlignment="1">
      <alignment horizontal="left" vertical="center"/>
    </xf>
    <xf numFmtId="1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left" vertical="top"/>
    </xf>
    <xf numFmtId="43" fontId="0" fillId="2" borderId="0" xfId="0" applyNumberFormat="1" applyFill="1" applyBorder="1" applyAlignment="1">
      <alignment horizontal="center"/>
    </xf>
    <xf numFmtId="41" fontId="0" fillId="2" borderId="0" xfId="0" applyNumberFormat="1" applyFill="1" applyBorder="1" applyAlignment="1">
      <alignment horizontal="center"/>
    </xf>
    <xf numFmtId="1" fontId="9" fillId="2" borderId="0" xfId="0" applyNumberFormat="1" applyFont="1" applyFill="1" applyBorder="1" applyAlignment="1">
      <alignment horizontal="left" vertical="center"/>
    </xf>
    <xf numFmtId="0" fontId="0" fillId="2" borderId="0" xfId="0" applyFill="1" applyAlignment="1">
      <alignment vertical="top"/>
    </xf>
    <xf numFmtId="0" fontId="0" fillId="2" borderId="0" xfId="0" applyFill="1" applyBorder="1" applyAlignment="1">
      <alignment horizontal="left"/>
    </xf>
    <xf numFmtId="1" fontId="0" fillId="2" borderId="0" xfId="0" applyNumberFormat="1" applyFill="1" applyBorder="1" applyAlignment="1">
      <alignment horizontal="left" vertical="center"/>
    </xf>
    <xf numFmtId="43" fontId="0" fillId="2" borderId="0" xfId="0" applyNumberFormat="1" applyFill="1"/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1" fillId="2" borderId="0" xfId="0" applyFont="1" applyFill="1" applyBorder="1"/>
    <xf numFmtId="43" fontId="4" fillId="2" borderId="0" xfId="0" applyNumberFormat="1" applyFont="1" applyFill="1" applyBorder="1"/>
    <xf numFmtId="0" fontId="13" fillId="2" borderId="0" xfId="0" applyFont="1" applyFill="1" applyBorder="1"/>
    <xf numFmtId="43" fontId="5" fillId="2" borderId="0" xfId="0" applyNumberFormat="1" applyFont="1" applyFill="1" applyBorder="1"/>
    <xf numFmtId="43" fontId="5" fillId="2" borderId="5" xfId="0" applyNumberFormat="1" applyFont="1" applyFill="1" applyBorder="1"/>
    <xf numFmtId="1" fontId="4" fillId="2" borderId="26" xfId="0" applyNumberFormat="1" applyFont="1" applyFill="1" applyBorder="1" applyAlignment="1">
      <alignment horizontal="center"/>
    </xf>
    <xf numFmtId="1" fontId="11" fillId="2" borderId="26" xfId="0" applyNumberFormat="1" applyFont="1" applyFill="1" applyBorder="1" applyAlignment="1">
      <alignment horizontal="center"/>
    </xf>
    <xf numFmtId="1" fontId="4" fillId="2" borderId="0" xfId="0" applyNumberFormat="1" applyFont="1" applyFill="1"/>
    <xf numFmtId="0" fontId="4" fillId="2" borderId="7" xfId="0" applyFont="1" applyFill="1" applyBorder="1" applyAlignment="1">
      <alignment horizontal="left"/>
    </xf>
    <xf numFmtId="0" fontId="4" fillId="2" borderId="5" xfId="0" applyFont="1" applyFill="1" applyBorder="1"/>
    <xf numFmtId="0" fontId="4" fillId="2" borderId="0" xfId="0" applyFont="1" applyFill="1" applyBorder="1" applyAlignment="1"/>
    <xf numFmtId="0" fontId="11" fillId="2" borderId="0" xfId="0" applyFont="1" applyFill="1" applyBorder="1" applyAlignment="1"/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0" fontId="4" fillId="2" borderId="9" xfId="0" applyFont="1" applyFill="1" applyBorder="1"/>
    <xf numFmtId="0" fontId="4" fillId="2" borderId="3" xfId="0" applyFont="1" applyFill="1" applyBorder="1"/>
    <xf numFmtId="0" fontId="4" fillId="2" borderId="15" xfId="0" applyFont="1" applyFill="1" applyBorder="1" applyAlignment="1">
      <alignment vertical="center" wrapText="1"/>
    </xf>
    <xf numFmtId="43" fontId="5" fillId="2" borderId="26" xfId="0" applyNumberFormat="1" applyFont="1" applyFill="1" applyBorder="1"/>
    <xf numFmtId="0" fontId="5" fillId="2" borderId="0" xfId="0" applyFont="1" applyFill="1" applyBorder="1" applyAlignment="1">
      <alignment horizontal="center"/>
    </xf>
    <xf numFmtId="0" fontId="11" fillId="2" borderId="0" xfId="0" applyFont="1" applyFill="1" applyAlignment="1"/>
    <xf numFmtId="0" fontId="4" fillId="2" borderId="0" xfId="0" applyFont="1" applyFill="1" applyAlignment="1">
      <alignment horizontal="right"/>
    </xf>
    <xf numFmtId="0" fontId="4" fillId="2" borderId="17" xfId="0" applyFont="1" applyFill="1" applyBorder="1"/>
    <xf numFmtId="164" fontId="4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right"/>
    </xf>
    <xf numFmtId="1" fontId="4" fillId="2" borderId="0" xfId="0" applyNumberFormat="1" applyFont="1" applyFill="1" applyBorder="1"/>
    <xf numFmtId="41" fontId="4" fillId="2" borderId="0" xfId="0" applyNumberFormat="1" applyFont="1" applyFill="1" applyBorder="1" applyAlignment="1">
      <alignment horizontal="right" vertical="center"/>
    </xf>
    <xf numFmtId="41" fontId="4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/>
    <xf numFmtId="1" fontId="5" fillId="2" borderId="0" xfId="0" applyNumberFormat="1" applyFont="1" applyFill="1" applyBorder="1"/>
    <xf numFmtId="0" fontId="4" fillId="2" borderId="0" xfId="0" applyFont="1" applyFill="1" applyAlignment="1">
      <alignment horizontal="center"/>
    </xf>
    <xf numFmtId="164" fontId="5" fillId="2" borderId="5" xfId="0" applyNumberFormat="1" applyFont="1" applyFill="1" applyBorder="1"/>
    <xf numFmtId="164" fontId="5" fillId="2" borderId="1" xfId="0" applyNumberFormat="1" applyFont="1" applyFill="1" applyBorder="1" applyAlignment="1">
      <alignment horizontal="center"/>
    </xf>
    <xf numFmtId="41" fontId="5" fillId="2" borderId="1" xfId="0" applyNumberFormat="1" applyFont="1" applyFill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164" fontId="5" fillId="2" borderId="15" xfId="0" applyNumberFormat="1" applyFont="1" applyFill="1" applyBorder="1"/>
    <xf numFmtId="164" fontId="5" fillId="2" borderId="9" xfId="0" applyNumberFormat="1" applyFont="1" applyFill="1" applyBorder="1" applyAlignment="1">
      <alignment horizontal="center"/>
    </xf>
    <xf numFmtId="41" fontId="5" fillId="2" borderId="9" xfId="0" applyNumberFormat="1" applyFont="1" applyFill="1" applyBorder="1" applyAlignment="1">
      <alignment horizontal="center" vertical="center"/>
    </xf>
    <xf numFmtId="41" fontId="5" fillId="2" borderId="9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4" fillId="2" borderId="1" xfId="0" applyFont="1" applyFill="1" applyBorder="1"/>
    <xf numFmtId="164" fontId="5" fillId="2" borderId="26" xfId="0" applyNumberFormat="1" applyFont="1" applyFill="1" applyBorder="1"/>
    <xf numFmtId="41" fontId="5" fillId="2" borderId="26" xfId="0" applyNumberFormat="1" applyFont="1" applyFill="1" applyBorder="1"/>
    <xf numFmtId="0" fontId="4" fillId="2" borderId="26" xfId="0" applyFont="1" applyFill="1" applyBorder="1"/>
    <xf numFmtId="164" fontId="5" fillId="2" borderId="3" xfId="0" applyNumberFormat="1" applyFont="1" applyFill="1" applyBorder="1"/>
    <xf numFmtId="1" fontId="4" fillId="2" borderId="0" xfId="0" applyNumberFormat="1" applyFont="1" applyFill="1" applyBorder="1" applyAlignment="1">
      <alignment horizontal="center"/>
    </xf>
    <xf numFmtId="41" fontId="5" fillId="2" borderId="0" xfId="0" applyNumberFormat="1" applyFont="1" applyFill="1" applyBorder="1"/>
    <xf numFmtId="164" fontId="4" fillId="2" borderId="5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horizontal="right"/>
    </xf>
    <xf numFmtId="41" fontId="4" fillId="2" borderId="0" xfId="0" applyNumberFormat="1" applyFont="1" applyFill="1" applyAlignment="1">
      <alignment horizontal="right" vertical="center"/>
    </xf>
    <xf numFmtId="41" fontId="4" fillId="2" borderId="0" xfId="0" applyNumberFormat="1" applyFont="1" applyFill="1" applyAlignment="1">
      <alignment horizontal="right"/>
    </xf>
    <xf numFmtId="41" fontId="4" fillId="2" borderId="0" xfId="0" applyNumberFormat="1" applyFont="1" applyFill="1" applyBorder="1" applyAlignment="1">
      <alignment horizontal="left" vertical="center"/>
    </xf>
    <xf numFmtId="1" fontId="4" fillId="2" borderId="0" xfId="0" applyNumberFormat="1" applyFont="1" applyFill="1" applyBorder="1" applyAlignment="1">
      <alignment horizontal="left" vertical="center"/>
    </xf>
    <xf numFmtId="164" fontId="9" fillId="2" borderId="0" xfId="0" applyNumberFormat="1" applyFont="1" applyFill="1" applyBorder="1" applyAlignment="1">
      <alignment horizontal="right"/>
    </xf>
    <xf numFmtId="1" fontId="11" fillId="2" borderId="0" xfId="0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/>
    <xf numFmtId="0" fontId="0" fillId="0" borderId="0" xfId="0" applyBorder="1"/>
    <xf numFmtId="0" fontId="5" fillId="0" borderId="0" xfId="0" applyFont="1" applyBorder="1"/>
    <xf numFmtId="0" fontId="4" fillId="0" borderId="0" xfId="0" applyFont="1" applyBorder="1"/>
    <xf numFmtId="0" fontId="0" fillId="0" borderId="1" xfId="0" applyBorder="1"/>
    <xf numFmtId="0" fontId="0" fillId="0" borderId="4" xfId="0" applyBorder="1"/>
    <xf numFmtId="0" fontId="5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15" xfId="0" applyBorder="1"/>
    <xf numFmtId="0" fontId="4" fillId="0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8" fillId="2" borderId="0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8" fillId="0" borderId="0" xfId="0" applyFont="1"/>
    <xf numFmtId="43" fontId="5" fillId="2" borderId="26" xfId="2" applyNumberFormat="1" applyFont="1" applyFill="1" applyBorder="1" applyAlignment="1">
      <alignment vertical="center"/>
    </xf>
    <xf numFmtId="43" fontId="5" fillId="2" borderId="5" xfId="2" applyNumberFormat="1" applyFont="1" applyFill="1" applyBorder="1" applyAlignment="1">
      <alignment vertical="center"/>
    </xf>
    <xf numFmtId="43" fontId="4" fillId="2" borderId="9" xfId="0" applyNumberFormat="1" applyFont="1" applyFill="1" applyBorder="1"/>
    <xf numFmtId="43" fontId="4" fillId="2" borderId="1" xfId="0" applyNumberFormat="1" applyFont="1" applyFill="1" applyBorder="1"/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43" fontId="5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17" xfId="0" applyFill="1" applyBorder="1"/>
    <xf numFmtId="43" fontId="2" fillId="2" borderId="0" xfId="0" applyNumberFormat="1" applyFont="1" applyFill="1" applyBorder="1"/>
    <xf numFmtId="164" fontId="2" fillId="2" borderId="0" xfId="0" applyNumberFormat="1" applyFont="1" applyFill="1" applyBorder="1"/>
    <xf numFmtId="1" fontId="2" fillId="2" borderId="3" xfId="0" applyNumberFormat="1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1" fontId="2" fillId="2" borderId="13" xfId="0" applyNumberFormat="1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 vertical="center"/>
    </xf>
    <xf numFmtId="0" fontId="2" fillId="2" borderId="0" xfId="0" applyFont="1" applyFill="1"/>
    <xf numFmtId="1" fontId="2" fillId="2" borderId="15" xfId="0" applyNumberFormat="1" applyFont="1" applyFill="1" applyBorder="1" applyAlignment="1">
      <alignment horizontal="center" vertical="center"/>
    </xf>
    <xf numFmtId="1" fontId="2" fillId="2" borderId="16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1" fontId="2" fillId="2" borderId="18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1" fontId="4" fillId="2" borderId="29" xfId="0" applyNumberFormat="1" applyFont="1" applyFill="1" applyBorder="1" applyAlignment="1">
      <alignment horizontal="center" vertical="center"/>
    </xf>
    <xf numFmtId="1" fontId="4" fillId="2" borderId="28" xfId="0" applyNumberFormat="1" applyFont="1" applyFill="1" applyBorder="1" applyAlignment="1">
      <alignment horizontal="center" vertical="center"/>
    </xf>
    <xf numFmtId="0" fontId="0" fillId="2" borderId="11" xfId="0" applyFill="1" applyBorder="1"/>
    <xf numFmtId="0" fontId="6" fillId="0" borderId="1" xfId="0" applyFont="1" applyBorder="1" applyAlignment="1">
      <alignment vertical="center" wrapText="1" readingOrder="1"/>
    </xf>
    <xf numFmtId="0" fontId="6" fillId="0" borderId="5" xfId="0" applyFont="1" applyBorder="1" applyAlignment="1">
      <alignment vertical="center" wrapText="1" readingOrder="1"/>
    </xf>
    <xf numFmtId="0" fontId="6" fillId="0" borderId="9" xfId="0" applyFont="1" applyBorder="1" applyAlignment="1">
      <alignment vertical="center" wrapText="1" readingOrder="1"/>
    </xf>
    <xf numFmtId="0" fontId="2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6" fillId="2" borderId="1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0" fontId="4" fillId="2" borderId="1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wrapText="1"/>
    </xf>
    <xf numFmtId="0" fontId="4" fillId="2" borderId="2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wrapText="1"/>
    </xf>
    <xf numFmtId="0" fontId="2" fillId="2" borderId="5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11" fillId="2" borderId="0" xfId="0" applyFont="1" applyFill="1" applyAlignment="1">
      <alignment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5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0" fillId="0" borderId="0" xfId="0" applyAlignment="1">
      <alignment wrapText="1"/>
    </xf>
    <xf numFmtId="0" fontId="13" fillId="2" borderId="2" xfId="0" applyFont="1" applyFill="1" applyBorder="1" applyAlignment="1">
      <alignment horizontal="center" wrapText="1"/>
    </xf>
    <xf numFmtId="0" fontId="13" fillId="2" borderId="15" xfId="0" applyFont="1" applyFill="1" applyBorder="1" applyAlignment="1">
      <alignment horizontal="center" wrapText="1"/>
    </xf>
    <xf numFmtId="0" fontId="13" fillId="2" borderId="15" xfId="0" applyFont="1" applyFill="1" applyBorder="1" applyAlignment="1">
      <alignment wrapText="1"/>
    </xf>
    <xf numFmtId="0" fontId="13" fillId="2" borderId="6" xfId="0" applyFont="1" applyFill="1" applyBorder="1" applyAlignment="1">
      <alignment wrapText="1"/>
    </xf>
    <xf numFmtId="1" fontId="11" fillId="2" borderId="26" xfId="0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5" fillId="2" borderId="7" xfId="0" applyFont="1" applyFill="1" applyBorder="1"/>
    <xf numFmtId="3" fontId="4" fillId="2" borderId="15" xfId="0" applyNumberFormat="1" applyFont="1" applyFill="1" applyBorder="1" applyAlignment="1">
      <alignment horizontal="center" vertical="center"/>
    </xf>
    <xf numFmtId="41" fontId="4" fillId="2" borderId="5" xfId="0" applyNumberFormat="1" applyFont="1" applyFill="1" applyBorder="1" applyAlignment="1">
      <alignment wrapText="1"/>
    </xf>
    <xf numFmtId="0" fontId="5" fillId="2" borderId="2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wrapText="1"/>
    </xf>
    <xf numFmtId="0" fontId="4" fillId="2" borderId="4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wrapText="1"/>
    </xf>
    <xf numFmtId="0" fontId="6" fillId="0" borderId="17" xfId="0" applyFont="1" applyBorder="1" applyAlignment="1">
      <alignment vertical="top" wrapText="1" readingOrder="1"/>
    </xf>
    <xf numFmtId="0" fontId="2" fillId="2" borderId="17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7" xfId="0" applyFont="1" applyFill="1" applyBorder="1"/>
    <xf numFmtId="49" fontId="4" fillId="2" borderId="9" xfId="0" applyNumberFormat="1" applyFont="1" applyFill="1" applyBorder="1" applyAlignment="1">
      <alignment horizontal="center" vertical="center"/>
    </xf>
    <xf numFmtId="43" fontId="5" fillId="2" borderId="1" xfId="0" applyNumberFormat="1" applyFont="1" applyFill="1" applyBorder="1" applyAlignment="1">
      <alignment horizontal="center" vertical="center"/>
    </xf>
    <xf numFmtId="43" fontId="5" fillId="2" borderId="1" xfId="0" applyNumberFormat="1" applyFont="1" applyFill="1" applyBorder="1" applyAlignment="1">
      <alignment horizontal="center" vertical="center"/>
    </xf>
    <xf numFmtId="43" fontId="5" fillId="2" borderId="5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3" fontId="4" fillId="2" borderId="3" xfId="0" applyNumberFormat="1" applyFont="1" applyFill="1" applyBorder="1"/>
    <xf numFmtId="43" fontId="4" fillId="2" borderId="7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3" fontId="6" fillId="0" borderId="1" xfId="0" applyNumberFormat="1" applyFont="1" applyBorder="1" applyAlignment="1">
      <alignment horizontal="right" vertical="center" wrapText="1"/>
    </xf>
    <xf numFmtId="43" fontId="6" fillId="0" borderId="5" xfId="0" applyNumberFormat="1" applyFont="1" applyBorder="1" applyAlignment="1">
      <alignment horizontal="right" vertical="center" wrapText="1"/>
    </xf>
    <xf numFmtId="43" fontId="6" fillId="0" borderId="9" xfId="0" applyNumberFormat="1" applyFont="1" applyBorder="1" applyAlignment="1">
      <alignment horizontal="right" vertical="center" wrapText="1"/>
    </xf>
    <xf numFmtId="0" fontId="4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43" fontId="5" fillId="2" borderId="1" xfId="0" applyNumberFormat="1" applyFont="1" applyFill="1" applyBorder="1" applyAlignment="1">
      <alignment horizontal="center" vertical="center"/>
    </xf>
    <xf numFmtId="43" fontId="5" fillId="2" borderId="5" xfId="0" applyNumberFormat="1" applyFont="1" applyFill="1" applyBorder="1" applyAlignment="1">
      <alignment horizontal="center" vertical="center"/>
    </xf>
    <xf numFmtId="43" fontId="5" fillId="2" borderId="9" xfId="0" applyNumberFormat="1" applyFont="1" applyFill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43" fontId="6" fillId="0" borderId="5" xfId="0" applyNumberFormat="1" applyFont="1" applyBorder="1" applyAlignment="1">
      <alignment horizontal="center" vertical="center"/>
    </xf>
    <xf numFmtId="43" fontId="6" fillId="0" borderId="9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0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wrapText="1"/>
    </xf>
    <xf numFmtId="1" fontId="4" fillId="2" borderId="5" xfId="0" applyNumberFormat="1" applyFont="1" applyFill="1" applyBorder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43" fontId="4" fillId="2" borderId="5" xfId="0" applyNumberFormat="1" applyFont="1" applyFill="1" applyBorder="1" applyAlignment="1">
      <alignment horizontal="center" vertical="center" wrapText="1"/>
    </xf>
    <xf numFmtId="43" fontId="4" fillId="2" borderId="9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41" fontId="4" fillId="2" borderId="5" xfId="0" applyNumberFormat="1" applyFont="1" applyFill="1" applyBorder="1" applyAlignment="1">
      <alignment horizontal="center" vertical="center"/>
    </xf>
    <xf numFmtId="41" fontId="4" fillId="2" borderId="9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43" fontId="4" fillId="2" borderId="1" xfId="2" applyNumberFormat="1" applyFont="1" applyFill="1" applyBorder="1" applyAlignment="1">
      <alignment horizontal="center" vertical="center" wrapText="1"/>
    </xf>
    <xf numFmtId="43" fontId="4" fillId="2" borderId="5" xfId="2" applyNumberFormat="1" applyFont="1" applyFill="1" applyBorder="1" applyAlignment="1">
      <alignment horizontal="center" vertical="center" wrapText="1"/>
    </xf>
    <xf numFmtId="43" fontId="4" fillId="2" borderId="9" xfId="2" applyNumberFormat="1" applyFont="1" applyFill="1" applyBorder="1" applyAlignment="1">
      <alignment horizontal="center" vertical="center" wrapText="1"/>
    </xf>
    <xf numFmtId="43" fontId="4" fillId="2" borderId="1" xfId="2" applyNumberFormat="1" applyFont="1" applyFill="1" applyBorder="1" applyAlignment="1">
      <alignment horizontal="center" vertical="center"/>
    </xf>
    <xf numFmtId="43" fontId="4" fillId="2" borderId="5" xfId="2" applyNumberFormat="1" applyFont="1" applyFill="1" applyBorder="1" applyAlignment="1">
      <alignment horizontal="center" vertical="center"/>
    </xf>
    <xf numFmtId="43" fontId="4" fillId="2" borderId="9" xfId="2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vertical="center" wrapText="1"/>
    </xf>
    <xf numFmtId="43" fontId="4" fillId="2" borderId="5" xfId="0" applyNumberFormat="1" applyFont="1" applyFill="1" applyBorder="1" applyAlignment="1">
      <alignment vertical="center" wrapText="1"/>
    </xf>
    <xf numFmtId="43" fontId="4" fillId="2" borderId="9" xfId="0" applyNumberFormat="1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top"/>
    </xf>
    <xf numFmtId="0" fontId="13" fillId="2" borderId="9" xfId="0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43" fontId="4" fillId="2" borderId="1" xfId="1" applyNumberFormat="1" applyFont="1" applyFill="1" applyBorder="1" applyAlignment="1">
      <alignment horizontal="center" vertical="center" wrapText="1"/>
    </xf>
    <xf numFmtId="43" fontId="4" fillId="2" borderId="5" xfId="1" applyNumberFormat="1" applyFont="1" applyFill="1" applyBorder="1" applyAlignment="1">
      <alignment horizontal="center" vertical="center" wrapText="1"/>
    </xf>
    <xf numFmtId="43" fontId="4" fillId="2" borderId="9" xfId="1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vertical="center"/>
    </xf>
    <xf numFmtId="43" fontId="4" fillId="2" borderId="5" xfId="0" applyNumberFormat="1" applyFont="1" applyFill="1" applyBorder="1" applyAlignment="1">
      <alignment vertical="center"/>
    </xf>
    <xf numFmtId="43" fontId="4" fillId="2" borderId="9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43" fontId="4" fillId="2" borderId="5" xfId="0" applyNumberFormat="1" applyFont="1" applyFill="1" applyBorder="1" applyAlignment="1">
      <alignment horizontal="center" vertical="center"/>
    </xf>
    <xf numFmtId="43" fontId="4" fillId="2" borderId="9" xfId="0" applyNumberFormat="1" applyFont="1" applyFill="1" applyBorder="1" applyAlignment="1">
      <alignment horizontal="center" vertical="center"/>
    </xf>
    <xf numFmtId="43" fontId="4" fillId="2" borderId="1" xfId="1" applyNumberFormat="1" applyFont="1" applyFill="1" applyBorder="1" applyAlignment="1">
      <alignment horizontal="center" vertical="center"/>
    </xf>
    <xf numFmtId="43" fontId="4" fillId="2" borderId="5" xfId="1" applyNumberFormat="1" applyFont="1" applyFill="1" applyBorder="1" applyAlignment="1">
      <alignment horizontal="center" vertical="center"/>
    </xf>
    <xf numFmtId="43" fontId="4" fillId="2" borderId="9" xfId="1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</cellXfs>
  <cellStyles count="15">
    <cellStyle name="Comma" xfId="1" builtinId="3"/>
    <cellStyle name="Comma [0]" xfId="2" builtinId="6"/>
    <cellStyle name="Comma [0] 11" xfId="13"/>
    <cellStyle name="Comma [0] 12" xfId="14"/>
    <cellStyle name="Comma [0] 2" xfId="7"/>
    <cellStyle name="Comma [0] 3" xfId="11"/>
    <cellStyle name="Comma [0] 4" xfId="4"/>
    <cellStyle name="Comma 2" xfId="12"/>
    <cellStyle name="Normal" xfId="0" builtinId="0"/>
    <cellStyle name="Normal 2" xfId="5"/>
    <cellStyle name="Normal 3" xfId="10"/>
    <cellStyle name="Normal 4" xfId="3"/>
    <cellStyle name="S17" xfId="9"/>
    <cellStyle name="S65" xfId="6"/>
    <cellStyle name="S77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P344"/>
  <sheetViews>
    <sheetView view="pageBreakPreview" topLeftCell="C259" zoomScaleSheetLayoutView="100" workbookViewId="0">
      <selection activeCell="F277" sqref="F277"/>
    </sheetView>
  </sheetViews>
  <sheetFormatPr defaultRowHeight="12.75" x14ac:dyDescent="0.2"/>
  <cols>
    <col min="1" max="2" width="0" hidden="1" customWidth="1"/>
    <col min="4" max="4" width="5.42578125" customWidth="1"/>
    <col min="5" max="5" width="45.85546875" style="280" customWidth="1"/>
    <col min="6" max="6" width="32.7109375" customWidth="1"/>
    <col min="7" max="7" width="31" customWidth="1"/>
    <col min="8" max="8" width="8.42578125" customWidth="1"/>
    <col min="9" max="9" width="7.42578125" customWidth="1"/>
    <col min="10" max="10" width="30.7109375" customWidth="1"/>
    <col min="11" max="11" width="7" customWidth="1"/>
  </cols>
  <sheetData>
    <row r="2" spans="4:11" x14ac:dyDescent="0.2">
      <c r="D2" s="320" t="s">
        <v>133</v>
      </c>
      <c r="E2" s="320"/>
      <c r="F2" s="320"/>
      <c r="G2" s="320"/>
      <c r="H2" s="320"/>
      <c r="I2" s="320"/>
      <c r="J2" s="320"/>
      <c r="K2" s="320"/>
    </row>
    <row r="3" spans="4:11" x14ac:dyDescent="0.2">
      <c r="D3" s="320" t="s">
        <v>134</v>
      </c>
      <c r="E3" s="320"/>
      <c r="F3" s="320"/>
      <c r="G3" s="320"/>
      <c r="H3" s="320"/>
      <c r="I3" s="320"/>
      <c r="J3" s="320"/>
      <c r="K3" s="320"/>
    </row>
    <row r="4" spans="4:11" x14ac:dyDescent="0.2">
      <c r="D4" s="185"/>
      <c r="E4" s="275"/>
      <c r="F4" s="185"/>
      <c r="G4" s="185"/>
      <c r="H4" s="185"/>
      <c r="I4" s="185"/>
      <c r="J4" s="185"/>
      <c r="K4" s="185"/>
    </row>
    <row r="5" spans="4:11" x14ac:dyDescent="0.2">
      <c r="D5" s="186" t="s">
        <v>41</v>
      </c>
      <c r="E5" s="276"/>
      <c r="F5" s="186" t="s">
        <v>2</v>
      </c>
      <c r="G5" s="185"/>
      <c r="H5" s="185"/>
      <c r="I5" s="185"/>
      <c r="J5" s="185"/>
      <c r="K5" s="185"/>
    </row>
    <row r="6" spans="4:11" x14ac:dyDescent="0.2">
      <c r="D6" s="186" t="s">
        <v>3</v>
      </c>
      <c r="E6" s="276"/>
      <c r="F6" s="186" t="s">
        <v>4</v>
      </c>
      <c r="G6" s="185"/>
      <c r="H6" s="185"/>
      <c r="I6" s="185"/>
      <c r="J6" s="185"/>
      <c r="K6" s="185"/>
    </row>
    <row r="7" spans="4:11" x14ac:dyDescent="0.2">
      <c r="D7" s="186" t="s">
        <v>42</v>
      </c>
      <c r="E7" s="276"/>
      <c r="F7" s="186" t="s">
        <v>387</v>
      </c>
      <c r="G7" s="185"/>
      <c r="H7" s="185"/>
      <c r="I7" s="185"/>
      <c r="J7" s="185"/>
      <c r="K7" s="185"/>
    </row>
    <row r="8" spans="4:11" x14ac:dyDescent="0.2">
      <c r="D8" s="185"/>
      <c r="E8" s="275"/>
      <c r="F8" s="185"/>
      <c r="G8" s="185"/>
      <c r="H8" s="185"/>
      <c r="I8" s="185"/>
      <c r="J8" s="185"/>
      <c r="K8" s="185"/>
    </row>
    <row r="9" spans="4:11" x14ac:dyDescent="0.2">
      <c r="D9" s="185"/>
      <c r="E9" s="275"/>
      <c r="F9" s="185"/>
      <c r="G9" s="185"/>
      <c r="H9" s="185"/>
      <c r="I9" s="185"/>
      <c r="J9" s="187" t="s">
        <v>135</v>
      </c>
      <c r="K9" s="185"/>
    </row>
    <row r="10" spans="4:11" ht="15" customHeight="1" x14ac:dyDescent="0.2">
      <c r="D10" s="314" t="s">
        <v>12</v>
      </c>
      <c r="E10" s="277"/>
      <c r="F10" s="188"/>
      <c r="G10" s="189"/>
      <c r="H10" s="321" t="s">
        <v>136</v>
      </c>
      <c r="I10" s="322"/>
      <c r="J10" s="323"/>
      <c r="K10" s="190" t="s">
        <v>137</v>
      </c>
    </row>
    <row r="11" spans="4:11" ht="15" customHeight="1" x14ac:dyDescent="0.2">
      <c r="D11" s="315"/>
      <c r="E11" s="278" t="s">
        <v>44</v>
      </c>
      <c r="F11" s="191" t="s">
        <v>138</v>
      </c>
      <c r="G11" s="191" t="s">
        <v>139</v>
      </c>
      <c r="H11" s="314" t="s">
        <v>140</v>
      </c>
      <c r="I11" s="314" t="s">
        <v>141</v>
      </c>
      <c r="J11" s="192" t="s">
        <v>142</v>
      </c>
      <c r="K11" s="193"/>
    </row>
    <row r="12" spans="4:11" ht="15" customHeight="1" x14ac:dyDescent="0.2">
      <c r="D12" s="315"/>
      <c r="E12" s="278" t="s">
        <v>50</v>
      </c>
      <c r="F12" s="191" t="s">
        <v>143</v>
      </c>
      <c r="G12" s="191" t="s">
        <v>144</v>
      </c>
      <c r="H12" s="315"/>
      <c r="I12" s="315"/>
      <c r="J12" s="192" t="s">
        <v>145</v>
      </c>
      <c r="K12" s="193"/>
    </row>
    <row r="13" spans="4:11" ht="15" customHeight="1" x14ac:dyDescent="0.2">
      <c r="D13" s="316"/>
      <c r="E13" s="279"/>
      <c r="F13" s="194"/>
      <c r="G13" s="195"/>
      <c r="H13" s="316"/>
      <c r="I13" s="316"/>
      <c r="J13" s="196" t="s">
        <v>146</v>
      </c>
      <c r="K13" s="195"/>
    </row>
    <row r="14" spans="4:11" x14ac:dyDescent="0.2">
      <c r="D14" s="311">
        <v>1</v>
      </c>
      <c r="E14" s="251"/>
      <c r="F14" s="314" t="s">
        <v>147</v>
      </c>
      <c r="G14" s="314" t="s">
        <v>147</v>
      </c>
      <c r="H14" s="317"/>
      <c r="I14" s="314" t="s">
        <v>141</v>
      </c>
      <c r="J14" s="314" t="s">
        <v>147</v>
      </c>
      <c r="K14" s="311"/>
    </row>
    <row r="15" spans="4:11" x14ac:dyDescent="0.2">
      <c r="D15" s="312"/>
      <c r="E15" s="54" t="s">
        <v>292</v>
      </c>
      <c r="F15" s="315"/>
      <c r="G15" s="315"/>
      <c r="H15" s="318"/>
      <c r="I15" s="315"/>
      <c r="J15" s="315"/>
      <c r="K15" s="312"/>
    </row>
    <row r="16" spans="4:11" ht="25.5" x14ac:dyDescent="0.2">
      <c r="D16" s="312"/>
      <c r="E16" s="240" t="s">
        <v>278</v>
      </c>
      <c r="F16" s="315"/>
      <c r="G16" s="315"/>
      <c r="H16" s="318"/>
      <c r="I16" s="315"/>
      <c r="J16" s="315"/>
      <c r="K16" s="312"/>
    </row>
    <row r="17" spans="4:11" x14ac:dyDescent="0.2">
      <c r="D17" s="313"/>
      <c r="E17" s="80"/>
      <c r="F17" s="316"/>
      <c r="G17" s="316"/>
      <c r="H17" s="319"/>
      <c r="I17" s="316"/>
      <c r="J17" s="316"/>
      <c r="K17" s="313"/>
    </row>
    <row r="18" spans="4:11" x14ac:dyDescent="0.2">
      <c r="D18" s="311">
        <v>2</v>
      </c>
      <c r="E18" s="252"/>
      <c r="F18" s="314" t="s">
        <v>147</v>
      </c>
      <c r="G18" s="314" t="s">
        <v>147</v>
      </c>
      <c r="H18" s="317"/>
      <c r="I18" s="314" t="s">
        <v>141</v>
      </c>
      <c r="J18" s="314" t="s">
        <v>147</v>
      </c>
      <c r="K18" s="311"/>
    </row>
    <row r="19" spans="4:11" x14ac:dyDescent="0.2">
      <c r="D19" s="312"/>
      <c r="E19" s="54" t="s">
        <v>293</v>
      </c>
      <c r="F19" s="315"/>
      <c r="G19" s="315"/>
      <c r="H19" s="318"/>
      <c r="I19" s="315"/>
      <c r="J19" s="315"/>
      <c r="K19" s="312"/>
    </row>
    <row r="20" spans="4:11" ht="25.5" x14ac:dyDescent="0.2">
      <c r="D20" s="312"/>
      <c r="E20" s="240" t="s">
        <v>279</v>
      </c>
      <c r="F20" s="315"/>
      <c r="G20" s="315"/>
      <c r="H20" s="318"/>
      <c r="I20" s="315"/>
      <c r="J20" s="315"/>
      <c r="K20" s="312"/>
    </row>
    <row r="21" spans="4:11" x14ac:dyDescent="0.2">
      <c r="D21" s="313"/>
      <c r="E21" s="253"/>
      <c r="F21" s="316"/>
      <c r="G21" s="316"/>
      <c r="H21" s="319"/>
      <c r="I21" s="316"/>
      <c r="J21" s="316"/>
      <c r="K21" s="313"/>
    </row>
    <row r="22" spans="4:11" x14ac:dyDescent="0.2">
      <c r="D22" s="311">
        <v>3</v>
      </c>
      <c r="E22" s="254"/>
      <c r="F22" s="314" t="s">
        <v>147</v>
      </c>
      <c r="G22" s="314" t="s">
        <v>147</v>
      </c>
      <c r="H22" s="317"/>
      <c r="I22" s="314" t="s">
        <v>141</v>
      </c>
      <c r="J22" s="314" t="s">
        <v>147</v>
      </c>
      <c r="K22" s="311"/>
    </row>
    <row r="23" spans="4:11" x14ac:dyDescent="0.2">
      <c r="D23" s="312"/>
      <c r="E23" s="255" t="s">
        <v>294</v>
      </c>
      <c r="F23" s="315"/>
      <c r="G23" s="315"/>
      <c r="H23" s="318"/>
      <c r="I23" s="315"/>
      <c r="J23" s="315"/>
      <c r="K23" s="312"/>
    </row>
    <row r="24" spans="4:11" x14ac:dyDescent="0.2">
      <c r="D24" s="312"/>
      <c r="E24" s="141" t="s">
        <v>156</v>
      </c>
      <c r="F24" s="315"/>
      <c r="G24" s="315"/>
      <c r="H24" s="318"/>
      <c r="I24" s="315"/>
      <c r="J24" s="315"/>
      <c r="K24" s="312"/>
    </row>
    <row r="25" spans="4:11" x14ac:dyDescent="0.2">
      <c r="D25" s="313"/>
      <c r="E25" s="76"/>
      <c r="F25" s="316"/>
      <c r="G25" s="316"/>
      <c r="H25" s="319"/>
      <c r="I25" s="316"/>
      <c r="J25" s="316"/>
      <c r="K25" s="313"/>
    </row>
    <row r="26" spans="4:11" x14ac:dyDescent="0.2">
      <c r="D26" s="311">
        <v>4</v>
      </c>
      <c r="E26" s="256"/>
      <c r="F26" s="314" t="s">
        <v>147</v>
      </c>
      <c r="G26" s="314" t="s">
        <v>147</v>
      </c>
      <c r="H26" s="317"/>
      <c r="I26" s="314" t="s">
        <v>141</v>
      </c>
      <c r="J26" s="314" t="s">
        <v>147</v>
      </c>
      <c r="K26" s="311"/>
    </row>
    <row r="27" spans="4:11" x14ac:dyDescent="0.2">
      <c r="D27" s="312"/>
      <c r="E27" s="255" t="s">
        <v>295</v>
      </c>
      <c r="F27" s="315"/>
      <c r="G27" s="315"/>
      <c r="H27" s="318"/>
      <c r="I27" s="315"/>
      <c r="J27" s="315"/>
      <c r="K27" s="312"/>
    </row>
    <row r="28" spans="4:11" ht="25.5" x14ac:dyDescent="0.2">
      <c r="D28" s="312"/>
      <c r="E28" s="257" t="s">
        <v>280</v>
      </c>
      <c r="F28" s="315"/>
      <c r="G28" s="315"/>
      <c r="H28" s="318"/>
      <c r="I28" s="315"/>
      <c r="J28" s="315"/>
      <c r="K28" s="312"/>
    </row>
    <row r="29" spans="4:11" x14ac:dyDescent="0.2">
      <c r="D29" s="313"/>
      <c r="E29" s="258"/>
      <c r="F29" s="316"/>
      <c r="G29" s="316"/>
      <c r="H29" s="319"/>
      <c r="I29" s="316"/>
      <c r="J29" s="316"/>
      <c r="K29" s="313"/>
    </row>
    <row r="30" spans="4:11" x14ac:dyDescent="0.2">
      <c r="D30" s="311">
        <v>5</v>
      </c>
      <c r="E30" s="259"/>
      <c r="F30" s="314" t="s">
        <v>147</v>
      </c>
      <c r="G30" s="314" t="s">
        <v>147</v>
      </c>
      <c r="H30" s="317"/>
      <c r="I30" s="314" t="s">
        <v>141</v>
      </c>
      <c r="J30" s="314" t="s">
        <v>147</v>
      </c>
      <c r="K30" s="311"/>
    </row>
    <row r="31" spans="4:11" x14ac:dyDescent="0.2">
      <c r="D31" s="312"/>
      <c r="E31" s="255" t="s">
        <v>296</v>
      </c>
      <c r="F31" s="315"/>
      <c r="G31" s="315"/>
      <c r="H31" s="318"/>
      <c r="I31" s="315"/>
      <c r="J31" s="315"/>
      <c r="K31" s="312"/>
    </row>
    <row r="32" spans="4:11" ht="25.5" x14ac:dyDescent="0.2">
      <c r="D32" s="312"/>
      <c r="E32" s="260" t="s">
        <v>281</v>
      </c>
      <c r="F32" s="315"/>
      <c r="G32" s="315"/>
      <c r="H32" s="318"/>
      <c r="I32" s="315"/>
      <c r="J32" s="315"/>
      <c r="K32" s="312"/>
    </row>
    <row r="33" spans="4:11" x14ac:dyDescent="0.2">
      <c r="D33" s="313"/>
      <c r="E33" s="261"/>
      <c r="F33" s="316"/>
      <c r="G33" s="316"/>
      <c r="H33" s="319"/>
      <c r="I33" s="316"/>
      <c r="J33" s="316"/>
      <c r="K33" s="313"/>
    </row>
    <row r="34" spans="4:11" x14ac:dyDescent="0.2">
      <c r="D34" s="311">
        <v>6</v>
      </c>
      <c r="E34" s="259"/>
      <c r="F34" s="314" t="s">
        <v>147</v>
      </c>
      <c r="G34" s="314" t="s">
        <v>147</v>
      </c>
      <c r="H34" s="317"/>
      <c r="I34" s="314" t="s">
        <v>141</v>
      </c>
      <c r="J34" s="314" t="s">
        <v>147</v>
      </c>
      <c r="K34" s="311"/>
    </row>
    <row r="35" spans="4:11" x14ac:dyDescent="0.2">
      <c r="D35" s="312"/>
      <c r="E35" s="255" t="s">
        <v>297</v>
      </c>
      <c r="F35" s="315"/>
      <c r="G35" s="315"/>
      <c r="H35" s="318"/>
      <c r="I35" s="315"/>
      <c r="J35" s="315"/>
      <c r="K35" s="312"/>
    </row>
    <row r="36" spans="4:11" x14ac:dyDescent="0.2">
      <c r="D36" s="312"/>
      <c r="E36" s="260" t="s">
        <v>161</v>
      </c>
      <c r="F36" s="315"/>
      <c r="G36" s="315"/>
      <c r="H36" s="318"/>
      <c r="I36" s="315"/>
      <c r="J36" s="315"/>
      <c r="K36" s="312"/>
    </row>
    <row r="37" spans="4:11" x14ac:dyDescent="0.2">
      <c r="D37" s="313"/>
      <c r="E37" s="261"/>
      <c r="F37" s="316"/>
      <c r="G37" s="316"/>
      <c r="H37" s="319"/>
      <c r="I37" s="316"/>
      <c r="J37" s="316"/>
      <c r="K37" s="313"/>
    </row>
    <row r="38" spans="4:11" x14ac:dyDescent="0.2">
      <c r="D38" s="311">
        <v>7</v>
      </c>
      <c r="E38" s="259"/>
      <c r="F38" s="314" t="s">
        <v>147</v>
      </c>
      <c r="G38" s="314" t="s">
        <v>147</v>
      </c>
      <c r="H38" s="317"/>
      <c r="I38" s="314" t="s">
        <v>141</v>
      </c>
      <c r="J38" s="314" t="s">
        <v>147</v>
      </c>
      <c r="K38" s="311"/>
    </row>
    <row r="39" spans="4:11" x14ac:dyDescent="0.2">
      <c r="D39" s="312"/>
      <c r="E39" s="255" t="s">
        <v>298</v>
      </c>
      <c r="F39" s="315"/>
      <c r="G39" s="315"/>
      <c r="H39" s="318"/>
      <c r="I39" s="315"/>
      <c r="J39" s="315"/>
      <c r="K39" s="312"/>
    </row>
    <row r="40" spans="4:11" x14ac:dyDescent="0.2">
      <c r="D40" s="312"/>
      <c r="E40" s="260" t="s">
        <v>162</v>
      </c>
      <c r="F40" s="315"/>
      <c r="G40" s="315"/>
      <c r="H40" s="318"/>
      <c r="I40" s="315"/>
      <c r="J40" s="315"/>
      <c r="K40" s="312"/>
    </row>
    <row r="41" spans="4:11" x14ac:dyDescent="0.2">
      <c r="D41" s="313"/>
      <c r="E41" s="261"/>
      <c r="F41" s="316"/>
      <c r="G41" s="316"/>
      <c r="H41" s="319"/>
      <c r="I41" s="316"/>
      <c r="J41" s="316"/>
      <c r="K41" s="313"/>
    </row>
    <row r="42" spans="4:11" x14ac:dyDescent="0.2">
      <c r="D42" s="311">
        <v>8</v>
      </c>
      <c r="E42" s="259"/>
      <c r="F42" s="314" t="s">
        <v>147</v>
      </c>
      <c r="G42" s="314" t="s">
        <v>147</v>
      </c>
      <c r="H42" s="317"/>
      <c r="I42" s="314" t="s">
        <v>141</v>
      </c>
      <c r="J42" s="314" t="s">
        <v>147</v>
      </c>
      <c r="K42" s="311"/>
    </row>
    <row r="43" spans="4:11" ht="15.75" customHeight="1" x14ac:dyDescent="0.2">
      <c r="D43" s="312"/>
      <c r="E43" s="255" t="s">
        <v>299</v>
      </c>
      <c r="F43" s="315"/>
      <c r="G43" s="315"/>
      <c r="H43" s="318"/>
      <c r="I43" s="315"/>
      <c r="J43" s="315"/>
      <c r="K43" s="312"/>
    </row>
    <row r="44" spans="4:11" ht="15.75" customHeight="1" x14ac:dyDescent="0.2">
      <c r="D44" s="312"/>
      <c r="E44" s="247" t="s">
        <v>163</v>
      </c>
      <c r="F44" s="315"/>
      <c r="G44" s="315"/>
      <c r="H44" s="318"/>
      <c r="I44" s="315"/>
      <c r="J44" s="315"/>
      <c r="K44" s="312"/>
    </row>
    <row r="45" spans="4:11" x14ac:dyDescent="0.2">
      <c r="D45" s="313"/>
      <c r="E45" s="133" t="s">
        <v>164</v>
      </c>
      <c r="F45" s="316"/>
      <c r="G45" s="316"/>
      <c r="H45" s="319"/>
      <c r="I45" s="316"/>
      <c r="J45" s="316"/>
      <c r="K45" s="313"/>
    </row>
    <row r="46" spans="4:11" x14ac:dyDescent="0.2">
      <c r="D46" s="311">
        <v>9</v>
      </c>
      <c r="E46" s="259"/>
      <c r="F46" s="314" t="s">
        <v>147</v>
      </c>
      <c r="G46" s="314" t="s">
        <v>147</v>
      </c>
      <c r="H46" s="317"/>
      <c r="I46" s="314" t="s">
        <v>141</v>
      </c>
      <c r="J46" s="314" t="s">
        <v>147</v>
      </c>
      <c r="K46" s="311"/>
    </row>
    <row r="47" spans="4:11" x14ac:dyDescent="0.2">
      <c r="D47" s="312"/>
      <c r="E47" s="255" t="s">
        <v>300</v>
      </c>
      <c r="F47" s="315"/>
      <c r="G47" s="315"/>
      <c r="H47" s="318"/>
      <c r="I47" s="315"/>
      <c r="J47" s="315"/>
      <c r="K47" s="312"/>
    </row>
    <row r="48" spans="4:11" x14ac:dyDescent="0.2">
      <c r="D48" s="312"/>
      <c r="E48" s="262" t="s">
        <v>165</v>
      </c>
      <c r="F48" s="315"/>
      <c r="G48" s="315"/>
      <c r="H48" s="318"/>
      <c r="I48" s="315"/>
      <c r="J48" s="315"/>
      <c r="K48" s="312"/>
    </row>
    <row r="49" spans="4:11" x14ac:dyDescent="0.2">
      <c r="D49" s="313"/>
      <c r="E49" s="261"/>
      <c r="F49" s="316"/>
      <c r="G49" s="316"/>
      <c r="H49" s="319"/>
      <c r="I49" s="316"/>
      <c r="J49" s="316"/>
      <c r="K49" s="313"/>
    </row>
    <row r="50" spans="4:11" x14ac:dyDescent="0.2">
      <c r="D50" s="311">
        <v>10</v>
      </c>
      <c r="E50" s="259"/>
      <c r="F50" s="314" t="s">
        <v>147</v>
      </c>
      <c r="G50" s="314" t="s">
        <v>147</v>
      </c>
      <c r="H50" s="317"/>
      <c r="I50" s="314" t="s">
        <v>141</v>
      </c>
      <c r="J50" s="314" t="s">
        <v>147</v>
      </c>
      <c r="K50" s="311"/>
    </row>
    <row r="51" spans="4:11" x14ac:dyDescent="0.2">
      <c r="D51" s="312"/>
      <c r="E51" s="255" t="s">
        <v>301</v>
      </c>
      <c r="F51" s="315"/>
      <c r="G51" s="315"/>
      <c r="H51" s="318"/>
      <c r="I51" s="315"/>
      <c r="J51" s="315"/>
      <c r="K51" s="312"/>
    </row>
    <row r="52" spans="4:11" ht="25.5" x14ac:dyDescent="0.2">
      <c r="D52" s="312"/>
      <c r="E52" s="248" t="s">
        <v>282</v>
      </c>
      <c r="F52" s="315"/>
      <c r="G52" s="315"/>
      <c r="H52" s="318"/>
      <c r="I52" s="315"/>
      <c r="J52" s="315"/>
      <c r="K52" s="312"/>
    </row>
    <row r="53" spans="4:11" x14ac:dyDescent="0.2">
      <c r="D53" s="313"/>
      <c r="E53" s="261"/>
      <c r="F53" s="316"/>
      <c r="G53" s="316"/>
      <c r="H53" s="319"/>
      <c r="I53" s="316"/>
      <c r="J53" s="316"/>
      <c r="K53" s="313"/>
    </row>
    <row r="54" spans="4:11" x14ac:dyDescent="0.2">
      <c r="D54" s="311">
        <v>11</v>
      </c>
      <c r="E54" s="259"/>
      <c r="F54" s="314" t="s">
        <v>147</v>
      </c>
      <c r="G54" s="314" t="s">
        <v>147</v>
      </c>
      <c r="H54" s="317"/>
      <c r="I54" s="314" t="s">
        <v>141</v>
      </c>
      <c r="J54" s="314" t="s">
        <v>147</v>
      </c>
      <c r="K54" s="311"/>
    </row>
    <row r="55" spans="4:11" x14ac:dyDescent="0.2">
      <c r="D55" s="312"/>
      <c r="E55" s="255" t="s">
        <v>302</v>
      </c>
      <c r="F55" s="315"/>
      <c r="G55" s="315"/>
      <c r="H55" s="318"/>
      <c r="I55" s="315"/>
      <c r="J55" s="315"/>
      <c r="K55" s="312"/>
    </row>
    <row r="56" spans="4:11" ht="25.5" x14ac:dyDescent="0.2">
      <c r="D56" s="312"/>
      <c r="E56" s="260" t="s">
        <v>283</v>
      </c>
      <c r="F56" s="315"/>
      <c r="G56" s="315"/>
      <c r="H56" s="318"/>
      <c r="I56" s="315"/>
      <c r="J56" s="315"/>
      <c r="K56" s="312"/>
    </row>
    <row r="57" spans="4:11" x14ac:dyDescent="0.2">
      <c r="D57" s="313"/>
      <c r="E57" s="261"/>
      <c r="F57" s="316"/>
      <c r="G57" s="316"/>
      <c r="H57" s="319"/>
      <c r="I57" s="316"/>
      <c r="J57" s="316"/>
      <c r="K57" s="313"/>
    </row>
    <row r="58" spans="4:11" x14ac:dyDescent="0.2">
      <c r="D58" s="311">
        <v>12</v>
      </c>
      <c r="E58" s="259"/>
      <c r="F58" s="314" t="s">
        <v>147</v>
      </c>
      <c r="G58" s="314" t="s">
        <v>147</v>
      </c>
      <c r="H58" s="317"/>
      <c r="I58" s="314" t="s">
        <v>141</v>
      </c>
      <c r="J58" s="314" t="s">
        <v>147</v>
      </c>
      <c r="K58" s="311"/>
    </row>
    <row r="59" spans="4:11" x14ac:dyDescent="0.2">
      <c r="D59" s="312"/>
      <c r="E59" s="255" t="s">
        <v>303</v>
      </c>
      <c r="F59" s="315"/>
      <c r="G59" s="315"/>
      <c r="H59" s="318"/>
      <c r="I59" s="315"/>
      <c r="J59" s="315"/>
      <c r="K59" s="312"/>
    </row>
    <row r="60" spans="4:11" x14ac:dyDescent="0.2">
      <c r="D60" s="312"/>
      <c r="E60" s="263" t="s">
        <v>61</v>
      </c>
      <c r="F60" s="315"/>
      <c r="G60" s="315"/>
      <c r="H60" s="318"/>
      <c r="I60" s="315"/>
      <c r="J60" s="315"/>
      <c r="K60" s="312"/>
    </row>
    <row r="61" spans="4:11" x14ac:dyDescent="0.2">
      <c r="D61" s="313"/>
      <c r="E61" s="261"/>
      <c r="F61" s="316"/>
      <c r="G61" s="316"/>
      <c r="H61" s="319"/>
      <c r="I61" s="316"/>
      <c r="J61" s="316"/>
      <c r="K61" s="313"/>
    </row>
    <row r="62" spans="4:11" x14ac:dyDescent="0.2">
      <c r="D62" s="311">
        <v>13</v>
      </c>
      <c r="E62" s="259"/>
      <c r="F62" s="314" t="s">
        <v>147</v>
      </c>
      <c r="G62" s="314" t="s">
        <v>147</v>
      </c>
      <c r="H62" s="317"/>
      <c r="I62" s="314" t="s">
        <v>141</v>
      </c>
      <c r="J62" s="314" t="s">
        <v>147</v>
      </c>
      <c r="K62" s="311"/>
    </row>
    <row r="63" spans="4:11" x14ac:dyDescent="0.2">
      <c r="D63" s="312"/>
      <c r="E63" s="255" t="s">
        <v>304</v>
      </c>
      <c r="F63" s="315"/>
      <c r="G63" s="315"/>
      <c r="H63" s="318"/>
      <c r="I63" s="315"/>
      <c r="J63" s="315"/>
      <c r="K63" s="312"/>
    </row>
    <row r="64" spans="4:11" ht="25.5" x14ac:dyDescent="0.2">
      <c r="D64" s="312"/>
      <c r="E64" s="263" t="s">
        <v>353</v>
      </c>
      <c r="F64" s="315"/>
      <c r="G64" s="315"/>
      <c r="H64" s="318"/>
      <c r="I64" s="315"/>
      <c r="J64" s="315"/>
      <c r="K64" s="312"/>
    </row>
    <row r="65" spans="4:11" x14ac:dyDescent="0.2">
      <c r="D65" s="313"/>
      <c r="E65" s="261"/>
      <c r="F65" s="316"/>
      <c r="G65" s="316"/>
      <c r="H65" s="319"/>
      <c r="I65" s="316"/>
      <c r="J65" s="316"/>
      <c r="K65" s="313"/>
    </row>
    <row r="66" spans="4:11" x14ac:dyDescent="0.2">
      <c r="D66" s="311">
        <v>14</v>
      </c>
      <c r="E66" s="259"/>
      <c r="F66" s="314" t="s">
        <v>147</v>
      </c>
      <c r="G66" s="314" t="s">
        <v>147</v>
      </c>
      <c r="H66" s="317"/>
      <c r="I66" s="314" t="s">
        <v>141</v>
      </c>
      <c r="J66" s="314" t="s">
        <v>147</v>
      </c>
      <c r="K66" s="311"/>
    </row>
    <row r="67" spans="4:11" x14ac:dyDescent="0.2">
      <c r="D67" s="312"/>
      <c r="E67" s="255" t="s">
        <v>305</v>
      </c>
      <c r="F67" s="315"/>
      <c r="G67" s="315"/>
      <c r="H67" s="318"/>
      <c r="I67" s="315"/>
      <c r="J67" s="315"/>
      <c r="K67" s="312"/>
    </row>
    <row r="68" spans="4:11" ht="25.5" x14ac:dyDescent="0.2">
      <c r="D68" s="312"/>
      <c r="E68" s="260" t="s">
        <v>284</v>
      </c>
      <c r="F68" s="315"/>
      <c r="G68" s="315"/>
      <c r="H68" s="318"/>
      <c r="I68" s="315"/>
      <c r="J68" s="315"/>
      <c r="K68" s="312"/>
    </row>
    <row r="69" spans="4:11" x14ac:dyDescent="0.2">
      <c r="D69" s="313"/>
      <c r="E69" s="261"/>
      <c r="F69" s="316"/>
      <c r="G69" s="316"/>
      <c r="H69" s="319"/>
      <c r="I69" s="316"/>
      <c r="J69" s="316"/>
      <c r="K69" s="313"/>
    </row>
    <row r="70" spans="4:11" x14ac:dyDescent="0.2">
      <c r="D70" s="311">
        <v>15</v>
      </c>
      <c r="E70" s="259"/>
      <c r="F70" s="314" t="s">
        <v>147</v>
      </c>
      <c r="G70" s="314" t="s">
        <v>147</v>
      </c>
      <c r="H70" s="317"/>
      <c r="I70" s="314" t="s">
        <v>141</v>
      </c>
      <c r="J70" s="314" t="s">
        <v>147</v>
      </c>
      <c r="K70" s="311"/>
    </row>
    <row r="71" spans="4:11" x14ac:dyDescent="0.2">
      <c r="D71" s="312"/>
      <c r="E71" s="255" t="s">
        <v>354</v>
      </c>
      <c r="F71" s="315"/>
      <c r="G71" s="315"/>
      <c r="H71" s="318"/>
      <c r="I71" s="315"/>
      <c r="J71" s="315"/>
      <c r="K71" s="312"/>
    </row>
    <row r="72" spans="4:11" x14ac:dyDescent="0.2">
      <c r="D72" s="312"/>
      <c r="E72" s="263" t="s">
        <v>355</v>
      </c>
      <c r="F72" s="315"/>
      <c r="G72" s="315"/>
      <c r="H72" s="318"/>
      <c r="I72" s="315"/>
      <c r="J72" s="315"/>
      <c r="K72" s="312"/>
    </row>
    <row r="73" spans="4:11" x14ac:dyDescent="0.2">
      <c r="D73" s="313"/>
      <c r="E73" s="261"/>
      <c r="F73" s="316"/>
      <c r="G73" s="316"/>
      <c r="H73" s="319"/>
      <c r="I73" s="316"/>
      <c r="J73" s="316"/>
      <c r="K73" s="313"/>
    </row>
    <row r="74" spans="4:11" x14ac:dyDescent="0.2">
      <c r="D74" s="311">
        <v>16</v>
      </c>
      <c r="E74" s="259"/>
      <c r="F74" s="314" t="s">
        <v>147</v>
      </c>
      <c r="G74" s="314" t="s">
        <v>147</v>
      </c>
      <c r="H74" s="317"/>
      <c r="I74" s="314" t="s">
        <v>141</v>
      </c>
      <c r="J74" s="314" t="s">
        <v>147</v>
      </c>
      <c r="K74" s="311"/>
    </row>
    <row r="75" spans="4:11" x14ac:dyDescent="0.2">
      <c r="D75" s="312"/>
      <c r="E75" s="255" t="s">
        <v>356</v>
      </c>
      <c r="F75" s="315"/>
      <c r="G75" s="315"/>
      <c r="H75" s="318"/>
      <c r="I75" s="315"/>
      <c r="J75" s="315"/>
      <c r="K75" s="312"/>
    </row>
    <row r="76" spans="4:11" ht="38.25" x14ac:dyDescent="0.2">
      <c r="D76" s="312"/>
      <c r="E76" s="263" t="s">
        <v>370</v>
      </c>
      <c r="F76" s="315"/>
      <c r="G76" s="315"/>
      <c r="H76" s="318"/>
      <c r="I76" s="315"/>
      <c r="J76" s="315"/>
      <c r="K76" s="312"/>
    </row>
    <row r="77" spans="4:11" x14ac:dyDescent="0.2">
      <c r="D77" s="313"/>
      <c r="E77" s="261"/>
      <c r="F77" s="316"/>
      <c r="G77" s="316"/>
      <c r="H77" s="319"/>
      <c r="I77" s="316"/>
      <c r="J77" s="316"/>
      <c r="K77" s="313"/>
    </row>
    <row r="78" spans="4:11" x14ac:dyDescent="0.2">
      <c r="D78" s="311">
        <v>17</v>
      </c>
      <c r="E78" s="259"/>
      <c r="F78" s="314" t="s">
        <v>147</v>
      </c>
      <c r="G78" s="314" t="s">
        <v>147</v>
      </c>
      <c r="H78" s="317"/>
      <c r="I78" s="314" t="s">
        <v>141</v>
      </c>
      <c r="J78" s="314" t="s">
        <v>147</v>
      </c>
      <c r="K78" s="311"/>
    </row>
    <row r="79" spans="4:11" x14ac:dyDescent="0.2">
      <c r="D79" s="312"/>
      <c r="E79" s="255" t="s">
        <v>306</v>
      </c>
      <c r="F79" s="315"/>
      <c r="G79" s="315"/>
      <c r="H79" s="318"/>
      <c r="I79" s="315"/>
      <c r="J79" s="315"/>
      <c r="K79" s="312"/>
    </row>
    <row r="80" spans="4:11" x14ac:dyDescent="0.2">
      <c r="D80" s="312"/>
      <c r="E80" s="260" t="s">
        <v>174</v>
      </c>
      <c r="F80" s="315"/>
      <c r="G80" s="315"/>
      <c r="H80" s="318"/>
      <c r="I80" s="315"/>
      <c r="J80" s="315"/>
      <c r="K80" s="312"/>
    </row>
    <row r="81" spans="4:11" x14ac:dyDescent="0.2">
      <c r="D81" s="313"/>
      <c r="E81" s="260"/>
      <c r="F81" s="316"/>
      <c r="G81" s="316"/>
      <c r="H81" s="319"/>
      <c r="I81" s="316"/>
      <c r="J81" s="316"/>
      <c r="K81" s="313"/>
    </row>
    <row r="82" spans="4:11" x14ac:dyDescent="0.2">
      <c r="D82" s="311">
        <v>18</v>
      </c>
      <c r="E82" s="259"/>
      <c r="F82" s="314" t="s">
        <v>147</v>
      </c>
      <c r="G82" s="314" t="s">
        <v>147</v>
      </c>
      <c r="H82" s="317"/>
      <c r="I82" s="314" t="s">
        <v>141</v>
      </c>
      <c r="J82" s="314" t="s">
        <v>147</v>
      </c>
      <c r="K82" s="311"/>
    </row>
    <row r="83" spans="4:11" x14ac:dyDescent="0.2">
      <c r="D83" s="312"/>
      <c r="E83" s="255" t="s">
        <v>307</v>
      </c>
      <c r="F83" s="315"/>
      <c r="G83" s="315"/>
      <c r="H83" s="318"/>
      <c r="I83" s="315"/>
      <c r="J83" s="315"/>
      <c r="K83" s="312"/>
    </row>
    <row r="84" spans="4:11" ht="25.5" x14ac:dyDescent="0.2">
      <c r="D84" s="312"/>
      <c r="E84" s="260" t="s">
        <v>285</v>
      </c>
      <c r="F84" s="315"/>
      <c r="G84" s="315"/>
      <c r="H84" s="318"/>
      <c r="I84" s="315"/>
      <c r="J84" s="315"/>
      <c r="K84" s="312"/>
    </row>
    <row r="85" spans="4:11" x14ac:dyDescent="0.2">
      <c r="D85" s="313"/>
      <c r="E85" s="252"/>
      <c r="F85" s="316"/>
      <c r="G85" s="316"/>
      <c r="H85" s="319"/>
      <c r="I85" s="316"/>
      <c r="J85" s="316"/>
      <c r="K85" s="313"/>
    </row>
    <row r="86" spans="4:11" x14ac:dyDescent="0.2">
      <c r="D86" s="311">
        <v>19</v>
      </c>
      <c r="E86" s="259"/>
      <c r="F86" s="314" t="s">
        <v>147</v>
      </c>
      <c r="G86" s="314" t="s">
        <v>147</v>
      </c>
      <c r="H86" s="317"/>
      <c r="I86" s="314" t="s">
        <v>141</v>
      </c>
      <c r="J86" s="314" t="s">
        <v>147</v>
      </c>
      <c r="K86" s="311"/>
    </row>
    <row r="87" spans="4:11" x14ac:dyDescent="0.2">
      <c r="D87" s="312"/>
      <c r="E87" s="255" t="s">
        <v>308</v>
      </c>
      <c r="F87" s="315"/>
      <c r="G87" s="315"/>
      <c r="H87" s="318"/>
      <c r="I87" s="315"/>
      <c r="J87" s="315"/>
      <c r="K87" s="312"/>
    </row>
    <row r="88" spans="4:11" ht="25.5" x14ac:dyDescent="0.2">
      <c r="D88" s="312"/>
      <c r="E88" s="260" t="s">
        <v>286</v>
      </c>
      <c r="F88" s="315"/>
      <c r="G88" s="315"/>
      <c r="H88" s="318"/>
      <c r="I88" s="315"/>
      <c r="J88" s="315"/>
      <c r="K88" s="312"/>
    </row>
    <row r="89" spans="4:11" x14ac:dyDescent="0.2">
      <c r="D89" s="313"/>
      <c r="E89" s="261"/>
      <c r="F89" s="316"/>
      <c r="G89" s="316"/>
      <c r="H89" s="319"/>
      <c r="I89" s="316"/>
      <c r="J89" s="316"/>
      <c r="K89" s="313"/>
    </row>
    <row r="90" spans="4:11" x14ac:dyDescent="0.2">
      <c r="D90" s="311">
        <v>20</v>
      </c>
      <c r="E90" s="259"/>
      <c r="F90" s="314" t="s">
        <v>147</v>
      </c>
      <c r="G90" s="314" t="s">
        <v>147</v>
      </c>
      <c r="H90" s="317"/>
      <c r="I90" s="314" t="s">
        <v>141</v>
      </c>
      <c r="J90" s="314" t="s">
        <v>147</v>
      </c>
      <c r="K90" s="311"/>
    </row>
    <row r="91" spans="4:11" x14ac:dyDescent="0.2">
      <c r="D91" s="312"/>
      <c r="E91" s="255" t="s">
        <v>309</v>
      </c>
      <c r="F91" s="315"/>
      <c r="G91" s="315"/>
      <c r="H91" s="318"/>
      <c r="I91" s="315"/>
      <c r="J91" s="315"/>
      <c r="K91" s="312"/>
    </row>
    <row r="92" spans="4:11" ht="25.5" x14ac:dyDescent="0.2">
      <c r="D92" s="312"/>
      <c r="E92" s="260" t="s">
        <v>287</v>
      </c>
      <c r="F92" s="315"/>
      <c r="G92" s="315"/>
      <c r="H92" s="318"/>
      <c r="I92" s="315"/>
      <c r="J92" s="315"/>
      <c r="K92" s="312"/>
    </row>
    <row r="93" spans="4:11" x14ac:dyDescent="0.2">
      <c r="D93" s="313"/>
      <c r="E93" s="261"/>
      <c r="F93" s="316"/>
      <c r="G93" s="316"/>
      <c r="H93" s="319"/>
      <c r="I93" s="316"/>
      <c r="J93" s="316"/>
      <c r="K93" s="313"/>
    </row>
    <row r="94" spans="4:11" x14ac:dyDescent="0.2">
      <c r="D94" s="311">
        <v>21</v>
      </c>
      <c r="E94" s="259"/>
      <c r="F94" s="314" t="s">
        <v>147</v>
      </c>
      <c r="G94" s="314" t="s">
        <v>147</v>
      </c>
      <c r="H94" s="317"/>
      <c r="I94" s="314" t="s">
        <v>141</v>
      </c>
      <c r="J94" s="314" t="s">
        <v>147</v>
      </c>
      <c r="K94" s="311"/>
    </row>
    <row r="95" spans="4:11" x14ac:dyDescent="0.2">
      <c r="D95" s="312"/>
      <c r="E95" s="264" t="s">
        <v>310</v>
      </c>
      <c r="F95" s="315"/>
      <c r="G95" s="315"/>
      <c r="H95" s="318"/>
      <c r="I95" s="315"/>
      <c r="J95" s="315"/>
      <c r="K95" s="312"/>
    </row>
    <row r="96" spans="4:11" x14ac:dyDescent="0.2">
      <c r="D96" s="312"/>
      <c r="E96" s="260" t="s">
        <v>182</v>
      </c>
      <c r="F96" s="315"/>
      <c r="G96" s="315"/>
      <c r="H96" s="318"/>
      <c r="I96" s="315"/>
      <c r="J96" s="315"/>
      <c r="K96" s="312"/>
    </row>
    <row r="97" spans="4:11" x14ac:dyDescent="0.2">
      <c r="D97" s="313"/>
      <c r="E97" s="261"/>
      <c r="F97" s="316"/>
      <c r="G97" s="316"/>
      <c r="H97" s="319"/>
      <c r="I97" s="316"/>
      <c r="J97" s="316"/>
      <c r="K97" s="313"/>
    </row>
    <row r="98" spans="4:11" x14ac:dyDescent="0.2">
      <c r="D98" s="311">
        <v>22</v>
      </c>
      <c r="E98" s="259"/>
      <c r="F98" s="314" t="s">
        <v>147</v>
      </c>
      <c r="G98" s="314" t="s">
        <v>147</v>
      </c>
      <c r="H98" s="317"/>
      <c r="I98" s="314" t="s">
        <v>141</v>
      </c>
      <c r="J98" s="314" t="s">
        <v>147</v>
      </c>
      <c r="K98" s="311"/>
    </row>
    <row r="99" spans="4:11" x14ac:dyDescent="0.2">
      <c r="D99" s="312"/>
      <c r="E99" s="264" t="s">
        <v>311</v>
      </c>
      <c r="F99" s="315"/>
      <c r="G99" s="315"/>
      <c r="H99" s="318"/>
      <c r="I99" s="315"/>
      <c r="J99" s="315"/>
      <c r="K99" s="312"/>
    </row>
    <row r="100" spans="4:11" ht="25.5" x14ac:dyDescent="0.2">
      <c r="D100" s="312"/>
      <c r="E100" s="260" t="s">
        <v>183</v>
      </c>
      <c r="F100" s="315"/>
      <c r="G100" s="315"/>
      <c r="H100" s="318"/>
      <c r="I100" s="315"/>
      <c r="J100" s="315"/>
      <c r="K100" s="312"/>
    </row>
    <row r="101" spans="4:11" x14ac:dyDescent="0.2">
      <c r="D101" s="313"/>
      <c r="E101" s="261"/>
      <c r="F101" s="316"/>
      <c r="G101" s="316"/>
      <c r="H101" s="319"/>
      <c r="I101" s="316"/>
      <c r="J101" s="316"/>
      <c r="K101" s="313"/>
    </row>
    <row r="102" spans="4:11" x14ac:dyDescent="0.2">
      <c r="D102" s="311">
        <v>23</v>
      </c>
      <c r="E102" s="260"/>
      <c r="F102" s="314" t="s">
        <v>147</v>
      </c>
      <c r="G102" s="314" t="s">
        <v>147</v>
      </c>
      <c r="H102" s="317"/>
      <c r="I102" s="314" t="s">
        <v>141</v>
      </c>
      <c r="J102" s="314" t="s">
        <v>147</v>
      </c>
      <c r="K102" s="311"/>
    </row>
    <row r="103" spans="4:11" x14ac:dyDescent="0.2">
      <c r="D103" s="312"/>
      <c r="E103" s="264" t="s">
        <v>312</v>
      </c>
      <c r="F103" s="315"/>
      <c r="G103" s="315"/>
      <c r="H103" s="318"/>
      <c r="I103" s="315"/>
      <c r="J103" s="315"/>
      <c r="K103" s="312"/>
    </row>
    <row r="104" spans="4:11" x14ac:dyDescent="0.2">
      <c r="D104" s="312"/>
      <c r="E104" s="260" t="s">
        <v>184</v>
      </c>
      <c r="F104" s="315"/>
      <c r="G104" s="315"/>
      <c r="H104" s="318"/>
      <c r="I104" s="315"/>
      <c r="J104" s="315"/>
      <c r="K104" s="312"/>
    </row>
    <row r="105" spans="4:11" x14ac:dyDescent="0.2">
      <c r="D105" s="313"/>
      <c r="E105" s="260"/>
      <c r="F105" s="316"/>
      <c r="G105" s="316"/>
      <c r="H105" s="319"/>
      <c r="I105" s="316"/>
      <c r="J105" s="316"/>
      <c r="K105" s="313"/>
    </row>
    <row r="106" spans="4:11" x14ac:dyDescent="0.2">
      <c r="D106" s="311">
        <v>24</v>
      </c>
      <c r="E106" s="259"/>
      <c r="F106" s="314" t="s">
        <v>147</v>
      </c>
      <c r="G106" s="314" t="s">
        <v>147</v>
      </c>
      <c r="H106" s="317"/>
      <c r="I106" s="314" t="s">
        <v>141</v>
      </c>
      <c r="J106" s="314" t="s">
        <v>147</v>
      </c>
      <c r="K106" s="311"/>
    </row>
    <row r="107" spans="4:11" x14ac:dyDescent="0.2">
      <c r="D107" s="312"/>
      <c r="E107" s="264" t="s">
        <v>313</v>
      </c>
      <c r="F107" s="315"/>
      <c r="G107" s="315"/>
      <c r="H107" s="318"/>
      <c r="I107" s="315"/>
      <c r="J107" s="315"/>
      <c r="K107" s="312"/>
    </row>
    <row r="108" spans="4:11" ht="25.5" x14ac:dyDescent="0.2">
      <c r="D108" s="312"/>
      <c r="E108" s="260" t="s">
        <v>185</v>
      </c>
      <c r="F108" s="315"/>
      <c r="G108" s="315"/>
      <c r="H108" s="318"/>
      <c r="I108" s="315"/>
      <c r="J108" s="315"/>
      <c r="K108" s="312"/>
    </row>
    <row r="109" spans="4:11" x14ac:dyDescent="0.2">
      <c r="D109" s="313"/>
      <c r="E109" s="260"/>
      <c r="F109" s="316"/>
      <c r="G109" s="316"/>
      <c r="H109" s="319"/>
      <c r="I109" s="316"/>
      <c r="J109" s="316"/>
      <c r="K109" s="313"/>
    </row>
    <row r="110" spans="4:11" x14ac:dyDescent="0.2">
      <c r="D110" s="311">
        <v>25</v>
      </c>
      <c r="E110" s="259"/>
      <c r="F110" s="314" t="s">
        <v>147</v>
      </c>
      <c r="G110" s="314" t="s">
        <v>147</v>
      </c>
      <c r="H110" s="317"/>
      <c r="I110" s="314" t="s">
        <v>141</v>
      </c>
      <c r="J110" s="314" t="s">
        <v>147</v>
      </c>
      <c r="K110" s="311"/>
    </row>
    <row r="111" spans="4:11" x14ac:dyDescent="0.2">
      <c r="D111" s="312"/>
      <c r="E111" s="264" t="s">
        <v>314</v>
      </c>
      <c r="F111" s="315"/>
      <c r="G111" s="315"/>
      <c r="H111" s="318"/>
      <c r="I111" s="315"/>
      <c r="J111" s="315"/>
      <c r="K111" s="312"/>
    </row>
    <row r="112" spans="4:11" x14ac:dyDescent="0.2">
      <c r="D112" s="312"/>
      <c r="E112" s="248" t="s">
        <v>190</v>
      </c>
      <c r="F112" s="315"/>
      <c r="G112" s="315"/>
      <c r="H112" s="318"/>
      <c r="I112" s="315"/>
      <c r="J112" s="315"/>
      <c r="K112" s="312"/>
    </row>
    <row r="113" spans="4:11" x14ac:dyDescent="0.2">
      <c r="D113" s="313"/>
      <c r="E113" s="296"/>
      <c r="F113" s="316"/>
      <c r="G113" s="316"/>
      <c r="H113" s="319"/>
      <c r="I113" s="316"/>
      <c r="J113" s="316"/>
      <c r="K113" s="313"/>
    </row>
    <row r="114" spans="4:11" x14ac:dyDescent="0.2">
      <c r="D114" s="311">
        <v>26</v>
      </c>
      <c r="E114" s="259"/>
      <c r="F114" s="314" t="s">
        <v>147</v>
      </c>
      <c r="G114" s="314" t="s">
        <v>147</v>
      </c>
      <c r="H114" s="317"/>
      <c r="I114" s="314" t="s">
        <v>141</v>
      </c>
      <c r="J114" s="314" t="s">
        <v>147</v>
      </c>
      <c r="K114" s="311"/>
    </row>
    <row r="115" spans="4:11" x14ac:dyDescent="0.2">
      <c r="D115" s="312"/>
      <c r="E115" s="264" t="s">
        <v>315</v>
      </c>
      <c r="F115" s="315"/>
      <c r="G115" s="315"/>
      <c r="H115" s="318"/>
      <c r="I115" s="315"/>
      <c r="J115" s="315"/>
      <c r="K115" s="312"/>
    </row>
    <row r="116" spans="4:11" ht="25.5" x14ac:dyDescent="0.2">
      <c r="D116" s="312"/>
      <c r="E116" s="260" t="s">
        <v>191</v>
      </c>
      <c r="F116" s="315"/>
      <c r="G116" s="315"/>
      <c r="H116" s="318"/>
      <c r="I116" s="315"/>
      <c r="J116" s="315"/>
      <c r="K116" s="312"/>
    </row>
    <row r="117" spans="4:11" x14ac:dyDescent="0.2">
      <c r="D117" s="313"/>
      <c r="E117" s="261"/>
      <c r="F117" s="316"/>
      <c r="G117" s="316"/>
      <c r="H117" s="319"/>
      <c r="I117" s="316"/>
      <c r="J117" s="316"/>
      <c r="K117" s="313"/>
    </row>
    <row r="118" spans="4:11" x14ac:dyDescent="0.2">
      <c r="D118" s="311">
        <v>27</v>
      </c>
      <c r="E118" s="259"/>
      <c r="F118" s="314" t="s">
        <v>147</v>
      </c>
      <c r="G118" s="314" t="s">
        <v>147</v>
      </c>
      <c r="H118" s="317"/>
      <c r="I118" s="314" t="s">
        <v>141</v>
      </c>
      <c r="J118" s="314" t="s">
        <v>147</v>
      </c>
      <c r="K118" s="311"/>
    </row>
    <row r="119" spans="4:11" x14ac:dyDescent="0.2">
      <c r="D119" s="312"/>
      <c r="E119" s="264" t="s">
        <v>316</v>
      </c>
      <c r="F119" s="315"/>
      <c r="G119" s="315"/>
      <c r="H119" s="318"/>
      <c r="I119" s="315"/>
      <c r="J119" s="315"/>
      <c r="K119" s="312"/>
    </row>
    <row r="120" spans="4:11" ht="38.25" x14ac:dyDescent="0.2">
      <c r="D120" s="312"/>
      <c r="E120" s="260" t="s">
        <v>193</v>
      </c>
      <c r="F120" s="315"/>
      <c r="G120" s="315"/>
      <c r="H120" s="318"/>
      <c r="I120" s="315"/>
      <c r="J120" s="315"/>
      <c r="K120" s="312"/>
    </row>
    <row r="121" spans="4:11" x14ac:dyDescent="0.2">
      <c r="D121" s="313"/>
      <c r="E121" s="261"/>
      <c r="F121" s="316"/>
      <c r="G121" s="316"/>
      <c r="H121" s="319"/>
      <c r="I121" s="316"/>
      <c r="J121" s="316"/>
      <c r="K121" s="313"/>
    </row>
    <row r="122" spans="4:11" x14ac:dyDescent="0.2">
      <c r="D122" s="311">
        <v>28</v>
      </c>
      <c r="E122" s="259"/>
      <c r="F122" s="314" t="s">
        <v>147</v>
      </c>
      <c r="G122" s="314" t="s">
        <v>147</v>
      </c>
      <c r="H122" s="317"/>
      <c r="I122" s="314" t="s">
        <v>141</v>
      </c>
      <c r="J122" s="314" t="s">
        <v>147</v>
      </c>
      <c r="K122" s="311"/>
    </row>
    <row r="123" spans="4:11" x14ac:dyDescent="0.2">
      <c r="D123" s="312"/>
      <c r="E123" s="264" t="s">
        <v>317</v>
      </c>
      <c r="F123" s="315"/>
      <c r="G123" s="315"/>
      <c r="H123" s="318"/>
      <c r="I123" s="315"/>
      <c r="J123" s="315"/>
      <c r="K123" s="312"/>
    </row>
    <row r="124" spans="4:11" ht="38.25" x14ac:dyDescent="0.2">
      <c r="D124" s="312"/>
      <c r="E124" s="137" t="s">
        <v>197</v>
      </c>
      <c r="F124" s="315"/>
      <c r="G124" s="315"/>
      <c r="H124" s="318"/>
      <c r="I124" s="315"/>
      <c r="J124" s="315"/>
      <c r="K124" s="312"/>
    </row>
    <row r="125" spans="4:11" x14ac:dyDescent="0.2">
      <c r="D125" s="313"/>
      <c r="E125" s="265"/>
      <c r="F125" s="316"/>
      <c r="G125" s="316"/>
      <c r="H125" s="319"/>
      <c r="I125" s="316"/>
      <c r="J125" s="316"/>
      <c r="K125" s="313"/>
    </row>
    <row r="126" spans="4:11" x14ac:dyDescent="0.2">
      <c r="D126" s="311">
        <v>29</v>
      </c>
      <c r="E126" s="259"/>
      <c r="F126" s="314" t="s">
        <v>147</v>
      </c>
      <c r="G126" s="314" t="s">
        <v>147</v>
      </c>
      <c r="H126" s="317"/>
      <c r="I126" s="314" t="s">
        <v>141</v>
      </c>
      <c r="J126" s="314" t="s">
        <v>147</v>
      </c>
      <c r="K126" s="311"/>
    </row>
    <row r="127" spans="4:11" x14ac:dyDescent="0.2">
      <c r="D127" s="312"/>
      <c r="E127" s="264" t="s">
        <v>318</v>
      </c>
      <c r="F127" s="315"/>
      <c r="G127" s="315"/>
      <c r="H127" s="318"/>
      <c r="I127" s="315"/>
      <c r="J127" s="315"/>
      <c r="K127" s="312"/>
    </row>
    <row r="128" spans="4:11" x14ac:dyDescent="0.2">
      <c r="D128" s="312"/>
      <c r="E128" s="260" t="s">
        <v>201</v>
      </c>
      <c r="F128" s="315"/>
      <c r="G128" s="315"/>
      <c r="H128" s="318"/>
      <c r="I128" s="315"/>
      <c r="J128" s="315"/>
      <c r="K128" s="312"/>
    </row>
    <row r="129" spans="4:11" x14ac:dyDescent="0.2">
      <c r="D129" s="313"/>
      <c r="E129" s="261"/>
      <c r="F129" s="316"/>
      <c r="G129" s="316"/>
      <c r="H129" s="319"/>
      <c r="I129" s="316"/>
      <c r="J129" s="316"/>
      <c r="K129" s="313"/>
    </row>
    <row r="130" spans="4:11" x14ac:dyDescent="0.2">
      <c r="D130" s="311">
        <v>30</v>
      </c>
      <c r="E130" s="266"/>
      <c r="F130" s="314" t="s">
        <v>147</v>
      </c>
      <c r="G130" s="314" t="s">
        <v>147</v>
      </c>
      <c r="H130" s="317"/>
      <c r="I130" s="314" t="s">
        <v>141</v>
      </c>
      <c r="J130" s="314" t="s">
        <v>147</v>
      </c>
      <c r="K130" s="311"/>
    </row>
    <row r="131" spans="4:11" x14ac:dyDescent="0.2">
      <c r="D131" s="312"/>
      <c r="E131" s="264" t="s">
        <v>319</v>
      </c>
      <c r="F131" s="315"/>
      <c r="G131" s="315"/>
      <c r="H131" s="318"/>
      <c r="I131" s="315"/>
      <c r="J131" s="315"/>
      <c r="K131" s="312"/>
    </row>
    <row r="132" spans="4:11" x14ac:dyDescent="0.2">
      <c r="D132" s="312"/>
      <c r="E132" s="138" t="s">
        <v>202</v>
      </c>
      <c r="F132" s="315"/>
      <c r="G132" s="315"/>
      <c r="H132" s="318"/>
      <c r="I132" s="315"/>
      <c r="J132" s="315"/>
      <c r="K132" s="312"/>
    </row>
    <row r="133" spans="4:11" x14ac:dyDescent="0.2">
      <c r="D133" s="313"/>
      <c r="E133" s="267"/>
      <c r="F133" s="316"/>
      <c r="G133" s="316"/>
      <c r="H133" s="319"/>
      <c r="I133" s="316"/>
      <c r="J133" s="316"/>
      <c r="K133" s="313"/>
    </row>
    <row r="134" spans="4:11" x14ac:dyDescent="0.2">
      <c r="D134" s="311">
        <v>31</v>
      </c>
      <c r="E134" s="266"/>
      <c r="F134" s="314" t="s">
        <v>147</v>
      </c>
      <c r="G134" s="314" t="s">
        <v>147</v>
      </c>
      <c r="H134" s="317"/>
      <c r="I134" s="314" t="s">
        <v>141</v>
      </c>
      <c r="J134" s="314" t="s">
        <v>147</v>
      </c>
      <c r="K134" s="311"/>
    </row>
    <row r="135" spans="4:11" x14ac:dyDescent="0.2">
      <c r="D135" s="312"/>
      <c r="E135" s="268" t="s">
        <v>320</v>
      </c>
      <c r="F135" s="315"/>
      <c r="G135" s="315"/>
      <c r="H135" s="318"/>
      <c r="I135" s="315"/>
      <c r="J135" s="315"/>
      <c r="K135" s="312"/>
    </row>
    <row r="136" spans="4:11" ht="25.5" x14ac:dyDescent="0.2">
      <c r="D136" s="312"/>
      <c r="E136" s="260" t="s">
        <v>204</v>
      </c>
      <c r="F136" s="315"/>
      <c r="G136" s="315"/>
      <c r="H136" s="318"/>
      <c r="I136" s="315"/>
      <c r="J136" s="315"/>
      <c r="K136" s="312"/>
    </row>
    <row r="137" spans="4:11" x14ac:dyDescent="0.2">
      <c r="D137" s="313"/>
      <c r="E137" s="267"/>
      <c r="F137" s="316"/>
      <c r="G137" s="316"/>
      <c r="H137" s="319"/>
      <c r="I137" s="316"/>
      <c r="J137" s="316"/>
      <c r="K137" s="313"/>
    </row>
    <row r="138" spans="4:11" x14ac:dyDescent="0.2">
      <c r="D138" s="311">
        <v>32</v>
      </c>
      <c r="E138" s="259"/>
      <c r="F138" s="314" t="s">
        <v>147</v>
      </c>
      <c r="G138" s="314" t="s">
        <v>147</v>
      </c>
      <c r="H138" s="317"/>
      <c r="I138" s="314" t="s">
        <v>141</v>
      </c>
      <c r="J138" s="314" t="s">
        <v>147</v>
      </c>
      <c r="K138" s="311"/>
    </row>
    <row r="139" spans="4:11" x14ac:dyDescent="0.2">
      <c r="D139" s="312"/>
      <c r="E139" s="268" t="s">
        <v>321</v>
      </c>
      <c r="F139" s="315"/>
      <c r="G139" s="315"/>
      <c r="H139" s="318"/>
      <c r="I139" s="315"/>
      <c r="J139" s="315"/>
      <c r="K139" s="312"/>
    </row>
    <row r="140" spans="4:11" ht="38.25" x14ac:dyDescent="0.2">
      <c r="D140" s="312"/>
      <c r="E140" s="248" t="s">
        <v>207</v>
      </c>
      <c r="F140" s="315"/>
      <c r="G140" s="315"/>
      <c r="H140" s="318"/>
      <c r="I140" s="315"/>
      <c r="J140" s="315"/>
      <c r="K140" s="312"/>
    </row>
    <row r="141" spans="4:11" x14ac:dyDescent="0.2">
      <c r="D141" s="313"/>
      <c r="E141" s="261"/>
      <c r="F141" s="316"/>
      <c r="G141" s="316"/>
      <c r="H141" s="319"/>
      <c r="I141" s="316"/>
      <c r="J141" s="316"/>
      <c r="K141" s="313"/>
    </row>
    <row r="142" spans="4:11" x14ac:dyDescent="0.2">
      <c r="D142" s="311">
        <v>33</v>
      </c>
      <c r="E142" s="297"/>
      <c r="F142" s="314" t="s">
        <v>147</v>
      </c>
      <c r="G142" s="314" t="s">
        <v>147</v>
      </c>
      <c r="H142" s="317"/>
      <c r="I142" s="314" t="s">
        <v>141</v>
      </c>
      <c r="J142" s="314" t="s">
        <v>147</v>
      </c>
      <c r="K142" s="311"/>
    </row>
    <row r="143" spans="4:11" x14ac:dyDescent="0.2">
      <c r="D143" s="312"/>
      <c r="E143" s="268" t="s">
        <v>322</v>
      </c>
      <c r="F143" s="315"/>
      <c r="G143" s="315"/>
      <c r="H143" s="318"/>
      <c r="I143" s="315"/>
      <c r="J143" s="315"/>
      <c r="K143" s="312"/>
    </row>
    <row r="144" spans="4:11" ht="38.25" x14ac:dyDescent="0.2">
      <c r="D144" s="312"/>
      <c r="E144" s="257" t="s">
        <v>211</v>
      </c>
      <c r="F144" s="315"/>
      <c r="G144" s="315"/>
      <c r="H144" s="318"/>
      <c r="I144" s="315"/>
      <c r="J144" s="315"/>
      <c r="K144" s="312"/>
    </row>
    <row r="145" spans="4:11" x14ac:dyDescent="0.2">
      <c r="D145" s="313"/>
      <c r="E145" s="258"/>
      <c r="F145" s="316"/>
      <c r="G145" s="316"/>
      <c r="H145" s="319"/>
      <c r="I145" s="316"/>
      <c r="J145" s="316"/>
      <c r="K145" s="313"/>
    </row>
    <row r="146" spans="4:11" x14ac:dyDescent="0.2">
      <c r="D146" s="311">
        <v>34</v>
      </c>
      <c r="E146" s="259"/>
      <c r="F146" s="314" t="s">
        <v>147</v>
      </c>
      <c r="G146" s="314" t="s">
        <v>147</v>
      </c>
      <c r="H146" s="317"/>
      <c r="I146" s="314" t="s">
        <v>141</v>
      </c>
      <c r="J146" s="314" t="s">
        <v>147</v>
      </c>
      <c r="K146" s="311"/>
    </row>
    <row r="147" spans="4:11" x14ac:dyDescent="0.2">
      <c r="D147" s="312"/>
      <c r="E147" s="268" t="s">
        <v>323</v>
      </c>
      <c r="F147" s="315"/>
      <c r="G147" s="315"/>
      <c r="H147" s="318"/>
      <c r="I147" s="315"/>
      <c r="J147" s="315"/>
      <c r="K147" s="312"/>
    </row>
    <row r="148" spans="4:11" ht="51" x14ac:dyDescent="0.2">
      <c r="D148" s="312"/>
      <c r="E148" s="260" t="s">
        <v>215</v>
      </c>
      <c r="F148" s="315"/>
      <c r="G148" s="315"/>
      <c r="H148" s="318"/>
      <c r="I148" s="315"/>
      <c r="J148" s="315"/>
      <c r="K148" s="312"/>
    </row>
    <row r="149" spans="4:11" x14ac:dyDescent="0.2">
      <c r="D149" s="313"/>
      <c r="E149" s="261"/>
      <c r="F149" s="316"/>
      <c r="G149" s="316"/>
      <c r="H149" s="319"/>
      <c r="I149" s="316"/>
      <c r="J149" s="316"/>
      <c r="K149" s="313"/>
    </row>
    <row r="150" spans="4:11" x14ac:dyDescent="0.2">
      <c r="D150" s="311">
        <v>35</v>
      </c>
      <c r="E150" s="259"/>
      <c r="F150" s="314" t="s">
        <v>147</v>
      </c>
      <c r="G150" s="314" t="s">
        <v>147</v>
      </c>
      <c r="H150" s="317"/>
      <c r="I150" s="314" t="s">
        <v>141</v>
      </c>
      <c r="J150" s="314" t="s">
        <v>147</v>
      </c>
      <c r="K150" s="311"/>
    </row>
    <row r="151" spans="4:11" x14ac:dyDescent="0.2">
      <c r="D151" s="312"/>
      <c r="E151" s="268" t="s">
        <v>324</v>
      </c>
      <c r="F151" s="315"/>
      <c r="G151" s="315"/>
      <c r="H151" s="318"/>
      <c r="I151" s="315"/>
      <c r="J151" s="315"/>
      <c r="K151" s="312"/>
    </row>
    <row r="152" spans="4:11" ht="51" x14ac:dyDescent="0.2">
      <c r="D152" s="312"/>
      <c r="E152" s="248" t="s">
        <v>222</v>
      </c>
      <c r="F152" s="315"/>
      <c r="G152" s="315"/>
      <c r="H152" s="318"/>
      <c r="I152" s="315"/>
      <c r="J152" s="315"/>
      <c r="K152" s="312"/>
    </row>
    <row r="153" spans="4:11" x14ac:dyDescent="0.2">
      <c r="D153" s="313"/>
      <c r="E153" s="261"/>
      <c r="F153" s="316"/>
      <c r="G153" s="316"/>
      <c r="H153" s="319"/>
      <c r="I153" s="316"/>
      <c r="J153" s="316"/>
      <c r="K153" s="313"/>
    </row>
    <row r="154" spans="4:11" x14ac:dyDescent="0.2">
      <c r="D154" s="311">
        <v>36</v>
      </c>
      <c r="E154" s="259"/>
      <c r="F154" s="314" t="s">
        <v>147</v>
      </c>
      <c r="G154" s="314" t="s">
        <v>147</v>
      </c>
      <c r="H154" s="317"/>
      <c r="I154" s="314" t="s">
        <v>141</v>
      </c>
      <c r="J154" s="314" t="s">
        <v>147</v>
      </c>
      <c r="K154" s="311"/>
    </row>
    <row r="155" spans="4:11" x14ac:dyDescent="0.2">
      <c r="D155" s="312"/>
      <c r="E155" s="268" t="s">
        <v>325</v>
      </c>
      <c r="F155" s="315"/>
      <c r="G155" s="315"/>
      <c r="H155" s="318"/>
      <c r="I155" s="315"/>
      <c r="J155" s="315"/>
      <c r="K155" s="312"/>
    </row>
    <row r="156" spans="4:11" ht="38.25" x14ac:dyDescent="0.2">
      <c r="D156" s="312"/>
      <c r="E156" s="248" t="s">
        <v>219</v>
      </c>
      <c r="F156" s="315"/>
      <c r="G156" s="315"/>
      <c r="H156" s="318"/>
      <c r="I156" s="315"/>
      <c r="J156" s="315"/>
      <c r="K156" s="312"/>
    </row>
    <row r="157" spans="4:11" x14ac:dyDescent="0.2">
      <c r="D157" s="313"/>
      <c r="E157" s="261"/>
      <c r="F157" s="316"/>
      <c r="G157" s="316"/>
      <c r="H157" s="319"/>
      <c r="I157" s="316"/>
      <c r="J157" s="316"/>
      <c r="K157" s="313"/>
    </row>
    <row r="158" spans="4:11" x14ac:dyDescent="0.2">
      <c r="D158" s="311">
        <v>37</v>
      </c>
      <c r="E158" s="259"/>
      <c r="F158" s="314" t="s">
        <v>147</v>
      </c>
      <c r="G158" s="314" t="s">
        <v>147</v>
      </c>
      <c r="H158" s="317"/>
      <c r="I158" s="314" t="s">
        <v>141</v>
      </c>
      <c r="J158" s="314" t="s">
        <v>147</v>
      </c>
      <c r="K158" s="311"/>
    </row>
    <row r="159" spans="4:11" x14ac:dyDescent="0.2">
      <c r="D159" s="312"/>
      <c r="E159" s="268" t="s">
        <v>326</v>
      </c>
      <c r="F159" s="315"/>
      <c r="G159" s="315"/>
      <c r="H159" s="318"/>
      <c r="I159" s="315"/>
      <c r="J159" s="315"/>
      <c r="K159" s="312"/>
    </row>
    <row r="160" spans="4:11" ht="51" x14ac:dyDescent="0.2">
      <c r="D160" s="312"/>
      <c r="E160" s="248" t="s">
        <v>226</v>
      </c>
      <c r="F160" s="315"/>
      <c r="G160" s="315"/>
      <c r="H160" s="318"/>
      <c r="I160" s="315"/>
      <c r="J160" s="315"/>
      <c r="K160" s="312"/>
    </row>
    <row r="161" spans="4:11" x14ac:dyDescent="0.2">
      <c r="D161" s="313"/>
      <c r="E161" s="261"/>
      <c r="F161" s="316"/>
      <c r="G161" s="316"/>
      <c r="H161" s="319"/>
      <c r="I161" s="316"/>
      <c r="J161" s="316"/>
      <c r="K161" s="313"/>
    </row>
    <row r="162" spans="4:11" x14ac:dyDescent="0.2">
      <c r="D162" s="311">
        <v>38</v>
      </c>
      <c r="E162" s="259"/>
      <c r="F162" s="314" t="s">
        <v>147</v>
      </c>
      <c r="G162" s="314" t="s">
        <v>147</v>
      </c>
      <c r="H162" s="317"/>
      <c r="I162" s="314" t="s">
        <v>141</v>
      </c>
      <c r="J162" s="314" t="s">
        <v>147</v>
      </c>
      <c r="K162" s="311"/>
    </row>
    <row r="163" spans="4:11" x14ac:dyDescent="0.2">
      <c r="D163" s="312"/>
      <c r="E163" s="268" t="s">
        <v>327</v>
      </c>
      <c r="F163" s="315"/>
      <c r="G163" s="315"/>
      <c r="H163" s="318"/>
      <c r="I163" s="315"/>
      <c r="J163" s="315"/>
      <c r="K163" s="312"/>
    </row>
    <row r="164" spans="4:11" ht="25.5" x14ac:dyDescent="0.2">
      <c r="D164" s="312"/>
      <c r="E164" s="262" t="s">
        <v>378</v>
      </c>
      <c r="F164" s="315"/>
      <c r="G164" s="315"/>
      <c r="H164" s="318"/>
      <c r="I164" s="315"/>
      <c r="J164" s="315"/>
      <c r="K164" s="312"/>
    </row>
    <row r="165" spans="4:11" x14ac:dyDescent="0.2">
      <c r="D165" s="313"/>
      <c r="E165" s="269"/>
      <c r="F165" s="316"/>
      <c r="G165" s="316"/>
      <c r="H165" s="319"/>
      <c r="I165" s="316"/>
      <c r="J165" s="316"/>
      <c r="K165" s="313"/>
    </row>
    <row r="166" spans="4:11" x14ac:dyDescent="0.2">
      <c r="D166" s="311">
        <v>39</v>
      </c>
      <c r="E166" s="260"/>
      <c r="F166" s="314" t="s">
        <v>147</v>
      </c>
      <c r="G166" s="314" t="s">
        <v>147</v>
      </c>
      <c r="H166" s="317"/>
      <c r="I166" s="314" t="s">
        <v>141</v>
      </c>
      <c r="J166" s="314" t="s">
        <v>147</v>
      </c>
      <c r="K166" s="311"/>
    </row>
    <row r="167" spans="4:11" x14ac:dyDescent="0.2">
      <c r="D167" s="312"/>
      <c r="E167" s="268" t="s">
        <v>328</v>
      </c>
      <c r="F167" s="315"/>
      <c r="G167" s="315"/>
      <c r="H167" s="318"/>
      <c r="I167" s="315"/>
      <c r="J167" s="315"/>
      <c r="K167" s="312"/>
    </row>
    <row r="168" spans="4:11" ht="25.5" x14ac:dyDescent="0.2">
      <c r="D168" s="312"/>
      <c r="E168" s="248" t="s">
        <v>233</v>
      </c>
      <c r="F168" s="315"/>
      <c r="G168" s="315"/>
      <c r="H168" s="318"/>
      <c r="I168" s="315"/>
      <c r="J168" s="315"/>
      <c r="K168" s="312"/>
    </row>
    <row r="169" spans="4:11" x14ac:dyDescent="0.2">
      <c r="D169" s="313"/>
      <c r="E169" s="261"/>
      <c r="F169" s="316"/>
      <c r="G169" s="316"/>
      <c r="H169" s="319"/>
      <c r="I169" s="316"/>
      <c r="J169" s="316"/>
      <c r="K169" s="313"/>
    </row>
    <row r="170" spans="4:11" x14ac:dyDescent="0.2">
      <c r="D170" s="311">
        <v>40</v>
      </c>
      <c r="E170" s="259"/>
      <c r="F170" s="314" t="s">
        <v>147</v>
      </c>
      <c r="G170" s="314" t="s">
        <v>147</v>
      </c>
      <c r="H170" s="317"/>
      <c r="I170" s="314" t="s">
        <v>141</v>
      </c>
      <c r="J170" s="314" t="s">
        <v>147</v>
      </c>
      <c r="K170" s="311"/>
    </row>
    <row r="171" spans="4:11" x14ac:dyDescent="0.2">
      <c r="D171" s="312"/>
      <c r="E171" s="268" t="s">
        <v>329</v>
      </c>
      <c r="F171" s="315"/>
      <c r="G171" s="315"/>
      <c r="H171" s="318"/>
      <c r="I171" s="315"/>
      <c r="J171" s="315"/>
      <c r="K171" s="312"/>
    </row>
    <row r="172" spans="4:11" ht="38.25" x14ac:dyDescent="0.2">
      <c r="D172" s="312"/>
      <c r="E172" s="248" t="s">
        <v>236</v>
      </c>
      <c r="F172" s="315"/>
      <c r="G172" s="315"/>
      <c r="H172" s="318"/>
      <c r="I172" s="315"/>
      <c r="J172" s="315"/>
      <c r="K172" s="312"/>
    </row>
    <row r="173" spans="4:11" x14ac:dyDescent="0.2">
      <c r="D173" s="313"/>
      <c r="E173" s="270"/>
      <c r="F173" s="316"/>
      <c r="G173" s="316"/>
      <c r="H173" s="319"/>
      <c r="I173" s="316"/>
      <c r="J173" s="316"/>
      <c r="K173" s="313"/>
    </row>
    <row r="174" spans="4:11" x14ac:dyDescent="0.2">
      <c r="D174" s="311">
        <v>41</v>
      </c>
      <c r="E174" s="259"/>
      <c r="F174" s="314" t="s">
        <v>147</v>
      </c>
      <c r="G174" s="314" t="s">
        <v>147</v>
      </c>
      <c r="H174" s="317"/>
      <c r="I174" s="314" t="s">
        <v>141</v>
      </c>
      <c r="J174" s="314" t="s">
        <v>147</v>
      </c>
      <c r="K174" s="311"/>
    </row>
    <row r="175" spans="4:11" x14ac:dyDescent="0.2">
      <c r="D175" s="312"/>
      <c r="E175" s="268" t="s">
        <v>330</v>
      </c>
      <c r="F175" s="315"/>
      <c r="G175" s="315"/>
      <c r="H175" s="318"/>
      <c r="I175" s="315"/>
      <c r="J175" s="315"/>
      <c r="K175" s="312"/>
    </row>
    <row r="176" spans="4:11" ht="63.75" x14ac:dyDescent="0.2">
      <c r="D176" s="312"/>
      <c r="E176" s="248" t="s">
        <v>239</v>
      </c>
      <c r="F176" s="315"/>
      <c r="G176" s="315"/>
      <c r="H176" s="318"/>
      <c r="I176" s="315"/>
      <c r="J176" s="315"/>
      <c r="K176" s="312"/>
    </row>
    <row r="177" spans="4:11" x14ac:dyDescent="0.2">
      <c r="D177" s="313"/>
      <c r="E177" s="261"/>
      <c r="F177" s="316"/>
      <c r="G177" s="316"/>
      <c r="H177" s="319"/>
      <c r="I177" s="316"/>
      <c r="J177" s="316"/>
      <c r="K177" s="313"/>
    </row>
    <row r="178" spans="4:11" x14ac:dyDescent="0.2">
      <c r="D178" s="311">
        <v>42</v>
      </c>
      <c r="E178" s="259"/>
      <c r="F178" s="314" t="s">
        <v>147</v>
      </c>
      <c r="G178" s="314" t="s">
        <v>147</v>
      </c>
      <c r="H178" s="317"/>
      <c r="I178" s="314" t="s">
        <v>141</v>
      </c>
      <c r="J178" s="314" t="s">
        <v>147</v>
      </c>
      <c r="K178" s="311"/>
    </row>
    <row r="179" spans="4:11" x14ac:dyDescent="0.2">
      <c r="D179" s="312"/>
      <c r="E179" s="268" t="s">
        <v>331</v>
      </c>
      <c r="F179" s="315"/>
      <c r="G179" s="315"/>
      <c r="H179" s="318"/>
      <c r="I179" s="315"/>
      <c r="J179" s="315"/>
      <c r="K179" s="312"/>
    </row>
    <row r="180" spans="4:11" ht="25.5" x14ac:dyDescent="0.2">
      <c r="D180" s="312"/>
      <c r="E180" s="248" t="s">
        <v>243</v>
      </c>
      <c r="F180" s="315"/>
      <c r="G180" s="315"/>
      <c r="H180" s="318"/>
      <c r="I180" s="315"/>
      <c r="J180" s="315"/>
      <c r="K180" s="312"/>
    </row>
    <row r="181" spans="4:11" x14ac:dyDescent="0.2">
      <c r="D181" s="313"/>
      <c r="E181" s="261"/>
      <c r="F181" s="316"/>
      <c r="G181" s="316"/>
      <c r="H181" s="319"/>
      <c r="I181" s="316"/>
      <c r="J181" s="316"/>
      <c r="K181" s="313"/>
    </row>
    <row r="182" spans="4:11" x14ac:dyDescent="0.2">
      <c r="D182" s="311">
        <v>43</v>
      </c>
      <c r="E182" s="259"/>
      <c r="F182" s="314" t="s">
        <v>147</v>
      </c>
      <c r="G182" s="314" t="s">
        <v>147</v>
      </c>
      <c r="H182" s="317"/>
      <c r="I182" s="314" t="s">
        <v>141</v>
      </c>
      <c r="J182" s="314" t="s">
        <v>147</v>
      </c>
      <c r="K182" s="311"/>
    </row>
    <row r="183" spans="4:11" x14ac:dyDescent="0.2">
      <c r="D183" s="312"/>
      <c r="E183" s="268" t="s">
        <v>333</v>
      </c>
      <c r="F183" s="315"/>
      <c r="G183" s="315"/>
      <c r="H183" s="318"/>
      <c r="I183" s="315"/>
      <c r="J183" s="315"/>
      <c r="K183" s="312"/>
    </row>
    <row r="184" spans="4:11" ht="38.25" x14ac:dyDescent="0.2">
      <c r="D184" s="312"/>
      <c r="E184" s="248" t="s">
        <v>246</v>
      </c>
      <c r="F184" s="315"/>
      <c r="G184" s="315"/>
      <c r="H184" s="318"/>
      <c r="I184" s="315"/>
      <c r="J184" s="315"/>
      <c r="K184" s="312"/>
    </row>
    <row r="185" spans="4:11" x14ac:dyDescent="0.2">
      <c r="D185" s="313"/>
      <c r="E185" s="270"/>
      <c r="F185" s="316"/>
      <c r="G185" s="316"/>
      <c r="H185" s="319"/>
      <c r="I185" s="316"/>
      <c r="J185" s="316"/>
      <c r="K185" s="313"/>
    </row>
    <row r="186" spans="4:11" x14ac:dyDescent="0.2">
      <c r="D186" s="311">
        <v>44</v>
      </c>
      <c r="E186" s="259"/>
      <c r="F186" s="314" t="s">
        <v>147</v>
      </c>
      <c r="G186" s="314" t="s">
        <v>147</v>
      </c>
      <c r="H186" s="317"/>
      <c r="I186" s="314" t="s">
        <v>141</v>
      </c>
      <c r="J186" s="314" t="s">
        <v>147</v>
      </c>
      <c r="K186" s="311"/>
    </row>
    <row r="187" spans="4:11" x14ac:dyDescent="0.2">
      <c r="D187" s="312"/>
      <c r="E187" s="268" t="s">
        <v>332</v>
      </c>
      <c r="F187" s="315"/>
      <c r="G187" s="315"/>
      <c r="H187" s="318"/>
      <c r="I187" s="315"/>
      <c r="J187" s="315"/>
      <c r="K187" s="312"/>
    </row>
    <row r="188" spans="4:11" ht="25.5" x14ac:dyDescent="0.2">
      <c r="D188" s="312"/>
      <c r="E188" s="248" t="s">
        <v>288</v>
      </c>
      <c r="F188" s="315"/>
      <c r="G188" s="315"/>
      <c r="H188" s="318"/>
      <c r="I188" s="315"/>
      <c r="J188" s="315"/>
      <c r="K188" s="312"/>
    </row>
    <row r="189" spans="4:11" x14ac:dyDescent="0.2">
      <c r="D189" s="313"/>
      <c r="E189" s="261"/>
      <c r="F189" s="316"/>
      <c r="G189" s="316"/>
      <c r="H189" s="319"/>
      <c r="I189" s="316"/>
      <c r="J189" s="316"/>
      <c r="K189" s="313"/>
    </row>
    <row r="190" spans="4:11" x14ac:dyDescent="0.2">
      <c r="D190" s="311">
        <v>45</v>
      </c>
      <c r="E190" s="259"/>
      <c r="F190" s="314" t="s">
        <v>147</v>
      </c>
      <c r="G190" s="314" t="s">
        <v>147</v>
      </c>
      <c r="H190" s="317"/>
      <c r="I190" s="314" t="s">
        <v>141</v>
      </c>
      <c r="J190" s="314" t="s">
        <v>147</v>
      </c>
      <c r="K190" s="311"/>
    </row>
    <row r="191" spans="4:11" x14ac:dyDescent="0.2">
      <c r="D191" s="312"/>
      <c r="E191" s="268" t="s">
        <v>334</v>
      </c>
      <c r="F191" s="315"/>
      <c r="G191" s="315"/>
      <c r="H191" s="318"/>
      <c r="I191" s="315"/>
      <c r="J191" s="315"/>
      <c r="K191" s="312"/>
    </row>
    <row r="192" spans="4:11" ht="25.5" x14ac:dyDescent="0.2">
      <c r="D192" s="312"/>
      <c r="E192" s="248" t="s">
        <v>249</v>
      </c>
      <c r="F192" s="315"/>
      <c r="G192" s="315"/>
      <c r="H192" s="318"/>
      <c r="I192" s="315"/>
      <c r="J192" s="315"/>
      <c r="K192" s="312"/>
    </row>
    <row r="193" spans="4:11" x14ac:dyDescent="0.2">
      <c r="D193" s="313"/>
      <c r="E193" s="261"/>
      <c r="F193" s="316"/>
      <c r="G193" s="316"/>
      <c r="H193" s="319"/>
      <c r="I193" s="316"/>
      <c r="J193" s="316"/>
      <c r="K193" s="313"/>
    </row>
    <row r="194" spans="4:11" x14ac:dyDescent="0.2">
      <c r="D194" s="311">
        <v>46</v>
      </c>
      <c r="E194" s="259"/>
      <c r="F194" s="314" t="s">
        <v>147</v>
      </c>
      <c r="G194" s="314" t="s">
        <v>147</v>
      </c>
      <c r="H194" s="317"/>
      <c r="I194" s="314" t="s">
        <v>141</v>
      </c>
      <c r="J194" s="314" t="s">
        <v>147</v>
      </c>
      <c r="K194" s="311"/>
    </row>
    <row r="195" spans="4:11" x14ac:dyDescent="0.2">
      <c r="D195" s="312"/>
      <c r="E195" s="268" t="s">
        <v>335</v>
      </c>
      <c r="F195" s="315"/>
      <c r="G195" s="315"/>
      <c r="H195" s="318"/>
      <c r="I195" s="315"/>
      <c r="J195" s="315"/>
      <c r="K195" s="312"/>
    </row>
    <row r="196" spans="4:11" ht="25.5" x14ac:dyDescent="0.2">
      <c r="D196" s="312"/>
      <c r="E196" s="248" t="s">
        <v>252</v>
      </c>
      <c r="F196" s="315"/>
      <c r="G196" s="315"/>
      <c r="H196" s="318"/>
      <c r="I196" s="315"/>
      <c r="J196" s="315"/>
      <c r="K196" s="312"/>
    </row>
    <row r="197" spans="4:11" x14ac:dyDescent="0.2">
      <c r="D197" s="313"/>
      <c r="E197" s="261"/>
      <c r="F197" s="316"/>
      <c r="G197" s="316"/>
      <c r="H197" s="319"/>
      <c r="I197" s="316"/>
      <c r="J197" s="316"/>
      <c r="K197" s="313"/>
    </row>
    <row r="198" spans="4:11" x14ac:dyDescent="0.2">
      <c r="D198" s="311">
        <v>47</v>
      </c>
      <c r="E198" s="259"/>
      <c r="F198" s="314" t="s">
        <v>147</v>
      </c>
      <c r="G198" s="314" t="s">
        <v>147</v>
      </c>
      <c r="H198" s="317"/>
      <c r="I198" s="314" t="s">
        <v>141</v>
      </c>
      <c r="J198" s="314" t="s">
        <v>147</v>
      </c>
      <c r="K198" s="311"/>
    </row>
    <row r="199" spans="4:11" x14ac:dyDescent="0.2">
      <c r="D199" s="312"/>
      <c r="E199" s="268" t="s">
        <v>336</v>
      </c>
      <c r="F199" s="315"/>
      <c r="G199" s="315"/>
      <c r="H199" s="318"/>
      <c r="I199" s="315"/>
      <c r="J199" s="315"/>
      <c r="K199" s="312"/>
    </row>
    <row r="200" spans="4:11" x14ac:dyDescent="0.2">
      <c r="D200" s="312"/>
      <c r="E200" s="248" t="s">
        <v>253</v>
      </c>
      <c r="F200" s="315"/>
      <c r="G200" s="315"/>
      <c r="H200" s="318"/>
      <c r="I200" s="315"/>
      <c r="J200" s="315"/>
      <c r="K200" s="312"/>
    </row>
    <row r="201" spans="4:11" x14ac:dyDescent="0.2">
      <c r="D201" s="313"/>
      <c r="E201" s="261"/>
      <c r="F201" s="316"/>
      <c r="G201" s="316"/>
      <c r="H201" s="319"/>
      <c r="I201" s="316"/>
      <c r="J201" s="316"/>
      <c r="K201" s="313"/>
    </row>
    <row r="202" spans="4:11" x14ac:dyDescent="0.2">
      <c r="D202" s="311">
        <v>48</v>
      </c>
      <c r="E202" s="259"/>
      <c r="F202" s="314" t="s">
        <v>147</v>
      </c>
      <c r="G202" s="314" t="s">
        <v>147</v>
      </c>
      <c r="H202" s="317"/>
      <c r="I202" s="314" t="s">
        <v>141</v>
      </c>
      <c r="J202" s="314" t="s">
        <v>147</v>
      </c>
      <c r="K202" s="311"/>
    </row>
    <row r="203" spans="4:11" x14ac:dyDescent="0.2">
      <c r="D203" s="312"/>
      <c r="E203" s="268" t="s">
        <v>337</v>
      </c>
      <c r="F203" s="315"/>
      <c r="G203" s="315"/>
      <c r="H203" s="318"/>
      <c r="I203" s="315"/>
      <c r="J203" s="315"/>
      <c r="K203" s="312"/>
    </row>
    <row r="204" spans="4:11" x14ac:dyDescent="0.2">
      <c r="D204" s="312"/>
      <c r="E204" s="248" t="s">
        <v>254</v>
      </c>
      <c r="F204" s="315"/>
      <c r="G204" s="315"/>
      <c r="H204" s="318"/>
      <c r="I204" s="315"/>
      <c r="J204" s="315"/>
      <c r="K204" s="312"/>
    </row>
    <row r="205" spans="4:11" x14ac:dyDescent="0.2">
      <c r="D205" s="313"/>
      <c r="E205" s="261"/>
      <c r="F205" s="316"/>
      <c r="G205" s="316"/>
      <c r="H205" s="319"/>
      <c r="I205" s="316"/>
      <c r="J205" s="316"/>
      <c r="K205" s="313"/>
    </row>
    <row r="206" spans="4:11" x14ac:dyDescent="0.2">
      <c r="D206" s="311">
        <v>49</v>
      </c>
      <c r="E206" s="259"/>
      <c r="F206" s="314" t="s">
        <v>147</v>
      </c>
      <c r="G206" s="314" t="s">
        <v>147</v>
      </c>
      <c r="H206" s="317"/>
      <c r="I206" s="314" t="s">
        <v>141</v>
      </c>
      <c r="J206" s="314" t="s">
        <v>147</v>
      </c>
      <c r="K206" s="311"/>
    </row>
    <row r="207" spans="4:11" x14ac:dyDescent="0.2">
      <c r="D207" s="312"/>
      <c r="E207" s="271" t="s">
        <v>338</v>
      </c>
      <c r="F207" s="315"/>
      <c r="G207" s="315"/>
      <c r="H207" s="318"/>
      <c r="I207" s="315"/>
      <c r="J207" s="315"/>
      <c r="K207" s="312"/>
    </row>
    <row r="208" spans="4:11" ht="25.5" x14ac:dyDescent="0.2">
      <c r="D208" s="312"/>
      <c r="E208" s="272" t="s">
        <v>256</v>
      </c>
      <c r="F208" s="315"/>
      <c r="G208" s="315"/>
      <c r="H208" s="318"/>
      <c r="I208" s="315"/>
      <c r="J208" s="315"/>
      <c r="K208" s="312"/>
    </row>
    <row r="209" spans="4:11" x14ac:dyDescent="0.2">
      <c r="D209" s="313"/>
      <c r="E209" s="270"/>
      <c r="F209" s="316"/>
      <c r="G209" s="316"/>
      <c r="H209" s="319"/>
      <c r="I209" s="316"/>
      <c r="J209" s="316"/>
      <c r="K209" s="313"/>
    </row>
    <row r="210" spans="4:11" x14ac:dyDescent="0.2">
      <c r="D210" s="311">
        <v>50</v>
      </c>
      <c r="E210" s="260"/>
      <c r="F210" s="314" t="s">
        <v>147</v>
      </c>
      <c r="G210" s="314" t="s">
        <v>147</v>
      </c>
      <c r="H210" s="317"/>
      <c r="I210" s="314" t="s">
        <v>141</v>
      </c>
      <c r="J210" s="314" t="s">
        <v>147</v>
      </c>
      <c r="K210" s="311"/>
    </row>
    <row r="211" spans="4:11" x14ac:dyDescent="0.2">
      <c r="D211" s="312"/>
      <c r="E211" s="271" t="s">
        <v>339</v>
      </c>
      <c r="F211" s="315"/>
      <c r="G211" s="315"/>
      <c r="H211" s="318"/>
      <c r="I211" s="315"/>
      <c r="J211" s="315"/>
      <c r="K211" s="312"/>
    </row>
    <row r="212" spans="4:11" x14ac:dyDescent="0.2">
      <c r="D212" s="312"/>
      <c r="E212" s="137" t="s">
        <v>257</v>
      </c>
      <c r="F212" s="315"/>
      <c r="G212" s="315"/>
      <c r="H212" s="318"/>
      <c r="I212" s="315"/>
      <c r="J212" s="315"/>
      <c r="K212" s="312"/>
    </row>
    <row r="213" spans="4:11" x14ac:dyDescent="0.2">
      <c r="D213" s="313"/>
      <c r="E213" s="261"/>
      <c r="F213" s="316"/>
      <c r="G213" s="316"/>
      <c r="H213" s="319"/>
      <c r="I213" s="316"/>
      <c r="J213" s="316"/>
      <c r="K213" s="313"/>
    </row>
    <row r="214" spans="4:11" x14ac:dyDescent="0.2">
      <c r="D214" s="311">
        <v>51</v>
      </c>
      <c r="E214" s="259"/>
      <c r="F214" s="314" t="s">
        <v>147</v>
      </c>
      <c r="G214" s="314" t="s">
        <v>147</v>
      </c>
      <c r="H214" s="317"/>
      <c r="I214" s="314" t="s">
        <v>141</v>
      </c>
      <c r="J214" s="314" t="s">
        <v>147</v>
      </c>
      <c r="K214" s="311"/>
    </row>
    <row r="215" spans="4:11" x14ac:dyDescent="0.2">
      <c r="D215" s="312"/>
      <c r="E215" s="271" t="s">
        <v>340</v>
      </c>
      <c r="F215" s="315"/>
      <c r="G215" s="315"/>
      <c r="H215" s="318"/>
      <c r="I215" s="315"/>
      <c r="J215" s="315"/>
      <c r="K215" s="312"/>
    </row>
    <row r="216" spans="4:11" x14ac:dyDescent="0.2">
      <c r="D216" s="312"/>
      <c r="E216" s="248" t="s">
        <v>258</v>
      </c>
      <c r="F216" s="315"/>
      <c r="G216" s="315"/>
      <c r="H216" s="318"/>
      <c r="I216" s="315"/>
      <c r="J216" s="315"/>
      <c r="K216" s="312"/>
    </row>
    <row r="217" spans="4:11" x14ac:dyDescent="0.2">
      <c r="D217" s="313"/>
      <c r="E217" s="261"/>
      <c r="F217" s="316"/>
      <c r="G217" s="316"/>
      <c r="H217" s="319"/>
      <c r="I217" s="316"/>
      <c r="J217" s="316"/>
      <c r="K217" s="313"/>
    </row>
    <row r="218" spans="4:11" x14ac:dyDescent="0.2">
      <c r="D218" s="311">
        <v>52</v>
      </c>
      <c r="E218" s="259"/>
      <c r="F218" s="314" t="s">
        <v>147</v>
      </c>
      <c r="G218" s="314" t="s">
        <v>147</v>
      </c>
      <c r="H218" s="317"/>
      <c r="I218" s="314" t="s">
        <v>141</v>
      </c>
      <c r="J218" s="314" t="s">
        <v>147</v>
      </c>
      <c r="K218" s="311"/>
    </row>
    <row r="219" spans="4:11" x14ac:dyDescent="0.2">
      <c r="D219" s="312"/>
      <c r="E219" s="271" t="s">
        <v>341</v>
      </c>
      <c r="F219" s="315"/>
      <c r="G219" s="315"/>
      <c r="H219" s="318"/>
      <c r="I219" s="315"/>
      <c r="J219" s="315"/>
      <c r="K219" s="312"/>
    </row>
    <row r="220" spans="4:11" ht="25.5" x14ac:dyDescent="0.2">
      <c r="D220" s="312"/>
      <c r="E220" s="248" t="s">
        <v>259</v>
      </c>
      <c r="F220" s="315"/>
      <c r="G220" s="315"/>
      <c r="H220" s="318"/>
      <c r="I220" s="315"/>
      <c r="J220" s="315"/>
      <c r="K220" s="312"/>
    </row>
    <row r="221" spans="4:11" x14ac:dyDescent="0.2">
      <c r="D221" s="313"/>
      <c r="E221" s="261"/>
      <c r="F221" s="316"/>
      <c r="G221" s="316"/>
      <c r="H221" s="319"/>
      <c r="I221" s="316"/>
      <c r="J221" s="316"/>
      <c r="K221" s="313"/>
    </row>
    <row r="222" spans="4:11" x14ac:dyDescent="0.2">
      <c r="D222" s="311">
        <v>53</v>
      </c>
      <c r="E222" s="297"/>
      <c r="F222" s="314" t="s">
        <v>147</v>
      </c>
      <c r="G222" s="314" t="s">
        <v>147</v>
      </c>
      <c r="H222" s="317"/>
      <c r="I222" s="314" t="s">
        <v>141</v>
      </c>
      <c r="J222" s="314" t="s">
        <v>147</v>
      </c>
      <c r="K222" s="311"/>
    </row>
    <row r="223" spans="4:11" x14ac:dyDescent="0.2">
      <c r="D223" s="312"/>
      <c r="E223" s="271" t="s">
        <v>342</v>
      </c>
      <c r="F223" s="315"/>
      <c r="G223" s="315"/>
      <c r="H223" s="318"/>
      <c r="I223" s="315"/>
      <c r="J223" s="315"/>
      <c r="K223" s="312"/>
    </row>
    <row r="224" spans="4:11" ht="38.25" x14ac:dyDescent="0.2">
      <c r="D224" s="312"/>
      <c r="E224" s="248" t="s">
        <v>261</v>
      </c>
      <c r="F224" s="315"/>
      <c r="G224" s="315"/>
      <c r="H224" s="318"/>
      <c r="I224" s="315"/>
      <c r="J224" s="315"/>
      <c r="K224" s="312"/>
    </row>
    <row r="225" spans="4:11" x14ac:dyDescent="0.2">
      <c r="D225" s="313"/>
      <c r="E225" s="258"/>
      <c r="F225" s="316"/>
      <c r="G225" s="316"/>
      <c r="H225" s="319"/>
      <c r="I225" s="316"/>
      <c r="J225" s="316"/>
      <c r="K225" s="313"/>
    </row>
    <row r="226" spans="4:11" x14ac:dyDescent="0.2">
      <c r="D226" s="311">
        <v>54</v>
      </c>
      <c r="E226" s="259"/>
      <c r="F226" s="314" t="s">
        <v>147</v>
      </c>
      <c r="G226" s="314" t="s">
        <v>147</v>
      </c>
      <c r="H226" s="317"/>
      <c r="I226" s="314" t="s">
        <v>141</v>
      </c>
      <c r="J226" s="314" t="s">
        <v>147</v>
      </c>
      <c r="K226" s="311"/>
    </row>
    <row r="227" spans="4:11" x14ac:dyDescent="0.2">
      <c r="D227" s="312"/>
      <c r="E227" s="271" t="s">
        <v>343</v>
      </c>
      <c r="F227" s="315"/>
      <c r="G227" s="315"/>
      <c r="H227" s="318"/>
      <c r="I227" s="315"/>
      <c r="J227" s="315"/>
      <c r="K227" s="312"/>
    </row>
    <row r="228" spans="4:11" ht="25.5" x14ac:dyDescent="0.2">
      <c r="D228" s="312"/>
      <c r="E228" s="260" t="s">
        <v>264</v>
      </c>
      <c r="F228" s="315"/>
      <c r="G228" s="315"/>
      <c r="H228" s="318"/>
      <c r="I228" s="315"/>
      <c r="J228" s="315"/>
      <c r="K228" s="312"/>
    </row>
    <row r="229" spans="4:11" x14ac:dyDescent="0.2">
      <c r="D229" s="313"/>
      <c r="E229" s="261"/>
      <c r="F229" s="316"/>
      <c r="G229" s="316"/>
      <c r="H229" s="319"/>
      <c r="I229" s="316"/>
      <c r="J229" s="316"/>
      <c r="K229" s="313"/>
    </row>
    <row r="230" spans="4:11" x14ac:dyDescent="0.2">
      <c r="D230" s="311">
        <v>55</v>
      </c>
      <c r="E230" s="259"/>
      <c r="F230" s="314" t="s">
        <v>147</v>
      </c>
      <c r="G230" s="314" t="s">
        <v>147</v>
      </c>
      <c r="H230" s="317"/>
      <c r="I230" s="314" t="s">
        <v>141</v>
      </c>
      <c r="J230" s="314" t="s">
        <v>147</v>
      </c>
      <c r="K230" s="311"/>
    </row>
    <row r="231" spans="4:11" x14ac:dyDescent="0.2">
      <c r="D231" s="312"/>
      <c r="E231" s="271" t="s">
        <v>344</v>
      </c>
      <c r="F231" s="315"/>
      <c r="G231" s="315"/>
      <c r="H231" s="318"/>
      <c r="I231" s="315"/>
      <c r="J231" s="315"/>
      <c r="K231" s="312"/>
    </row>
    <row r="232" spans="4:11" ht="25.5" x14ac:dyDescent="0.2">
      <c r="D232" s="312"/>
      <c r="E232" s="263" t="s">
        <v>289</v>
      </c>
      <c r="F232" s="315"/>
      <c r="G232" s="315"/>
      <c r="H232" s="318"/>
      <c r="I232" s="315"/>
      <c r="J232" s="315"/>
      <c r="K232" s="312"/>
    </row>
    <row r="233" spans="4:11" x14ac:dyDescent="0.2">
      <c r="D233" s="313"/>
      <c r="E233" s="261"/>
      <c r="F233" s="316"/>
      <c r="G233" s="316"/>
      <c r="H233" s="319"/>
      <c r="I233" s="316"/>
      <c r="J233" s="316"/>
      <c r="K233" s="313"/>
    </row>
    <row r="234" spans="4:11" x14ac:dyDescent="0.2">
      <c r="D234" s="311">
        <v>56</v>
      </c>
      <c r="E234" s="259"/>
      <c r="F234" s="314" t="s">
        <v>147</v>
      </c>
      <c r="G234" s="314" t="s">
        <v>147</v>
      </c>
      <c r="H234" s="317"/>
      <c r="I234" s="314" t="s">
        <v>141</v>
      </c>
      <c r="J234" s="314" t="s">
        <v>147</v>
      </c>
      <c r="K234" s="311"/>
    </row>
    <row r="235" spans="4:11" x14ac:dyDescent="0.2">
      <c r="D235" s="312"/>
      <c r="E235" s="263" t="s">
        <v>345</v>
      </c>
      <c r="F235" s="315"/>
      <c r="G235" s="315"/>
      <c r="H235" s="318"/>
      <c r="I235" s="315"/>
      <c r="J235" s="315"/>
      <c r="K235" s="312"/>
    </row>
    <row r="236" spans="4:11" x14ac:dyDescent="0.2">
      <c r="D236" s="312"/>
      <c r="E236" s="263" t="s">
        <v>357</v>
      </c>
      <c r="F236" s="315"/>
      <c r="G236" s="315"/>
      <c r="H236" s="318"/>
      <c r="I236" s="315"/>
      <c r="J236" s="315"/>
      <c r="K236" s="312"/>
    </row>
    <row r="237" spans="4:11" x14ac:dyDescent="0.2">
      <c r="D237" s="313"/>
      <c r="E237" s="261"/>
      <c r="F237" s="316"/>
      <c r="G237" s="316"/>
      <c r="H237" s="319"/>
      <c r="I237" s="316"/>
      <c r="J237" s="316"/>
      <c r="K237" s="313"/>
    </row>
    <row r="238" spans="4:11" x14ac:dyDescent="0.2">
      <c r="D238" s="311">
        <v>57</v>
      </c>
      <c r="E238" s="259"/>
      <c r="F238" s="314" t="s">
        <v>147</v>
      </c>
      <c r="G238" s="314" t="s">
        <v>147</v>
      </c>
      <c r="H238" s="317"/>
      <c r="I238" s="314" t="s">
        <v>141</v>
      </c>
      <c r="J238" s="314" t="s">
        <v>147</v>
      </c>
      <c r="K238" s="311"/>
    </row>
    <row r="239" spans="4:11" x14ac:dyDescent="0.2">
      <c r="D239" s="312"/>
      <c r="E239" s="263" t="s">
        <v>379</v>
      </c>
      <c r="F239" s="315"/>
      <c r="G239" s="315"/>
      <c r="H239" s="318"/>
      <c r="I239" s="315"/>
      <c r="J239" s="315"/>
      <c r="K239" s="312"/>
    </row>
    <row r="240" spans="4:11" ht="25.5" x14ac:dyDescent="0.2">
      <c r="D240" s="312"/>
      <c r="E240" s="263" t="s">
        <v>382</v>
      </c>
      <c r="F240" s="315"/>
      <c r="G240" s="315"/>
      <c r="H240" s="318"/>
      <c r="I240" s="315"/>
      <c r="J240" s="315"/>
      <c r="K240" s="312"/>
    </row>
    <row r="241" spans="4:11" x14ac:dyDescent="0.2">
      <c r="D241" s="313"/>
      <c r="E241" s="261"/>
      <c r="F241" s="316"/>
      <c r="G241" s="316"/>
      <c r="H241" s="319"/>
      <c r="I241" s="316"/>
      <c r="J241" s="316"/>
      <c r="K241" s="313"/>
    </row>
    <row r="242" spans="4:11" x14ac:dyDescent="0.2">
      <c r="D242" s="311">
        <v>58</v>
      </c>
      <c r="E242" s="259"/>
      <c r="F242" s="314" t="s">
        <v>147</v>
      </c>
      <c r="G242" s="314" t="s">
        <v>147</v>
      </c>
      <c r="H242" s="317"/>
      <c r="I242" s="314" t="s">
        <v>141</v>
      </c>
      <c r="J242" s="314" t="s">
        <v>147</v>
      </c>
      <c r="K242" s="311"/>
    </row>
    <row r="243" spans="4:11" x14ac:dyDescent="0.2">
      <c r="D243" s="312"/>
      <c r="E243" s="263" t="s">
        <v>346</v>
      </c>
      <c r="F243" s="315"/>
      <c r="G243" s="315"/>
      <c r="H243" s="318"/>
      <c r="I243" s="315"/>
      <c r="J243" s="315"/>
      <c r="K243" s="312"/>
    </row>
    <row r="244" spans="4:11" ht="25.5" x14ac:dyDescent="0.2">
      <c r="D244" s="312"/>
      <c r="E244" s="260" t="s">
        <v>269</v>
      </c>
      <c r="F244" s="315"/>
      <c r="G244" s="315"/>
      <c r="H244" s="318"/>
      <c r="I244" s="315"/>
      <c r="J244" s="315"/>
      <c r="K244" s="312"/>
    </row>
    <row r="245" spans="4:11" x14ac:dyDescent="0.2">
      <c r="D245" s="313"/>
      <c r="E245" s="261"/>
      <c r="F245" s="316"/>
      <c r="G245" s="316"/>
      <c r="H245" s="319"/>
      <c r="I245" s="316"/>
      <c r="J245" s="316"/>
      <c r="K245" s="313"/>
    </row>
    <row r="246" spans="4:11" x14ac:dyDescent="0.2">
      <c r="D246" s="311">
        <v>59</v>
      </c>
      <c r="E246" s="259"/>
      <c r="F246" s="314" t="s">
        <v>147</v>
      </c>
      <c r="G246" s="314" t="s">
        <v>147</v>
      </c>
      <c r="H246" s="317"/>
      <c r="I246" s="314" t="s">
        <v>141</v>
      </c>
      <c r="J246" s="314" t="s">
        <v>147</v>
      </c>
      <c r="K246" s="311"/>
    </row>
    <row r="247" spans="4:11" x14ac:dyDescent="0.2">
      <c r="D247" s="312"/>
      <c r="E247" s="263" t="s">
        <v>347</v>
      </c>
      <c r="F247" s="315"/>
      <c r="G247" s="315"/>
      <c r="H247" s="318"/>
      <c r="I247" s="315"/>
      <c r="J247" s="315"/>
      <c r="K247" s="312"/>
    </row>
    <row r="248" spans="4:11" ht="38.25" x14ac:dyDescent="0.2">
      <c r="D248" s="312"/>
      <c r="E248" s="260" t="s">
        <v>270</v>
      </c>
      <c r="F248" s="315"/>
      <c r="G248" s="315"/>
      <c r="H248" s="318"/>
      <c r="I248" s="315"/>
      <c r="J248" s="315"/>
      <c r="K248" s="312"/>
    </row>
    <row r="249" spans="4:11" x14ac:dyDescent="0.2">
      <c r="D249" s="313"/>
      <c r="E249" s="261"/>
      <c r="F249" s="316"/>
      <c r="G249" s="316"/>
      <c r="H249" s="319"/>
      <c r="I249" s="316"/>
      <c r="J249" s="316"/>
      <c r="K249" s="313"/>
    </row>
    <row r="250" spans="4:11" x14ac:dyDescent="0.2">
      <c r="D250" s="311">
        <v>60</v>
      </c>
      <c r="E250" s="259"/>
      <c r="F250" s="314" t="s">
        <v>147</v>
      </c>
      <c r="G250" s="314" t="s">
        <v>147</v>
      </c>
      <c r="H250" s="317"/>
      <c r="I250" s="314" t="s">
        <v>141</v>
      </c>
      <c r="J250" s="314" t="s">
        <v>147</v>
      </c>
      <c r="K250" s="311"/>
    </row>
    <row r="251" spans="4:11" x14ac:dyDescent="0.2">
      <c r="D251" s="312"/>
      <c r="E251" s="263" t="s">
        <v>348</v>
      </c>
      <c r="F251" s="315"/>
      <c r="G251" s="315"/>
      <c r="H251" s="318"/>
      <c r="I251" s="315"/>
      <c r="J251" s="315"/>
      <c r="K251" s="312"/>
    </row>
    <row r="252" spans="4:11" x14ac:dyDescent="0.2">
      <c r="D252" s="312"/>
      <c r="E252" s="260" t="s">
        <v>273</v>
      </c>
      <c r="F252" s="315"/>
      <c r="G252" s="315"/>
      <c r="H252" s="318"/>
      <c r="I252" s="315"/>
      <c r="J252" s="315"/>
      <c r="K252" s="312"/>
    </row>
    <row r="253" spans="4:11" x14ac:dyDescent="0.2">
      <c r="D253" s="313"/>
      <c r="E253" s="261"/>
      <c r="F253" s="316"/>
      <c r="G253" s="316"/>
      <c r="H253" s="319"/>
      <c r="I253" s="316"/>
      <c r="J253" s="316"/>
      <c r="K253" s="313"/>
    </row>
    <row r="254" spans="4:11" x14ac:dyDescent="0.2">
      <c r="D254" s="311">
        <v>61</v>
      </c>
      <c r="E254" s="259"/>
      <c r="F254" s="314" t="s">
        <v>147</v>
      </c>
      <c r="G254" s="314" t="s">
        <v>147</v>
      </c>
      <c r="H254" s="317"/>
      <c r="I254" s="314" t="s">
        <v>141</v>
      </c>
      <c r="J254" s="314" t="s">
        <v>147</v>
      </c>
      <c r="K254" s="311"/>
    </row>
    <row r="255" spans="4:11" x14ac:dyDescent="0.2">
      <c r="D255" s="312"/>
      <c r="E255" s="263" t="s">
        <v>349</v>
      </c>
      <c r="F255" s="315"/>
      <c r="G255" s="315"/>
      <c r="H255" s="318"/>
      <c r="I255" s="315"/>
      <c r="J255" s="315"/>
      <c r="K255" s="312"/>
    </row>
    <row r="256" spans="4:11" ht="12.75" customHeight="1" x14ac:dyDescent="0.2">
      <c r="D256" s="312"/>
      <c r="E256" s="260" t="s">
        <v>274</v>
      </c>
      <c r="F256" s="315"/>
      <c r="G256" s="315"/>
      <c r="H256" s="318"/>
      <c r="I256" s="315"/>
      <c r="J256" s="315"/>
      <c r="K256" s="312"/>
    </row>
    <row r="257" spans="4:11" x14ac:dyDescent="0.2">
      <c r="D257" s="313"/>
      <c r="E257" s="261"/>
      <c r="F257" s="316"/>
      <c r="G257" s="316"/>
      <c r="H257" s="319"/>
      <c r="I257" s="316"/>
      <c r="J257" s="316"/>
      <c r="K257" s="313"/>
    </row>
    <row r="258" spans="4:11" x14ac:dyDescent="0.2">
      <c r="D258" s="311">
        <v>62</v>
      </c>
      <c r="E258" s="260"/>
      <c r="F258" s="314" t="s">
        <v>147</v>
      </c>
      <c r="G258" s="314" t="s">
        <v>147</v>
      </c>
      <c r="H258" s="317"/>
      <c r="I258" s="314" t="s">
        <v>141</v>
      </c>
      <c r="J258" s="314" t="s">
        <v>147</v>
      </c>
      <c r="K258" s="311"/>
    </row>
    <row r="259" spans="4:11" x14ac:dyDescent="0.2">
      <c r="D259" s="312"/>
      <c r="E259" s="263" t="s">
        <v>350</v>
      </c>
      <c r="F259" s="315"/>
      <c r="G259" s="315"/>
      <c r="H259" s="318"/>
      <c r="I259" s="315"/>
      <c r="J259" s="315"/>
      <c r="K259" s="312"/>
    </row>
    <row r="260" spans="4:11" x14ac:dyDescent="0.2">
      <c r="D260" s="312"/>
      <c r="E260" s="260" t="s">
        <v>275</v>
      </c>
      <c r="F260" s="315"/>
      <c r="G260" s="315"/>
      <c r="H260" s="318"/>
      <c r="I260" s="315"/>
      <c r="J260" s="315"/>
      <c r="K260" s="312"/>
    </row>
    <row r="261" spans="4:11" x14ac:dyDescent="0.2">
      <c r="D261" s="313"/>
      <c r="E261" s="260"/>
      <c r="F261" s="316"/>
      <c r="G261" s="316"/>
      <c r="H261" s="319"/>
      <c r="I261" s="316"/>
      <c r="J261" s="316"/>
      <c r="K261" s="313"/>
    </row>
    <row r="262" spans="4:11" x14ac:dyDescent="0.2">
      <c r="D262" s="311">
        <v>63</v>
      </c>
      <c r="E262" s="259"/>
      <c r="F262" s="314" t="s">
        <v>147</v>
      </c>
      <c r="G262" s="314" t="s">
        <v>147</v>
      </c>
      <c r="H262" s="317"/>
      <c r="I262" s="314" t="s">
        <v>141</v>
      </c>
      <c r="J262" s="314" t="s">
        <v>147</v>
      </c>
      <c r="K262" s="311"/>
    </row>
    <row r="263" spans="4:11" x14ac:dyDescent="0.2">
      <c r="D263" s="312"/>
      <c r="E263" s="263" t="s">
        <v>351</v>
      </c>
      <c r="F263" s="315"/>
      <c r="G263" s="315"/>
      <c r="H263" s="318"/>
      <c r="I263" s="315"/>
      <c r="J263" s="315"/>
      <c r="K263" s="312"/>
    </row>
    <row r="264" spans="4:11" x14ac:dyDescent="0.2">
      <c r="D264" s="312"/>
      <c r="E264" s="260" t="s">
        <v>276</v>
      </c>
      <c r="F264" s="315"/>
      <c r="G264" s="315"/>
      <c r="H264" s="318"/>
      <c r="I264" s="315"/>
      <c r="J264" s="315"/>
      <c r="K264" s="312"/>
    </row>
    <row r="265" spans="4:11" x14ac:dyDescent="0.2">
      <c r="D265" s="313"/>
      <c r="E265" s="261"/>
      <c r="F265" s="316"/>
      <c r="G265" s="316"/>
      <c r="H265" s="319"/>
      <c r="I265" s="316"/>
      <c r="J265" s="316"/>
      <c r="K265" s="313"/>
    </row>
    <row r="266" spans="4:11" x14ac:dyDescent="0.2">
      <c r="D266" s="311">
        <v>64</v>
      </c>
      <c r="E266" s="260"/>
      <c r="F266" s="314" t="s">
        <v>147</v>
      </c>
      <c r="G266" s="314" t="s">
        <v>147</v>
      </c>
      <c r="H266" s="317"/>
      <c r="I266" s="314" t="s">
        <v>141</v>
      </c>
      <c r="J266" s="314" t="s">
        <v>147</v>
      </c>
      <c r="K266" s="311"/>
    </row>
    <row r="267" spans="4:11" x14ac:dyDescent="0.2">
      <c r="D267" s="312"/>
      <c r="E267" s="263" t="s">
        <v>352</v>
      </c>
      <c r="F267" s="315"/>
      <c r="G267" s="315"/>
      <c r="H267" s="318"/>
      <c r="I267" s="315"/>
      <c r="J267" s="315"/>
      <c r="K267" s="312"/>
    </row>
    <row r="268" spans="4:11" ht="25.5" x14ac:dyDescent="0.2">
      <c r="D268" s="312"/>
      <c r="E268" s="260" t="s">
        <v>277</v>
      </c>
      <c r="F268" s="315"/>
      <c r="G268" s="315"/>
      <c r="H268" s="318"/>
      <c r="I268" s="315"/>
      <c r="J268" s="315"/>
      <c r="K268" s="312"/>
    </row>
    <row r="269" spans="4:11" x14ac:dyDescent="0.2">
      <c r="D269" s="313"/>
      <c r="E269" s="261"/>
      <c r="F269" s="316"/>
      <c r="G269" s="316"/>
      <c r="H269" s="319"/>
      <c r="I269" s="316"/>
      <c r="J269" s="316"/>
      <c r="K269" s="313"/>
    </row>
    <row r="272" spans="4:11" ht="14.25" x14ac:dyDescent="0.2">
      <c r="I272" s="325" t="s">
        <v>388</v>
      </c>
      <c r="J272" s="325"/>
      <c r="K272" s="325"/>
    </row>
    <row r="273" spans="6:16" ht="14.25" x14ac:dyDescent="0.2">
      <c r="H273" s="197"/>
      <c r="I273" s="325" t="s">
        <v>34</v>
      </c>
      <c r="J273" s="325"/>
      <c r="K273" s="325"/>
    </row>
    <row r="274" spans="6:16" ht="14.25" x14ac:dyDescent="0.2">
      <c r="I274" s="110" t="s">
        <v>36</v>
      </c>
      <c r="J274" s="106"/>
      <c r="K274" s="106"/>
    </row>
    <row r="275" spans="6:16" x14ac:dyDescent="0.2">
      <c r="I275" s="106"/>
      <c r="J275" s="106"/>
      <c r="K275" s="106"/>
    </row>
    <row r="276" spans="6:16" x14ac:dyDescent="0.2">
      <c r="I276" s="106"/>
      <c r="J276" s="106"/>
      <c r="K276" s="106"/>
    </row>
    <row r="277" spans="6:16" x14ac:dyDescent="0.2">
      <c r="I277" s="106"/>
      <c r="J277" s="106"/>
      <c r="K277" s="106"/>
    </row>
    <row r="278" spans="6:16" ht="14.25" x14ac:dyDescent="0.2">
      <c r="I278" s="324" t="s">
        <v>149</v>
      </c>
      <c r="J278" s="324"/>
      <c r="K278" s="324"/>
      <c r="L278" s="324"/>
      <c r="M278" s="324"/>
      <c r="N278" s="324"/>
      <c r="O278" s="324"/>
      <c r="P278" s="324"/>
    </row>
    <row r="279" spans="6:16" ht="14.25" x14ac:dyDescent="0.2">
      <c r="G279" t="s">
        <v>148</v>
      </c>
      <c r="I279" s="324" t="s">
        <v>150</v>
      </c>
      <c r="J279" s="324"/>
      <c r="K279" s="324"/>
      <c r="L279" s="324"/>
      <c r="M279" s="324"/>
      <c r="N279" s="324"/>
      <c r="O279" s="324"/>
      <c r="P279" s="324"/>
    </row>
    <row r="280" spans="6:16" ht="14.25" x14ac:dyDescent="0.2">
      <c r="F280" t="s">
        <v>152</v>
      </c>
      <c r="I280" s="324" t="s">
        <v>151</v>
      </c>
      <c r="J280" s="324"/>
      <c r="K280" s="324"/>
      <c r="L280" s="324"/>
      <c r="M280" s="324"/>
      <c r="N280" s="324"/>
      <c r="O280" s="324"/>
      <c r="P280" s="324"/>
    </row>
    <row r="294" spans="4:11" x14ac:dyDescent="0.2">
      <c r="D294" s="198"/>
    </row>
    <row r="296" spans="4:11" x14ac:dyDescent="0.2">
      <c r="D296" s="199"/>
      <c r="F296" s="185"/>
      <c r="G296" s="185"/>
      <c r="H296" s="185"/>
    </row>
    <row r="297" spans="4:11" x14ac:dyDescent="0.2">
      <c r="D297" s="199"/>
      <c r="F297" s="185"/>
      <c r="G297" s="185"/>
      <c r="H297" s="185"/>
      <c r="I297" s="185"/>
      <c r="J297" s="185"/>
      <c r="K297" s="185"/>
    </row>
    <row r="298" spans="4:11" x14ac:dyDescent="0.2">
      <c r="D298" s="199"/>
      <c r="F298" s="185"/>
      <c r="G298" s="185"/>
      <c r="H298" s="185"/>
      <c r="I298" s="185"/>
      <c r="J298" s="185"/>
      <c r="K298" s="185"/>
    </row>
    <row r="299" spans="4:11" x14ac:dyDescent="0.2">
      <c r="I299" s="185"/>
      <c r="J299" s="185"/>
      <c r="K299" s="185"/>
    </row>
    <row r="310" spans="9:11" x14ac:dyDescent="0.2">
      <c r="I310" s="7"/>
      <c r="J310" s="7"/>
      <c r="K310" s="7"/>
    </row>
    <row r="311" spans="9:11" x14ac:dyDescent="0.2">
      <c r="I311" s="7"/>
      <c r="J311" s="7"/>
      <c r="K311" s="7"/>
    </row>
    <row r="312" spans="9:11" x14ac:dyDescent="0.2">
      <c r="I312" s="185"/>
      <c r="J312" s="185"/>
      <c r="K312" s="185"/>
    </row>
    <row r="342" spans="12:15" ht="14.25" x14ac:dyDescent="0.2">
      <c r="L342" s="200"/>
      <c r="M342" s="200"/>
      <c r="N342" s="200"/>
      <c r="O342" s="200"/>
    </row>
    <row r="343" spans="12:15" ht="14.25" x14ac:dyDescent="0.2">
      <c r="L343" s="200"/>
      <c r="M343" s="200"/>
      <c r="N343" s="200"/>
      <c r="O343" s="200"/>
    </row>
    <row r="344" spans="12:15" ht="14.25" x14ac:dyDescent="0.2">
      <c r="L344" s="200"/>
      <c r="M344" s="200"/>
      <c r="N344" s="200"/>
      <c r="O344" s="200"/>
    </row>
  </sheetData>
  <mergeCells count="459">
    <mergeCell ref="I278:P278"/>
    <mergeCell ref="I279:P279"/>
    <mergeCell ref="I280:P280"/>
    <mergeCell ref="K266:K269"/>
    <mergeCell ref="D266:D269"/>
    <mergeCell ref="F266:F269"/>
    <mergeCell ref="G266:G269"/>
    <mergeCell ref="H266:H269"/>
    <mergeCell ref="I266:I269"/>
    <mergeCell ref="J266:J269"/>
    <mergeCell ref="I272:K272"/>
    <mergeCell ref="I273:K273"/>
    <mergeCell ref="K258:K261"/>
    <mergeCell ref="D262:D265"/>
    <mergeCell ref="F262:F265"/>
    <mergeCell ref="G262:G265"/>
    <mergeCell ref="H262:H265"/>
    <mergeCell ref="I262:I265"/>
    <mergeCell ref="J262:J265"/>
    <mergeCell ref="K262:K265"/>
    <mergeCell ref="D258:D261"/>
    <mergeCell ref="F258:F261"/>
    <mergeCell ref="G258:G261"/>
    <mergeCell ref="H258:H261"/>
    <mergeCell ref="I258:I261"/>
    <mergeCell ref="J258:J261"/>
    <mergeCell ref="K250:K253"/>
    <mergeCell ref="D254:D257"/>
    <mergeCell ref="F254:F257"/>
    <mergeCell ref="G254:G257"/>
    <mergeCell ref="H254:H257"/>
    <mergeCell ref="I254:I257"/>
    <mergeCell ref="J254:J257"/>
    <mergeCell ref="K254:K257"/>
    <mergeCell ref="D250:D253"/>
    <mergeCell ref="F250:F253"/>
    <mergeCell ref="G250:G253"/>
    <mergeCell ref="H250:H253"/>
    <mergeCell ref="I250:I253"/>
    <mergeCell ref="J250:J253"/>
    <mergeCell ref="K242:K245"/>
    <mergeCell ref="D246:D249"/>
    <mergeCell ref="F246:F249"/>
    <mergeCell ref="G246:G249"/>
    <mergeCell ref="H246:H249"/>
    <mergeCell ref="I246:I249"/>
    <mergeCell ref="J246:J249"/>
    <mergeCell ref="K246:K249"/>
    <mergeCell ref="D242:D245"/>
    <mergeCell ref="F242:F245"/>
    <mergeCell ref="G242:G245"/>
    <mergeCell ref="H242:H245"/>
    <mergeCell ref="I242:I245"/>
    <mergeCell ref="J242:J245"/>
    <mergeCell ref="K230:K233"/>
    <mergeCell ref="D234:D237"/>
    <mergeCell ref="F234:F237"/>
    <mergeCell ref="G234:G237"/>
    <mergeCell ref="H234:H237"/>
    <mergeCell ref="I234:I237"/>
    <mergeCell ref="J234:J237"/>
    <mergeCell ref="K234:K237"/>
    <mergeCell ref="D230:D233"/>
    <mergeCell ref="F230:F233"/>
    <mergeCell ref="G230:G233"/>
    <mergeCell ref="H230:H233"/>
    <mergeCell ref="I230:I233"/>
    <mergeCell ref="J230:J233"/>
    <mergeCell ref="K222:K225"/>
    <mergeCell ref="D226:D229"/>
    <mergeCell ref="F226:F229"/>
    <mergeCell ref="G226:G229"/>
    <mergeCell ref="H226:H229"/>
    <mergeCell ref="I226:I229"/>
    <mergeCell ref="J226:J229"/>
    <mergeCell ref="K226:K229"/>
    <mergeCell ref="D222:D225"/>
    <mergeCell ref="F222:F225"/>
    <mergeCell ref="G222:G225"/>
    <mergeCell ref="H222:H225"/>
    <mergeCell ref="I222:I225"/>
    <mergeCell ref="J222:J225"/>
    <mergeCell ref="K214:K217"/>
    <mergeCell ref="D218:D221"/>
    <mergeCell ref="F218:F221"/>
    <mergeCell ref="G218:G221"/>
    <mergeCell ref="H218:H221"/>
    <mergeCell ref="I218:I221"/>
    <mergeCell ref="J218:J221"/>
    <mergeCell ref="K218:K221"/>
    <mergeCell ref="D214:D217"/>
    <mergeCell ref="F214:F217"/>
    <mergeCell ref="G214:G217"/>
    <mergeCell ref="H214:H217"/>
    <mergeCell ref="I214:I217"/>
    <mergeCell ref="J214:J217"/>
    <mergeCell ref="K210:K213"/>
    <mergeCell ref="D210:D213"/>
    <mergeCell ref="F210:F213"/>
    <mergeCell ref="G210:G213"/>
    <mergeCell ref="H210:H213"/>
    <mergeCell ref="I210:I213"/>
    <mergeCell ref="J210:J213"/>
    <mergeCell ref="D206:D209"/>
    <mergeCell ref="F206:F209"/>
    <mergeCell ref="G206:G209"/>
    <mergeCell ref="H206:H209"/>
    <mergeCell ref="I206:I209"/>
    <mergeCell ref="J206:J209"/>
    <mergeCell ref="K206:K209"/>
    <mergeCell ref="K198:K201"/>
    <mergeCell ref="D202:D205"/>
    <mergeCell ref="F202:F205"/>
    <mergeCell ref="G202:G205"/>
    <mergeCell ref="H202:H205"/>
    <mergeCell ref="I202:I205"/>
    <mergeCell ref="J202:J205"/>
    <mergeCell ref="K202:K205"/>
    <mergeCell ref="D198:D201"/>
    <mergeCell ref="F198:F201"/>
    <mergeCell ref="G198:G201"/>
    <mergeCell ref="H198:H201"/>
    <mergeCell ref="I198:I201"/>
    <mergeCell ref="J198:J201"/>
    <mergeCell ref="D194:D197"/>
    <mergeCell ref="F194:F197"/>
    <mergeCell ref="G194:G197"/>
    <mergeCell ref="H194:H197"/>
    <mergeCell ref="I194:I197"/>
    <mergeCell ref="J194:J197"/>
    <mergeCell ref="K194:K197"/>
    <mergeCell ref="K186:K189"/>
    <mergeCell ref="D190:D193"/>
    <mergeCell ref="F190:F193"/>
    <mergeCell ref="G190:G193"/>
    <mergeCell ref="H190:H193"/>
    <mergeCell ref="I190:I193"/>
    <mergeCell ref="J190:J193"/>
    <mergeCell ref="K190:K193"/>
    <mergeCell ref="D186:D189"/>
    <mergeCell ref="F186:F189"/>
    <mergeCell ref="G186:G189"/>
    <mergeCell ref="H186:H189"/>
    <mergeCell ref="I186:I189"/>
    <mergeCell ref="J186:J189"/>
    <mergeCell ref="K178:K181"/>
    <mergeCell ref="D182:D185"/>
    <mergeCell ref="F182:F185"/>
    <mergeCell ref="G182:G185"/>
    <mergeCell ref="H182:H185"/>
    <mergeCell ref="I182:I185"/>
    <mergeCell ref="J182:J185"/>
    <mergeCell ref="K182:K185"/>
    <mergeCell ref="D178:D181"/>
    <mergeCell ref="F178:F181"/>
    <mergeCell ref="G178:G181"/>
    <mergeCell ref="H178:H181"/>
    <mergeCell ref="I178:I181"/>
    <mergeCell ref="J178:J181"/>
    <mergeCell ref="K170:K173"/>
    <mergeCell ref="D174:D177"/>
    <mergeCell ref="F174:F177"/>
    <mergeCell ref="G174:G177"/>
    <mergeCell ref="H174:H177"/>
    <mergeCell ref="I174:I177"/>
    <mergeCell ref="J174:J177"/>
    <mergeCell ref="K174:K177"/>
    <mergeCell ref="D170:D173"/>
    <mergeCell ref="F170:F173"/>
    <mergeCell ref="G170:G173"/>
    <mergeCell ref="H170:H173"/>
    <mergeCell ref="I170:I173"/>
    <mergeCell ref="J170:J173"/>
    <mergeCell ref="K162:K165"/>
    <mergeCell ref="D166:D169"/>
    <mergeCell ref="F166:F169"/>
    <mergeCell ref="G166:G169"/>
    <mergeCell ref="H166:H169"/>
    <mergeCell ref="I166:I169"/>
    <mergeCell ref="J166:J169"/>
    <mergeCell ref="K166:K169"/>
    <mergeCell ref="D162:D165"/>
    <mergeCell ref="F162:F165"/>
    <mergeCell ref="G162:G165"/>
    <mergeCell ref="H162:H165"/>
    <mergeCell ref="I162:I165"/>
    <mergeCell ref="J162:J165"/>
    <mergeCell ref="K154:K157"/>
    <mergeCell ref="D158:D161"/>
    <mergeCell ref="F158:F161"/>
    <mergeCell ref="G158:G161"/>
    <mergeCell ref="H158:H161"/>
    <mergeCell ref="I158:I161"/>
    <mergeCell ref="J158:J161"/>
    <mergeCell ref="K158:K161"/>
    <mergeCell ref="D154:D157"/>
    <mergeCell ref="F154:F157"/>
    <mergeCell ref="G154:G157"/>
    <mergeCell ref="H154:H157"/>
    <mergeCell ref="I154:I157"/>
    <mergeCell ref="J154:J157"/>
    <mergeCell ref="K146:K149"/>
    <mergeCell ref="D150:D153"/>
    <mergeCell ref="F150:F153"/>
    <mergeCell ref="G150:G153"/>
    <mergeCell ref="H150:H153"/>
    <mergeCell ref="I150:I153"/>
    <mergeCell ref="J150:J153"/>
    <mergeCell ref="K150:K153"/>
    <mergeCell ref="D146:D149"/>
    <mergeCell ref="F146:F149"/>
    <mergeCell ref="G146:G149"/>
    <mergeCell ref="H146:H149"/>
    <mergeCell ref="I146:I149"/>
    <mergeCell ref="J146:J149"/>
    <mergeCell ref="K138:K141"/>
    <mergeCell ref="D142:D145"/>
    <mergeCell ref="F142:F145"/>
    <mergeCell ref="G142:G145"/>
    <mergeCell ref="H142:H145"/>
    <mergeCell ref="I142:I145"/>
    <mergeCell ref="J142:J145"/>
    <mergeCell ref="K142:K145"/>
    <mergeCell ref="D138:D141"/>
    <mergeCell ref="F138:F141"/>
    <mergeCell ref="G138:G141"/>
    <mergeCell ref="H138:H141"/>
    <mergeCell ref="I138:I141"/>
    <mergeCell ref="J138:J141"/>
    <mergeCell ref="K130:K133"/>
    <mergeCell ref="D134:D137"/>
    <mergeCell ref="F134:F137"/>
    <mergeCell ref="G134:G137"/>
    <mergeCell ref="H134:H137"/>
    <mergeCell ref="I134:I137"/>
    <mergeCell ref="J134:J137"/>
    <mergeCell ref="K134:K137"/>
    <mergeCell ref="D130:D133"/>
    <mergeCell ref="F130:F133"/>
    <mergeCell ref="G130:G133"/>
    <mergeCell ref="H130:H133"/>
    <mergeCell ref="I130:I133"/>
    <mergeCell ref="J130:J133"/>
    <mergeCell ref="K122:K125"/>
    <mergeCell ref="D126:D129"/>
    <mergeCell ref="F126:F129"/>
    <mergeCell ref="G126:G129"/>
    <mergeCell ref="H126:H129"/>
    <mergeCell ref="I126:I129"/>
    <mergeCell ref="J126:J129"/>
    <mergeCell ref="K126:K129"/>
    <mergeCell ref="D122:D125"/>
    <mergeCell ref="F122:F125"/>
    <mergeCell ref="G122:G125"/>
    <mergeCell ref="H122:H125"/>
    <mergeCell ref="I122:I125"/>
    <mergeCell ref="J122:J125"/>
    <mergeCell ref="K114:K117"/>
    <mergeCell ref="D118:D121"/>
    <mergeCell ref="F118:F121"/>
    <mergeCell ref="G118:G121"/>
    <mergeCell ref="H118:H121"/>
    <mergeCell ref="I118:I121"/>
    <mergeCell ref="J118:J121"/>
    <mergeCell ref="K118:K121"/>
    <mergeCell ref="D114:D117"/>
    <mergeCell ref="F114:F117"/>
    <mergeCell ref="G114:G117"/>
    <mergeCell ref="H114:H117"/>
    <mergeCell ref="I114:I117"/>
    <mergeCell ref="J114:J117"/>
    <mergeCell ref="K106:K109"/>
    <mergeCell ref="D110:D113"/>
    <mergeCell ref="F110:F113"/>
    <mergeCell ref="G110:G113"/>
    <mergeCell ref="H110:H113"/>
    <mergeCell ref="I110:I113"/>
    <mergeCell ref="J110:J113"/>
    <mergeCell ref="K110:K113"/>
    <mergeCell ref="D106:D109"/>
    <mergeCell ref="F106:F109"/>
    <mergeCell ref="G106:G109"/>
    <mergeCell ref="H106:H109"/>
    <mergeCell ref="I106:I109"/>
    <mergeCell ref="J106:J109"/>
    <mergeCell ref="K98:K101"/>
    <mergeCell ref="D102:D105"/>
    <mergeCell ref="F102:F105"/>
    <mergeCell ref="G102:G105"/>
    <mergeCell ref="H102:H105"/>
    <mergeCell ref="I102:I105"/>
    <mergeCell ref="J102:J105"/>
    <mergeCell ref="K102:K105"/>
    <mergeCell ref="D98:D101"/>
    <mergeCell ref="F98:F101"/>
    <mergeCell ref="G98:G101"/>
    <mergeCell ref="H98:H101"/>
    <mergeCell ref="I98:I101"/>
    <mergeCell ref="J98:J101"/>
    <mergeCell ref="K90:K93"/>
    <mergeCell ref="D94:D97"/>
    <mergeCell ref="F94:F97"/>
    <mergeCell ref="G94:G97"/>
    <mergeCell ref="H94:H97"/>
    <mergeCell ref="I94:I97"/>
    <mergeCell ref="J94:J97"/>
    <mergeCell ref="K94:K97"/>
    <mergeCell ref="D90:D93"/>
    <mergeCell ref="F90:F93"/>
    <mergeCell ref="G90:G93"/>
    <mergeCell ref="H90:H93"/>
    <mergeCell ref="I90:I93"/>
    <mergeCell ref="J90:J93"/>
    <mergeCell ref="G74:G77"/>
    <mergeCell ref="H74:H77"/>
    <mergeCell ref="I74:I77"/>
    <mergeCell ref="J74:J77"/>
    <mergeCell ref="K82:K85"/>
    <mergeCell ref="D86:D89"/>
    <mergeCell ref="F86:F89"/>
    <mergeCell ref="G86:G89"/>
    <mergeCell ref="H86:H89"/>
    <mergeCell ref="I86:I89"/>
    <mergeCell ref="J86:J89"/>
    <mergeCell ref="K86:K89"/>
    <mergeCell ref="D82:D85"/>
    <mergeCell ref="F82:F85"/>
    <mergeCell ref="G82:G85"/>
    <mergeCell ref="H82:H85"/>
    <mergeCell ref="I82:I85"/>
    <mergeCell ref="J82:J85"/>
    <mergeCell ref="K62:K65"/>
    <mergeCell ref="D66:D69"/>
    <mergeCell ref="F66:F69"/>
    <mergeCell ref="G66:G69"/>
    <mergeCell ref="H66:H69"/>
    <mergeCell ref="I66:I69"/>
    <mergeCell ref="J66:J69"/>
    <mergeCell ref="K66:K69"/>
    <mergeCell ref="D62:D65"/>
    <mergeCell ref="F62:F65"/>
    <mergeCell ref="G62:G65"/>
    <mergeCell ref="H62:H65"/>
    <mergeCell ref="I62:I65"/>
    <mergeCell ref="J62:J65"/>
    <mergeCell ref="H46:H49"/>
    <mergeCell ref="I46:I49"/>
    <mergeCell ref="J46:J49"/>
    <mergeCell ref="K46:K49"/>
    <mergeCell ref="K54:K57"/>
    <mergeCell ref="D58:D61"/>
    <mergeCell ref="F58:F61"/>
    <mergeCell ref="G58:G61"/>
    <mergeCell ref="H58:H61"/>
    <mergeCell ref="I58:I61"/>
    <mergeCell ref="J58:J61"/>
    <mergeCell ref="K58:K61"/>
    <mergeCell ref="D54:D57"/>
    <mergeCell ref="F54:F57"/>
    <mergeCell ref="G54:G57"/>
    <mergeCell ref="H54:H57"/>
    <mergeCell ref="I54:I57"/>
    <mergeCell ref="J54:J57"/>
    <mergeCell ref="D38:D41"/>
    <mergeCell ref="F38:F41"/>
    <mergeCell ref="G38:G41"/>
    <mergeCell ref="H38:H41"/>
    <mergeCell ref="I38:I41"/>
    <mergeCell ref="J38:J41"/>
    <mergeCell ref="K38:K41"/>
    <mergeCell ref="K42:K45"/>
    <mergeCell ref="D50:D53"/>
    <mergeCell ref="F50:F53"/>
    <mergeCell ref="G50:G53"/>
    <mergeCell ref="H50:H53"/>
    <mergeCell ref="I50:I53"/>
    <mergeCell ref="J50:J53"/>
    <mergeCell ref="K50:K53"/>
    <mergeCell ref="D42:D45"/>
    <mergeCell ref="F42:F45"/>
    <mergeCell ref="G42:G45"/>
    <mergeCell ref="H42:H45"/>
    <mergeCell ref="I42:I45"/>
    <mergeCell ref="J42:J45"/>
    <mergeCell ref="D46:D49"/>
    <mergeCell ref="F46:F49"/>
    <mergeCell ref="G46:G49"/>
    <mergeCell ref="K30:K33"/>
    <mergeCell ref="D34:D37"/>
    <mergeCell ref="F34:F37"/>
    <mergeCell ref="G34:G37"/>
    <mergeCell ref="H34:H37"/>
    <mergeCell ref="I34:I37"/>
    <mergeCell ref="J34:J37"/>
    <mergeCell ref="K34:K37"/>
    <mergeCell ref="D30:D33"/>
    <mergeCell ref="F30:F33"/>
    <mergeCell ref="G30:G33"/>
    <mergeCell ref="H30:H33"/>
    <mergeCell ref="I30:I33"/>
    <mergeCell ref="J30:J33"/>
    <mergeCell ref="K22:K25"/>
    <mergeCell ref="D26:D29"/>
    <mergeCell ref="F26:F29"/>
    <mergeCell ref="G26:G29"/>
    <mergeCell ref="H26:H29"/>
    <mergeCell ref="I26:I29"/>
    <mergeCell ref="J26:J29"/>
    <mergeCell ref="K26:K29"/>
    <mergeCell ref="D22:D25"/>
    <mergeCell ref="F22:F25"/>
    <mergeCell ref="G22:G25"/>
    <mergeCell ref="H22:H25"/>
    <mergeCell ref="I22:I25"/>
    <mergeCell ref="J22:J25"/>
    <mergeCell ref="D2:K2"/>
    <mergeCell ref="D3:K3"/>
    <mergeCell ref="D10:D13"/>
    <mergeCell ref="H10:J10"/>
    <mergeCell ref="H11:H13"/>
    <mergeCell ref="I11:I13"/>
    <mergeCell ref="K14:K17"/>
    <mergeCell ref="D18:D21"/>
    <mergeCell ref="F18:F21"/>
    <mergeCell ref="G18:G21"/>
    <mergeCell ref="H18:H21"/>
    <mergeCell ref="I18:I21"/>
    <mergeCell ref="J18:J21"/>
    <mergeCell ref="K18:K21"/>
    <mergeCell ref="D14:D17"/>
    <mergeCell ref="F14:F17"/>
    <mergeCell ref="G14:G17"/>
    <mergeCell ref="H14:H17"/>
    <mergeCell ref="I14:I17"/>
    <mergeCell ref="J14:J17"/>
    <mergeCell ref="D238:D241"/>
    <mergeCell ref="F238:F241"/>
    <mergeCell ref="G238:G241"/>
    <mergeCell ref="H238:H241"/>
    <mergeCell ref="I238:I241"/>
    <mergeCell ref="J238:J241"/>
    <mergeCell ref="K238:K241"/>
    <mergeCell ref="D70:D73"/>
    <mergeCell ref="F70:F73"/>
    <mergeCell ref="G70:G73"/>
    <mergeCell ref="H70:H73"/>
    <mergeCell ref="I70:I73"/>
    <mergeCell ref="J70:J73"/>
    <mergeCell ref="K70:K73"/>
    <mergeCell ref="K74:K77"/>
    <mergeCell ref="D78:D81"/>
    <mergeCell ref="F78:F81"/>
    <mergeCell ref="G78:G81"/>
    <mergeCell ref="H78:H81"/>
    <mergeCell ref="I78:I81"/>
    <mergeCell ref="J78:J81"/>
    <mergeCell ref="K78:K81"/>
    <mergeCell ref="D74:D77"/>
    <mergeCell ref="F74:F77"/>
  </mergeCells>
  <printOptions horizontalCentered="1"/>
  <pageMargins left="0.39370078740157499" right="0.39370078740157499" top="0.59055118110236204" bottom="0.39370078740157499" header="0.31496062992126" footer="0.15748031496063"/>
  <pageSetup paperSize="5" scale="90" orientation="landscape" r:id="rId1"/>
  <rowBreaks count="6" manualBreakCount="6">
    <brk id="41" max="10" man="1"/>
    <brk id="77" max="10" man="1"/>
    <brk id="113" max="10" man="1"/>
    <brk id="145" max="10" man="1"/>
    <brk id="205" max="10" man="1"/>
    <brk id="280" min="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38"/>
  <sheetViews>
    <sheetView view="pageBreakPreview" topLeftCell="D196" zoomScale="70" zoomScaleNormal="80" zoomScaleSheetLayoutView="70" workbookViewId="0">
      <selection activeCell="AL187" sqref="AL187"/>
    </sheetView>
  </sheetViews>
  <sheetFormatPr defaultRowHeight="12.75" x14ac:dyDescent="0.2"/>
  <cols>
    <col min="1" max="1" width="9.140625" style="2"/>
    <col min="2" max="2" width="11.85546875" style="2" customWidth="1"/>
    <col min="3" max="3" width="6.42578125" style="108" customWidth="1"/>
    <col min="4" max="4" width="16.5703125" style="117" customWidth="1"/>
    <col min="5" max="5" width="61.140625" style="291" customWidth="1"/>
    <col min="6" max="7" width="21.28515625" style="120" customWidth="1"/>
    <col min="8" max="37" width="4.28515625" style="4" customWidth="1"/>
    <col min="38" max="40" width="4.28515625" style="5" customWidth="1"/>
    <col min="41" max="43" width="4.28515625" style="4" customWidth="1"/>
    <col min="44" max="49" width="13.7109375" style="2" customWidth="1"/>
    <col min="50" max="50" width="2.7109375" style="2" customWidth="1"/>
    <col min="51" max="51" width="13.7109375" style="2" customWidth="1"/>
    <col min="52" max="16384" width="9.140625" style="2"/>
  </cols>
  <sheetData>
    <row r="1" spans="1:56" ht="17.100000000000001" customHeight="1" x14ac:dyDescent="0.25">
      <c r="C1" s="333" t="s">
        <v>375</v>
      </c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1"/>
      <c r="AS1" s="1"/>
      <c r="AT1" s="1"/>
      <c r="AU1" s="1"/>
      <c r="AV1" s="1"/>
      <c r="AW1" s="1"/>
    </row>
    <row r="2" spans="1:56" ht="17.100000000000001" customHeight="1" x14ac:dyDescent="0.25">
      <c r="C2" s="333" t="s">
        <v>0</v>
      </c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333"/>
      <c r="AM2" s="333"/>
      <c r="AN2" s="333"/>
      <c r="AO2" s="333"/>
      <c r="AP2" s="333"/>
      <c r="AQ2" s="333"/>
      <c r="AR2" s="1"/>
      <c r="AS2" s="1"/>
      <c r="AT2" s="1"/>
      <c r="AU2" s="1"/>
      <c r="AV2" s="1"/>
      <c r="AW2" s="1"/>
    </row>
    <row r="3" spans="1:56" ht="17.100000000000001" customHeight="1" x14ac:dyDescent="0.2">
      <c r="C3" s="220" t="s">
        <v>1</v>
      </c>
      <c r="D3" s="105"/>
      <c r="E3" s="286" t="s">
        <v>2</v>
      </c>
      <c r="F3" s="126"/>
      <c r="G3" s="126"/>
    </row>
    <row r="4" spans="1:56" ht="17.100000000000001" customHeight="1" x14ac:dyDescent="0.2">
      <c r="C4" s="220" t="s">
        <v>3</v>
      </c>
      <c r="D4" s="105"/>
      <c r="E4" s="286" t="s">
        <v>4</v>
      </c>
      <c r="F4" s="126"/>
      <c r="G4" s="126"/>
    </row>
    <row r="5" spans="1:56" ht="17.100000000000001" customHeight="1" x14ac:dyDescent="0.2">
      <c r="C5" s="220" t="s">
        <v>5</v>
      </c>
      <c r="D5" s="105"/>
      <c r="E5" s="287" t="s">
        <v>374</v>
      </c>
      <c r="F5" s="126"/>
      <c r="G5" s="126"/>
      <c r="K5" s="4" t="s">
        <v>6</v>
      </c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7.100000000000001" customHeight="1" x14ac:dyDescent="0.2">
      <c r="C6" s="220" t="s">
        <v>7</v>
      </c>
      <c r="D6" s="105"/>
      <c r="E6" s="287" t="s">
        <v>387</v>
      </c>
      <c r="F6" s="126"/>
      <c r="G6" s="126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</row>
    <row r="7" spans="1:56" ht="17.100000000000001" customHeight="1" x14ac:dyDescent="0.2">
      <c r="C7" s="217"/>
      <c r="D7" s="334" t="s">
        <v>8</v>
      </c>
      <c r="E7" s="334" t="s">
        <v>9</v>
      </c>
      <c r="F7" s="221" t="s">
        <v>10</v>
      </c>
      <c r="G7" s="305" t="s">
        <v>10</v>
      </c>
      <c r="H7" s="337" t="s">
        <v>11</v>
      </c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337"/>
      <c r="Y7" s="337"/>
      <c r="Z7" s="337"/>
      <c r="AA7" s="337"/>
      <c r="AB7" s="337"/>
      <c r="AC7" s="337"/>
      <c r="AD7" s="337"/>
      <c r="AE7" s="337"/>
      <c r="AF7" s="337"/>
      <c r="AG7" s="337"/>
      <c r="AH7" s="337"/>
      <c r="AI7" s="337"/>
      <c r="AJ7" s="337"/>
      <c r="AK7" s="337"/>
      <c r="AL7" s="337"/>
      <c r="AM7" s="337"/>
      <c r="AN7" s="337"/>
      <c r="AO7" s="337"/>
      <c r="AP7" s="337"/>
      <c r="AQ7" s="338"/>
      <c r="AR7" s="8"/>
      <c r="AS7" s="8"/>
      <c r="AT7" s="8"/>
      <c r="AU7" s="8"/>
      <c r="AV7" s="8"/>
      <c r="AW7" s="8"/>
    </row>
    <row r="8" spans="1:56" ht="17.100000000000001" customHeight="1" x14ac:dyDescent="0.2">
      <c r="C8" s="218" t="s">
        <v>12</v>
      </c>
      <c r="D8" s="335"/>
      <c r="E8" s="335"/>
      <c r="F8" s="9" t="s">
        <v>13</v>
      </c>
      <c r="G8" s="9" t="s">
        <v>386</v>
      </c>
      <c r="H8" s="339"/>
      <c r="I8" s="339"/>
      <c r="J8" s="339"/>
      <c r="K8" s="339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  <c r="AH8" s="339"/>
      <c r="AI8" s="339"/>
      <c r="AJ8" s="339"/>
      <c r="AK8" s="339"/>
      <c r="AL8" s="339"/>
      <c r="AM8" s="339"/>
      <c r="AN8" s="339"/>
      <c r="AO8" s="339"/>
      <c r="AP8" s="339"/>
      <c r="AQ8" s="340"/>
      <c r="AR8" s="8"/>
      <c r="AS8" s="8"/>
      <c r="AT8" s="8"/>
      <c r="AU8" s="8"/>
      <c r="AV8" s="8"/>
      <c r="AW8" s="8"/>
    </row>
    <row r="9" spans="1:56" ht="17.100000000000001" customHeight="1" x14ac:dyDescent="0.2">
      <c r="C9" s="219"/>
      <c r="D9" s="336"/>
      <c r="E9" s="336"/>
      <c r="F9" s="10" t="s">
        <v>14</v>
      </c>
      <c r="G9" s="10" t="s">
        <v>14</v>
      </c>
      <c r="H9" s="341" t="s">
        <v>15</v>
      </c>
      <c r="I9" s="341"/>
      <c r="J9" s="342"/>
      <c r="K9" s="343" t="s">
        <v>16</v>
      </c>
      <c r="L9" s="341"/>
      <c r="M9" s="342"/>
      <c r="N9" s="343" t="s">
        <v>17</v>
      </c>
      <c r="O9" s="341"/>
      <c r="P9" s="342"/>
      <c r="Q9" s="343" t="s">
        <v>18</v>
      </c>
      <c r="R9" s="341"/>
      <c r="S9" s="342"/>
      <c r="T9" s="343" t="s">
        <v>19</v>
      </c>
      <c r="U9" s="341"/>
      <c r="V9" s="342"/>
      <c r="W9" s="343" t="s">
        <v>20</v>
      </c>
      <c r="X9" s="341"/>
      <c r="Y9" s="342"/>
      <c r="Z9" s="343" t="s">
        <v>21</v>
      </c>
      <c r="AA9" s="341"/>
      <c r="AB9" s="342"/>
      <c r="AC9" s="343" t="s">
        <v>22</v>
      </c>
      <c r="AD9" s="341"/>
      <c r="AE9" s="342"/>
      <c r="AF9" s="343" t="s">
        <v>23</v>
      </c>
      <c r="AG9" s="341"/>
      <c r="AH9" s="342"/>
      <c r="AI9" s="343" t="s">
        <v>24</v>
      </c>
      <c r="AJ9" s="341"/>
      <c r="AK9" s="342"/>
      <c r="AL9" s="344" t="s">
        <v>25</v>
      </c>
      <c r="AM9" s="345"/>
      <c r="AN9" s="346"/>
      <c r="AO9" s="343" t="s">
        <v>26</v>
      </c>
      <c r="AP9" s="341"/>
      <c r="AQ9" s="342"/>
      <c r="AR9" s="7"/>
      <c r="AS9" s="7"/>
      <c r="AT9" s="7"/>
      <c r="AU9" s="7"/>
      <c r="AV9" s="7"/>
      <c r="AW9" s="7"/>
    </row>
    <row r="10" spans="1:56" ht="29.25" customHeight="1" x14ac:dyDescent="0.2">
      <c r="C10" s="212"/>
      <c r="D10" s="216"/>
      <c r="E10" s="73" t="s">
        <v>27</v>
      </c>
      <c r="F10" s="10">
        <f>F11</f>
        <v>439896767667</v>
      </c>
      <c r="G10" s="10">
        <f>G11</f>
        <v>460962826570</v>
      </c>
      <c r="H10" s="12"/>
      <c r="I10" s="12"/>
      <c r="J10" s="13"/>
      <c r="K10" s="11"/>
      <c r="L10" s="12"/>
      <c r="M10" s="13"/>
      <c r="N10" s="11"/>
      <c r="O10" s="12"/>
      <c r="P10" s="13"/>
      <c r="Q10" s="11"/>
      <c r="R10" s="12"/>
      <c r="S10" s="13"/>
      <c r="T10" s="11"/>
      <c r="U10" s="12"/>
      <c r="V10" s="13"/>
      <c r="W10" s="11"/>
      <c r="X10" s="12"/>
      <c r="Y10" s="13"/>
      <c r="Z10" s="11"/>
      <c r="AA10" s="12"/>
      <c r="AB10" s="13"/>
      <c r="AC10" s="11"/>
      <c r="AD10" s="12"/>
      <c r="AE10" s="13"/>
      <c r="AF10" s="11"/>
      <c r="AG10" s="12"/>
      <c r="AH10" s="13"/>
      <c r="AI10" s="11"/>
      <c r="AJ10" s="12"/>
      <c r="AK10" s="13"/>
      <c r="AL10" s="14"/>
      <c r="AM10" s="15"/>
      <c r="AN10" s="16"/>
      <c r="AO10" s="11"/>
      <c r="AP10" s="12"/>
      <c r="AQ10" s="13"/>
    </row>
    <row r="11" spans="1:56" ht="17.100000000000001" customHeight="1" x14ac:dyDescent="0.2">
      <c r="C11" s="356"/>
      <c r="D11" s="359"/>
      <c r="E11" s="347" t="s">
        <v>28</v>
      </c>
      <c r="F11" s="350">
        <f>F14</f>
        <v>439896767667</v>
      </c>
      <c r="G11" s="350">
        <f>G14</f>
        <v>460962826570</v>
      </c>
      <c r="H11" s="22"/>
      <c r="I11" s="22"/>
      <c r="J11" s="39"/>
      <c r="K11" s="38"/>
      <c r="L11" s="22"/>
      <c r="M11" s="39"/>
      <c r="N11" s="38"/>
      <c r="O11" s="22"/>
      <c r="P11" s="39"/>
      <c r="Q11" s="38"/>
      <c r="R11" s="22"/>
      <c r="S11" s="39"/>
      <c r="T11" s="38"/>
      <c r="U11" s="22"/>
      <c r="V11" s="39"/>
      <c r="W11" s="38"/>
      <c r="X11" s="22"/>
      <c r="Y11" s="39"/>
      <c r="Z11" s="38"/>
      <c r="AA11" s="22"/>
      <c r="AB11" s="39"/>
      <c r="AC11" s="38"/>
      <c r="AD11" s="22"/>
      <c r="AE11" s="39"/>
      <c r="AF11" s="38"/>
      <c r="AG11" s="22"/>
      <c r="AH11" s="39"/>
      <c r="AI11" s="38"/>
      <c r="AJ11" s="22"/>
      <c r="AK11" s="39"/>
      <c r="AL11" s="38"/>
      <c r="AM11" s="22"/>
      <c r="AN11" s="39"/>
      <c r="AO11" s="38"/>
      <c r="AP11" s="22"/>
      <c r="AQ11" s="39"/>
    </row>
    <row r="12" spans="1:56" ht="17.100000000000001" customHeight="1" x14ac:dyDescent="0.2">
      <c r="C12" s="357"/>
      <c r="D12" s="360"/>
      <c r="E12" s="348"/>
      <c r="F12" s="351"/>
      <c r="G12" s="351"/>
      <c r="H12" s="40"/>
      <c r="I12" s="40"/>
      <c r="J12" s="30"/>
      <c r="K12" s="28"/>
      <c r="L12" s="40"/>
      <c r="M12" s="30"/>
      <c r="N12" s="28"/>
      <c r="O12" s="40"/>
      <c r="P12" s="30"/>
      <c r="Q12" s="28"/>
      <c r="R12" s="40"/>
      <c r="S12" s="30"/>
      <c r="T12" s="28"/>
      <c r="U12" s="40"/>
      <c r="V12" s="30"/>
      <c r="W12" s="28"/>
      <c r="X12" s="40"/>
      <c r="Y12" s="30"/>
      <c r="Z12" s="28"/>
      <c r="AA12" s="40"/>
      <c r="AB12" s="30"/>
      <c r="AC12" s="28"/>
      <c r="AD12" s="40"/>
      <c r="AE12" s="30"/>
      <c r="AF12" s="28"/>
      <c r="AG12" s="40"/>
      <c r="AH12" s="30"/>
      <c r="AI12" s="28"/>
      <c r="AJ12" s="40"/>
      <c r="AK12" s="30"/>
      <c r="AL12" s="28"/>
      <c r="AM12" s="40"/>
      <c r="AN12" s="30"/>
      <c r="AO12" s="28"/>
      <c r="AP12" s="40"/>
      <c r="AQ12" s="30"/>
    </row>
    <row r="13" spans="1:56" ht="17.100000000000001" customHeight="1" x14ac:dyDescent="0.2">
      <c r="C13" s="358"/>
      <c r="D13" s="361"/>
      <c r="E13" s="349"/>
      <c r="F13" s="352"/>
      <c r="G13" s="352"/>
      <c r="H13" s="42"/>
      <c r="I13" s="42"/>
      <c r="J13" s="43"/>
      <c r="K13" s="41"/>
      <c r="L13" s="42"/>
      <c r="M13" s="43"/>
      <c r="N13" s="41"/>
      <c r="O13" s="42"/>
      <c r="P13" s="43"/>
      <c r="Q13" s="41"/>
      <c r="R13" s="42"/>
      <c r="S13" s="43"/>
      <c r="T13" s="41"/>
      <c r="U13" s="42"/>
      <c r="V13" s="43"/>
      <c r="W13" s="41"/>
      <c r="X13" s="42"/>
      <c r="Y13" s="43"/>
      <c r="Z13" s="41"/>
      <c r="AA13" s="42"/>
      <c r="AB13" s="43"/>
      <c r="AC13" s="41"/>
      <c r="AD13" s="42"/>
      <c r="AE13" s="43"/>
      <c r="AF13" s="41"/>
      <c r="AG13" s="42"/>
      <c r="AH13" s="43"/>
      <c r="AI13" s="41"/>
      <c r="AJ13" s="42"/>
      <c r="AK13" s="43"/>
      <c r="AL13" s="41"/>
      <c r="AM13" s="42"/>
      <c r="AN13" s="43"/>
      <c r="AO13" s="41"/>
      <c r="AP13" s="42"/>
      <c r="AQ13" s="43"/>
    </row>
    <row r="14" spans="1:56" s="48" customFormat="1" ht="42" customHeight="1" x14ac:dyDescent="0.2">
      <c r="A14" s="4"/>
      <c r="B14" s="223"/>
      <c r="C14" s="301"/>
      <c r="D14" s="228">
        <v>5</v>
      </c>
      <c r="E14" s="44" t="s">
        <v>358</v>
      </c>
      <c r="F14" s="17">
        <f>F16+F77+F162+F184</f>
        <v>439896767667</v>
      </c>
      <c r="G14" s="17">
        <f>G16+G77+G162+G184</f>
        <v>460962826570</v>
      </c>
      <c r="H14" s="45"/>
      <c r="I14" s="45"/>
      <c r="J14" s="46"/>
      <c r="K14" s="47"/>
      <c r="L14" s="45"/>
      <c r="M14" s="46"/>
      <c r="N14" s="41"/>
      <c r="O14" s="42"/>
      <c r="P14" s="43"/>
      <c r="Q14" s="41"/>
      <c r="R14" s="42"/>
      <c r="S14" s="43"/>
      <c r="T14" s="41"/>
      <c r="U14" s="42"/>
      <c r="V14" s="43"/>
      <c r="W14" s="41"/>
      <c r="X14" s="42"/>
      <c r="Y14" s="43"/>
      <c r="Z14" s="41"/>
      <c r="AA14" s="42"/>
      <c r="AB14" s="43"/>
      <c r="AC14" s="41"/>
      <c r="AD14" s="42"/>
      <c r="AE14" s="43"/>
      <c r="AF14" s="41"/>
      <c r="AG14" s="42"/>
      <c r="AH14" s="43"/>
      <c r="AI14" s="41"/>
      <c r="AJ14" s="42"/>
      <c r="AK14" s="43"/>
      <c r="AL14" s="41"/>
      <c r="AM14" s="42"/>
      <c r="AN14" s="43"/>
      <c r="AO14" s="41"/>
      <c r="AP14" s="42"/>
      <c r="AQ14" s="43"/>
    </row>
    <row r="15" spans="1:56" s="48" customFormat="1" ht="42" customHeight="1" x14ac:dyDescent="0.2">
      <c r="A15" s="4"/>
      <c r="B15" s="223"/>
      <c r="C15" s="301"/>
      <c r="D15" s="228" t="s">
        <v>359</v>
      </c>
      <c r="E15" s="44" t="s">
        <v>360</v>
      </c>
      <c r="F15" s="17">
        <f>F16+F77+F162+F184</f>
        <v>439896767667</v>
      </c>
      <c r="G15" s="17">
        <f>G16+G77+G162+G184</f>
        <v>460962826570</v>
      </c>
      <c r="H15" s="45"/>
      <c r="I15" s="45"/>
      <c r="J15" s="46"/>
      <c r="K15" s="47"/>
      <c r="L15" s="45"/>
      <c r="M15" s="46"/>
      <c r="N15" s="41"/>
      <c r="O15" s="42"/>
      <c r="P15" s="43"/>
      <c r="Q15" s="41"/>
      <c r="R15" s="42"/>
      <c r="S15" s="43"/>
      <c r="T15" s="41"/>
      <c r="U15" s="42"/>
      <c r="V15" s="43"/>
      <c r="W15" s="41"/>
      <c r="X15" s="42"/>
      <c r="Y15" s="43"/>
      <c r="Z15" s="41"/>
      <c r="AA15" s="42"/>
      <c r="AB15" s="43"/>
      <c r="AC15" s="41"/>
      <c r="AD15" s="42"/>
      <c r="AE15" s="43"/>
      <c r="AF15" s="41"/>
      <c r="AG15" s="42"/>
      <c r="AH15" s="43"/>
      <c r="AI15" s="41"/>
      <c r="AJ15" s="42"/>
      <c r="AK15" s="43"/>
      <c r="AL15" s="41"/>
      <c r="AM15" s="42"/>
      <c r="AN15" s="43"/>
      <c r="AO15" s="41"/>
      <c r="AP15" s="42"/>
      <c r="AQ15" s="43"/>
    </row>
    <row r="16" spans="1:56" s="48" customFormat="1" ht="42" customHeight="1" x14ac:dyDescent="0.2">
      <c r="A16" s="4"/>
      <c r="B16" s="223"/>
      <c r="C16" s="301"/>
      <c r="D16" s="228" t="s">
        <v>361</v>
      </c>
      <c r="E16" s="44" t="s">
        <v>362</v>
      </c>
      <c r="F16" s="17">
        <f>SUM(F17:F76)</f>
        <v>75654605767</v>
      </c>
      <c r="G16" s="17">
        <f>SUM(G17:G76)</f>
        <v>75820514590</v>
      </c>
      <c r="H16" s="45"/>
      <c r="I16" s="45"/>
      <c r="J16" s="46"/>
      <c r="K16" s="47"/>
      <c r="L16" s="45"/>
      <c r="M16" s="46"/>
      <c r="N16" s="41"/>
      <c r="O16" s="42"/>
      <c r="P16" s="43"/>
      <c r="Q16" s="41"/>
      <c r="R16" s="42"/>
      <c r="S16" s="43"/>
      <c r="T16" s="41"/>
      <c r="U16" s="42"/>
      <c r="V16" s="43"/>
      <c r="W16" s="41"/>
      <c r="X16" s="42"/>
      <c r="Y16" s="43"/>
      <c r="Z16" s="41"/>
      <c r="AA16" s="42"/>
      <c r="AB16" s="43"/>
      <c r="AC16" s="41"/>
      <c r="AD16" s="42"/>
      <c r="AE16" s="43"/>
      <c r="AF16" s="41"/>
      <c r="AG16" s="42"/>
      <c r="AH16" s="43"/>
      <c r="AI16" s="41"/>
      <c r="AJ16" s="42"/>
      <c r="AK16" s="43"/>
      <c r="AL16" s="41"/>
      <c r="AM16" s="42"/>
      <c r="AN16" s="43"/>
      <c r="AO16" s="41"/>
      <c r="AP16" s="42"/>
      <c r="AQ16" s="43"/>
    </row>
    <row r="17" spans="3:44" ht="17.100000000000001" customHeight="1" x14ac:dyDescent="0.2">
      <c r="C17" s="326">
        <v>1</v>
      </c>
      <c r="D17" s="49"/>
      <c r="E17" s="76" t="s">
        <v>6</v>
      </c>
      <c r="F17" s="353">
        <v>117975500</v>
      </c>
      <c r="G17" s="353">
        <v>132158400</v>
      </c>
      <c r="H17" s="50"/>
      <c r="I17" s="37">
        <v>4</v>
      </c>
      <c r="J17" s="51"/>
      <c r="K17" s="50"/>
      <c r="L17" s="37">
        <v>34</v>
      </c>
      <c r="M17" s="51"/>
      <c r="N17" s="50"/>
      <c r="O17" s="37">
        <v>37</v>
      </c>
      <c r="P17" s="51"/>
      <c r="Q17" s="50"/>
      <c r="R17" s="37">
        <v>37</v>
      </c>
      <c r="S17" s="51"/>
      <c r="T17" s="50"/>
      <c r="U17" s="37">
        <v>45</v>
      </c>
      <c r="V17" s="51"/>
      <c r="W17" s="50"/>
      <c r="X17" s="37">
        <v>51</v>
      </c>
      <c r="Y17" s="51"/>
      <c r="Z17" s="50"/>
      <c r="AA17" s="37">
        <v>58</v>
      </c>
      <c r="AB17" s="51"/>
      <c r="AC17" s="50"/>
      <c r="AD17" s="37">
        <v>62</v>
      </c>
      <c r="AE17" s="51"/>
      <c r="AF17" s="50"/>
      <c r="AG17" s="37">
        <v>65</v>
      </c>
      <c r="AH17" s="51"/>
      <c r="AI17" s="50"/>
      <c r="AJ17" s="37">
        <v>61</v>
      </c>
      <c r="AK17" s="51"/>
      <c r="AL17" s="50"/>
      <c r="AM17" s="37">
        <v>91</v>
      </c>
      <c r="AN17" s="51"/>
      <c r="AO17" s="50"/>
      <c r="AP17" s="37"/>
      <c r="AQ17" s="51"/>
      <c r="AR17" s="7"/>
    </row>
    <row r="18" spans="3:44" ht="17.100000000000001" customHeight="1" x14ac:dyDescent="0.2">
      <c r="C18" s="327"/>
      <c r="D18" s="54" t="s">
        <v>292</v>
      </c>
      <c r="E18" s="55" t="s">
        <v>153</v>
      </c>
      <c r="F18" s="354"/>
      <c r="G18" s="354"/>
      <c r="H18" s="37">
        <v>4</v>
      </c>
      <c r="I18" s="26"/>
      <c r="J18" s="27">
        <v>4</v>
      </c>
      <c r="K18" s="37">
        <v>34</v>
      </c>
      <c r="L18" s="26"/>
      <c r="M18" s="27">
        <v>34</v>
      </c>
      <c r="N18" s="37">
        <v>37</v>
      </c>
      <c r="O18" s="26"/>
      <c r="P18" s="27">
        <v>37</v>
      </c>
      <c r="Q18" s="37">
        <v>37</v>
      </c>
      <c r="R18" s="26"/>
      <c r="S18" s="27">
        <v>37</v>
      </c>
      <c r="T18" s="37">
        <v>45</v>
      </c>
      <c r="U18" s="26"/>
      <c r="V18" s="27">
        <v>45</v>
      </c>
      <c r="W18" s="37">
        <v>51</v>
      </c>
      <c r="X18" s="26"/>
      <c r="Y18" s="27">
        <v>51</v>
      </c>
      <c r="Z18" s="37">
        <v>58</v>
      </c>
      <c r="AA18" s="26"/>
      <c r="AB18" s="27">
        <v>58</v>
      </c>
      <c r="AC18" s="37">
        <v>62</v>
      </c>
      <c r="AD18" s="26"/>
      <c r="AE18" s="27">
        <v>62</v>
      </c>
      <c r="AF18" s="37">
        <v>65</v>
      </c>
      <c r="AG18" s="26"/>
      <c r="AH18" s="27">
        <v>65</v>
      </c>
      <c r="AI18" s="37">
        <v>61</v>
      </c>
      <c r="AJ18" s="26"/>
      <c r="AK18" s="27">
        <v>61</v>
      </c>
      <c r="AL18" s="37">
        <v>91</v>
      </c>
      <c r="AM18" s="26"/>
      <c r="AN18" s="27">
        <v>91</v>
      </c>
      <c r="AO18" s="37"/>
      <c r="AP18" s="26"/>
      <c r="AQ18" s="27"/>
      <c r="AR18" s="7"/>
    </row>
    <row r="19" spans="3:44" ht="17.100000000000001" customHeight="1" x14ac:dyDescent="0.2">
      <c r="C19" s="328"/>
      <c r="D19" s="56"/>
      <c r="E19" s="236" t="s">
        <v>32</v>
      </c>
      <c r="F19" s="355"/>
      <c r="G19" s="355"/>
      <c r="H19" s="57"/>
      <c r="I19" s="32">
        <v>4</v>
      </c>
      <c r="J19" s="33"/>
      <c r="K19" s="57"/>
      <c r="L19" s="32">
        <v>34</v>
      </c>
      <c r="M19" s="33"/>
      <c r="N19" s="57"/>
      <c r="O19" s="32">
        <v>37</v>
      </c>
      <c r="P19" s="33"/>
      <c r="Q19" s="57"/>
      <c r="R19" s="32">
        <v>37</v>
      </c>
      <c r="S19" s="33"/>
      <c r="T19" s="57"/>
      <c r="U19" s="32">
        <v>45</v>
      </c>
      <c r="V19" s="33"/>
      <c r="W19" s="57"/>
      <c r="X19" s="32">
        <v>51</v>
      </c>
      <c r="Y19" s="33"/>
      <c r="Z19" s="57"/>
      <c r="AA19" s="32">
        <v>58</v>
      </c>
      <c r="AB19" s="33"/>
      <c r="AC19" s="57"/>
      <c r="AD19" s="32">
        <v>62</v>
      </c>
      <c r="AE19" s="33"/>
      <c r="AF19" s="57"/>
      <c r="AG19" s="32">
        <v>65</v>
      </c>
      <c r="AH19" s="33"/>
      <c r="AI19" s="57"/>
      <c r="AJ19" s="32">
        <v>61</v>
      </c>
      <c r="AK19" s="33"/>
      <c r="AL19" s="57"/>
      <c r="AM19" s="32">
        <v>91</v>
      </c>
      <c r="AN19" s="33"/>
      <c r="AO19" s="57"/>
      <c r="AP19" s="32"/>
      <c r="AQ19" s="33"/>
      <c r="AR19" s="7"/>
    </row>
    <row r="20" spans="3:44" ht="17.100000000000001" customHeight="1" x14ac:dyDescent="0.2">
      <c r="C20" s="326">
        <v>2</v>
      </c>
      <c r="D20" s="49"/>
      <c r="E20" s="76" t="s">
        <v>6</v>
      </c>
      <c r="F20" s="353">
        <v>158294000</v>
      </c>
      <c r="G20" s="353">
        <v>169894000</v>
      </c>
      <c r="H20" s="50"/>
      <c r="I20" s="37">
        <v>3</v>
      </c>
      <c r="J20" s="51"/>
      <c r="K20" s="50"/>
      <c r="L20" s="37">
        <v>5</v>
      </c>
      <c r="M20" s="51"/>
      <c r="N20" s="50"/>
      <c r="O20" s="37">
        <v>18</v>
      </c>
      <c r="P20" s="51"/>
      <c r="Q20" s="50"/>
      <c r="R20" s="37">
        <v>21</v>
      </c>
      <c r="S20" s="51"/>
      <c r="T20" s="50"/>
      <c r="U20" s="37">
        <v>26</v>
      </c>
      <c r="V20" s="51"/>
      <c r="W20" s="50"/>
      <c r="X20" s="37">
        <v>47</v>
      </c>
      <c r="Y20" s="51"/>
      <c r="Z20" s="50"/>
      <c r="AA20" s="37">
        <v>52</v>
      </c>
      <c r="AB20" s="51"/>
      <c r="AC20" s="50"/>
      <c r="AD20" s="37">
        <v>56</v>
      </c>
      <c r="AE20" s="51"/>
      <c r="AF20" s="50"/>
      <c r="AG20" s="37">
        <v>66</v>
      </c>
      <c r="AH20" s="51"/>
      <c r="AI20" s="50"/>
      <c r="AJ20" s="37">
        <v>64</v>
      </c>
      <c r="AK20" s="51"/>
      <c r="AL20" s="50"/>
      <c r="AM20" s="37">
        <v>81</v>
      </c>
      <c r="AN20" s="51"/>
      <c r="AO20" s="50"/>
      <c r="AP20" s="37"/>
      <c r="AQ20" s="51"/>
      <c r="AR20" s="7"/>
    </row>
    <row r="21" spans="3:44" ht="17.100000000000001" customHeight="1" x14ac:dyDescent="0.2">
      <c r="C21" s="327"/>
      <c r="D21" s="54" t="s">
        <v>293</v>
      </c>
      <c r="E21" s="55" t="s">
        <v>154</v>
      </c>
      <c r="F21" s="354"/>
      <c r="G21" s="354"/>
      <c r="H21" s="37">
        <v>3</v>
      </c>
      <c r="I21" s="26"/>
      <c r="J21" s="27">
        <v>3</v>
      </c>
      <c r="K21" s="37">
        <v>5</v>
      </c>
      <c r="L21" s="26"/>
      <c r="M21" s="27">
        <v>5</v>
      </c>
      <c r="N21" s="37">
        <v>18</v>
      </c>
      <c r="O21" s="26"/>
      <c r="P21" s="27">
        <v>18</v>
      </c>
      <c r="Q21" s="37">
        <v>21</v>
      </c>
      <c r="R21" s="26"/>
      <c r="S21" s="27">
        <v>21</v>
      </c>
      <c r="T21" s="37">
        <v>26</v>
      </c>
      <c r="U21" s="26"/>
      <c r="V21" s="27">
        <v>26</v>
      </c>
      <c r="W21" s="37">
        <v>47</v>
      </c>
      <c r="X21" s="26"/>
      <c r="Y21" s="27">
        <v>47</v>
      </c>
      <c r="Z21" s="37">
        <v>52</v>
      </c>
      <c r="AA21" s="26"/>
      <c r="AB21" s="27">
        <v>52</v>
      </c>
      <c r="AC21" s="37">
        <v>56</v>
      </c>
      <c r="AD21" s="26"/>
      <c r="AE21" s="27">
        <v>56</v>
      </c>
      <c r="AF21" s="37">
        <v>66</v>
      </c>
      <c r="AG21" s="26"/>
      <c r="AH21" s="27">
        <v>66</v>
      </c>
      <c r="AI21" s="37">
        <v>64</v>
      </c>
      <c r="AJ21" s="26"/>
      <c r="AK21" s="27">
        <v>64</v>
      </c>
      <c r="AL21" s="37">
        <v>81</v>
      </c>
      <c r="AM21" s="26"/>
      <c r="AN21" s="27">
        <v>81</v>
      </c>
      <c r="AO21" s="37"/>
      <c r="AP21" s="26"/>
      <c r="AQ21" s="27"/>
      <c r="AR21" s="7"/>
    </row>
    <row r="22" spans="3:44" ht="17.100000000000001" customHeight="1" x14ac:dyDescent="0.2">
      <c r="C22" s="328"/>
      <c r="D22" s="56"/>
      <c r="E22" s="80" t="s">
        <v>155</v>
      </c>
      <c r="F22" s="355"/>
      <c r="G22" s="355"/>
      <c r="H22" s="57"/>
      <c r="I22" s="32">
        <v>3</v>
      </c>
      <c r="J22" s="33"/>
      <c r="K22" s="57"/>
      <c r="L22" s="32">
        <v>5</v>
      </c>
      <c r="M22" s="33"/>
      <c r="N22" s="57"/>
      <c r="O22" s="32">
        <v>18</v>
      </c>
      <c r="P22" s="33"/>
      <c r="Q22" s="57"/>
      <c r="R22" s="32">
        <v>21</v>
      </c>
      <c r="S22" s="33"/>
      <c r="T22" s="57"/>
      <c r="U22" s="32">
        <v>26</v>
      </c>
      <c r="V22" s="33"/>
      <c r="W22" s="57"/>
      <c r="X22" s="32">
        <v>47</v>
      </c>
      <c r="Y22" s="33"/>
      <c r="Z22" s="57"/>
      <c r="AA22" s="32">
        <v>52</v>
      </c>
      <c r="AB22" s="33"/>
      <c r="AC22" s="57"/>
      <c r="AD22" s="32">
        <v>56</v>
      </c>
      <c r="AE22" s="33"/>
      <c r="AF22" s="57"/>
      <c r="AG22" s="32">
        <v>66</v>
      </c>
      <c r="AH22" s="33"/>
      <c r="AI22" s="57"/>
      <c r="AJ22" s="32">
        <v>64</v>
      </c>
      <c r="AK22" s="33"/>
      <c r="AL22" s="57"/>
      <c r="AM22" s="32">
        <v>81</v>
      </c>
      <c r="AN22" s="33"/>
      <c r="AO22" s="57"/>
      <c r="AP22" s="32"/>
      <c r="AQ22" s="33"/>
      <c r="AR22" s="7"/>
    </row>
    <row r="23" spans="3:44" ht="17.100000000000001" customHeight="1" x14ac:dyDescent="0.2">
      <c r="C23" s="326">
        <v>3</v>
      </c>
      <c r="D23" s="49"/>
      <c r="E23" s="76" t="s">
        <v>6</v>
      </c>
      <c r="F23" s="353">
        <v>27939292142</v>
      </c>
      <c r="G23" s="353">
        <v>26924105865</v>
      </c>
      <c r="H23" s="50"/>
      <c r="I23" s="37">
        <v>2</v>
      </c>
      <c r="J23" s="51"/>
      <c r="K23" s="50"/>
      <c r="L23" s="37">
        <v>3</v>
      </c>
      <c r="M23" s="51"/>
      <c r="N23" s="50"/>
      <c r="O23" s="37">
        <v>4</v>
      </c>
      <c r="P23" s="51"/>
      <c r="Q23" s="50"/>
      <c r="R23" s="37">
        <v>14</v>
      </c>
      <c r="S23" s="51"/>
      <c r="T23" s="50"/>
      <c r="U23" s="37">
        <v>16</v>
      </c>
      <c r="V23" s="51"/>
      <c r="W23" s="50"/>
      <c r="X23" s="37">
        <v>20</v>
      </c>
      <c r="Y23" s="51"/>
      <c r="Z23" s="50"/>
      <c r="AA23" s="37">
        <v>31</v>
      </c>
      <c r="AB23" s="51"/>
      <c r="AC23" s="50"/>
      <c r="AD23" s="37">
        <v>33</v>
      </c>
      <c r="AE23" s="51"/>
      <c r="AF23" s="50"/>
      <c r="AG23" s="37">
        <v>36</v>
      </c>
      <c r="AH23" s="51"/>
      <c r="AI23" s="50"/>
      <c r="AJ23" s="37">
        <v>49</v>
      </c>
      <c r="AK23" s="51"/>
      <c r="AL23" s="50"/>
      <c r="AM23" s="37">
        <v>52</v>
      </c>
      <c r="AN23" s="51"/>
      <c r="AO23" s="50"/>
      <c r="AP23" s="37"/>
      <c r="AQ23" s="51"/>
      <c r="AR23" s="7"/>
    </row>
    <row r="24" spans="3:44" ht="17.100000000000001" customHeight="1" x14ac:dyDescent="0.2">
      <c r="C24" s="327"/>
      <c r="D24" s="54" t="s">
        <v>294</v>
      </c>
      <c r="E24" s="55" t="s">
        <v>156</v>
      </c>
      <c r="F24" s="354"/>
      <c r="G24" s="354"/>
      <c r="H24" s="37">
        <v>2</v>
      </c>
      <c r="I24" s="26"/>
      <c r="J24" s="27">
        <v>2</v>
      </c>
      <c r="K24" s="37">
        <v>3</v>
      </c>
      <c r="L24" s="26"/>
      <c r="M24" s="27">
        <v>3</v>
      </c>
      <c r="N24" s="37">
        <v>4</v>
      </c>
      <c r="O24" s="26"/>
      <c r="P24" s="27">
        <v>4</v>
      </c>
      <c r="Q24" s="37">
        <v>14</v>
      </c>
      <c r="R24" s="26"/>
      <c r="S24" s="27">
        <v>14</v>
      </c>
      <c r="T24" s="37">
        <v>16</v>
      </c>
      <c r="U24" s="26"/>
      <c r="V24" s="27">
        <v>16</v>
      </c>
      <c r="W24" s="37">
        <v>20</v>
      </c>
      <c r="X24" s="26"/>
      <c r="Y24" s="27">
        <v>20</v>
      </c>
      <c r="Z24" s="37">
        <v>31</v>
      </c>
      <c r="AA24" s="26"/>
      <c r="AB24" s="27">
        <v>31</v>
      </c>
      <c r="AC24" s="37">
        <v>33</v>
      </c>
      <c r="AD24" s="26"/>
      <c r="AE24" s="27">
        <v>33</v>
      </c>
      <c r="AF24" s="37">
        <v>6</v>
      </c>
      <c r="AG24" s="26"/>
      <c r="AH24" s="27">
        <v>36</v>
      </c>
      <c r="AI24" s="37">
        <v>49</v>
      </c>
      <c r="AJ24" s="26"/>
      <c r="AK24" s="27">
        <v>49</v>
      </c>
      <c r="AL24" s="37">
        <v>52</v>
      </c>
      <c r="AM24" s="26"/>
      <c r="AN24" s="27">
        <v>52</v>
      </c>
      <c r="AO24" s="37"/>
      <c r="AP24" s="26"/>
      <c r="AQ24" s="27"/>
      <c r="AR24" s="7"/>
    </row>
    <row r="25" spans="3:44" ht="17.100000000000001" customHeight="1" x14ac:dyDescent="0.2">
      <c r="C25" s="328"/>
      <c r="D25" s="56"/>
      <c r="E25" s="80"/>
      <c r="F25" s="355"/>
      <c r="G25" s="355"/>
      <c r="H25" s="57"/>
      <c r="I25" s="32">
        <v>2</v>
      </c>
      <c r="J25" s="33"/>
      <c r="K25" s="57"/>
      <c r="L25" s="32">
        <v>3</v>
      </c>
      <c r="M25" s="33"/>
      <c r="N25" s="57"/>
      <c r="O25" s="32">
        <v>4</v>
      </c>
      <c r="P25" s="33"/>
      <c r="Q25" s="57"/>
      <c r="R25" s="32">
        <v>14</v>
      </c>
      <c r="S25" s="33"/>
      <c r="T25" s="57"/>
      <c r="U25" s="32">
        <v>16</v>
      </c>
      <c r="V25" s="33"/>
      <c r="W25" s="57"/>
      <c r="X25" s="32">
        <v>20</v>
      </c>
      <c r="Y25" s="33"/>
      <c r="Z25" s="57"/>
      <c r="AA25" s="32">
        <v>31</v>
      </c>
      <c r="AB25" s="33"/>
      <c r="AC25" s="57"/>
      <c r="AD25" s="32">
        <v>33</v>
      </c>
      <c r="AE25" s="33"/>
      <c r="AF25" s="57"/>
      <c r="AG25" s="32">
        <v>36</v>
      </c>
      <c r="AH25" s="33"/>
      <c r="AI25" s="57"/>
      <c r="AJ25" s="32">
        <v>49</v>
      </c>
      <c r="AK25" s="33"/>
      <c r="AL25" s="57"/>
      <c r="AM25" s="32">
        <v>52</v>
      </c>
      <c r="AN25" s="33"/>
      <c r="AO25" s="57"/>
      <c r="AP25" s="32"/>
      <c r="AQ25" s="33"/>
      <c r="AR25" s="7"/>
    </row>
    <row r="26" spans="3:44" ht="17.100000000000001" customHeight="1" x14ac:dyDescent="0.2">
      <c r="C26" s="326">
        <v>4</v>
      </c>
      <c r="D26" s="49"/>
      <c r="E26" s="76" t="s">
        <v>6</v>
      </c>
      <c r="F26" s="353">
        <v>31153000</v>
      </c>
      <c r="G26" s="353">
        <v>37473000</v>
      </c>
      <c r="H26" s="50"/>
      <c r="I26" s="37">
        <v>0</v>
      </c>
      <c r="J26" s="51"/>
      <c r="K26" s="50"/>
      <c r="L26" s="37">
        <v>10</v>
      </c>
      <c r="M26" s="51"/>
      <c r="N26" s="50"/>
      <c r="O26" s="37">
        <v>10</v>
      </c>
      <c r="P26" s="51"/>
      <c r="Q26" s="50"/>
      <c r="R26" s="37">
        <v>19</v>
      </c>
      <c r="S26" s="51"/>
      <c r="T26" s="50"/>
      <c r="U26" s="37">
        <v>78</v>
      </c>
      <c r="V26" s="51"/>
      <c r="W26" s="50"/>
      <c r="X26" s="37">
        <v>78</v>
      </c>
      <c r="Y26" s="51"/>
      <c r="Z26" s="50"/>
      <c r="AA26" s="37">
        <v>78</v>
      </c>
      <c r="AB26" s="51"/>
      <c r="AC26" s="50"/>
      <c r="AD26" s="37">
        <v>78</v>
      </c>
      <c r="AE26" s="51"/>
      <c r="AF26" s="50"/>
      <c r="AG26" s="37">
        <v>78</v>
      </c>
      <c r="AH26" s="51"/>
      <c r="AI26" s="50"/>
      <c r="AJ26" s="37">
        <v>65</v>
      </c>
      <c r="AK26" s="51"/>
      <c r="AL26" s="50"/>
      <c r="AM26" s="37">
        <v>65</v>
      </c>
      <c r="AN26" s="51"/>
      <c r="AO26" s="50"/>
      <c r="AP26" s="37"/>
      <c r="AQ26" s="51"/>
      <c r="AR26" s="7"/>
    </row>
    <row r="27" spans="3:44" ht="17.100000000000001" customHeight="1" x14ac:dyDescent="0.2">
      <c r="C27" s="327"/>
      <c r="D27" s="54" t="s">
        <v>295</v>
      </c>
      <c r="E27" s="55" t="s">
        <v>157</v>
      </c>
      <c r="F27" s="354"/>
      <c r="G27" s="354"/>
      <c r="H27" s="37">
        <v>0</v>
      </c>
      <c r="I27" s="26"/>
      <c r="J27" s="27">
        <v>0</v>
      </c>
      <c r="K27" s="37">
        <v>10</v>
      </c>
      <c r="L27" s="26"/>
      <c r="M27" s="27">
        <v>10</v>
      </c>
      <c r="N27" s="37">
        <v>10</v>
      </c>
      <c r="O27" s="26"/>
      <c r="P27" s="27">
        <v>10</v>
      </c>
      <c r="Q27" s="37">
        <v>19</v>
      </c>
      <c r="R27" s="26"/>
      <c r="S27" s="27">
        <v>19</v>
      </c>
      <c r="T27" s="37">
        <v>78</v>
      </c>
      <c r="U27" s="26"/>
      <c r="V27" s="27">
        <v>78</v>
      </c>
      <c r="W27" s="37">
        <v>78</v>
      </c>
      <c r="X27" s="26"/>
      <c r="Y27" s="27">
        <v>78</v>
      </c>
      <c r="Z27" s="37">
        <v>78</v>
      </c>
      <c r="AA27" s="26"/>
      <c r="AB27" s="27">
        <v>78</v>
      </c>
      <c r="AC27" s="37">
        <v>78</v>
      </c>
      <c r="AD27" s="26"/>
      <c r="AE27" s="27">
        <v>78</v>
      </c>
      <c r="AF27" s="37">
        <v>78</v>
      </c>
      <c r="AG27" s="26"/>
      <c r="AH27" s="27">
        <v>78</v>
      </c>
      <c r="AI27" s="37">
        <v>65</v>
      </c>
      <c r="AJ27" s="26"/>
      <c r="AK27" s="27">
        <v>65</v>
      </c>
      <c r="AL27" s="37">
        <v>65</v>
      </c>
      <c r="AM27" s="26"/>
      <c r="AN27" s="27">
        <v>65</v>
      </c>
      <c r="AO27" s="37"/>
      <c r="AP27" s="26"/>
      <c r="AQ27" s="27"/>
      <c r="AR27" s="7"/>
    </row>
    <row r="28" spans="3:44" ht="17.100000000000001" customHeight="1" x14ac:dyDescent="0.2">
      <c r="C28" s="328"/>
      <c r="D28" s="56"/>
      <c r="E28" s="236" t="s">
        <v>158</v>
      </c>
      <c r="F28" s="355"/>
      <c r="G28" s="355"/>
      <c r="H28" s="57"/>
      <c r="I28" s="32">
        <v>0</v>
      </c>
      <c r="J28" s="33"/>
      <c r="K28" s="57"/>
      <c r="L28" s="32">
        <v>10</v>
      </c>
      <c r="M28" s="33"/>
      <c r="N28" s="57"/>
      <c r="O28" s="32">
        <v>10</v>
      </c>
      <c r="P28" s="33"/>
      <c r="Q28" s="57"/>
      <c r="R28" s="32">
        <v>19</v>
      </c>
      <c r="S28" s="33"/>
      <c r="T28" s="57"/>
      <c r="U28" s="32">
        <v>78</v>
      </c>
      <c r="V28" s="33"/>
      <c r="W28" s="57"/>
      <c r="X28" s="32">
        <v>78</v>
      </c>
      <c r="Y28" s="33"/>
      <c r="Z28" s="57"/>
      <c r="AA28" s="32">
        <v>78</v>
      </c>
      <c r="AB28" s="33"/>
      <c r="AC28" s="57"/>
      <c r="AD28" s="32">
        <v>78</v>
      </c>
      <c r="AE28" s="33"/>
      <c r="AF28" s="57"/>
      <c r="AG28" s="32">
        <v>78</v>
      </c>
      <c r="AH28" s="33"/>
      <c r="AI28" s="57"/>
      <c r="AJ28" s="32">
        <v>65</v>
      </c>
      <c r="AK28" s="33"/>
      <c r="AL28" s="57"/>
      <c r="AM28" s="32">
        <v>65</v>
      </c>
      <c r="AN28" s="33"/>
      <c r="AO28" s="57"/>
      <c r="AP28" s="32"/>
      <c r="AQ28" s="33"/>
      <c r="AR28" s="7"/>
    </row>
    <row r="29" spans="3:44" ht="17.100000000000001" customHeight="1" x14ac:dyDescent="0.2">
      <c r="C29" s="326">
        <v>5</v>
      </c>
      <c r="D29" s="49"/>
      <c r="E29" s="76" t="s">
        <v>6</v>
      </c>
      <c r="F29" s="353">
        <v>654671250</v>
      </c>
      <c r="G29" s="353">
        <v>555247250</v>
      </c>
      <c r="H29" s="50"/>
      <c r="I29" s="37">
        <v>0</v>
      </c>
      <c r="J29" s="51"/>
      <c r="K29" s="50"/>
      <c r="L29" s="37">
        <v>0</v>
      </c>
      <c r="M29" s="51"/>
      <c r="N29" s="50"/>
      <c r="O29" s="37">
        <v>0</v>
      </c>
      <c r="P29" s="51"/>
      <c r="Q29" s="50"/>
      <c r="R29" s="37">
        <v>0</v>
      </c>
      <c r="S29" s="51"/>
      <c r="T29" s="50"/>
      <c r="U29" s="37">
        <v>0</v>
      </c>
      <c r="V29" s="51"/>
      <c r="W29" s="50"/>
      <c r="X29" s="37">
        <v>0</v>
      </c>
      <c r="Y29" s="51"/>
      <c r="Z29" s="50"/>
      <c r="AA29" s="37">
        <v>0</v>
      </c>
      <c r="AB29" s="51"/>
      <c r="AC29" s="50"/>
      <c r="AD29" s="37">
        <v>0</v>
      </c>
      <c r="AE29" s="51"/>
      <c r="AF29" s="50"/>
      <c r="AG29" s="37">
        <v>9</v>
      </c>
      <c r="AH29" s="51"/>
      <c r="AI29" s="50"/>
      <c r="AJ29" s="37">
        <v>13</v>
      </c>
      <c r="AK29" s="51"/>
      <c r="AL29" s="50"/>
      <c r="AM29" s="37">
        <v>37</v>
      </c>
      <c r="AN29" s="51"/>
      <c r="AO29" s="50"/>
      <c r="AP29" s="37"/>
      <c r="AQ29" s="51"/>
      <c r="AR29" s="7"/>
    </row>
    <row r="30" spans="3:44" ht="17.100000000000001" customHeight="1" x14ac:dyDescent="0.2">
      <c r="C30" s="327"/>
      <c r="D30" s="54" t="s">
        <v>363</v>
      </c>
      <c r="E30" s="55" t="s">
        <v>159</v>
      </c>
      <c r="F30" s="354"/>
      <c r="G30" s="354"/>
      <c r="H30" s="37">
        <v>0</v>
      </c>
      <c r="I30" s="26"/>
      <c r="J30" s="27">
        <v>0</v>
      </c>
      <c r="K30" s="37">
        <v>0</v>
      </c>
      <c r="L30" s="26"/>
      <c r="M30" s="27">
        <v>0</v>
      </c>
      <c r="N30" s="37">
        <v>0</v>
      </c>
      <c r="O30" s="26"/>
      <c r="P30" s="27">
        <v>0</v>
      </c>
      <c r="Q30" s="37">
        <v>0</v>
      </c>
      <c r="R30" s="26"/>
      <c r="S30" s="27">
        <v>0</v>
      </c>
      <c r="T30" s="37">
        <v>0</v>
      </c>
      <c r="U30" s="26"/>
      <c r="V30" s="27">
        <v>0</v>
      </c>
      <c r="W30" s="37">
        <v>0</v>
      </c>
      <c r="X30" s="26"/>
      <c r="Y30" s="27">
        <v>0</v>
      </c>
      <c r="Z30" s="37">
        <v>0</v>
      </c>
      <c r="AA30" s="26"/>
      <c r="AB30" s="27">
        <v>0</v>
      </c>
      <c r="AC30" s="37">
        <v>0</v>
      </c>
      <c r="AD30" s="26"/>
      <c r="AE30" s="27">
        <v>0</v>
      </c>
      <c r="AF30" s="37">
        <v>9</v>
      </c>
      <c r="AG30" s="26"/>
      <c r="AH30" s="27">
        <v>9</v>
      </c>
      <c r="AI30" s="37">
        <v>13</v>
      </c>
      <c r="AJ30" s="26"/>
      <c r="AK30" s="27">
        <v>13</v>
      </c>
      <c r="AL30" s="37">
        <v>37</v>
      </c>
      <c r="AM30" s="26"/>
      <c r="AN30" s="27">
        <v>37</v>
      </c>
      <c r="AO30" s="37"/>
      <c r="AP30" s="26"/>
      <c r="AQ30" s="27"/>
      <c r="AR30" s="7"/>
    </row>
    <row r="31" spans="3:44" ht="17.100000000000001" customHeight="1" x14ac:dyDescent="0.2">
      <c r="C31" s="328"/>
      <c r="D31" s="56"/>
      <c r="E31" s="80" t="s">
        <v>160</v>
      </c>
      <c r="F31" s="355"/>
      <c r="G31" s="355"/>
      <c r="H31" s="57"/>
      <c r="I31" s="32">
        <v>0</v>
      </c>
      <c r="J31" s="33"/>
      <c r="K31" s="57"/>
      <c r="L31" s="32">
        <v>0</v>
      </c>
      <c r="M31" s="33"/>
      <c r="N31" s="57"/>
      <c r="O31" s="32">
        <v>0</v>
      </c>
      <c r="P31" s="33"/>
      <c r="Q31" s="57"/>
      <c r="R31" s="32">
        <v>0</v>
      </c>
      <c r="S31" s="33"/>
      <c r="T31" s="57"/>
      <c r="U31" s="32">
        <v>0</v>
      </c>
      <c r="V31" s="33"/>
      <c r="W31" s="57"/>
      <c r="X31" s="32">
        <v>0</v>
      </c>
      <c r="Y31" s="33"/>
      <c r="Z31" s="57"/>
      <c r="AA31" s="32">
        <v>0</v>
      </c>
      <c r="AB31" s="33"/>
      <c r="AC31" s="57"/>
      <c r="AD31" s="32">
        <v>0</v>
      </c>
      <c r="AE31" s="33"/>
      <c r="AF31" s="57"/>
      <c r="AG31" s="32">
        <v>9</v>
      </c>
      <c r="AH31" s="33"/>
      <c r="AI31" s="57"/>
      <c r="AJ31" s="32">
        <v>13</v>
      </c>
      <c r="AK31" s="33"/>
      <c r="AL31" s="57"/>
      <c r="AM31" s="32">
        <v>37</v>
      </c>
      <c r="AN31" s="33"/>
      <c r="AO31" s="57"/>
      <c r="AP31" s="32"/>
      <c r="AQ31" s="33"/>
      <c r="AR31" s="7"/>
    </row>
    <row r="32" spans="3:44" ht="17.100000000000001" customHeight="1" x14ac:dyDescent="0.2">
      <c r="C32" s="326">
        <v>6</v>
      </c>
      <c r="D32" s="49"/>
      <c r="E32" s="76" t="s">
        <v>6</v>
      </c>
      <c r="F32" s="353">
        <v>1165936000</v>
      </c>
      <c r="G32" s="353">
        <v>1480686000</v>
      </c>
      <c r="H32" s="50"/>
      <c r="I32" s="37">
        <v>0</v>
      </c>
      <c r="J32" s="51"/>
      <c r="K32" s="50"/>
      <c r="L32" s="37">
        <v>0</v>
      </c>
      <c r="M32" s="51"/>
      <c r="N32" s="50"/>
      <c r="O32" s="37">
        <v>0</v>
      </c>
      <c r="P32" s="51"/>
      <c r="Q32" s="50"/>
      <c r="R32" s="37">
        <v>17</v>
      </c>
      <c r="S32" s="51"/>
      <c r="T32" s="50"/>
      <c r="U32" s="37">
        <v>33</v>
      </c>
      <c r="V32" s="51"/>
      <c r="W32" s="50"/>
      <c r="X32" s="37">
        <v>35</v>
      </c>
      <c r="Y32" s="51"/>
      <c r="Z32" s="50"/>
      <c r="AA32" s="37">
        <v>44</v>
      </c>
      <c r="AB32" s="51"/>
      <c r="AC32" s="50"/>
      <c r="AD32" s="37">
        <v>71</v>
      </c>
      <c r="AE32" s="51"/>
      <c r="AF32" s="50"/>
      <c r="AG32" s="37">
        <v>91</v>
      </c>
      <c r="AH32" s="51"/>
      <c r="AI32" s="50"/>
      <c r="AJ32" s="37">
        <v>72</v>
      </c>
      <c r="AK32" s="51"/>
      <c r="AL32" s="50"/>
      <c r="AM32" s="37">
        <v>82</v>
      </c>
      <c r="AN32" s="51"/>
      <c r="AO32" s="50"/>
      <c r="AP32" s="37"/>
      <c r="AQ32" s="51"/>
      <c r="AR32" s="7"/>
    </row>
    <row r="33" spans="3:44" ht="17.100000000000001" customHeight="1" x14ac:dyDescent="0.2">
      <c r="C33" s="327"/>
      <c r="D33" s="54" t="s">
        <v>297</v>
      </c>
      <c r="E33" s="55" t="s">
        <v>161</v>
      </c>
      <c r="F33" s="354"/>
      <c r="G33" s="354"/>
      <c r="H33" s="37">
        <v>0</v>
      </c>
      <c r="I33" s="26"/>
      <c r="J33" s="27">
        <v>0</v>
      </c>
      <c r="K33" s="37">
        <v>0</v>
      </c>
      <c r="L33" s="26"/>
      <c r="M33" s="27">
        <v>0</v>
      </c>
      <c r="N33" s="37">
        <v>0</v>
      </c>
      <c r="O33" s="26"/>
      <c r="P33" s="27">
        <v>0</v>
      </c>
      <c r="Q33" s="37">
        <v>17</v>
      </c>
      <c r="R33" s="26"/>
      <c r="S33" s="27">
        <v>17</v>
      </c>
      <c r="T33" s="37">
        <v>33</v>
      </c>
      <c r="U33" s="26"/>
      <c r="V33" s="27">
        <v>33</v>
      </c>
      <c r="W33" s="37">
        <v>35</v>
      </c>
      <c r="X33" s="26"/>
      <c r="Y33" s="27">
        <v>35</v>
      </c>
      <c r="Z33" s="37">
        <v>44</v>
      </c>
      <c r="AA33" s="26"/>
      <c r="AB33" s="27">
        <v>44</v>
      </c>
      <c r="AC33" s="37">
        <v>71</v>
      </c>
      <c r="AD33" s="26"/>
      <c r="AE33" s="27">
        <v>71</v>
      </c>
      <c r="AF33" s="37">
        <v>91</v>
      </c>
      <c r="AG33" s="26"/>
      <c r="AH33" s="27">
        <v>91</v>
      </c>
      <c r="AI33" s="37">
        <v>72</v>
      </c>
      <c r="AJ33" s="26"/>
      <c r="AK33" s="27">
        <v>72</v>
      </c>
      <c r="AL33" s="37">
        <v>82</v>
      </c>
      <c r="AM33" s="26"/>
      <c r="AN33" s="27">
        <v>82</v>
      </c>
      <c r="AO33" s="37"/>
      <c r="AP33" s="26"/>
      <c r="AQ33" s="27"/>
      <c r="AR33" s="7"/>
    </row>
    <row r="34" spans="3:44" ht="17.100000000000001" customHeight="1" x14ac:dyDescent="0.2">
      <c r="C34" s="328"/>
      <c r="D34" s="56"/>
      <c r="E34" s="80"/>
      <c r="F34" s="355"/>
      <c r="G34" s="355"/>
      <c r="H34" s="57"/>
      <c r="I34" s="32">
        <v>0</v>
      </c>
      <c r="J34" s="33"/>
      <c r="K34" s="57"/>
      <c r="L34" s="32">
        <v>0</v>
      </c>
      <c r="M34" s="33"/>
      <c r="N34" s="57"/>
      <c r="O34" s="32">
        <v>0</v>
      </c>
      <c r="P34" s="33"/>
      <c r="Q34" s="57"/>
      <c r="R34" s="32">
        <v>17</v>
      </c>
      <c r="S34" s="33"/>
      <c r="T34" s="57"/>
      <c r="U34" s="32">
        <v>33</v>
      </c>
      <c r="V34" s="33"/>
      <c r="W34" s="57"/>
      <c r="X34" s="32">
        <v>35</v>
      </c>
      <c r="Y34" s="33"/>
      <c r="Z34" s="57"/>
      <c r="AA34" s="32">
        <v>44</v>
      </c>
      <c r="AB34" s="33"/>
      <c r="AC34" s="57"/>
      <c r="AD34" s="32">
        <v>71</v>
      </c>
      <c r="AE34" s="33"/>
      <c r="AF34" s="57"/>
      <c r="AG34" s="32">
        <v>91</v>
      </c>
      <c r="AH34" s="33"/>
      <c r="AI34" s="57"/>
      <c r="AJ34" s="32">
        <v>72</v>
      </c>
      <c r="AK34" s="33"/>
      <c r="AL34" s="57"/>
      <c r="AM34" s="32">
        <v>82</v>
      </c>
      <c r="AN34" s="33"/>
      <c r="AO34" s="57"/>
      <c r="AP34" s="32"/>
      <c r="AQ34" s="33"/>
      <c r="AR34" s="7"/>
    </row>
    <row r="35" spans="3:44" ht="17.100000000000001" customHeight="1" x14ac:dyDescent="0.2">
      <c r="C35" s="326">
        <v>7</v>
      </c>
      <c r="D35" s="49"/>
      <c r="E35" s="76" t="s">
        <v>6</v>
      </c>
      <c r="F35" s="353">
        <v>540210000</v>
      </c>
      <c r="G35" s="353">
        <v>440210000</v>
      </c>
      <c r="H35" s="50"/>
      <c r="I35" s="37">
        <v>0</v>
      </c>
      <c r="J35" s="51"/>
      <c r="K35" s="50"/>
      <c r="L35" s="37">
        <v>9</v>
      </c>
      <c r="M35" s="51"/>
      <c r="N35" s="50"/>
      <c r="O35" s="37">
        <v>16</v>
      </c>
      <c r="P35" s="51"/>
      <c r="Q35" s="50"/>
      <c r="R35" s="37">
        <v>18</v>
      </c>
      <c r="S35" s="51"/>
      <c r="T35" s="50"/>
      <c r="U35" s="37">
        <v>27</v>
      </c>
      <c r="V35" s="51"/>
      <c r="W35" s="50"/>
      <c r="X35" s="37">
        <v>32</v>
      </c>
      <c r="Y35" s="51"/>
      <c r="Z35" s="50"/>
      <c r="AA35" s="37">
        <v>37</v>
      </c>
      <c r="AB35" s="51"/>
      <c r="AC35" s="50"/>
      <c r="AD35" s="37">
        <v>49</v>
      </c>
      <c r="AE35" s="51"/>
      <c r="AF35" s="50"/>
      <c r="AG35" s="37">
        <v>53</v>
      </c>
      <c r="AH35" s="51"/>
      <c r="AI35" s="50"/>
      <c r="AJ35" s="37">
        <v>78</v>
      </c>
      <c r="AK35" s="51"/>
      <c r="AL35" s="50"/>
      <c r="AM35" s="37">
        <v>89</v>
      </c>
      <c r="AN35" s="51"/>
      <c r="AO35" s="50"/>
      <c r="AP35" s="37"/>
      <c r="AQ35" s="51"/>
      <c r="AR35" s="7"/>
    </row>
    <row r="36" spans="3:44" ht="17.100000000000001" customHeight="1" x14ac:dyDescent="0.2">
      <c r="C36" s="327"/>
      <c r="D36" s="54" t="s">
        <v>298</v>
      </c>
      <c r="E36" s="55" t="s">
        <v>162</v>
      </c>
      <c r="F36" s="354"/>
      <c r="G36" s="354"/>
      <c r="H36" s="37">
        <v>0</v>
      </c>
      <c r="I36" s="26"/>
      <c r="J36" s="27">
        <v>0</v>
      </c>
      <c r="K36" s="37">
        <v>9</v>
      </c>
      <c r="L36" s="26"/>
      <c r="M36" s="27">
        <v>9</v>
      </c>
      <c r="N36" s="37">
        <v>16</v>
      </c>
      <c r="O36" s="26"/>
      <c r="P36" s="27">
        <v>16</v>
      </c>
      <c r="Q36" s="37">
        <v>18</v>
      </c>
      <c r="R36" s="26"/>
      <c r="S36" s="27">
        <v>18</v>
      </c>
      <c r="T36" s="37">
        <v>27</v>
      </c>
      <c r="U36" s="26"/>
      <c r="V36" s="27">
        <v>27</v>
      </c>
      <c r="W36" s="37">
        <v>32</v>
      </c>
      <c r="X36" s="26"/>
      <c r="Y36" s="27">
        <v>32</v>
      </c>
      <c r="Z36" s="37">
        <v>37</v>
      </c>
      <c r="AA36" s="26"/>
      <c r="AB36" s="27">
        <v>37</v>
      </c>
      <c r="AC36" s="37">
        <v>49</v>
      </c>
      <c r="AD36" s="26"/>
      <c r="AE36" s="27">
        <v>49</v>
      </c>
      <c r="AF36" s="37">
        <v>53</v>
      </c>
      <c r="AG36" s="26"/>
      <c r="AH36" s="27">
        <v>53</v>
      </c>
      <c r="AI36" s="37">
        <v>78</v>
      </c>
      <c r="AJ36" s="26"/>
      <c r="AK36" s="27">
        <v>78</v>
      </c>
      <c r="AL36" s="37">
        <v>89</v>
      </c>
      <c r="AM36" s="26"/>
      <c r="AN36" s="27">
        <v>89</v>
      </c>
      <c r="AO36" s="37"/>
      <c r="AP36" s="26"/>
      <c r="AQ36" s="27"/>
      <c r="AR36" s="7"/>
    </row>
    <row r="37" spans="3:44" ht="17.100000000000001" customHeight="1" x14ac:dyDescent="0.2">
      <c r="C37" s="328"/>
      <c r="D37" s="56"/>
      <c r="E37" s="80"/>
      <c r="F37" s="355"/>
      <c r="G37" s="355"/>
      <c r="H37" s="57"/>
      <c r="I37" s="32">
        <v>0</v>
      </c>
      <c r="J37" s="33"/>
      <c r="K37" s="57"/>
      <c r="L37" s="32">
        <v>9</v>
      </c>
      <c r="M37" s="33"/>
      <c r="N37" s="57"/>
      <c r="O37" s="32">
        <v>16</v>
      </c>
      <c r="P37" s="33"/>
      <c r="Q37" s="57"/>
      <c r="R37" s="32">
        <v>18</v>
      </c>
      <c r="S37" s="33"/>
      <c r="T37" s="57"/>
      <c r="U37" s="32">
        <v>27</v>
      </c>
      <c r="V37" s="33"/>
      <c r="W37" s="57"/>
      <c r="X37" s="32">
        <v>32</v>
      </c>
      <c r="Y37" s="33"/>
      <c r="Z37" s="57"/>
      <c r="AA37" s="32">
        <v>37</v>
      </c>
      <c r="AB37" s="33"/>
      <c r="AC37" s="57"/>
      <c r="AD37" s="32">
        <v>49</v>
      </c>
      <c r="AE37" s="33"/>
      <c r="AF37" s="57"/>
      <c r="AG37" s="32">
        <v>53</v>
      </c>
      <c r="AH37" s="33"/>
      <c r="AI37" s="57"/>
      <c r="AJ37" s="32">
        <v>78</v>
      </c>
      <c r="AK37" s="33"/>
      <c r="AL37" s="57"/>
      <c r="AM37" s="32">
        <v>89</v>
      </c>
      <c r="AN37" s="33"/>
      <c r="AO37" s="57"/>
      <c r="AP37" s="32"/>
      <c r="AQ37" s="33"/>
      <c r="AR37" s="7"/>
    </row>
    <row r="38" spans="3:44" ht="17.100000000000001" customHeight="1" x14ac:dyDescent="0.2">
      <c r="C38" s="326">
        <v>8</v>
      </c>
      <c r="D38" s="49"/>
      <c r="E38" s="84"/>
      <c r="F38" s="353">
        <v>1600450000</v>
      </c>
      <c r="G38" s="353">
        <v>2343940000</v>
      </c>
      <c r="H38" s="50"/>
      <c r="I38" s="37">
        <v>0</v>
      </c>
      <c r="J38" s="51"/>
      <c r="K38" s="50"/>
      <c r="L38" s="37">
        <v>12</v>
      </c>
      <c r="M38" s="51"/>
      <c r="N38" s="50"/>
      <c r="O38" s="37">
        <v>23</v>
      </c>
      <c r="P38" s="51"/>
      <c r="Q38" s="50"/>
      <c r="R38" s="37">
        <v>23</v>
      </c>
      <c r="S38" s="51"/>
      <c r="T38" s="50"/>
      <c r="U38" s="37">
        <v>25</v>
      </c>
      <c r="V38" s="51"/>
      <c r="W38" s="50"/>
      <c r="X38" s="37">
        <v>49</v>
      </c>
      <c r="Y38" s="51"/>
      <c r="Z38" s="50"/>
      <c r="AA38" s="37">
        <v>55</v>
      </c>
      <c r="AB38" s="51"/>
      <c r="AC38" s="50"/>
      <c r="AD38" s="37">
        <v>56</v>
      </c>
      <c r="AE38" s="51"/>
      <c r="AF38" s="50"/>
      <c r="AG38" s="37">
        <v>58</v>
      </c>
      <c r="AH38" s="51"/>
      <c r="AI38" s="50"/>
      <c r="AJ38" s="37">
        <v>42</v>
      </c>
      <c r="AK38" s="51"/>
      <c r="AL38" s="50"/>
      <c r="AM38" s="37">
        <v>67</v>
      </c>
      <c r="AN38" s="51"/>
      <c r="AO38" s="50"/>
      <c r="AP38" s="37"/>
      <c r="AQ38" s="51"/>
      <c r="AR38" s="7"/>
    </row>
    <row r="39" spans="3:44" ht="17.100000000000001" customHeight="1" x14ac:dyDescent="0.2">
      <c r="C39" s="327"/>
      <c r="D39" s="54" t="s">
        <v>299</v>
      </c>
      <c r="E39" s="55" t="s">
        <v>163</v>
      </c>
      <c r="F39" s="354"/>
      <c r="G39" s="354"/>
      <c r="H39" s="37">
        <v>0</v>
      </c>
      <c r="I39" s="26"/>
      <c r="J39" s="27">
        <v>0</v>
      </c>
      <c r="K39" s="37">
        <v>12</v>
      </c>
      <c r="L39" s="26"/>
      <c r="M39" s="27">
        <v>12</v>
      </c>
      <c r="N39" s="37">
        <v>23</v>
      </c>
      <c r="O39" s="26"/>
      <c r="P39" s="27">
        <v>23</v>
      </c>
      <c r="Q39" s="37">
        <v>23</v>
      </c>
      <c r="R39" s="26"/>
      <c r="S39" s="27">
        <v>23</v>
      </c>
      <c r="T39" s="37">
        <v>25</v>
      </c>
      <c r="U39" s="26"/>
      <c r="V39" s="27">
        <v>25</v>
      </c>
      <c r="W39" s="37">
        <v>49</v>
      </c>
      <c r="X39" s="26"/>
      <c r="Y39" s="27">
        <v>49</v>
      </c>
      <c r="Z39" s="37">
        <v>55</v>
      </c>
      <c r="AA39" s="26"/>
      <c r="AB39" s="27">
        <v>55</v>
      </c>
      <c r="AC39" s="37">
        <v>56</v>
      </c>
      <c r="AD39" s="26"/>
      <c r="AE39" s="27">
        <v>56</v>
      </c>
      <c r="AF39" s="37">
        <v>58</v>
      </c>
      <c r="AG39" s="26"/>
      <c r="AH39" s="27">
        <v>58</v>
      </c>
      <c r="AI39" s="37">
        <v>42</v>
      </c>
      <c r="AJ39" s="26"/>
      <c r="AK39" s="27">
        <v>42</v>
      </c>
      <c r="AL39" s="37">
        <v>67</v>
      </c>
      <c r="AM39" s="26"/>
      <c r="AN39" s="27">
        <v>67</v>
      </c>
      <c r="AO39" s="37"/>
      <c r="AP39" s="26"/>
      <c r="AQ39" s="27"/>
      <c r="AR39" s="7"/>
    </row>
    <row r="40" spans="3:44" ht="17.100000000000001" customHeight="1" x14ac:dyDescent="0.2">
      <c r="C40" s="328"/>
      <c r="D40" s="56"/>
      <c r="E40" s="80" t="s">
        <v>164</v>
      </c>
      <c r="F40" s="355"/>
      <c r="G40" s="355"/>
      <c r="H40" s="57"/>
      <c r="I40" s="32">
        <v>0</v>
      </c>
      <c r="J40" s="33"/>
      <c r="K40" s="57"/>
      <c r="L40" s="32">
        <v>12</v>
      </c>
      <c r="M40" s="33"/>
      <c r="N40" s="57"/>
      <c r="O40" s="32">
        <v>23</v>
      </c>
      <c r="P40" s="33"/>
      <c r="Q40" s="57"/>
      <c r="R40" s="32">
        <v>23</v>
      </c>
      <c r="S40" s="33"/>
      <c r="T40" s="57"/>
      <c r="U40" s="32">
        <v>25</v>
      </c>
      <c r="V40" s="33"/>
      <c r="W40" s="57"/>
      <c r="X40" s="32">
        <v>49</v>
      </c>
      <c r="Y40" s="33"/>
      <c r="Z40" s="57"/>
      <c r="AA40" s="32">
        <v>55</v>
      </c>
      <c r="AB40" s="33"/>
      <c r="AC40" s="57"/>
      <c r="AD40" s="32">
        <v>56</v>
      </c>
      <c r="AE40" s="33"/>
      <c r="AF40" s="57"/>
      <c r="AG40" s="32">
        <v>58</v>
      </c>
      <c r="AH40" s="33"/>
      <c r="AI40" s="57"/>
      <c r="AJ40" s="32">
        <v>42</v>
      </c>
      <c r="AK40" s="33"/>
      <c r="AL40" s="57"/>
      <c r="AM40" s="32">
        <v>67</v>
      </c>
      <c r="AN40" s="33"/>
      <c r="AO40" s="57"/>
      <c r="AP40" s="32"/>
      <c r="AQ40" s="33"/>
      <c r="AR40" s="7"/>
    </row>
    <row r="41" spans="3:44" ht="17.100000000000001" customHeight="1" x14ac:dyDescent="0.2">
      <c r="C41" s="326">
        <v>9</v>
      </c>
      <c r="D41" s="58"/>
      <c r="E41" s="84"/>
      <c r="F41" s="353">
        <v>200844000</v>
      </c>
      <c r="G41" s="353">
        <v>200844000</v>
      </c>
      <c r="H41" s="50"/>
      <c r="I41" s="37">
        <v>3</v>
      </c>
      <c r="J41" s="51"/>
      <c r="K41" s="50"/>
      <c r="L41" s="37">
        <v>6</v>
      </c>
      <c r="M41" s="51"/>
      <c r="N41" s="50"/>
      <c r="O41" s="37">
        <v>9</v>
      </c>
      <c r="P41" s="51"/>
      <c r="Q41" s="50"/>
      <c r="R41" s="37">
        <v>9</v>
      </c>
      <c r="S41" s="51"/>
      <c r="T41" s="50"/>
      <c r="U41" s="37">
        <v>16</v>
      </c>
      <c r="V41" s="51"/>
      <c r="W41" s="50"/>
      <c r="X41" s="37">
        <v>21</v>
      </c>
      <c r="Y41" s="51"/>
      <c r="Z41" s="50"/>
      <c r="AA41" s="37">
        <v>24</v>
      </c>
      <c r="AB41" s="51"/>
      <c r="AC41" s="50"/>
      <c r="AD41" s="37">
        <v>65</v>
      </c>
      <c r="AE41" s="51"/>
      <c r="AF41" s="50"/>
      <c r="AG41" s="37">
        <v>68</v>
      </c>
      <c r="AH41" s="51"/>
      <c r="AI41" s="50"/>
      <c r="AJ41" s="37">
        <v>87</v>
      </c>
      <c r="AK41" s="51"/>
      <c r="AL41" s="50"/>
      <c r="AM41" s="37">
        <v>91</v>
      </c>
      <c r="AN41" s="51"/>
      <c r="AO41" s="50"/>
      <c r="AP41" s="37"/>
      <c r="AQ41" s="51"/>
    </row>
    <row r="42" spans="3:44" ht="17.100000000000001" customHeight="1" x14ac:dyDescent="0.2">
      <c r="C42" s="327"/>
      <c r="D42" s="54" t="s">
        <v>300</v>
      </c>
      <c r="E42" s="55" t="s">
        <v>165</v>
      </c>
      <c r="F42" s="354"/>
      <c r="G42" s="354"/>
      <c r="H42" s="37">
        <v>3</v>
      </c>
      <c r="I42" s="26"/>
      <c r="J42" s="27">
        <v>3</v>
      </c>
      <c r="K42" s="37">
        <v>6</v>
      </c>
      <c r="L42" s="26"/>
      <c r="M42" s="27">
        <v>6</v>
      </c>
      <c r="N42" s="37">
        <v>9</v>
      </c>
      <c r="O42" s="26"/>
      <c r="P42" s="27">
        <v>9</v>
      </c>
      <c r="Q42" s="37">
        <v>9</v>
      </c>
      <c r="R42" s="26"/>
      <c r="S42" s="27">
        <v>9</v>
      </c>
      <c r="T42" s="37">
        <v>16</v>
      </c>
      <c r="U42" s="26"/>
      <c r="V42" s="27">
        <v>16</v>
      </c>
      <c r="W42" s="37">
        <v>21</v>
      </c>
      <c r="X42" s="26"/>
      <c r="Y42" s="27">
        <v>21</v>
      </c>
      <c r="Z42" s="37">
        <v>24</v>
      </c>
      <c r="AA42" s="26"/>
      <c r="AB42" s="27">
        <v>24</v>
      </c>
      <c r="AC42" s="37">
        <v>65</v>
      </c>
      <c r="AD42" s="26"/>
      <c r="AE42" s="27">
        <v>65</v>
      </c>
      <c r="AF42" s="37">
        <v>68</v>
      </c>
      <c r="AG42" s="26"/>
      <c r="AH42" s="27">
        <v>68</v>
      </c>
      <c r="AI42" s="37">
        <v>87</v>
      </c>
      <c r="AJ42" s="26"/>
      <c r="AK42" s="27">
        <v>87</v>
      </c>
      <c r="AL42" s="37">
        <v>91</v>
      </c>
      <c r="AM42" s="26"/>
      <c r="AN42" s="27">
        <v>91</v>
      </c>
      <c r="AO42" s="37"/>
      <c r="AP42" s="26"/>
      <c r="AQ42" s="27"/>
    </row>
    <row r="43" spans="3:44" ht="17.100000000000001" customHeight="1" x14ac:dyDescent="0.2">
      <c r="C43" s="328"/>
      <c r="D43" s="56"/>
      <c r="E43" s="80"/>
      <c r="F43" s="355"/>
      <c r="G43" s="355"/>
      <c r="H43" s="57"/>
      <c r="I43" s="32">
        <v>3</v>
      </c>
      <c r="J43" s="33"/>
      <c r="K43" s="57"/>
      <c r="L43" s="32">
        <v>6</v>
      </c>
      <c r="M43" s="33"/>
      <c r="N43" s="57"/>
      <c r="O43" s="32">
        <v>9</v>
      </c>
      <c r="P43" s="33"/>
      <c r="Q43" s="57"/>
      <c r="R43" s="32">
        <v>9</v>
      </c>
      <c r="S43" s="33"/>
      <c r="T43" s="57"/>
      <c r="U43" s="32">
        <v>16</v>
      </c>
      <c r="V43" s="33"/>
      <c r="W43" s="57"/>
      <c r="X43" s="32">
        <v>21</v>
      </c>
      <c r="Y43" s="33"/>
      <c r="Z43" s="57"/>
      <c r="AA43" s="32">
        <v>24</v>
      </c>
      <c r="AB43" s="33"/>
      <c r="AC43" s="57"/>
      <c r="AD43" s="32">
        <v>65</v>
      </c>
      <c r="AE43" s="33"/>
      <c r="AF43" s="57"/>
      <c r="AG43" s="32">
        <v>68</v>
      </c>
      <c r="AH43" s="33"/>
      <c r="AI43" s="57"/>
      <c r="AJ43" s="32">
        <v>87</v>
      </c>
      <c r="AK43" s="33"/>
      <c r="AL43" s="57"/>
      <c r="AM43" s="32">
        <v>91</v>
      </c>
      <c r="AN43" s="33"/>
      <c r="AO43" s="57"/>
      <c r="AP43" s="32"/>
      <c r="AQ43" s="33"/>
    </row>
    <row r="44" spans="3:44" ht="17.100000000000001" customHeight="1" x14ac:dyDescent="0.2">
      <c r="C44" s="326">
        <v>10</v>
      </c>
      <c r="D44" s="58"/>
      <c r="E44" s="84"/>
      <c r="F44" s="353">
        <v>810211500</v>
      </c>
      <c r="G44" s="353">
        <v>1070690950</v>
      </c>
      <c r="H44" s="50"/>
      <c r="I44" s="37">
        <v>0</v>
      </c>
      <c r="J44" s="51"/>
      <c r="K44" s="50"/>
      <c r="L44" s="37">
        <v>0</v>
      </c>
      <c r="M44" s="51"/>
      <c r="N44" s="50"/>
      <c r="O44" s="37">
        <v>1</v>
      </c>
      <c r="P44" s="51"/>
      <c r="Q44" s="50"/>
      <c r="R44" s="37">
        <v>1</v>
      </c>
      <c r="S44" s="51"/>
      <c r="T44" s="50"/>
      <c r="U44" s="37">
        <v>1</v>
      </c>
      <c r="V44" s="51"/>
      <c r="W44" s="50"/>
      <c r="X44" s="37">
        <v>14</v>
      </c>
      <c r="Y44" s="51"/>
      <c r="Z44" s="50"/>
      <c r="AA44" s="37">
        <v>15</v>
      </c>
      <c r="AB44" s="51"/>
      <c r="AC44" s="50"/>
      <c r="AD44" s="37">
        <v>15</v>
      </c>
      <c r="AE44" s="51"/>
      <c r="AF44" s="50"/>
      <c r="AG44" s="37">
        <v>21</v>
      </c>
      <c r="AH44" s="51"/>
      <c r="AI44" s="50"/>
      <c r="AJ44" s="37">
        <v>24</v>
      </c>
      <c r="AK44" s="51"/>
      <c r="AL44" s="50"/>
      <c r="AM44" s="37">
        <v>46</v>
      </c>
      <c r="AN44" s="51"/>
      <c r="AO44" s="50"/>
      <c r="AP44" s="37"/>
      <c r="AQ44" s="51"/>
    </row>
    <row r="45" spans="3:44" ht="17.100000000000001" customHeight="1" x14ac:dyDescent="0.2">
      <c r="C45" s="327"/>
      <c r="D45" s="54" t="s">
        <v>301</v>
      </c>
      <c r="E45" s="55" t="s">
        <v>166</v>
      </c>
      <c r="F45" s="354"/>
      <c r="G45" s="354"/>
      <c r="H45" s="37">
        <v>0</v>
      </c>
      <c r="I45" s="26"/>
      <c r="J45" s="27">
        <v>0</v>
      </c>
      <c r="K45" s="37">
        <v>0</v>
      </c>
      <c r="L45" s="26"/>
      <c r="M45" s="27">
        <v>0</v>
      </c>
      <c r="N45" s="37">
        <v>1</v>
      </c>
      <c r="O45" s="26"/>
      <c r="P45" s="27">
        <v>1</v>
      </c>
      <c r="Q45" s="37">
        <v>1</v>
      </c>
      <c r="R45" s="26"/>
      <c r="S45" s="27">
        <v>1</v>
      </c>
      <c r="T45" s="37">
        <v>1</v>
      </c>
      <c r="U45" s="26"/>
      <c r="V45" s="27">
        <v>1</v>
      </c>
      <c r="W45" s="37">
        <v>14</v>
      </c>
      <c r="X45" s="26"/>
      <c r="Y45" s="27">
        <v>14</v>
      </c>
      <c r="Z45" s="37">
        <v>15</v>
      </c>
      <c r="AA45" s="26"/>
      <c r="AB45" s="27">
        <v>15</v>
      </c>
      <c r="AC45" s="37">
        <v>15</v>
      </c>
      <c r="AD45" s="26"/>
      <c r="AE45" s="27">
        <v>15</v>
      </c>
      <c r="AF45" s="37">
        <v>21</v>
      </c>
      <c r="AG45" s="26"/>
      <c r="AH45" s="27">
        <v>21</v>
      </c>
      <c r="AI45" s="37">
        <v>24</v>
      </c>
      <c r="AJ45" s="26"/>
      <c r="AK45" s="27">
        <v>24</v>
      </c>
      <c r="AL45" s="37">
        <v>46</v>
      </c>
      <c r="AM45" s="26"/>
      <c r="AN45" s="27">
        <v>46</v>
      </c>
      <c r="AO45" s="37"/>
      <c r="AP45" s="26"/>
      <c r="AQ45" s="27"/>
    </row>
    <row r="46" spans="3:44" ht="17.100000000000001" customHeight="1" x14ac:dyDescent="0.2">
      <c r="C46" s="328"/>
      <c r="D46" s="56"/>
      <c r="E46" s="80" t="s">
        <v>167</v>
      </c>
      <c r="F46" s="355"/>
      <c r="G46" s="355"/>
      <c r="H46" s="57"/>
      <c r="I46" s="32">
        <v>0</v>
      </c>
      <c r="J46" s="33"/>
      <c r="K46" s="57"/>
      <c r="L46" s="32">
        <v>0</v>
      </c>
      <c r="M46" s="33"/>
      <c r="N46" s="57"/>
      <c r="O46" s="32">
        <v>1</v>
      </c>
      <c r="P46" s="33"/>
      <c r="Q46" s="57"/>
      <c r="R46" s="32">
        <v>1</v>
      </c>
      <c r="S46" s="33"/>
      <c r="T46" s="57"/>
      <c r="U46" s="32">
        <v>1</v>
      </c>
      <c r="V46" s="33"/>
      <c r="W46" s="57"/>
      <c r="X46" s="32">
        <v>14</v>
      </c>
      <c r="Y46" s="33"/>
      <c r="Z46" s="57"/>
      <c r="AA46" s="32">
        <v>15</v>
      </c>
      <c r="AB46" s="33"/>
      <c r="AC46" s="57"/>
      <c r="AD46" s="32">
        <v>15</v>
      </c>
      <c r="AE46" s="33"/>
      <c r="AF46" s="57"/>
      <c r="AG46" s="32">
        <v>21</v>
      </c>
      <c r="AH46" s="33"/>
      <c r="AI46" s="57"/>
      <c r="AJ46" s="32">
        <v>24</v>
      </c>
      <c r="AK46" s="33"/>
      <c r="AL46" s="57"/>
      <c r="AM46" s="32">
        <v>46</v>
      </c>
      <c r="AN46" s="33"/>
      <c r="AO46" s="57"/>
      <c r="AP46" s="32"/>
      <c r="AQ46" s="33"/>
    </row>
    <row r="47" spans="3:44" ht="17.100000000000001" customHeight="1" x14ac:dyDescent="0.2">
      <c r="C47" s="326">
        <v>11</v>
      </c>
      <c r="D47" s="58"/>
      <c r="E47" s="84"/>
      <c r="F47" s="353">
        <v>260000000</v>
      </c>
      <c r="G47" s="353">
        <v>660000000</v>
      </c>
      <c r="H47" s="50"/>
      <c r="I47" s="37">
        <v>0</v>
      </c>
      <c r="J47" s="51"/>
      <c r="K47" s="50"/>
      <c r="L47" s="37">
        <v>0</v>
      </c>
      <c r="M47" s="51"/>
      <c r="N47" s="50"/>
      <c r="O47" s="37">
        <v>0</v>
      </c>
      <c r="P47" s="51"/>
      <c r="Q47" s="50"/>
      <c r="R47" s="37">
        <v>0</v>
      </c>
      <c r="S47" s="51"/>
      <c r="T47" s="50"/>
      <c r="U47" s="37">
        <v>0</v>
      </c>
      <c r="V47" s="51"/>
      <c r="W47" s="50"/>
      <c r="X47" s="37">
        <v>0</v>
      </c>
      <c r="Y47" s="51"/>
      <c r="Z47" s="50"/>
      <c r="AA47" s="37">
        <v>0</v>
      </c>
      <c r="AB47" s="51"/>
      <c r="AC47" s="50"/>
      <c r="AD47" s="37">
        <v>0</v>
      </c>
      <c r="AE47" s="51"/>
      <c r="AF47" s="50"/>
      <c r="AG47" s="37">
        <v>0</v>
      </c>
      <c r="AH47" s="51"/>
      <c r="AI47" s="50"/>
      <c r="AJ47" s="37">
        <v>0</v>
      </c>
      <c r="AK47" s="51"/>
      <c r="AL47" s="50"/>
      <c r="AM47" s="37">
        <v>99</v>
      </c>
      <c r="AN47" s="51"/>
      <c r="AO47" s="50"/>
      <c r="AP47" s="37"/>
      <c r="AQ47" s="51"/>
    </row>
    <row r="48" spans="3:44" ht="17.100000000000001" customHeight="1" x14ac:dyDescent="0.2">
      <c r="C48" s="327"/>
      <c r="D48" s="54" t="s">
        <v>302</v>
      </c>
      <c r="E48" s="55" t="s">
        <v>168</v>
      </c>
      <c r="F48" s="354"/>
      <c r="G48" s="354"/>
      <c r="H48" s="37">
        <v>0</v>
      </c>
      <c r="I48" s="26"/>
      <c r="J48" s="27">
        <v>0</v>
      </c>
      <c r="K48" s="37">
        <v>0</v>
      </c>
      <c r="L48" s="26"/>
      <c r="M48" s="27">
        <v>0</v>
      </c>
      <c r="N48" s="37">
        <v>0</v>
      </c>
      <c r="O48" s="26"/>
      <c r="P48" s="27">
        <v>0</v>
      </c>
      <c r="Q48" s="37">
        <v>0</v>
      </c>
      <c r="R48" s="26"/>
      <c r="S48" s="27">
        <v>0</v>
      </c>
      <c r="T48" s="37">
        <v>0</v>
      </c>
      <c r="U48" s="26"/>
      <c r="V48" s="27">
        <v>0</v>
      </c>
      <c r="W48" s="37">
        <v>0</v>
      </c>
      <c r="X48" s="26"/>
      <c r="Y48" s="27">
        <v>0</v>
      </c>
      <c r="Z48" s="37">
        <v>0</v>
      </c>
      <c r="AA48" s="26"/>
      <c r="AB48" s="27">
        <v>0</v>
      </c>
      <c r="AC48" s="37">
        <v>0</v>
      </c>
      <c r="AD48" s="26"/>
      <c r="AE48" s="27">
        <v>0</v>
      </c>
      <c r="AF48" s="37">
        <v>0</v>
      </c>
      <c r="AG48" s="26"/>
      <c r="AH48" s="27">
        <v>0</v>
      </c>
      <c r="AI48" s="37">
        <v>0</v>
      </c>
      <c r="AJ48" s="26"/>
      <c r="AK48" s="27">
        <v>0</v>
      </c>
      <c r="AL48" s="37">
        <v>99</v>
      </c>
      <c r="AM48" s="26"/>
      <c r="AN48" s="27">
        <v>99</v>
      </c>
      <c r="AO48" s="37"/>
      <c r="AP48" s="26"/>
      <c r="AQ48" s="27"/>
    </row>
    <row r="49" spans="3:43" ht="17.100000000000001" customHeight="1" x14ac:dyDescent="0.2">
      <c r="C49" s="328"/>
      <c r="D49" s="56"/>
      <c r="E49" s="80" t="s">
        <v>169</v>
      </c>
      <c r="F49" s="355"/>
      <c r="G49" s="355"/>
      <c r="H49" s="57"/>
      <c r="I49" s="32">
        <v>0</v>
      </c>
      <c r="J49" s="33"/>
      <c r="K49" s="57"/>
      <c r="L49" s="32">
        <v>0</v>
      </c>
      <c r="M49" s="33"/>
      <c r="N49" s="57"/>
      <c r="O49" s="32">
        <v>0</v>
      </c>
      <c r="P49" s="33"/>
      <c r="Q49" s="57"/>
      <c r="R49" s="32">
        <v>0</v>
      </c>
      <c r="S49" s="33"/>
      <c r="T49" s="57"/>
      <c r="U49" s="32">
        <v>0</v>
      </c>
      <c r="V49" s="33"/>
      <c r="W49" s="57"/>
      <c r="X49" s="32">
        <v>0</v>
      </c>
      <c r="Y49" s="33"/>
      <c r="Z49" s="57"/>
      <c r="AA49" s="32">
        <v>0</v>
      </c>
      <c r="AB49" s="33"/>
      <c r="AC49" s="57"/>
      <c r="AD49" s="32">
        <v>0</v>
      </c>
      <c r="AE49" s="33"/>
      <c r="AF49" s="57"/>
      <c r="AG49" s="32">
        <v>0</v>
      </c>
      <c r="AH49" s="33"/>
      <c r="AI49" s="57"/>
      <c r="AJ49" s="32">
        <v>0</v>
      </c>
      <c r="AK49" s="33"/>
      <c r="AL49" s="57"/>
      <c r="AM49" s="32">
        <v>99</v>
      </c>
      <c r="AN49" s="33"/>
      <c r="AO49" s="57"/>
      <c r="AP49" s="32"/>
      <c r="AQ49" s="33"/>
    </row>
    <row r="50" spans="3:43" ht="17.100000000000001" customHeight="1" x14ac:dyDescent="0.2">
      <c r="C50" s="326">
        <v>12</v>
      </c>
      <c r="D50" s="58"/>
      <c r="E50" s="84"/>
      <c r="F50" s="353">
        <v>219414700</v>
      </c>
      <c r="G50" s="353">
        <v>402950900</v>
      </c>
      <c r="H50" s="50"/>
      <c r="I50" s="37">
        <v>0</v>
      </c>
      <c r="J50" s="51"/>
      <c r="K50" s="50"/>
      <c r="L50" s="37">
        <v>1</v>
      </c>
      <c r="M50" s="51"/>
      <c r="N50" s="50"/>
      <c r="O50" s="37">
        <v>73</v>
      </c>
      <c r="P50" s="51"/>
      <c r="Q50" s="50"/>
      <c r="R50" s="37">
        <v>76</v>
      </c>
      <c r="S50" s="51"/>
      <c r="T50" s="50"/>
      <c r="U50" s="37">
        <v>79</v>
      </c>
      <c r="V50" s="51"/>
      <c r="W50" s="50"/>
      <c r="X50" s="37">
        <v>80</v>
      </c>
      <c r="Y50" s="51"/>
      <c r="Z50" s="50"/>
      <c r="AA50" s="37">
        <v>82</v>
      </c>
      <c r="AB50" s="51"/>
      <c r="AC50" s="50"/>
      <c r="AD50" s="37">
        <v>82</v>
      </c>
      <c r="AE50" s="51"/>
      <c r="AF50" s="50"/>
      <c r="AG50" s="37">
        <v>83</v>
      </c>
      <c r="AH50" s="51"/>
      <c r="AI50" s="50"/>
      <c r="AJ50" s="37">
        <v>48</v>
      </c>
      <c r="AK50" s="51"/>
      <c r="AL50" s="50"/>
      <c r="AM50" s="37">
        <v>64</v>
      </c>
      <c r="AN50" s="51"/>
      <c r="AO50" s="50"/>
      <c r="AP50" s="37"/>
      <c r="AQ50" s="51"/>
    </row>
    <row r="51" spans="3:43" ht="17.100000000000001" customHeight="1" x14ac:dyDescent="0.2">
      <c r="C51" s="327"/>
      <c r="D51" s="54" t="s">
        <v>303</v>
      </c>
      <c r="E51" s="55" t="s">
        <v>61</v>
      </c>
      <c r="F51" s="354"/>
      <c r="G51" s="354"/>
      <c r="H51" s="37">
        <v>0</v>
      </c>
      <c r="I51" s="26"/>
      <c r="J51" s="27">
        <v>0</v>
      </c>
      <c r="K51" s="37">
        <v>1</v>
      </c>
      <c r="L51" s="26"/>
      <c r="M51" s="27">
        <v>1</v>
      </c>
      <c r="N51" s="37">
        <v>73</v>
      </c>
      <c r="O51" s="26"/>
      <c r="P51" s="27">
        <v>73</v>
      </c>
      <c r="Q51" s="37">
        <v>76</v>
      </c>
      <c r="R51" s="26"/>
      <c r="S51" s="27">
        <v>76</v>
      </c>
      <c r="T51" s="37">
        <v>79</v>
      </c>
      <c r="U51" s="26"/>
      <c r="V51" s="27">
        <v>79</v>
      </c>
      <c r="W51" s="37">
        <v>80</v>
      </c>
      <c r="X51" s="26"/>
      <c r="Y51" s="27">
        <v>80</v>
      </c>
      <c r="Z51" s="37">
        <v>82</v>
      </c>
      <c r="AA51" s="26"/>
      <c r="AB51" s="27">
        <v>82</v>
      </c>
      <c r="AC51" s="37">
        <v>82</v>
      </c>
      <c r="AD51" s="26"/>
      <c r="AE51" s="27">
        <v>82</v>
      </c>
      <c r="AF51" s="37">
        <v>83</v>
      </c>
      <c r="AG51" s="26"/>
      <c r="AH51" s="27">
        <v>83</v>
      </c>
      <c r="AI51" s="37">
        <v>48</v>
      </c>
      <c r="AJ51" s="26"/>
      <c r="AK51" s="27">
        <v>48</v>
      </c>
      <c r="AL51" s="37">
        <v>64</v>
      </c>
      <c r="AM51" s="26"/>
      <c r="AN51" s="27">
        <v>64</v>
      </c>
      <c r="AO51" s="37"/>
      <c r="AP51" s="26"/>
      <c r="AQ51" s="27"/>
    </row>
    <row r="52" spans="3:43" ht="17.100000000000001" customHeight="1" x14ac:dyDescent="0.2">
      <c r="C52" s="328"/>
      <c r="D52" s="56"/>
      <c r="E52" s="80"/>
      <c r="F52" s="355"/>
      <c r="G52" s="355"/>
      <c r="H52" s="57"/>
      <c r="I52" s="32">
        <v>0</v>
      </c>
      <c r="J52" s="33"/>
      <c r="K52" s="57"/>
      <c r="L52" s="32">
        <v>1</v>
      </c>
      <c r="M52" s="33"/>
      <c r="N52" s="57"/>
      <c r="O52" s="32">
        <v>73</v>
      </c>
      <c r="P52" s="33"/>
      <c r="Q52" s="57"/>
      <c r="R52" s="32">
        <v>76</v>
      </c>
      <c r="S52" s="33"/>
      <c r="T52" s="57"/>
      <c r="U52" s="32">
        <v>79</v>
      </c>
      <c r="V52" s="33"/>
      <c r="W52" s="57"/>
      <c r="X52" s="32">
        <v>80</v>
      </c>
      <c r="Y52" s="33"/>
      <c r="Z52" s="57"/>
      <c r="AA52" s="32">
        <v>82</v>
      </c>
      <c r="AB52" s="33"/>
      <c r="AC52" s="57"/>
      <c r="AD52" s="32">
        <v>82</v>
      </c>
      <c r="AE52" s="33"/>
      <c r="AF52" s="57"/>
      <c r="AG52" s="32">
        <v>83</v>
      </c>
      <c r="AH52" s="33"/>
      <c r="AI52" s="57"/>
      <c r="AJ52" s="32">
        <v>48</v>
      </c>
      <c r="AK52" s="33"/>
      <c r="AL52" s="57"/>
      <c r="AM52" s="32">
        <v>64</v>
      </c>
      <c r="AN52" s="33"/>
      <c r="AO52" s="57"/>
      <c r="AP52" s="32"/>
      <c r="AQ52" s="33"/>
    </row>
    <row r="53" spans="3:43" ht="17.100000000000001" customHeight="1" x14ac:dyDescent="0.2">
      <c r="C53" s="326">
        <v>13</v>
      </c>
      <c r="D53" s="58"/>
      <c r="E53" s="84"/>
      <c r="F53" s="353">
        <v>38400620000</v>
      </c>
      <c r="G53" s="353">
        <v>37589968600</v>
      </c>
      <c r="H53" s="50"/>
      <c r="I53" s="37">
        <v>8</v>
      </c>
      <c r="J53" s="51"/>
      <c r="K53" s="50"/>
      <c r="L53" s="37">
        <v>16</v>
      </c>
      <c r="M53" s="51"/>
      <c r="N53" s="50"/>
      <c r="O53" s="37">
        <v>24</v>
      </c>
      <c r="P53" s="51"/>
      <c r="Q53" s="50"/>
      <c r="R53" s="37">
        <v>32</v>
      </c>
      <c r="S53" s="51"/>
      <c r="T53" s="50"/>
      <c r="U53" s="37">
        <v>40</v>
      </c>
      <c r="V53" s="51"/>
      <c r="W53" s="50"/>
      <c r="X53" s="37">
        <v>48</v>
      </c>
      <c r="Y53" s="51"/>
      <c r="Z53" s="50"/>
      <c r="AA53" s="37">
        <v>56</v>
      </c>
      <c r="AB53" s="51"/>
      <c r="AC53" s="50"/>
      <c r="AD53" s="37">
        <v>64</v>
      </c>
      <c r="AE53" s="51"/>
      <c r="AF53" s="50"/>
      <c r="AG53" s="37">
        <v>72</v>
      </c>
      <c r="AH53" s="51"/>
      <c r="AI53" s="50"/>
      <c r="AJ53" s="37">
        <v>82</v>
      </c>
      <c r="AK53" s="51"/>
      <c r="AL53" s="50"/>
      <c r="AM53" s="37">
        <v>91</v>
      </c>
      <c r="AN53" s="51"/>
      <c r="AO53" s="50"/>
      <c r="AP53" s="37"/>
      <c r="AQ53" s="51"/>
    </row>
    <row r="54" spans="3:43" ht="17.100000000000001" customHeight="1" x14ac:dyDescent="0.2">
      <c r="C54" s="327"/>
      <c r="D54" s="54" t="s">
        <v>304</v>
      </c>
      <c r="E54" s="55" t="s">
        <v>170</v>
      </c>
      <c r="F54" s="354"/>
      <c r="G54" s="354"/>
      <c r="H54" s="37">
        <v>8</v>
      </c>
      <c r="I54" s="26"/>
      <c r="J54" s="27">
        <v>8</v>
      </c>
      <c r="K54" s="37">
        <v>16</v>
      </c>
      <c r="L54" s="26"/>
      <c r="M54" s="27">
        <v>16</v>
      </c>
      <c r="N54" s="37">
        <v>24</v>
      </c>
      <c r="O54" s="26"/>
      <c r="P54" s="27">
        <v>24</v>
      </c>
      <c r="Q54" s="37">
        <v>32</v>
      </c>
      <c r="R54" s="26"/>
      <c r="S54" s="27">
        <v>32</v>
      </c>
      <c r="T54" s="37">
        <v>40</v>
      </c>
      <c r="U54" s="26"/>
      <c r="V54" s="27">
        <v>40</v>
      </c>
      <c r="W54" s="37">
        <v>48</v>
      </c>
      <c r="X54" s="26"/>
      <c r="Y54" s="27">
        <v>48</v>
      </c>
      <c r="Z54" s="37">
        <v>56</v>
      </c>
      <c r="AA54" s="26"/>
      <c r="AB54" s="27">
        <v>56</v>
      </c>
      <c r="AC54" s="37">
        <v>64</v>
      </c>
      <c r="AD54" s="26"/>
      <c r="AE54" s="27">
        <v>64</v>
      </c>
      <c r="AF54" s="37">
        <v>72</v>
      </c>
      <c r="AG54" s="26"/>
      <c r="AH54" s="27">
        <v>72</v>
      </c>
      <c r="AI54" s="37">
        <v>82</v>
      </c>
      <c r="AJ54" s="26"/>
      <c r="AK54" s="27">
        <v>82</v>
      </c>
      <c r="AL54" s="37">
        <v>91</v>
      </c>
      <c r="AM54" s="26"/>
      <c r="AN54" s="27">
        <v>91</v>
      </c>
      <c r="AO54" s="37"/>
      <c r="AP54" s="26"/>
      <c r="AQ54" s="27"/>
    </row>
    <row r="55" spans="3:43" ht="17.100000000000001" customHeight="1" x14ac:dyDescent="0.2">
      <c r="C55" s="328"/>
      <c r="D55" s="56"/>
      <c r="E55" s="236" t="s">
        <v>171</v>
      </c>
      <c r="F55" s="355"/>
      <c r="G55" s="355"/>
      <c r="H55" s="57"/>
      <c r="I55" s="32">
        <v>8</v>
      </c>
      <c r="J55" s="33"/>
      <c r="K55" s="57"/>
      <c r="L55" s="32">
        <v>16</v>
      </c>
      <c r="M55" s="33"/>
      <c r="N55" s="57"/>
      <c r="O55" s="32">
        <v>24</v>
      </c>
      <c r="P55" s="33"/>
      <c r="Q55" s="57"/>
      <c r="R55" s="32">
        <v>32</v>
      </c>
      <c r="S55" s="33"/>
      <c r="T55" s="57"/>
      <c r="U55" s="32">
        <v>40</v>
      </c>
      <c r="V55" s="33"/>
      <c r="W55" s="57"/>
      <c r="X55" s="32">
        <v>48</v>
      </c>
      <c r="Y55" s="33"/>
      <c r="Z55" s="57"/>
      <c r="AA55" s="32">
        <v>56</v>
      </c>
      <c r="AB55" s="33"/>
      <c r="AC55" s="57"/>
      <c r="AD55" s="32">
        <v>64</v>
      </c>
      <c r="AE55" s="33"/>
      <c r="AF55" s="57"/>
      <c r="AG55" s="32">
        <v>72</v>
      </c>
      <c r="AH55" s="33"/>
      <c r="AI55" s="57"/>
      <c r="AJ55" s="32">
        <v>82</v>
      </c>
      <c r="AK55" s="33"/>
      <c r="AL55" s="57"/>
      <c r="AM55" s="32">
        <v>91</v>
      </c>
      <c r="AN55" s="33"/>
      <c r="AO55" s="57"/>
      <c r="AP55" s="32"/>
      <c r="AQ55" s="33"/>
    </row>
    <row r="56" spans="3:43" ht="17.100000000000001" customHeight="1" x14ac:dyDescent="0.2">
      <c r="C56" s="326">
        <v>14</v>
      </c>
      <c r="D56" s="58"/>
      <c r="E56" s="229"/>
      <c r="F56" s="353">
        <v>100000000</v>
      </c>
      <c r="G56" s="353">
        <v>100000000</v>
      </c>
      <c r="H56" s="50"/>
      <c r="I56" s="37">
        <v>0</v>
      </c>
      <c r="J56" s="51"/>
      <c r="K56" s="50"/>
      <c r="L56" s="37">
        <v>0</v>
      </c>
      <c r="M56" s="51"/>
      <c r="N56" s="50"/>
      <c r="O56" s="37">
        <v>100</v>
      </c>
      <c r="P56" s="51"/>
      <c r="Q56" s="50"/>
      <c r="R56" s="37">
        <v>100</v>
      </c>
      <c r="S56" s="51"/>
      <c r="T56" s="50"/>
      <c r="U56" s="37">
        <v>100</v>
      </c>
      <c r="V56" s="51"/>
      <c r="W56" s="50"/>
      <c r="X56" s="37">
        <v>100</v>
      </c>
      <c r="Y56" s="51"/>
      <c r="Z56" s="50"/>
      <c r="AA56" s="37">
        <v>100</v>
      </c>
      <c r="AB56" s="51"/>
      <c r="AC56" s="50"/>
      <c r="AD56" s="37">
        <v>100</v>
      </c>
      <c r="AE56" s="51"/>
      <c r="AF56" s="50"/>
      <c r="AG56" s="37">
        <v>100</v>
      </c>
      <c r="AH56" s="51"/>
      <c r="AI56" s="50"/>
      <c r="AJ56" s="37">
        <v>100</v>
      </c>
      <c r="AK56" s="51"/>
      <c r="AL56" s="50"/>
      <c r="AM56" s="37">
        <v>100</v>
      </c>
      <c r="AN56" s="51"/>
      <c r="AO56" s="50"/>
      <c r="AP56" s="37"/>
      <c r="AQ56" s="51"/>
    </row>
    <row r="57" spans="3:43" ht="17.100000000000001" customHeight="1" x14ac:dyDescent="0.2">
      <c r="C57" s="327"/>
      <c r="D57" s="54" t="s">
        <v>305</v>
      </c>
      <c r="E57" s="55" t="s">
        <v>172</v>
      </c>
      <c r="F57" s="354"/>
      <c r="G57" s="354"/>
      <c r="H57" s="37">
        <v>0</v>
      </c>
      <c r="I57" s="26"/>
      <c r="J57" s="27">
        <v>0</v>
      </c>
      <c r="K57" s="37">
        <v>0</v>
      </c>
      <c r="L57" s="26"/>
      <c r="M57" s="27">
        <v>0</v>
      </c>
      <c r="N57" s="37">
        <v>100</v>
      </c>
      <c r="O57" s="26"/>
      <c r="P57" s="27">
        <v>100</v>
      </c>
      <c r="Q57" s="37">
        <v>100</v>
      </c>
      <c r="R57" s="26"/>
      <c r="S57" s="27">
        <v>100</v>
      </c>
      <c r="T57" s="37">
        <v>100</v>
      </c>
      <c r="U57" s="26"/>
      <c r="V57" s="27">
        <v>100</v>
      </c>
      <c r="W57" s="37">
        <v>100</v>
      </c>
      <c r="X57" s="26"/>
      <c r="Y57" s="27">
        <v>100</v>
      </c>
      <c r="Z57" s="37">
        <v>100</v>
      </c>
      <c r="AA57" s="26"/>
      <c r="AB57" s="27">
        <v>100</v>
      </c>
      <c r="AC57" s="37">
        <v>100</v>
      </c>
      <c r="AD57" s="26"/>
      <c r="AE57" s="27">
        <v>100</v>
      </c>
      <c r="AF57" s="37">
        <v>100</v>
      </c>
      <c r="AG57" s="26"/>
      <c r="AH57" s="27">
        <v>100</v>
      </c>
      <c r="AI57" s="37">
        <v>100</v>
      </c>
      <c r="AJ57" s="26"/>
      <c r="AK57" s="27">
        <v>100</v>
      </c>
      <c r="AL57" s="37">
        <v>100</v>
      </c>
      <c r="AM57" s="26"/>
      <c r="AN57" s="27">
        <v>100</v>
      </c>
      <c r="AO57" s="37"/>
      <c r="AP57" s="26"/>
      <c r="AQ57" s="27"/>
    </row>
    <row r="58" spans="3:43" ht="17.100000000000001" customHeight="1" x14ac:dyDescent="0.2">
      <c r="C58" s="328"/>
      <c r="D58" s="56"/>
      <c r="E58" s="80" t="s">
        <v>173</v>
      </c>
      <c r="F58" s="355"/>
      <c r="G58" s="355"/>
      <c r="H58" s="57"/>
      <c r="I58" s="32">
        <v>0</v>
      </c>
      <c r="J58" s="33"/>
      <c r="K58" s="57"/>
      <c r="L58" s="32">
        <v>0</v>
      </c>
      <c r="M58" s="33"/>
      <c r="N58" s="57"/>
      <c r="O58" s="32">
        <v>100</v>
      </c>
      <c r="P58" s="33"/>
      <c r="Q58" s="57"/>
      <c r="R58" s="32">
        <v>100</v>
      </c>
      <c r="S58" s="33"/>
      <c r="T58" s="57"/>
      <c r="U58" s="32">
        <v>100</v>
      </c>
      <c r="V58" s="33"/>
      <c r="W58" s="57"/>
      <c r="X58" s="32">
        <v>100</v>
      </c>
      <c r="Y58" s="33"/>
      <c r="Z58" s="57"/>
      <c r="AA58" s="32">
        <v>100</v>
      </c>
      <c r="AB58" s="33"/>
      <c r="AC58" s="57"/>
      <c r="AD58" s="32">
        <v>100</v>
      </c>
      <c r="AE58" s="33"/>
      <c r="AF58" s="57"/>
      <c r="AG58" s="32">
        <v>100</v>
      </c>
      <c r="AH58" s="33"/>
      <c r="AI58" s="57"/>
      <c r="AJ58" s="32">
        <v>100</v>
      </c>
      <c r="AK58" s="33"/>
      <c r="AL58" s="57"/>
      <c r="AM58" s="32">
        <v>100</v>
      </c>
      <c r="AN58" s="33"/>
      <c r="AO58" s="57"/>
      <c r="AP58" s="32"/>
      <c r="AQ58" s="33"/>
    </row>
    <row r="59" spans="3:43" ht="17.100000000000001" customHeight="1" x14ac:dyDescent="0.2">
      <c r="C59" s="326">
        <v>15</v>
      </c>
      <c r="D59" s="58"/>
      <c r="E59" s="229"/>
      <c r="F59" s="353">
        <v>1060812675</v>
      </c>
      <c r="G59" s="353">
        <v>1676072625</v>
      </c>
      <c r="H59" s="50"/>
      <c r="I59" s="37">
        <v>7</v>
      </c>
      <c r="J59" s="51"/>
      <c r="K59" s="50"/>
      <c r="L59" s="37">
        <v>15</v>
      </c>
      <c r="M59" s="51"/>
      <c r="N59" s="50"/>
      <c r="O59" s="37">
        <v>28</v>
      </c>
      <c r="P59" s="51"/>
      <c r="Q59" s="50"/>
      <c r="R59" s="37">
        <v>28</v>
      </c>
      <c r="S59" s="51"/>
      <c r="T59" s="50"/>
      <c r="U59" s="37">
        <v>45</v>
      </c>
      <c r="V59" s="51"/>
      <c r="W59" s="50"/>
      <c r="X59" s="37">
        <v>55</v>
      </c>
      <c r="Y59" s="51"/>
      <c r="Z59" s="50"/>
      <c r="AA59" s="37">
        <v>65</v>
      </c>
      <c r="AB59" s="51"/>
      <c r="AC59" s="50"/>
      <c r="AD59" s="37">
        <v>76</v>
      </c>
      <c r="AE59" s="51"/>
      <c r="AF59" s="50"/>
      <c r="AG59" s="37">
        <v>88</v>
      </c>
      <c r="AH59" s="51"/>
      <c r="AI59" s="50"/>
      <c r="AJ59" s="37">
        <v>64</v>
      </c>
      <c r="AK59" s="51"/>
      <c r="AL59" s="50"/>
      <c r="AM59" s="37">
        <v>76</v>
      </c>
      <c r="AN59" s="51"/>
      <c r="AO59" s="50"/>
      <c r="AP59" s="37"/>
      <c r="AQ59" s="51"/>
    </row>
    <row r="60" spans="3:43" ht="17.100000000000001" customHeight="1" x14ac:dyDescent="0.2">
      <c r="C60" s="327"/>
      <c r="D60" s="54" t="s">
        <v>354</v>
      </c>
      <c r="E60" s="55" t="s">
        <v>355</v>
      </c>
      <c r="F60" s="354"/>
      <c r="G60" s="354"/>
      <c r="H60" s="37">
        <v>7</v>
      </c>
      <c r="I60" s="26"/>
      <c r="J60" s="27">
        <v>7</v>
      </c>
      <c r="K60" s="37">
        <v>15</v>
      </c>
      <c r="L60" s="26"/>
      <c r="M60" s="27">
        <v>15</v>
      </c>
      <c r="N60" s="37">
        <v>28</v>
      </c>
      <c r="O60" s="26"/>
      <c r="P60" s="27">
        <v>28</v>
      </c>
      <c r="Q60" s="37">
        <v>28</v>
      </c>
      <c r="R60" s="26"/>
      <c r="S60" s="27">
        <v>28</v>
      </c>
      <c r="T60" s="37">
        <v>45</v>
      </c>
      <c r="U60" s="26"/>
      <c r="V60" s="27">
        <v>45</v>
      </c>
      <c r="W60" s="37">
        <v>55</v>
      </c>
      <c r="X60" s="26"/>
      <c r="Y60" s="27">
        <v>55</v>
      </c>
      <c r="Z60" s="37">
        <v>65</v>
      </c>
      <c r="AA60" s="26"/>
      <c r="AB60" s="27">
        <v>65</v>
      </c>
      <c r="AC60" s="37">
        <v>76</v>
      </c>
      <c r="AD60" s="26"/>
      <c r="AE60" s="27">
        <v>76</v>
      </c>
      <c r="AF60" s="37">
        <v>88</v>
      </c>
      <c r="AG60" s="26"/>
      <c r="AH60" s="27">
        <v>88</v>
      </c>
      <c r="AI60" s="37">
        <v>64</v>
      </c>
      <c r="AJ60" s="26"/>
      <c r="AK60" s="27">
        <v>64</v>
      </c>
      <c r="AL60" s="37">
        <v>76</v>
      </c>
      <c r="AM60" s="26"/>
      <c r="AN60" s="27">
        <v>76</v>
      </c>
      <c r="AO60" s="37"/>
      <c r="AP60" s="26"/>
      <c r="AQ60" s="27"/>
    </row>
    <row r="61" spans="3:43" ht="17.100000000000001" customHeight="1" x14ac:dyDescent="0.2">
      <c r="C61" s="328"/>
      <c r="D61" s="56"/>
      <c r="E61" s="80"/>
      <c r="F61" s="355"/>
      <c r="G61" s="355"/>
      <c r="H61" s="57"/>
      <c r="I61" s="32">
        <v>7</v>
      </c>
      <c r="J61" s="33"/>
      <c r="K61" s="57"/>
      <c r="L61" s="32">
        <v>15</v>
      </c>
      <c r="M61" s="33"/>
      <c r="N61" s="57"/>
      <c r="O61" s="32">
        <v>28</v>
      </c>
      <c r="P61" s="33"/>
      <c r="Q61" s="57"/>
      <c r="R61" s="32">
        <v>28</v>
      </c>
      <c r="S61" s="33"/>
      <c r="T61" s="57"/>
      <c r="U61" s="32">
        <v>45</v>
      </c>
      <c r="V61" s="33"/>
      <c r="W61" s="57"/>
      <c r="X61" s="32">
        <v>55</v>
      </c>
      <c r="Y61" s="33"/>
      <c r="Z61" s="57"/>
      <c r="AA61" s="32">
        <v>65</v>
      </c>
      <c r="AB61" s="33"/>
      <c r="AC61" s="57"/>
      <c r="AD61" s="32">
        <v>76</v>
      </c>
      <c r="AE61" s="33"/>
      <c r="AF61" s="57"/>
      <c r="AG61" s="32">
        <v>88</v>
      </c>
      <c r="AH61" s="33"/>
      <c r="AI61" s="57"/>
      <c r="AJ61" s="32">
        <v>64</v>
      </c>
      <c r="AK61" s="33"/>
      <c r="AL61" s="57"/>
      <c r="AM61" s="32">
        <v>76</v>
      </c>
      <c r="AN61" s="33"/>
      <c r="AO61" s="57"/>
      <c r="AP61" s="32"/>
      <c r="AQ61" s="33"/>
    </row>
    <row r="62" spans="3:43" ht="17.100000000000001" customHeight="1" x14ac:dyDescent="0.2">
      <c r="C62" s="326">
        <v>16</v>
      </c>
      <c r="D62" s="58"/>
      <c r="E62" s="229" t="s">
        <v>367</v>
      </c>
      <c r="F62" s="353">
        <v>690000000</v>
      </c>
      <c r="G62" s="353">
        <v>588500000</v>
      </c>
      <c r="H62" s="50"/>
      <c r="I62" s="37">
        <v>0</v>
      </c>
      <c r="J62" s="51"/>
      <c r="K62" s="50"/>
      <c r="L62" s="37">
        <v>6</v>
      </c>
      <c r="M62" s="51"/>
      <c r="N62" s="50"/>
      <c r="O62" s="37">
        <v>11</v>
      </c>
      <c r="P62" s="51"/>
      <c r="Q62" s="50"/>
      <c r="R62" s="37">
        <v>16</v>
      </c>
      <c r="S62" s="51"/>
      <c r="T62" s="50"/>
      <c r="U62" s="37">
        <v>21</v>
      </c>
      <c r="V62" s="51"/>
      <c r="W62" s="50"/>
      <c r="X62" s="37">
        <v>29</v>
      </c>
      <c r="Y62" s="51"/>
      <c r="Z62" s="50"/>
      <c r="AA62" s="37">
        <v>33</v>
      </c>
      <c r="AB62" s="51"/>
      <c r="AC62" s="50"/>
      <c r="AD62" s="37">
        <v>36</v>
      </c>
      <c r="AE62" s="51"/>
      <c r="AF62" s="50"/>
      <c r="AG62" s="37">
        <v>43</v>
      </c>
      <c r="AH62" s="51"/>
      <c r="AI62" s="50"/>
      <c r="AJ62" s="37">
        <v>55</v>
      </c>
      <c r="AK62" s="51"/>
      <c r="AL62" s="50"/>
      <c r="AM62" s="37">
        <v>65</v>
      </c>
      <c r="AN62" s="51"/>
      <c r="AO62" s="50"/>
      <c r="AP62" s="37"/>
      <c r="AQ62" s="51"/>
    </row>
    <row r="63" spans="3:43" ht="17.100000000000001" customHeight="1" x14ac:dyDescent="0.2">
      <c r="C63" s="327"/>
      <c r="D63" s="54" t="s">
        <v>356</v>
      </c>
      <c r="E63" s="55" t="s">
        <v>368</v>
      </c>
      <c r="F63" s="354"/>
      <c r="G63" s="354"/>
      <c r="H63" s="37">
        <v>0</v>
      </c>
      <c r="I63" s="26"/>
      <c r="J63" s="27">
        <v>0</v>
      </c>
      <c r="K63" s="37">
        <v>6</v>
      </c>
      <c r="L63" s="26"/>
      <c r="M63" s="27">
        <v>6</v>
      </c>
      <c r="N63" s="37">
        <v>11</v>
      </c>
      <c r="O63" s="26"/>
      <c r="P63" s="27">
        <v>11</v>
      </c>
      <c r="Q63" s="37">
        <v>16</v>
      </c>
      <c r="R63" s="26"/>
      <c r="S63" s="27">
        <v>16</v>
      </c>
      <c r="T63" s="37">
        <v>21</v>
      </c>
      <c r="U63" s="26"/>
      <c r="V63" s="27">
        <v>21</v>
      </c>
      <c r="W63" s="37">
        <v>29</v>
      </c>
      <c r="X63" s="26"/>
      <c r="Y63" s="27">
        <v>29</v>
      </c>
      <c r="Z63" s="37">
        <v>33</v>
      </c>
      <c r="AA63" s="26"/>
      <c r="AB63" s="27">
        <v>33</v>
      </c>
      <c r="AC63" s="37">
        <v>36</v>
      </c>
      <c r="AD63" s="26"/>
      <c r="AE63" s="27">
        <v>36</v>
      </c>
      <c r="AF63" s="37">
        <v>43</v>
      </c>
      <c r="AG63" s="26"/>
      <c r="AH63" s="27">
        <v>43</v>
      </c>
      <c r="AI63" s="37">
        <v>55</v>
      </c>
      <c r="AJ63" s="26"/>
      <c r="AK63" s="27">
        <v>55</v>
      </c>
      <c r="AL63" s="37">
        <v>65</v>
      </c>
      <c r="AM63" s="26"/>
      <c r="AN63" s="27">
        <v>65</v>
      </c>
      <c r="AO63" s="37"/>
      <c r="AP63" s="26"/>
      <c r="AQ63" s="27"/>
    </row>
    <row r="64" spans="3:43" ht="17.100000000000001" customHeight="1" x14ac:dyDescent="0.2">
      <c r="C64" s="328"/>
      <c r="D64" s="56"/>
      <c r="E64" s="236" t="s">
        <v>369</v>
      </c>
      <c r="F64" s="355"/>
      <c r="G64" s="355"/>
      <c r="H64" s="57"/>
      <c r="I64" s="32">
        <v>0</v>
      </c>
      <c r="J64" s="33"/>
      <c r="K64" s="57"/>
      <c r="L64" s="32">
        <v>6</v>
      </c>
      <c r="M64" s="33"/>
      <c r="N64" s="57"/>
      <c r="O64" s="32">
        <v>11</v>
      </c>
      <c r="P64" s="33"/>
      <c r="Q64" s="57"/>
      <c r="R64" s="32">
        <v>16</v>
      </c>
      <c r="S64" s="33"/>
      <c r="T64" s="57"/>
      <c r="U64" s="32">
        <v>21</v>
      </c>
      <c r="V64" s="33"/>
      <c r="W64" s="57"/>
      <c r="X64" s="32">
        <v>29</v>
      </c>
      <c r="Y64" s="33"/>
      <c r="Z64" s="57"/>
      <c r="AA64" s="32">
        <v>33</v>
      </c>
      <c r="AB64" s="33"/>
      <c r="AC64" s="57"/>
      <c r="AD64" s="32">
        <v>36</v>
      </c>
      <c r="AE64" s="33"/>
      <c r="AF64" s="57"/>
      <c r="AG64" s="32">
        <v>43</v>
      </c>
      <c r="AH64" s="33"/>
      <c r="AI64" s="57"/>
      <c r="AJ64" s="32">
        <v>55</v>
      </c>
      <c r="AK64" s="33"/>
      <c r="AL64" s="57"/>
      <c r="AM64" s="32">
        <v>65</v>
      </c>
      <c r="AN64" s="33"/>
      <c r="AO64" s="57"/>
      <c r="AP64" s="32"/>
      <c r="AQ64" s="33"/>
    </row>
    <row r="65" spans="3:43" ht="17.100000000000001" customHeight="1" x14ac:dyDescent="0.2">
      <c r="C65" s="326">
        <v>17</v>
      </c>
      <c r="D65" s="58"/>
      <c r="E65" s="84"/>
      <c r="F65" s="353">
        <v>1024733000</v>
      </c>
      <c r="G65" s="353">
        <v>967773000</v>
      </c>
      <c r="H65" s="50"/>
      <c r="I65" s="37">
        <v>0</v>
      </c>
      <c r="J65" s="51"/>
      <c r="K65" s="50"/>
      <c r="L65" s="37">
        <v>4</v>
      </c>
      <c r="M65" s="51"/>
      <c r="N65" s="50"/>
      <c r="O65" s="37">
        <v>10</v>
      </c>
      <c r="P65" s="51"/>
      <c r="Q65" s="50"/>
      <c r="R65" s="37">
        <v>13</v>
      </c>
      <c r="S65" s="51"/>
      <c r="T65" s="50"/>
      <c r="U65" s="37">
        <v>16</v>
      </c>
      <c r="V65" s="51"/>
      <c r="W65" s="50"/>
      <c r="X65" s="37">
        <v>23</v>
      </c>
      <c r="Y65" s="51"/>
      <c r="Z65" s="50"/>
      <c r="AA65" s="37">
        <v>27</v>
      </c>
      <c r="AB65" s="51"/>
      <c r="AC65" s="50"/>
      <c r="AD65" s="37">
        <v>31</v>
      </c>
      <c r="AE65" s="51"/>
      <c r="AF65" s="50"/>
      <c r="AG65" s="37">
        <v>34</v>
      </c>
      <c r="AH65" s="51"/>
      <c r="AI65" s="50"/>
      <c r="AJ65" s="37">
        <v>41</v>
      </c>
      <c r="AK65" s="51"/>
      <c r="AL65" s="50"/>
      <c r="AM65" s="37">
        <v>54</v>
      </c>
      <c r="AN65" s="51"/>
      <c r="AO65" s="50"/>
      <c r="AP65" s="37"/>
      <c r="AQ65" s="51"/>
    </row>
    <row r="66" spans="3:43" ht="17.100000000000001" customHeight="1" x14ac:dyDescent="0.2">
      <c r="C66" s="327"/>
      <c r="D66" s="54" t="s">
        <v>306</v>
      </c>
      <c r="E66" s="55" t="s">
        <v>174</v>
      </c>
      <c r="F66" s="354"/>
      <c r="G66" s="354"/>
      <c r="H66" s="37">
        <v>0</v>
      </c>
      <c r="I66" s="26"/>
      <c r="J66" s="27">
        <v>0</v>
      </c>
      <c r="K66" s="37">
        <v>4</v>
      </c>
      <c r="L66" s="26"/>
      <c r="M66" s="27">
        <v>4</v>
      </c>
      <c r="N66" s="37">
        <v>10</v>
      </c>
      <c r="O66" s="26"/>
      <c r="P66" s="27">
        <v>10</v>
      </c>
      <c r="Q66" s="37">
        <v>13</v>
      </c>
      <c r="R66" s="26"/>
      <c r="S66" s="27">
        <v>13</v>
      </c>
      <c r="T66" s="37">
        <v>16</v>
      </c>
      <c r="U66" s="26"/>
      <c r="V66" s="27">
        <v>16</v>
      </c>
      <c r="W66" s="37">
        <v>23</v>
      </c>
      <c r="X66" s="26"/>
      <c r="Y66" s="27">
        <v>23</v>
      </c>
      <c r="Z66" s="37">
        <v>27</v>
      </c>
      <c r="AA66" s="26"/>
      <c r="AB66" s="27">
        <v>27</v>
      </c>
      <c r="AC66" s="37">
        <v>31</v>
      </c>
      <c r="AD66" s="26"/>
      <c r="AE66" s="27">
        <v>31</v>
      </c>
      <c r="AF66" s="37">
        <v>34</v>
      </c>
      <c r="AG66" s="26"/>
      <c r="AH66" s="27">
        <v>34</v>
      </c>
      <c r="AI66" s="37">
        <v>41</v>
      </c>
      <c r="AJ66" s="26"/>
      <c r="AK66" s="27">
        <v>41</v>
      </c>
      <c r="AL66" s="37">
        <v>54</v>
      </c>
      <c r="AM66" s="26"/>
      <c r="AN66" s="27">
        <v>54</v>
      </c>
      <c r="AO66" s="37"/>
      <c r="AP66" s="26"/>
      <c r="AQ66" s="27"/>
    </row>
    <row r="67" spans="3:43" ht="17.100000000000001" customHeight="1" x14ac:dyDescent="0.2">
      <c r="C67" s="328"/>
      <c r="D67" s="56"/>
      <c r="E67" s="80"/>
      <c r="F67" s="355"/>
      <c r="G67" s="355"/>
      <c r="H67" s="57"/>
      <c r="I67" s="32">
        <v>0</v>
      </c>
      <c r="J67" s="33"/>
      <c r="K67" s="57"/>
      <c r="L67" s="32">
        <v>4</v>
      </c>
      <c r="M67" s="33"/>
      <c r="N67" s="57"/>
      <c r="O67" s="32">
        <v>10</v>
      </c>
      <c r="P67" s="33"/>
      <c r="Q67" s="57"/>
      <c r="R67" s="32">
        <v>13</v>
      </c>
      <c r="S67" s="33"/>
      <c r="T67" s="57"/>
      <c r="U67" s="32">
        <v>16</v>
      </c>
      <c r="V67" s="33"/>
      <c r="W67" s="57"/>
      <c r="X67" s="32">
        <v>23</v>
      </c>
      <c r="Y67" s="33"/>
      <c r="Z67" s="57"/>
      <c r="AA67" s="32">
        <v>27</v>
      </c>
      <c r="AB67" s="33"/>
      <c r="AC67" s="57"/>
      <c r="AD67" s="32">
        <v>31</v>
      </c>
      <c r="AE67" s="33"/>
      <c r="AF67" s="57"/>
      <c r="AG67" s="32">
        <v>34</v>
      </c>
      <c r="AH67" s="33"/>
      <c r="AI67" s="57"/>
      <c r="AJ67" s="32">
        <v>41</v>
      </c>
      <c r="AK67" s="33"/>
      <c r="AL67" s="57"/>
      <c r="AM67" s="32">
        <v>54</v>
      </c>
      <c r="AN67" s="33"/>
      <c r="AO67" s="57"/>
      <c r="AP67" s="32"/>
      <c r="AQ67" s="33"/>
    </row>
    <row r="68" spans="3:43" ht="17.100000000000001" customHeight="1" x14ac:dyDescent="0.2">
      <c r="C68" s="326">
        <v>18</v>
      </c>
      <c r="D68" s="58"/>
      <c r="E68" s="84"/>
      <c r="F68" s="353">
        <v>399988000</v>
      </c>
      <c r="G68" s="353">
        <v>200000000</v>
      </c>
      <c r="H68" s="50"/>
      <c r="I68" s="37">
        <v>0</v>
      </c>
      <c r="J68" s="51"/>
      <c r="K68" s="50"/>
      <c r="L68" s="37">
        <v>0</v>
      </c>
      <c r="M68" s="51"/>
      <c r="N68" s="50"/>
      <c r="O68" s="37">
        <v>0</v>
      </c>
      <c r="P68" s="51"/>
      <c r="Q68" s="50"/>
      <c r="R68" s="37">
        <v>0</v>
      </c>
      <c r="S68" s="51"/>
      <c r="T68" s="50"/>
      <c r="U68" s="37">
        <v>0</v>
      </c>
      <c r="V68" s="51"/>
      <c r="W68" s="50"/>
      <c r="X68" s="37">
        <v>0</v>
      </c>
      <c r="Y68" s="51"/>
      <c r="Z68" s="50"/>
      <c r="AA68" s="37">
        <v>0</v>
      </c>
      <c r="AB68" s="51"/>
      <c r="AC68" s="50"/>
      <c r="AD68" s="37">
        <v>49</v>
      </c>
      <c r="AE68" s="51"/>
      <c r="AF68" s="50"/>
      <c r="AG68" s="37">
        <v>49</v>
      </c>
      <c r="AH68" s="51"/>
      <c r="AI68" s="50"/>
      <c r="AJ68" s="37">
        <v>99</v>
      </c>
      <c r="AK68" s="51"/>
      <c r="AL68" s="50"/>
      <c r="AM68" s="37">
        <v>99</v>
      </c>
      <c r="AN68" s="51"/>
      <c r="AO68" s="50"/>
      <c r="AP68" s="37"/>
      <c r="AQ68" s="51"/>
    </row>
    <row r="69" spans="3:43" ht="17.100000000000001" customHeight="1" x14ac:dyDescent="0.2">
      <c r="C69" s="327"/>
      <c r="D69" s="54" t="s">
        <v>307</v>
      </c>
      <c r="E69" s="55" t="s">
        <v>175</v>
      </c>
      <c r="F69" s="354"/>
      <c r="G69" s="354"/>
      <c r="H69" s="37">
        <v>0</v>
      </c>
      <c r="I69" s="26"/>
      <c r="J69" s="27">
        <v>0</v>
      </c>
      <c r="K69" s="37">
        <v>0</v>
      </c>
      <c r="L69" s="26"/>
      <c r="M69" s="27">
        <v>0</v>
      </c>
      <c r="N69" s="37">
        <v>0</v>
      </c>
      <c r="O69" s="26"/>
      <c r="P69" s="27">
        <v>0</v>
      </c>
      <c r="Q69" s="37">
        <v>0</v>
      </c>
      <c r="R69" s="26"/>
      <c r="S69" s="27">
        <v>0</v>
      </c>
      <c r="T69" s="37">
        <v>0</v>
      </c>
      <c r="U69" s="26"/>
      <c r="V69" s="27">
        <v>0</v>
      </c>
      <c r="W69" s="37">
        <v>0</v>
      </c>
      <c r="X69" s="26"/>
      <c r="Y69" s="27">
        <v>0</v>
      </c>
      <c r="Z69" s="37">
        <v>0</v>
      </c>
      <c r="AA69" s="26"/>
      <c r="AB69" s="27">
        <v>0</v>
      </c>
      <c r="AC69" s="37">
        <v>49</v>
      </c>
      <c r="AD69" s="26"/>
      <c r="AE69" s="27">
        <v>49</v>
      </c>
      <c r="AF69" s="37">
        <v>49</v>
      </c>
      <c r="AG69" s="26"/>
      <c r="AH69" s="27">
        <v>49</v>
      </c>
      <c r="AI69" s="37">
        <v>99</v>
      </c>
      <c r="AJ69" s="26"/>
      <c r="AK69" s="27">
        <v>99</v>
      </c>
      <c r="AL69" s="37">
        <v>99</v>
      </c>
      <c r="AM69" s="26"/>
      <c r="AN69" s="27">
        <v>99</v>
      </c>
      <c r="AO69" s="37"/>
      <c r="AP69" s="26"/>
      <c r="AQ69" s="27"/>
    </row>
    <row r="70" spans="3:43" ht="17.100000000000001" customHeight="1" x14ac:dyDescent="0.2">
      <c r="C70" s="328"/>
      <c r="D70" s="56"/>
      <c r="E70" s="80" t="s">
        <v>176</v>
      </c>
      <c r="F70" s="355"/>
      <c r="G70" s="355"/>
      <c r="H70" s="57"/>
      <c r="I70" s="32">
        <v>0</v>
      </c>
      <c r="J70" s="33"/>
      <c r="K70" s="57"/>
      <c r="L70" s="32">
        <v>0</v>
      </c>
      <c r="M70" s="33"/>
      <c r="N70" s="57"/>
      <c r="O70" s="32">
        <v>0</v>
      </c>
      <c r="P70" s="33"/>
      <c r="Q70" s="57"/>
      <c r="R70" s="32">
        <v>0</v>
      </c>
      <c r="S70" s="33"/>
      <c r="T70" s="57"/>
      <c r="U70" s="32">
        <v>0</v>
      </c>
      <c r="V70" s="33"/>
      <c r="W70" s="57"/>
      <c r="X70" s="32">
        <v>0</v>
      </c>
      <c r="Y70" s="33"/>
      <c r="Z70" s="57"/>
      <c r="AA70" s="32">
        <v>0</v>
      </c>
      <c r="AB70" s="33"/>
      <c r="AC70" s="57"/>
      <c r="AD70" s="32">
        <v>49</v>
      </c>
      <c r="AE70" s="33"/>
      <c r="AF70" s="57"/>
      <c r="AG70" s="32">
        <v>49</v>
      </c>
      <c r="AH70" s="33"/>
      <c r="AI70" s="57"/>
      <c r="AJ70" s="32">
        <v>99</v>
      </c>
      <c r="AK70" s="33"/>
      <c r="AL70" s="57"/>
      <c r="AM70" s="32">
        <v>99</v>
      </c>
      <c r="AN70" s="33"/>
      <c r="AO70" s="57"/>
      <c r="AP70" s="32"/>
      <c r="AQ70" s="33"/>
    </row>
    <row r="71" spans="3:43" ht="17.100000000000001" customHeight="1" x14ac:dyDescent="0.2">
      <c r="C71" s="326">
        <v>19</v>
      </c>
      <c r="D71" s="58"/>
      <c r="E71" s="84"/>
      <c r="F71" s="353">
        <v>200000000</v>
      </c>
      <c r="G71" s="353">
        <v>200000000</v>
      </c>
      <c r="H71" s="50"/>
      <c r="I71" s="37">
        <v>0</v>
      </c>
      <c r="J71" s="51"/>
      <c r="K71" s="50"/>
      <c r="L71" s="37">
        <v>0</v>
      </c>
      <c r="M71" s="51"/>
      <c r="N71" s="50"/>
      <c r="O71" s="37">
        <v>0</v>
      </c>
      <c r="P71" s="51"/>
      <c r="Q71" s="50"/>
      <c r="R71" s="37">
        <v>0</v>
      </c>
      <c r="S71" s="51"/>
      <c r="T71" s="50"/>
      <c r="U71" s="37">
        <v>0</v>
      </c>
      <c r="V71" s="51"/>
      <c r="W71" s="50"/>
      <c r="X71" s="37">
        <v>0</v>
      </c>
      <c r="Y71" s="51"/>
      <c r="Z71" s="50"/>
      <c r="AA71" s="37">
        <v>0</v>
      </c>
      <c r="AB71" s="51"/>
      <c r="AC71" s="50"/>
      <c r="AD71" s="37">
        <v>0</v>
      </c>
      <c r="AE71" s="51"/>
      <c r="AF71" s="50"/>
      <c r="AG71" s="37">
        <v>0</v>
      </c>
      <c r="AH71" s="51"/>
      <c r="AI71" s="50"/>
      <c r="AJ71" s="37">
        <v>0</v>
      </c>
      <c r="AK71" s="51"/>
      <c r="AL71" s="50"/>
      <c r="AM71" s="37">
        <v>0</v>
      </c>
      <c r="AN71" s="51"/>
      <c r="AO71" s="50"/>
      <c r="AP71" s="37"/>
      <c r="AQ71" s="51"/>
    </row>
    <row r="72" spans="3:43" ht="17.100000000000001" customHeight="1" x14ac:dyDescent="0.2">
      <c r="C72" s="327"/>
      <c r="D72" s="54" t="s">
        <v>308</v>
      </c>
      <c r="E72" s="55" t="s">
        <v>177</v>
      </c>
      <c r="F72" s="354"/>
      <c r="G72" s="354"/>
      <c r="H72" s="37">
        <v>0</v>
      </c>
      <c r="I72" s="26"/>
      <c r="J72" s="27">
        <v>0</v>
      </c>
      <c r="K72" s="37">
        <v>0</v>
      </c>
      <c r="L72" s="26"/>
      <c r="M72" s="27">
        <v>0</v>
      </c>
      <c r="N72" s="37">
        <v>0</v>
      </c>
      <c r="O72" s="26"/>
      <c r="P72" s="27">
        <v>0</v>
      </c>
      <c r="Q72" s="37">
        <v>0</v>
      </c>
      <c r="R72" s="26"/>
      <c r="S72" s="27">
        <v>0</v>
      </c>
      <c r="T72" s="37">
        <v>0</v>
      </c>
      <c r="U72" s="26"/>
      <c r="V72" s="27">
        <v>0</v>
      </c>
      <c r="W72" s="37">
        <v>0</v>
      </c>
      <c r="X72" s="26"/>
      <c r="Y72" s="27">
        <v>0</v>
      </c>
      <c r="Z72" s="37">
        <v>0</v>
      </c>
      <c r="AA72" s="26"/>
      <c r="AB72" s="27">
        <v>0</v>
      </c>
      <c r="AC72" s="37">
        <v>0</v>
      </c>
      <c r="AD72" s="26"/>
      <c r="AE72" s="27">
        <v>0</v>
      </c>
      <c r="AF72" s="37">
        <v>0</v>
      </c>
      <c r="AG72" s="26"/>
      <c r="AH72" s="27">
        <v>0</v>
      </c>
      <c r="AI72" s="37">
        <v>0</v>
      </c>
      <c r="AJ72" s="26"/>
      <c r="AK72" s="27">
        <v>0</v>
      </c>
      <c r="AL72" s="37">
        <v>0</v>
      </c>
      <c r="AM72" s="26"/>
      <c r="AN72" s="27">
        <v>0</v>
      </c>
      <c r="AO72" s="37"/>
      <c r="AP72" s="26"/>
      <c r="AQ72" s="27"/>
    </row>
    <row r="73" spans="3:43" ht="17.100000000000001" customHeight="1" x14ac:dyDescent="0.2">
      <c r="C73" s="328"/>
      <c r="D73" s="56"/>
      <c r="E73" s="80" t="s">
        <v>178</v>
      </c>
      <c r="F73" s="355"/>
      <c r="G73" s="355"/>
      <c r="H73" s="57"/>
      <c r="I73" s="32">
        <v>0</v>
      </c>
      <c r="J73" s="33"/>
      <c r="K73" s="57"/>
      <c r="L73" s="32">
        <v>0</v>
      </c>
      <c r="M73" s="33"/>
      <c r="N73" s="57"/>
      <c r="O73" s="32">
        <v>0</v>
      </c>
      <c r="P73" s="33"/>
      <c r="Q73" s="57"/>
      <c r="R73" s="32">
        <v>0</v>
      </c>
      <c r="S73" s="33"/>
      <c r="T73" s="57"/>
      <c r="U73" s="32">
        <v>0</v>
      </c>
      <c r="V73" s="33"/>
      <c r="W73" s="57"/>
      <c r="X73" s="32">
        <v>0</v>
      </c>
      <c r="Y73" s="33"/>
      <c r="Z73" s="57"/>
      <c r="AA73" s="32">
        <v>0</v>
      </c>
      <c r="AB73" s="33"/>
      <c r="AC73" s="57"/>
      <c r="AD73" s="32">
        <v>0</v>
      </c>
      <c r="AE73" s="33"/>
      <c r="AF73" s="57"/>
      <c r="AG73" s="32">
        <v>0</v>
      </c>
      <c r="AH73" s="33"/>
      <c r="AI73" s="57"/>
      <c r="AJ73" s="32">
        <v>0</v>
      </c>
      <c r="AK73" s="33"/>
      <c r="AL73" s="57"/>
      <c r="AM73" s="32">
        <v>0</v>
      </c>
      <c r="AN73" s="33"/>
      <c r="AO73" s="57"/>
      <c r="AP73" s="32"/>
      <c r="AQ73" s="33"/>
    </row>
    <row r="74" spans="3:43" ht="17.100000000000001" customHeight="1" x14ac:dyDescent="0.2">
      <c r="C74" s="326">
        <v>20</v>
      </c>
      <c r="D74" s="58"/>
      <c r="E74" s="84"/>
      <c r="F74" s="353">
        <v>80000000</v>
      </c>
      <c r="G74" s="353">
        <v>80000000</v>
      </c>
      <c r="H74" s="50"/>
      <c r="I74" s="37">
        <v>0</v>
      </c>
      <c r="J74" s="51"/>
      <c r="K74" s="50"/>
      <c r="L74" s="37">
        <v>0</v>
      </c>
      <c r="M74" s="51"/>
      <c r="N74" s="50"/>
      <c r="O74" s="37">
        <v>25</v>
      </c>
      <c r="P74" s="51"/>
      <c r="Q74" s="50"/>
      <c r="R74" s="37">
        <v>25</v>
      </c>
      <c r="S74" s="51"/>
      <c r="T74" s="50"/>
      <c r="U74" s="37">
        <v>35</v>
      </c>
      <c r="V74" s="51"/>
      <c r="W74" s="50"/>
      <c r="X74" s="37">
        <v>35</v>
      </c>
      <c r="Y74" s="51"/>
      <c r="Z74" s="50"/>
      <c r="AA74" s="37">
        <v>35</v>
      </c>
      <c r="AB74" s="51"/>
      <c r="AC74" s="50"/>
      <c r="AD74" s="37">
        <v>45</v>
      </c>
      <c r="AE74" s="51"/>
      <c r="AF74" s="50"/>
      <c r="AG74" s="37">
        <v>45</v>
      </c>
      <c r="AH74" s="51"/>
      <c r="AI74" s="50"/>
      <c r="AJ74" s="37">
        <v>45</v>
      </c>
      <c r="AK74" s="51"/>
      <c r="AL74" s="50"/>
      <c r="AM74" s="37">
        <v>65</v>
      </c>
      <c r="AN74" s="51"/>
      <c r="AO74" s="50"/>
      <c r="AP74" s="37"/>
      <c r="AQ74" s="51"/>
    </row>
    <row r="75" spans="3:43" ht="17.100000000000001" customHeight="1" x14ac:dyDescent="0.2">
      <c r="C75" s="327"/>
      <c r="D75" s="54" t="s">
        <v>309</v>
      </c>
      <c r="E75" s="55" t="s">
        <v>179</v>
      </c>
      <c r="F75" s="354"/>
      <c r="G75" s="354"/>
      <c r="H75" s="37">
        <v>0</v>
      </c>
      <c r="I75" s="26"/>
      <c r="J75" s="27">
        <v>0</v>
      </c>
      <c r="K75" s="37">
        <v>0</v>
      </c>
      <c r="L75" s="26"/>
      <c r="M75" s="27">
        <v>0</v>
      </c>
      <c r="N75" s="37">
        <v>25</v>
      </c>
      <c r="O75" s="26"/>
      <c r="P75" s="27">
        <v>25</v>
      </c>
      <c r="Q75" s="37">
        <v>25</v>
      </c>
      <c r="R75" s="26"/>
      <c r="S75" s="27">
        <v>25</v>
      </c>
      <c r="T75" s="37">
        <v>35</v>
      </c>
      <c r="U75" s="26"/>
      <c r="V75" s="27">
        <v>35</v>
      </c>
      <c r="W75" s="37">
        <v>35</v>
      </c>
      <c r="X75" s="26"/>
      <c r="Y75" s="27">
        <v>35</v>
      </c>
      <c r="Z75" s="37">
        <v>35</v>
      </c>
      <c r="AA75" s="26"/>
      <c r="AB75" s="27">
        <v>35</v>
      </c>
      <c r="AC75" s="37">
        <v>45</v>
      </c>
      <c r="AD75" s="26"/>
      <c r="AE75" s="27">
        <v>45</v>
      </c>
      <c r="AF75" s="37">
        <v>45</v>
      </c>
      <c r="AG75" s="26"/>
      <c r="AH75" s="27">
        <v>45</v>
      </c>
      <c r="AI75" s="37">
        <v>45</v>
      </c>
      <c r="AJ75" s="26"/>
      <c r="AK75" s="27">
        <v>45</v>
      </c>
      <c r="AL75" s="37">
        <v>65</v>
      </c>
      <c r="AM75" s="26"/>
      <c r="AN75" s="27">
        <v>65</v>
      </c>
      <c r="AO75" s="37"/>
      <c r="AP75" s="26"/>
      <c r="AQ75" s="27"/>
    </row>
    <row r="76" spans="3:43" ht="17.100000000000001" customHeight="1" x14ac:dyDescent="0.2">
      <c r="C76" s="328"/>
      <c r="D76" s="56"/>
      <c r="E76" s="80" t="s">
        <v>180</v>
      </c>
      <c r="F76" s="355"/>
      <c r="G76" s="355"/>
      <c r="H76" s="57"/>
      <c r="I76" s="32">
        <v>0</v>
      </c>
      <c r="J76" s="33"/>
      <c r="K76" s="57"/>
      <c r="L76" s="32">
        <v>0</v>
      </c>
      <c r="M76" s="33"/>
      <c r="N76" s="57"/>
      <c r="O76" s="32">
        <v>25</v>
      </c>
      <c r="P76" s="33"/>
      <c r="Q76" s="57"/>
      <c r="R76" s="32">
        <v>25</v>
      </c>
      <c r="S76" s="33"/>
      <c r="T76" s="57"/>
      <c r="U76" s="32">
        <v>35</v>
      </c>
      <c r="V76" s="33"/>
      <c r="W76" s="57"/>
      <c r="X76" s="32">
        <v>35</v>
      </c>
      <c r="Y76" s="33"/>
      <c r="Z76" s="57"/>
      <c r="AA76" s="32">
        <v>35</v>
      </c>
      <c r="AB76" s="33"/>
      <c r="AC76" s="57"/>
      <c r="AD76" s="32">
        <v>45</v>
      </c>
      <c r="AE76" s="33"/>
      <c r="AF76" s="57"/>
      <c r="AG76" s="32">
        <v>45</v>
      </c>
      <c r="AH76" s="33"/>
      <c r="AI76" s="57"/>
      <c r="AJ76" s="32">
        <v>45</v>
      </c>
      <c r="AK76" s="33"/>
      <c r="AL76" s="57"/>
      <c r="AM76" s="32">
        <v>65</v>
      </c>
      <c r="AN76" s="33"/>
      <c r="AO76" s="57"/>
      <c r="AP76" s="32"/>
      <c r="AQ76" s="33"/>
    </row>
    <row r="77" spans="3:43" ht="39.950000000000003" customHeight="1" x14ac:dyDescent="0.2">
      <c r="C77" s="61"/>
      <c r="D77" s="228" t="s">
        <v>364</v>
      </c>
      <c r="E77" s="62" t="s">
        <v>181</v>
      </c>
      <c r="F77" s="206">
        <f>SUM(F78:F161)</f>
        <v>356656613900</v>
      </c>
      <c r="G77" s="206">
        <f>SUM(G78:G161)</f>
        <v>377420443980</v>
      </c>
      <c r="H77" s="63"/>
      <c r="I77" s="63"/>
      <c r="J77" s="64"/>
      <c r="K77" s="65"/>
      <c r="L77" s="63"/>
      <c r="M77" s="64"/>
      <c r="N77" s="65"/>
      <c r="O77" s="63"/>
      <c r="P77" s="64"/>
      <c r="Q77" s="65"/>
      <c r="R77" s="63"/>
      <c r="S77" s="64"/>
      <c r="T77" s="65"/>
      <c r="U77" s="63"/>
      <c r="V77" s="64"/>
      <c r="W77" s="65"/>
      <c r="X77" s="63"/>
      <c r="Y77" s="64"/>
      <c r="Z77" s="66"/>
      <c r="AA77" s="67"/>
      <c r="AB77" s="68"/>
      <c r="AC77" s="66"/>
      <c r="AD77" s="67"/>
      <c r="AE77" s="68"/>
      <c r="AF77" s="66"/>
      <c r="AG77" s="67"/>
      <c r="AH77" s="68"/>
      <c r="AI77" s="66"/>
      <c r="AJ77" s="67"/>
      <c r="AK77" s="68"/>
      <c r="AL77" s="69"/>
      <c r="AM77" s="70"/>
      <c r="AN77" s="71"/>
      <c r="AO77" s="66"/>
      <c r="AP77" s="67"/>
      <c r="AQ77" s="68"/>
    </row>
    <row r="78" spans="3:43" ht="17.100000000000001" customHeight="1" x14ac:dyDescent="0.2">
      <c r="C78" s="326">
        <v>1</v>
      </c>
      <c r="D78" s="58"/>
      <c r="E78" s="84"/>
      <c r="F78" s="329">
        <v>271135200</v>
      </c>
      <c r="G78" s="329">
        <v>241050600</v>
      </c>
      <c r="H78" s="50"/>
      <c r="I78" s="37">
        <v>0</v>
      </c>
      <c r="J78" s="51"/>
      <c r="K78" s="50"/>
      <c r="L78" s="37">
        <v>0</v>
      </c>
      <c r="M78" s="51"/>
      <c r="N78" s="50"/>
      <c r="O78" s="37">
        <v>0</v>
      </c>
      <c r="P78" s="51"/>
      <c r="Q78" s="50"/>
      <c r="R78" s="37">
        <v>0</v>
      </c>
      <c r="S78" s="51"/>
      <c r="T78" s="50"/>
      <c r="U78" s="37">
        <v>20</v>
      </c>
      <c r="V78" s="51"/>
      <c r="W78" s="50"/>
      <c r="X78" s="37">
        <v>20</v>
      </c>
      <c r="Y78" s="51"/>
      <c r="Z78" s="50"/>
      <c r="AA78" s="37">
        <v>20</v>
      </c>
      <c r="AB78" s="51"/>
      <c r="AC78" s="50"/>
      <c r="AD78" s="37">
        <v>25</v>
      </c>
      <c r="AE78" s="51"/>
      <c r="AF78" s="50"/>
      <c r="AG78" s="37">
        <v>60</v>
      </c>
      <c r="AH78" s="51"/>
      <c r="AI78" s="59"/>
      <c r="AJ78" s="19">
        <v>80</v>
      </c>
      <c r="AK78" s="20"/>
      <c r="AL78" s="21"/>
      <c r="AM78" s="22">
        <v>100</v>
      </c>
      <c r="AN78" s="23"/>
      <c r="AO78" s="21"/>
      <c r="AP78" s="22"/>
      <c r="AQ78" s="23"/>
    </row>
    <row r="79" spans="3:43" ht="17.100000000000001" customHeight="1" x14ac:dyDescent="0.2">
      <c r="C79" s="327"/>
      <c r="D79" s="54" t="s">
        <v>310</v>
      </c>
      <c r="E79" s="55" t="s">
        <v>182</v>
      </c>
      <c r="F79" s="330"/>
      <c r="G79" s="330"/>
      <c r="H79" s="37">
        <v>0</v>
      </c>
      <c r="I79" s="26"/>
      <c r="J79" s="27">
        <v>0</v>
      </c>
      <c r="K79" s="37">
        <v>0</v>
      </c>
      <c r="L79" s="26"/>
      <c r="M79" s="27">
        <v>0</v>
      </c>
      <c r="N79" s="37">
        <v>0</v>
      </c>
      <c r="O79" s="26"/>
      <c r="P79" s="27">
        <v>11</v>
      </c>
      <c r="Q79" s="37">
        <v>0</v>
      </c>
      <c r="R79" s="26"/>
      <c r="S79" s="27">
        <v>11</v>
      </c>
      <c r="T79" s="37">
        <v>20</v>
      </c>
      <c r="U79" s="26"/>
      <c r="V79" s="27">
        <v>11</v>
      </c>
      <c r="W79" s="37">
        <v>20</v>
      </c>
      <c r="X79" s="26"/>
      <c r="Y79" s="27">
        <v>14</v>
      </c>
      <c r="Z79" s="37">
        <v>20</v>
      </c>
      <c r="AA79" s="26"/>
      <c r="AB79" s="27">
        <v>14</v>
      </c>
      <c r="AC79" s="37">
        <v>25</v>
      </c>
      <c r="AD79" s="26"/>
      <c r="AE79" s="27">
        <v>20</v>
      </c>
      <c r="AF79" s="37">
        <v>60</v>
      </c>
      <c r="AG79" s="26"/>
      <c r="AH79" s="27">
        <v>45</v>
      </c>
      <c r="AI79" s="37">
        <v>80</v>
      </c>
      <c r="AJ79" s="26"/>
      <c r="AK79" s="27">
        <v>50</v>
      </c>
      <c r="AL79" s="28">
        <v>100</v>
      </c>
      <c r="AM79" s="29"/>
      <c r="AN79" s="30">
        <v>93</v>
      </c>
      <c r="AO79" s="28"/>
      <c r="AP79" s="29"/>
      <c r="AQ79" s="30"/>
    </row>
    <row r="80" spans="3:43" ht="17.100000000000001" customHeight="1" x14ac:dyDescent="0.2">
      <c r="C80" s="328"/>
      <c r="D80" s="56"/>
      <c r="E80" s="80"/>
      <c r="F80" s="331"/>
      <c r="G80" s="331"/>
      <c r="H80" s="57"/>
      <c r="I80" s="32">
        <v>0</v>
      </c>
      <c r="J80" s="33"/>
      <c r="K80" s="57"/>
      <c r="L80" s="32">
        <v>0</v>
      </c>
      <c r="M80" s="33"/>
      <c r="N80" s="57"/>
      <c r="O80" s="32">
        <v>11</v>
      </c>
      <c r="P80" s="33"/>
      <c r="Q80" s="57"/>
      <c r="R80" s="32">
        <v>11</v>
      </c>
      <c r="S80" s="33"/>
      <c r="T80" s="57"/>
      <c r="U80" s="32">
        <v>11</v>
      </c>
      <c r="V80" s="33"/>
      <c r="W80" s="57"/>
      <c r="X80" s="32">
        <v>14</v>
      </c>
      <c r="Y80" s="33"/>
      <c r="Z80" s="57"/>
      <c r="AA80" s="32">
        <v>14</v>
      </c>
      <c r="AB80" s="33"/>
      <c r="AC80" s="57"/>
      <c r="AD80" s="32">
        <v>20</v>
      </c>
      <c r="AE80" s="33"/>
      <c r="AF80" s="57"/>
      <c r="AG80" s="32">
        <v>45</v>
      </c>
      <c r="AH80" s="33"/>
      <c r="AI80" s="57"/>
      <c r="AJ80" s="32">
        <v>50</v>
      </c>
      <c r="AK80" s="33"/>
      <c r="AL80" s="34"/>
      <c r="AM80" s="35">
        <v>93</v>
      </c>
      <c r="AN80" s="36"/>
      <c r="AO80" s="34"/>
      <c r="AP80" s="35"/>
      <c r="AQ80" s="36"/>
    </row>
    <row r="81" spans="3:43" ht="17.100000000000001" customHeight="1" x14ac:dyDescent="0.2">
      <c r="C81" s="326">
        <v>2</v>
      </c>
      <c r="D81" s="58"/>
      <c r="E81" s="84"/>
      <c r="F81" s="329">
        <v>93078000</v>
      </c>
      <c r="G81" s="329">
        <v>160269500</v>
      </c>
      <c r="H81" s="50"/>
      <c r="I81" s="37">
        <v>0</v>
      </c>
      <c r="J81" s="51"/>
      <c r="K81" s="50"/>
      <c r="L81" s="37">
        <v>0</v>
      </c>
      <c r="M81" s="51"/>
      <c r="N81" s="50"/>
      <c r="O81" s="37">
        <v>0</v>
      </c>
      <c r="P81" s="51"/>
      <c r="Q81" s="50"/>
      <c r="R81" s="37">
        <v>0</v>
      </c>
      <c r="S81" s="51"/>
      <c r="T81" s="50"/>
      <c r="U81" s="37">
        <v>0</v>
      </c>
      <c r="V81" s="51"/>
      <c r="W81" s="50"/>
      <c r="X81" s="37">
        <v>0</v>
      </c>
      <c r="Y81" s="51"/>
      <c r="Z81" s="50"/>
      <c r="AA81" s="37">
        <v>0</v>
      </c>
      <c r="AB81" s="51"/>
      <c r="AC81" s="50"/>
      <c r="AD81" s="37">
        <v>0</v>
      </c>
      <c r="AE81" s="51"/>
      <c r="AF81" s="50"/>
      <c r="AG81" s="37">
        <v>30</v>
      </c>
      <c r="AH81" s="51"/>
      <c r="AI81" s="21"/>
      <c r="AJ81" s="22">
        <v>60</v>
      </c>
      <c r="AK81" s="23"/>
      <c r="AL81" s="21"/>
      <c r="AM81" s="22">
        <v>80</v>
      </c>
      <c r="AN81" s="23"/>
      <c r="AO81" s="21"/>
      <c r="AP81" s="22"/>
      <c r="AQ81" s="23"/>
    </row>
    <row r="82" spans="3:43" ht="17.100000000000001" customHeight="1" x14ac:dyDescent="0.2">
      <c r="C82" s="327"/>
      <c r="D82" s="54" t="s">
        <v>311</v>
      </c>
      <c r="E82" s="55" t="s">
        <v>188</v>
      </c>
      <c r="F82" s="330"/>
      <c r="G82" s="330"/>
      <c r="H82" s="37">
        <v>0</v>
      </c>
      <c r="I82" s="26"/>
      <c r="J82" s="27">
        <v>0</v>
      </c>
      <c r="K82" s="37">
        <v>0</v>
      </c>
      <c r="L82" s="26"/>
      <c r="M82" s="27">
        <v>0</v>
      </c>
      <c r="N82" s="37">
        <v>0</v>
      </c>
      <c r="O82" s="26"/>
      <c r="P82" s="27">
        <v>0</v>
      </c>
      <c r="Q82" s="37">
        <v>0</v>
      </c>
      <c r="R82" s="26"/>
      <c r="S82" s="27">
        <v>0</v>
      </c>
      <c r="T82" s="37">
        <v>0</v>
      </c>
      <c r="U82" s="26"/>
      <c r="V82" s="27">
        <v>0</v>
      </c>
      <c r="W82" s="37">
        <v>0</v>
      </c>
      <c r="X82" s="26"/>
      <c r="Y82" s="27">
        <v>0</v>
      </c>
      <c r="Z82" s="37">
        <v>0</v>
      </c>
      <c r="AA82" s="26"/>
      <c r="AB82" s="27">
        <v>0</v>
      </c>
      <c r="AC82" s="37">
        <v>0</v>
      </c>
      <c r="AD82" s="26"/>
      <c r="AE82" s="27">
        <v>4</v>
      </c>
      <c r="AF82" s="37">
        <v>30</v>
      </c>
      <c r="AG82" s="26"/>
      <c r="AH82" s="27">
        <v>20</v>
      </c>
      <c r="AI82" s="28">
        <v>60</v>
      </c>
      <c r="AJ82" s="29"/>
      <c r="AK82" s="30">
        <v>12</v>
      </c>
      <c r="AL82" s="28">
        <v>80</v>
      </c>
      <c r="AM82" s="29"/>
      <c r="AN82" s="30">
        <v>41</v>
      </c>
      <c r="AO82" s="28"/>
      <c r="AP82" s="29"/>
      <c r="AQ82" s="30"/>
    </row>
    <row r="83" spans="3:43" ht="17.100000000000001" customHeight="1" x14ac:dyDescent="0.2">
      <c r="C83" s="328"/>
      <c r="D83" s="56"/>
      <c r="E83" s="80" t="s">
        <v>189</v>
      </c>
      <c r="F83" s="331"/>
      <c r="G83" s="331"/>
      <c r="H83" s="57"/>
      <c r="I83" s="32">
        <v>0</v>
      </c>
      <c r="J83" s="33"/>
      <c r="K83" s="57"/>
      <c r="L83" s="32">
        <v>0</v>
      </c>
      <c r="M83" s="33"/>
      <c r="N83" s="57"/>
      <c r="O83" s="32">
        <v>0</v>
      </c>
      <c r="P83" s="33"/>
      <c r="Q83" s="57"/>
      <c r="R83" s="32">
        <v>0</v>
      </c>
      <c r="S83" s="33"/>
      <c r="T83" s="57"/>
      <c r="U83" s="32">
        <v>0</v>
      </c>
      <c r="V83" s="33"/>
      <c r="W83" s="57"/>
      <c r="X83" s="32">
        <v>0</v>
      </c>
      <c r="Y83" s="33"/>
      <c r="Z83" s="57"/>
      <c r="AA83" s="32">
        <v>0</v>
      </c>
      <c r="AB83" s="33"/>
      <c r="AC83" s="57"/>
      <c r="AD83" s="32">
        <v>4</v>
      </c>
      <c r="AE83" s="33"/>
      <c r="AF83" s="57"/>
      <c r="AG83" s="32">
        <v>20</v>
      </c>
      <c r="AH83" s="33"/>
      <c r="AI83" s="34"/>
      <c r="AJ83" s="35">
        <v>12</v>
      </c>
      <c r="AK83" s="36"/>
      <c r="AL83" s="34"/>
      <c r="AM83" s="35">
        <v>41</v>
      </c>
      <c r="AN83" s="36"/>
      <c r="AO83" s="34"/>
      <c r="AP83" s="35"/>
      <c r="AQ83" s="36"/>
    </row>
    <row r="84" spans="3:43" ht="17.100000000000001" customHeight="1" x14ac:dyDescent="0.2">
      <c r="C84" s="326">
        <v>3</v>
      </c>
      <c r="D84" s="58"/>
      <c r="E84" s="84"/>
      <c r="F84" s="329">
        <v>21464000</v>
      </c>
      <c r="G84" s="329">
        <v>24412000</v>
      </c>
      <c r="H84" s="50"/>
      <c r="I84" s="37">
        <v>0</v>
      </c>
      <c r="J84" s="51"/>
      <c r="K84" s="50"/>
      <c r="L84" s="37">
        <v>0</v>
      </c>
      <c r="M84" s="51"/>
      <c r="N84" s="50"/>
      <c r="O84" s="37">
        <v>0</v>
      </c>
      <c r="P84" s="51"/>
      <c r="Q84" s="50"/>
      <c r="R84" s="37">
        <v>0</v>
      </c>
      <c r="S84" s="51"/>
      <c r="T84" s="50"/>
      <c r="U84" s="37">
        <v>0</v>
      </c>
      <c r="V84" s="51"/>
      <c r="W84" s="50"/>
      <c r="X84" s="37">
        <v>0</v>
      </c>
      <c r="Y84" s="51"/>
      <c r="Z84" s="50"/>
      <c r="AA84" s="37">
        <v>0</v>
      </c>
      <c r="AB84" s="51"/>
      <c r="AC84" s="50"/>
      <c r="AD84" s="37">
        <v>0</v>
      </c>
      <c r="AE84" s="51"/>
      <c r="AF84" s="50"/>
      <c r="AG84" s="37">
        <v>80</v>
      </c>
      <c r="AH84" s="51"/>
      <c r="AI84" s="21"/>
      <c r="AJ84" s="22">
        <v>100</v>
      </c>
      <c r="AK84" s="23"/>
      <c r="AL84" s="21"/>
      <c r="AM84" s="22">
        <v>100</v>
      </c>
      <c r="AN84" s="23"/>
      <c r="AO84" s="21"/>
      <c r="AP84" s="22"/>
      <c r="AQ84" s="23"/>
    </row>
    <row r="85" spans="3:43" ht="17.100000000000001" customHeight="1" x14ac:dyDescent="0.2">
      <c r="C85" s="327"/>
      <c r="D85" s="54" t="s">
        <v>312</v>
      </c>
      <c r="E85" s="55" t="s">
        <v>184</v>
      </c>
      <c r="F85" s="330"/>
      <c r="G85" s="330"/>
      <c r="H85" s="37">
        <v>0</v>
      </c>
      <c r="I85" s="26"/>
      <c r="J85" s="27">
        <v>0</v>
      </c>
      <c r="K85" s="37">
        <v>0</v>
      </c>
      <c r="L85" s="26"/>
      <c r="M85" s="27">
        <v>0</v>
      </c>
      <c r="N85" s="37">
        <v>0</v>
      </c>
      <c r="O85" s="26"/>
      <c r="P85" s="27">
        <v>0</v>
      </c>
      <c r="Q85" s="37">
        <v>0</v>
      </c>
      <c r="R85" s="26"/>
      <c r="S85" s="27">
        <v>0</v>
      </c>
      <c r="T85" s="37">
        <v>0</v>
      </c>
      <c r="U85" s="26"/>
      <c r="V85" s="27">
        <v>0</v>
      </c>
      <c r="W85" s="37">
        <v>0</v>
      </c>
      <c r="X85" s="26"/>
      <c r="Y85" s="27">
        <v>0</v>
      </c>
      <c r="Z85" s="37">
        <v>0</v>
      </c>
      <c r="AA85" s="26"/>
      <c r="AB85" s="27">
        <v>0</v>
      </c>
      <c r="AC85" s="37">
        <v>0</v>
      </c>
      <c r="AD85" s="26"/>
      <c r="AE85" s="27">
        <v>0</v>
      </c>
      <c r="AF85" s="37">
        <v>80</v>
      </c>
      <c r="AG85" s="26"/>
      <c r="AH85" s="27">
        <v>79</v>
      </c>
      <c r="AI85" s="28">
        <v>100</v>
      </c>
      <c r="AJ85" s="29"/>
      <c r="AK85" s="30">
        <v>70</v>
      </c>
      <c r="AL85" s="28">
        <v>100</v>
      </c>
      <c r="AM85" s="29"/>
      <c r="AN85" s="30">
        <v>99</v>
      </c>
      <c r="AO85" s="28"/>
      <c r="AP85" s="29"/>
      <c r="AQ85" s="30"/>
    </row>
    <row r="86" spans="3:43" ht="17.100000000000001" customHeight="1" x14ac:dyDescent="0.2">
      <c r="C86" s="328"/>
      <c r="D86" s="56"/>
      <c r="E86" s="80"/>
      <c r="F86" s="331"/>
      <c r="G86" s="331"/>
      <c r="H86" s="57"/>
      <c r="I86" s="32">
        <v>0</v>
      </c>
      <c r="J86" s="33"/>
      <c r="K86" s="57"/>
      <c r="L86" s="32">
        <v>0</v>
      </c>
      <c r="M86" s="33"/>
      <c r="N86" s="57"/>
      <c r="O86" s="32">
        <v>0</v>
      </c>
      <c r="P86" s="33"/>
      <c r="Q86" s="57"/>
      <c r="R86" s="32">
        <v>0</v>
      </c>
      <c r="S86" s="33"/>
      <c r="T86" s="57"/>
      <c r="U86" s="32">
        <v>0</v>
      </c>
      <c r="V86" s="33"/>
      <c r="W86" s="57"/>
      <c r="X86" s="32">
        <v>0</v>
      </c>
      <c r="Y86" s="33"/>
      <c r="Z86" s="57"/>
      <c r="AA86" s="32">
        <v>0</v>
      </c>
      <c r="AB86" s="33"/>
      <c r="AC86" s="57"/>
      <c r="AD86" s="32">
        <v>0</v>
      </c>
      <c r="AE86" s="33"/>
      <c r="AF86" s="57"/>
      <c r="AG86" s="32">
        <v>79</v>
      </c>
      <c r="AH86" s="33"/>
      <c r="AI86" s="34"/>
      <c r="AJ86" s="35">
        <v>70</v>
      </c>
      <c r="AK86" s="36"/>
      <c r="AL86" s="34"/>
      <c r="AM86" s="35">
        <v>99</v>
      </c>
      <c r="AN86" s="36"/>
      <c r="AO86" s="34"/>
      <c r="AP86" s="35"/>
      <c r="AQ86" s="36"/>
    </row>
    <row r="87" spans="3:43" ht="17.100000000000001" customHeight="1" x14ac:dyDescent="0.2">
      <c r="C87" s="326">
        <v>4</v>
      </c>
      <c r="D87" s="58"/>
      <c r="E87" s="84"/>
      <c r="F87" s="329">
        <v>23607500</v>
      </c>
      <c r="G87" s="329">
        <v>25305500</v>
      </c>
      <c r="H87" s="50"/>
      <c r="I87" s="37">
        <v>0</v>
      </c>
      <c r="J87" s="51"/>
      <c r="K87" s="50"/>
      <c r="L87" s="37">
        <v>0</v>
      </c>
      <c r="M87" s="51"/>
      <c r="N87" s="50"/>
      <c r="O87" s="37">
        <v>0</v>
      </c>
      <c r="P87" s="51"/>
      <c r="Q87" s="50"/>
      <c r="R87" s="37">
        <v>0</v>
      </c>
      <c r="S87" s="51"/>
      <c r="T87" s="50"/>
      <c r="U87" s="37">
        <v>0</v>
      </c>
      <c r="V87" s="51"/>
      <c r="W87" s="50"/>
      <c r="X87" s="37">
        <v>0</v>
      </c>
      <c r="Y87" s="51"/>
      <c r="Z87" s="50"/>
      <c r="AA87" s="37">
        <v>0</v>
      </c>
      <c r="AB87" s="51"/>
      <c r="AC87" s="50"/>
      <c r="AD87" s="37">
        <v>0</v>
      </c>
      <c r="AE87" s="51"/>
      <c r="AF87" s="50"/>
      <c r="AG87" s="37">
        <v>30</v>
      </c>
      <c r="AH87" s="51"/>
      <c r="AI87" s="21"/>
      <c r="AJ87" s="22">
        <v>100</v>
      </c>
      <c r="AK87" s="23"/>
      <c r="AL87" s="21"/>
      <c r="AM87" s="22">
        <v>100</v>
      </c>
      <c r="AN87" s="23"/>
      <c r="AO87" s="21"/>
      <c r="AP87" s="22"/>
      <c r="AQ87" s="23"/>
    </row>
    <row r="88" spans="3:43" ht="17.100000000000001" customHeight="1" x14ac:dyDescent="0.2">
      <c r="C88" s="327"/>
      <c r="D88" s="54" t="s">
        <v>313</v>
      </c>
      <c r="E88" s="55" t="s">
        <v>186</v>
      </c>
      <c r="F88" s="330"/>
      <c r="G88" s="330"/>
      <c r="H88" s="37">
        <v>0</v>
      </c>
      <c r="I88" s="26"/>
      <c r="J88" s="27">
        <v>0</v>
      </c>
      <c r="K88" s="37">
        <v>0</v>
      </c>
      <c r="L88" s="26"/>
      <c r="M88" s="27">
        <v>0</v>
      </c>
      <c r="N88" s="37">
        <v>0</v>
      </c>
      <c r="O88" s="26"/>
      <c r="P88" s="27">
        <v>0</v>
      </c>
      <c r="Q88" s="37">
        <v>0</v>
      </c>
      <c r="R88" s="26"/>
      <c r="S88" s="27">
        <v>0</v>
      </c>
      <c r="T88" s="37">
        <v>0</v>
      </c>
      <c r="U88" s="26"/>
      <c r="V88" s="27">
        <v>0</v>
      </c>
      <c r="W88" s="37">
        <v>0</v>
      </c>
      <c r="X88" s="26"/>
      <c r="Y88" s="27">
        <v>0</v>
      </c>
      <c r="Z88" s="37">
        <v>0</v>
      </c>
      <c r="AA88" s="26"/>
      <c r="AB88" s="27">
        <v>0</v>
      </c>
      <c r="AC88" s="37">
        <v>0</v>
      </c>
      <c r="AD88" s="26"/>
      <c r="AE88" s="27">
        <v>0</v>
      </c>
      <c r="AF88" s="37">
        <v>30</v>
      </c>
      <c r="AG88" s="26"/>
      <c r="AH88" s="27">
        <v>29</v>
      </c>
      <c r="AI88" s="28">
        <v>100</v>
      </c>
      <c r="AJ88" s="29"/>
      <c r="AK88" s="30">
        <v>27</v>
      </c>
      <c r="AL88" s="28">
        <v>100</v>
      </c>
      <c r="AM88" s="29"/>
      <c r="AN88" s="30">
        <v>100</v>
      </c>
      <c r="AO88" s="28"/>
      <c r="AP88" s="29"/>
      <c r="AQ88" s="30"/>
    </row>
    <row r="89" spans="3:43" ht="17.100000000000001" customHeight="1" x14ac:dyDescent="0.2">
      <c r="C89" s="328"/>
      <c r="D89" s="56"/>
      <c r="E89" s="80" t="s">
        <v>187</v>
      </c>
      <c r="F89" s="331"/>
      <c r="G89" s="331"/>
      <c r="H89" s="57"/>
      <c r="I89" s="32">
        <v>0</v>
      </c>
      <c r="J89" s="33"/>
      <c r="K89" s="57"/>
      <c r="L89" s="32">
        <v>0</v>
      </c>
      <c r="M89" s="33"/>
      <c r="N89" s="57"/>
      <c r="O89" s="32">
        <v>0</v>
      </c>
      <c r="P89" s="33"/>
      <c r="Q89" s="57"/>
      <c r="R89" s="32">
        <v>0</v>
      </c>
      <c r="S89" s="33"/>
      <c r="T89" s="57"/>
      <c r="U89" s="32">
        <v>0</v>
      </c>
      <c r="V89" s="33"/>
      <c r="W89" s="57"/>
      <c r="X89" s="32">
        <v>0</v>
      </c>
      <c r="Y89" s="33"/>
      <c r="Z89" s="57"/>
      <c r="AA89" s="32">
        <v>0</v>
      </c>
      <c r="AB89" s="33"/>
      <c r="AC89" s="57"/>
      <c r="AD89" s="32">
        <v>0</v>
      </c>
      <c r="AE89" s="33"/>
      <c r="AF89" s="57"/>
      <c r="AG89" s="32">
        <v>29</v>
      </c>
      <c r="AH89" s="33"/>
      <c r="AI89" s="34"/>
      <c r="AJ89" s="35">
        <v>27</v>
      </c>
      <c r="AK89" s="36"/>
      <c r="AL89" s="34"/>
      <c r="AM89" s="35">
        <v>100</v>
      </c>
      <c r="AN89" s="36"/>
      <c r="AO89" s="34"/>
      <c r="AP89" s="35"/>
      <c r="AQ89" s="36"/>
    </row>
    <row r="90" spans="3:43" ht="17.100000000000001" customHeight="1" x14ac:dyDescent="0.2">
      <c r="C90" s="326">
        <v>5</v>
      </c>
      <c r="D90" s="58"/>
      <c r="E90" s="84"/>
      <c r="F90" s="329">
        <v>39650500</v>
      </c>
      <c r="G90" s="329">
        <v>34100500</v>
      </c>
      <c r="H90" s="50"/>
      <c r="I90" s="37">
        <v>0</v>
      </c>
      <c r="J90" s="51"/>
      <c r="K90" s="50"/>
      <c r="L90" s="37">
        <v>3</v>
      </c>
      <c r="M90" s="51"/>
      <c r="N90" s="50"/>
      <c r="O90" s="37">
        <v>100</v>
      </c>
      <c r="P90" s="51"/>
      <c r="Q90" s="50"/>
      <c r="R90" s="37">
        <v>100</v>
      </c>
      <c r="S90" s="51"/>
      <c r="T90" s="50"/>
      <c r="U90" s="37">
        <v>100</v>
      </c>
      <c r="V90" s="51"/>
      <c r="W90" s="50"/>
      <c r="X90" s="37">
        <v>100</v>
      </c>
      <c r="Y90" s="51"/>
      <c r="Z90" s="50"/>
      <c r="AA90" s="37">
        <v>100</v>
      </c>
      <c r="AB90" s="51"/>
      <c r="AC90" s="50"/>
      <c r="AD90" s="37">
        <v>100</v>
      </c>
      <c r="AE90" s="51"/>
      <c r="AF90" s="50"/>
      <c r="AG90" s="37">
        <v>100</v>
      </c>
      <c r="AH90" s="51"/>
      <c r="AI90" s="21"/>
      <c r="AJ90" s="22">
        <v>100</v>
      </c>
      <c r="AK90" s="23"/>
      <c r="AL90" s="21"/>
      <c r="AM90" s="22">
        <v>100</v>
      </c>
      <c r="AN90" s="23"/>
      <c r="AO90" s="21"/>
      <c r="AP90" s="22"/>
      <c r="AQ90" s="23"/>
    </row>
    <row r="91" spans="3:43" ht="17.100000000000001" customHeight="1" x14ac:dyDescent="0.2">
      <c r="C91" s="327"/>
      <c r="D91" s="54" t="s">
        <v>314</v>
      </c>
      <c r="E91" s="55" t="s">
        <v>190</v>
      </c>
      <c r="F91" s="330"/>
      <c r="G91" s="330"/>
      <c r="H91" s="37">
        <v>0</v>
      </c>
      <c r="I91" s="26"/>
      <c r="J91" s="27">
        <v>0</v>
      </c>
      <c r="K91" s="37">
        <v>3</v>
      </c>
      <c r="L91" s="26"/>
      <c r="M91" s="27">
        <v>2</v>
      </c>
      <c r="N91" s="37">
        <v>100</v>
      </c>
      <c r="O91" s="26"/>
      <c r="P91" s="27">
        <v>86</v>
      </c>
      <c r="Q91" s="37">
        <v>100</v>
      </c>
      <c r="R91" s="26"/>
      <c r="S91" s="27">
        <v>86</v>
      </c>
      <c r="T91" s="37">
        <v>100</v>
      </c>
      <c r="U91" s="26"/>
      <c r="V91" s="27">
        <v>86</v>
      </c>
      <c r="W91" s="37">
        <v>100</v>
      </c>
      <c r="X91" s="26"/>
      <c r="Y91" s="27">
        <v>86</v>
      </c>
      <c r="Z91" s="37">
        <v>100</v>
      </c>
      <c r="AA91" s="26"/>
      <c r="AB91" s="27">
        <v>86</v>
      </c>
      <c r="AC91" s="37">
        <v>100</v>
      </c>
      <c r="AD91" s="26"/>
      <c r="AE91" s="27">
        <v>86</v>
      </c>
      <c r="AF91" s="37">
        <v>100</v>
      </c>
      <c r="AG91" s="26"/>
      <c r="AH91" s="27">
        <v>86</v>
      </c>
      <c r="AI91" s="28">
        <v>100</v>
      </c>
      <c r="AJ91" s="29"/>
      <c r="AK91" s="30">
        <v>100</v>
      </c>
      <c r="AL91" s="28">
        <v>100</v>
      </c>
      <c r="AM91" s="29"/>
      <c r="AN91" s="30">
        <v>100</v>
      </c>
      <c r="AO91" s="28"/>
      <c r="AP91" s="29"/>
      <c r="AQ91" s="30"/>
    </row>
    <row r="92" spans="3:43" ht="17.100000000000001" customHeight="1" x14ac:dyDescent="0.2">
      <c r="C92" s="328"/>
      <c r="D92" s="56"/>
      <c r="E92" s="80"/>
      <c r="F92" s="331"/>
      <c r="G92" s="331"/>
      <c r="H92" s="57"/>
      <c r="I92" s="32">
        <v>0</v>
      </c>
      <c r="J92" s="33"/>
      <c r="K92" s="57"/>
      <c r="L92" s="32">
        <v>2</v>
      </c>
      <c r="M92" s="33"/>
      <c r="N92" s="57"/>
      <c r="O92" s="32">
        <v>86</v>
      </c>
      <c r="P92" s="33"/>
      <c r="Q92" s="57"/>
      <c r="R92" s="32">
        <v>86</v>
      </c>
      <c r="S92" s="33"/>
      <c r="T92" s="57"/>
      <c r="U92" s="32">
        <v>86</v>
      </c>
      <c r="V92" s="33"/>
      <c r="W92" s="57"/>
      <c r="X92" s="32">
        <v>86</v>
      </c>
      <c r="Y92" s="33"/>
      <c r="Z92" s="57"/>
      <c r="AA92" s="32">
        <v>86</v>
      </c>
      <c r="AB92" s="33"/>
      <c r="AC92" s="57"/>
      <c r="AD92" s="32">
        <v>86</v>
      </c>
      <c r="AE92" s="33"/>
      <c r="AF92" s="57"/>
      <c r="AG92" s="32">
        <v>86</v>
      </c>
      <c r="AH92" s="33"/>
      <c r="AI92" s="34"/>
      <c r="AJ92" s="35">
        <v>100</v>
      </c>
      <c r="AK92" s="36"/>
      <c r="AL92" s="34"/>
      <c r="AM92" s="35">
        <v>100</v>
      </c>
      <c r="AN92" s="36"/>
      <c r="AO92" s="34"/>
      <c r="AP92" s="35"/>
      <c r="AQ92" s="36"/>
    </row>
    <row r="93" spans="3:43" ht="17.100000000000001" customHeight="1" x14ac:dyDescent="0.2">
      <c r="C93" s="326">
        <v>6</v>
      </c>
      <c r="D93" s="58"/>
      <c r="E93" s="84"/>
      <c r="F93" s="329">
        <v>35342000</v>
      </c>
      <c r="G93" s="329">
        <v>45906000</v>
      </c>
      <c r="H93" s="50"/>
      <c r="I93" s="37">
        <v>0</v>
      </c>
      <c r="J93" s="51"/>
      <c r="K93" s="50"/>
      <c r="L93" s="37">
        <v>0</v>
      </c>
      <c r="M93" s="51"/>
      <c r="N93" s="50"/>
      <c r="O93" s="37">
        <v>0</v>
      </c>
      <c r="P93" s="51"/>
      <c r="Q93" s="50"/>
      <c r="R93" s="37">
        <v>0</v>
      </c>
      <c r="S93" s="51"/>
      <c r="T93" s="50"/>
      <c r="U93" s="37">
        <v>0</v>
      </c>
      <c r="V93" s="51"/>
      <c r="W93" s="50"/>
      <c r="X93" s="37">
        <v>0</v>
      </c>
      <c r="Y93" s="51"/>
      <c r="Z93" s="50"/>
      <c r="AA93" s="37">
        <v>0</v>
      </c>
      <c r="AB93" s="51"/>
      <c r="AC93" s="50"/>
      <c r="AD93" s="37">
        <v>0</v>
      </c>
      <c r="AE93" s="51"/>
      <c r="AF93" s="50"/>
      <c r="AG93" s="37">
        <v>0</v>
      </c>
      <c r="AH93" s="51"/>
      <c r="AI93" s="21"/>
      <c r="AJ93" s="22">
        <v>100</v>
      </c>
      <c r="AK93" s="23"/>
      <c r="AL93" s="21"/>
      <c r="AM93" s="22">
        <v>100</v>
      </c>
      <c r="AN93" s="23"/>
      <c r="AO93" s="21"/>
      <c r="AP93" s="22"/>
      <c r="AQ93" s="23"/>
    </row>
    <row r="94" spans="3:43" ht="17.100000000000001" customHeight="1" x14ac:dyDescent="0.2">
      <c r="C94" s="327"/>
      <c r="D94" s="54" t="s">
        <v>315</v>
      </c>
      <c r="E94" s="55" t="s">
        <v>186</v>
      </c>
      <c r="F94" s="330"/>
      <c r="G94" s="330"/>
      <c r="H94" s="37">
        <v>0</v>
      </c>
      <c r="I94" s="26"/>
      <c r="J94" s="27">
        <v>0</v>
      </c>
      <c r="K94" s="37">
        <v>0</v>
      </c>
      <c r="L94" s="26"/>
      <c r="M94" s="27">
        <v>0</v>
      </c>
      <c r="N94" s="37">
        <v>0</v>
      </c>
      <c r="O94" s="26"/>
      <c r="P94" s="27">
        <v>0</v>
      </c>
      <c r="Q94" s="37">
        <v>0</v>
      </c>
      <c r="R94" s="26"/>
      <c r="S94" s="27">
        <v>0</v>
      </c>
      <c r="T94" s="37">
        <v>0</v>
      </c>
      <c r="U94" s="26"/>
      <c r="V94" s="27">
        <v>0</v>
      </c>
      <c r="W94" s="37">
        <v>0</v>
      </c>
      <c r="X94" s="26"/>
      <c r="Y94" s="27">
        <v>0</v>
      </c>
      <c r="Z94" s="37">
        <v>0</v>
      </c>
      <c r="AA94" s="26"/>
      <c r="AB94" s="27">
        <v>0</v>
      </c>
      <c r="AC94" s="37">
        <v>0</v>
      </c>
      <c r="AD94" s="26"/>
      <c r="AE94" s="27">
        <v>0</v>
      </c>
      <c r="AF94" s="37">
        <v>0</v>
      </c>
      <c r="AG94" s="26"/>
      <c r="AH94" s="27">
        <v>0</v>
      </c>
      <c r="AI94" s="28">
        <v>100</v>
      </c>
      <c r="AJ94" s="29"/>
      <c r="AK94" s="30">
        <v>0</v>
      </c>
      <c r="AL94" s="28">
        <v>100</v>
      </c>
      <c r="AM94" s="29"/>
      <c r="AN94" s="30">
        <v>100</v>
      </c>
      <c r="AO94" s="28"/>
      <c r="AP94" s="29"/>
      <c r="AQ94" s="30"/>
    </row>
    <row r="95" spans="3:43" ht="17.100000000000001" customHeight="1" x14ac:dyDescent="0.2">
      <c r="C95" s="328"/>
      <c r="D95" s="56"/>
      <c r="E95" s="80" t="s">
        <v>192</v>
      </c>
      <c r="F95" s="331"/>
      <c r="G95" s="331"/>
      <c r="H95" s="57"/>
      <c r="I95" s="32">
        <v>0</v>
      </c>
      <c r="J95" s="33"/>
      <c r="K95" s="57"/>
      <c r="L95" s="32">
        <v>0</v>
      </c>
      <c r="M95" s="33"/>
      <c r="N95" s="57"/>
      <c r="O95" s="32">
        <v>0</v>
      </c>
      <c r="P95" s="33"/>
      <c r="Q95" s="57"/>
      <c r="R95" s="32">
        <v>0</v>
      </c>
      <c r="S95" s="33"/>
      <c r="T95" s="57"/>
      <c r="U95" s="32">
        <v>0</v>
      </c>
      <c r="V95" s="33"/>
      <c r="W95" s="57"/>
      <c r="X95" s="32">
        <v>0</v>
      </c>
      <c r="Y95" s="33"/>
      <c r="Z95" s="57"/>
      <c r="AA95" s="32">
        <v>0</v>
      </c>
      <c r="AB95" s="33"/>
      <c r="AC95" s="57"/>
      <c r="AD95" s="32">
        <v>0</v>
      </c>
      <c r="AE95" s="33"/>
      <c r="AF95" s="57"/>
      <c r="AG95" s="32">
        <v>0</v>
      </c>
      <c r="AH95" s="33"/>
      <c r="AI95" s="34"/>
      <c r="AJ95" s="35">
        <v>0</v>
      </c>
      <c r="AK95" s="36"/>
      <c r="AL95" s="34"/>
      <c r="AM95" s="35">
        <v>100</v>
      </c>
      <c r="AN95" s="36"/>
      <c r="AO95" s="34"/>
      <c r="AP95" s="35"/>
      <c r="AQ95" s="36"/>
    </row>
    <row r="96" spans="3:43" ht="17.100000000000001" customHeight="1" x14ac:dyDescent="0.2">
      <c r="C96" s="326">
        <v>7</v>
      </c>
      <c r="D96" s="58"/>
      <c r="E96" s="229" t="s">
        <v>194</v>
      </c>
      <c r="F96" s="329">
        <v>267085600</v>
      </c>
      <c r="G96" s="329">
        <v>257733600</v>
      </c>
      <c r="H96" s="50"/>
      <c r="I96" s="37">
        <v>0</v>
      </c>
      <c r="J96" s="51"/>
      <c r="K96" s="50"/>
      <c r="L96" s="37">
        <v>0</v>
      </c>
      <c r="M96" s="51"/>
      <c r="N96" s="50"/>
      <c r="O96" s="37">
        <v>0</v>
      </c>
      <c r="P96" s="51"/>
      <c r="Q96" s="50"/>
      <c r="R96" s="37">
        <v>0</v>
      </c>
      <c r="S96" s="51"/>
      <c r="T96" s="50"/>
      <c r="U96" s="37">
        <v>0</v>
      </c>
      <c r="V96" s="51"/>
      <c r="W96" s="50"/>
      <c r="X96" s="37">
        <v>0</v>
      </c>
      <c r="Y96" s="51"/>
      <c r="Z96" s="50"/>
      <c r="AA96" s="37">
        <v>0</v>
      </c>
      <c r="AB96" s="51"/>
      <c r="AC96" s="50"/>
      <c r="AD96" s="37">
        <v>0</v>
      </c>
      <c r="AE96" s="51"/>
      <c r="AF96" s="50"/>
      <c r="AG96" s="37">
        <v>50</v>
      </c>
      <c r="AH96" s="51"/>
      <c r="AI96" s="21"/>
      <c r="AJ96" s="22">
        <v>70</v>
      </c>
      <c r="AK96" s="23"/>
      <c r="AL96" s="21"/>
      <c r="AM96" s="22">
        <v>88</v>
      </c>
      <c r="AN96" s="23"/>
      <c r="AO96" s="21"/>
      <c r="AP96" s="22"/>
      <c r="AQ96" s="23"/>
    </row>
    <row r="97" spans="3:43" ht="17.100000000000001" customHeight="1" x14ac:dyDescent="0.2">
      <c r="C97" s="327"/>
      <c r="D97" s="54" t="s">
        <v>316</v>
      </c>
      <c r="E97" s="55" t="s">
        <v>195</v>
      </c>
      <c r="F97" s="330"/>
      <c r="G97" s="330"/>
      <c r="H97" s="37">
        <v>0</v>
      </c>
      <c r="I97" s="26"/>
      <c r="J97" s="27">
        <v>0</v>
      </c>
      <c r="K97" s="37">
        <v>0</v>
      </c>
      <c r="L97" s="26"/>
      <c r="M97" s="27">
        <v>0</v>
      </c>
      <c r="N97" s="37">
        <v>0</v>
      </c>
      <c r="O97" s="26"/>
      <c r="P97" s="27">
        <v>0</v>
      </c>
      <c r="Q97" s="37">
        <v>0</v>
      </c>
      <c r="R97" s="26"/>
      <c r="S97" s="27">
        <v>0</v>
      </c>
      <c r="T97" s="37">
        <v>0</v>
      </c>
      <c r="U97" s="26"/>
      <c r="V97" s="27">
        <v>0</v>
      </c>
      <c r="W97" s="37">
        <v>0</v>
      </c>
      <c r="X97" s="26"/>
      <c r="Y97" s="27">
        <v>0</v>
      </c>
      <c r="Z97" s="37">
        <v>0</v>
      </c>
      <c r="AA97" s="26"/>
      <c r="AB97" s="27">
        <v>35</v>
      </c>
      <c r="AC97" s="37">
        <v>0</v>
      </c>
      <c r="AD97" s="26"/>
      <c r="AE97" s="27">
        <v>35</v>
      </c>
      <c r="AF97" s="37">
        <v>50</v>
      </c>
      <c r="AG97" s="26"/>
      <c r="AH97" s="27">
        <v>36</v>
      </c>
      <c r="AI97" s="28">
        <v>70</v>
      </c>
      <c r="AJ97" s="29"/>
      <c r="AK97" s="30">
        <v>37</v>
      </c>
      <c r="AL97" s="28">
        <v>88</v>
      </c>
      <c r="AM97" s="29"/>
      <c r="AN97" s="30">
        <v>83</v>
      </c>
      <c r="AO97" s="28"/>
      <c r="AP97" s="29"/>
      <c r="AQ97" s="30"/>
    </row>
    <row r="98" spans="3:43" ht="17.100000000000001" customHeight="1" x14ac:dyDescent="0.2">
      <c r="C98" s="328"/>
      <c r="D98" s="56"/>
      <c r="E98" s="80" t="s">
        <v>196</v>
      </c>
      <c r="F98" s="331"/>
      <c r="G98" s="331"/>
      <c r="H98" s="57"/>
      <c r="I98" s="32">
        <v>0</v>
      </c>
      <c r="J98" s="33"/>
      <c r="K98" s="57"/>
      <c r="L98" s="32">
        <v>0</v>
      </c>
      <c r="M98" s="33"/>
      <c r="N98" s="57"/>
      <c r="O98" s="32">
        <v>0</v>
      </c>
      <c r="P98" s="33"/>
      <c r="Q98" s="57"/>
      <c r="R98" s="32">
        <v>0</v>
      </c>
      <c r="S98" s="33"/>
      <c r="T98" s="57"/>
      <c r="U98" s="32">
        <v>0</v>
      </c>
      <c r="V98" s="33"/>
      <c r="W98" s="57"/>
      <c r="X98" s="32">
        <v>0</v>
      </c>
      <c r="Y98" s="33"/>
      <c r="Z98" s="57"/>
      <c r="AA98" s="32">
        <v>35</v>
      </c>
      <c r="AB98" s="33"/>
      <c r="AC98" s="57"/>
      <c r="AD98" s="32">
        <v>35</v>
      </c>
      <c r="AE98" s="33"/>
      <c r="AF98" s="57"/>
      <c r="AG98" s="32">
        <v>36</v>
      </c>
      <c r="AH98" s="33"/>
      <c r="AI98" s="34"/>
      <c r="AJ98" s="35">
        <v>37</v>
      </c>
      <c r="AK98" s="36"/>
      <c r="AL98" s="34"/>
      <c r="AM98" s="35">
        <v>83</v>
      </c>
      <c r="AN98" s="36"/>
      <c r="AO98" s="34"/>
      <c r="AP98" s="35"/>
      <c r="AQ98" s="36"/>
    </row>
    <row r="99" spans="3:43" ht="17.100000000000001" customHeight="1" x14ac:dyDescent="0.2">
      <c r="C99" s="326">
        <v>8</v>
      </c>
      <c r="D99" s="58"/>
      <c r="E99" s="229" t="s">
        <v>198</v>
      </c>
      <c r="F99" s="329">
        <v>230148300</v>
      </c>
      <c r="G99" s="329">
        <v>256139100</v>
      </c>
      <c r="H99" s="50"/>
      <c r="I99" s="37">
        <v>0</v>
      </c>
      <c r="J99" s="51"/>
      <c r="K99" s="50"/>
      <c r="L99" s="37">
        <v>6</v>
      </c>
      <c r="M99" s="51"/>
      <c r="N99" s="50"/>
      <c r="O99" s="37">
        <v>0</v>
      </c>
      <c r="P99" s="51"/>
      <c r="Q99" s="50"/>
      <c r="R99" s="37">
        <v>0</v>
      </c>
      <c r="S99" s="51"/>
      <c r="T99" s="50"/>
      <c r="U99" s="37">
        <v>0</v>
      </c>
      <c r="V99" s="51"/>
      <c r="W99" s="50"/>
      <c r="X99" s="37">
        <v>0</v>
      </c>
      <c r="Y99" s="51"/>
      <c r="Z99" s="50"/>
      <c r="AA99" s="37">
        <v>0</v>
      </c>
      <c r="AB99" s="51"/>
      <c r="AC99" s="50"/>
      <c r="AD99" s="37">
        <v>0</v>
      </c>
      <c r="AE99" s="51"/>
      <c r="AF99" s="50"/>
      <c r="AG99" s="37">
        <v>0</v>
      </c>
      <c r="AH99" s="51"/>
      <c r="AI99" s="21"/>
      <c r="AJ99" s="22">
        <v>45</v>
      </c>
      <c r="AK99" s="23"/>
      <c r="AL99" s="21"/>
      <c r="AM99" s="22">
        <v>75</v>
      </c>
      <c r="AN99" s="23"/>
      <c r="AO99" s="21"/>
      <c r="AP99" s="22"/>
      <c r="AQ99" s="23"/>
    </row>
    <row r="100" spans="3:43" ht="17.100000000000001" customHeight="1" x14ac:dyDescent="0.2">
      <c r="C100" s="327"/>
      <c r="D100" s="54" t="s">
        <v>317</v>
      </c>
      <c r="E100" s="55" t="s">
        <v>199</v>
      </c>
      <c r="F100" s="330"/>
      <c r="G100" s="330"/>
      <c r="H100" s="37">
        <v>0</v>
      </c>
      <c r="I100" s="26"/>
      <c r="J100" s="27">
        <v>0</v>
      </c>
      <c r="K100" s="37">
        <v>6</v>
      </c>
      <c r="L100" s="26"/>
      <c r="M100" s="27">
        <v>1</v>
      </c>
      <c r="N100" s="37">
        <v>0</v>
      </c>
      <c r="O100" s="26"/>
      <c r="P100" s="27">
        <v>2</v>
      </c>
      <c r="Q100" s="37">
        <v>0</v>
      </c>
      <c r="R100" s="26"/>
      <c r="S100" s="27">
        <v>2</v>
      </c>
      <c r="T100" s="37">
        <v>0</v>
      </c>
      <c r="U100" s="26"/>
      <c r="V100" s="27">
        <v>3</v>
      </c>
      <c r="W100" s="37">
        <v>0</v>
      </c>
      <c r="X100" s="26"/>
      <c r="Y100" s="27">
        <v>4</v>
      </c>
      <c r="Z100" s="37">
        <v>0</v>
      </c>
      <c r="AA100" s="26"/>
      <c r="AB100" s="27">
        <v>4</v>
      </c>
      <c r="AC100" s="37">
        <v>0</v>
      </c>
      <c r="AD100" s="26"/>
      <c r="AE100" s="27">
        <v>6</v>
      </c>
      <c r="AF100" s="37">
        <v>0</v>
      </c>
      <c r="AG100" s="26"/>
      <c r="AH100" s="27">
        <v>6</v>
      </c>
      <c r="AI100" s="28">
        <v>45</v>
      </c>
      <c r="AJ100" s="29"/>
      <c r="AK100" s="30">
        <v>6</v>
      </c>
      <c r="AL100" s="28">
        <v>75</v>
      </c>
      <c r="AM100" s="29"/>
      <c r="AN100" s="30">
        <v>52</v>
      </c>
      <c r="AO100" s="28"/>
      <c r="AP100" s="29"/>
      <c r="AQ100" s="30"/>
    </row>
    <row r="101" spans="3:43" ht="17.100000000000001" customHeight="1" x14ac:dyDescent="0.2">
      <c r="C101" s="328"/>
      <c r="D101" s="56"/>
      <c r="E101" s="80" t="s">
        <v>200</v>
      </c>
      <c r="F101" s="331"/>
      <c r="G101" s="331"/>
      <c r="H101" s="57"/>
      <c r="I101" s="32">
        <v>0</v>
      </c>
      <c r="J101" s="33"/>
      <c r="K101" s="57"/>
      <c r="L101" s="32">
        <v>1</v>
      </c>
      <c r="M101" s="33"/>
      <c r="N101" s="57"/>
      <c r="O101" s="32">
        <v>2</v>
      </c>
      <c r="P101" s="33"/>
      <c r="Q101" s="57"/>
      <c r="R101" s="32">
        <v>2</v>
      </c>
      <c r="S101" s="33"/>
      <c r="T101" s="57"/>
      <c r="U101" s="32">
        <v>3</v>
      </c>
      <c r="V101" s="33"/>
      <c r="W101" s="57"/>
      <c r="X101" s="32">
        <v>4</v>
      </c>
      <c r="Y101" s="33"/>
      <c r="Z101" s="57"/>
      <c r="AA101" s="32">
        <v>4</v>
      </c>
      <c r="AB101" s="33"/>
      <c r="AC101" s="57"/>
      <c r="AD101" s="32">
        <v>6</v>
      </c>
      <c r="AE101" s="33"/>
      <c r="AF101" s="57"/>
      <c r="AG101" s="32">
        <v>6</v>
      </c>
      <c r="AH101" s="33"/>
      <c r="AI101" s="34"/>
      <c r="AJ101" s="35">
        <v>6</v>
      </c>
      <c r="AK101" s="36"/>
      <c r="AL101" s="34"/>
      <c r="AM101" s="35">
        <v>52</v>
      </c>
      <c r="AN101" s="36"/>
      <c r="AO101" s="34"/>
      <c r="AP101" s="35"/>
      <c r="AQ101" s="36"/>
    </row>
    <row r="102" spans="3:43" ht="17.100000000000001" customHeight="1" x14ac:dyDescent="0.2">
      <c r="C102" s="326">
        <v>9</v>
      </c>
      <c r="D102" s="58"/>
      <c r="E102" s="84"/>
      <c r="F102" s="329">
        <v>78220000</v>
      </c>
      <c r="G102" s="329">
        <v>75870000</v>
      </c>
      <c r="H102" s="50"/>
      <c r="I102" s="37">
        <v>8</v>
      </c>
      <c r="J102" s="51"/>
      <c r="K102" s="50"/>
      <c r="L102" s="37">
        <v>21</v>
      </c>
      <c r="M102" s="51"/>
      <c r="N102" s="50"/>
      <c r="O102" s="37">
        <v>30</v>
      </c>
      <c r="P102" s="51"/>
      <c r="Q102" s="50"/>
      <c r="R102" s="37">
        <v>32</v>
      </c>
      <c r="S102" s="51"/>
      <c r="T102" s="50"/>
      <c r="U102" s="37">
        <v>47</v>
      </c>
      <c r="V102" s="51"/>
      <c r="W102" s="50"/>
      <c r="X102" s="37">
        <v>53</v>
      </c>
      <c r="Y102" s="51"/>
      <c r="Z102" s="50"/>
      <c r="AA102" s="37">
        <v>100</v>
      </c>
      <c r="AB102" s="51"/>
      <c r="AC102" s="50"/>
      <c r="AD102" s="37">
        <v>100</v>
      </c>
      <c r="AE102" s="51"/>
      <c r="AF102" s="50"/>
      <c r="AG102" s="37">
        <v>100</v>
      </c>
      <c r="AH102" s="51"/>
      <c r="AI102" s="21"/>
      <c r="AJ102" s="22">
        <v>100</v>
      </c>
      <c r="AK102" s="23"/>
      <c r="AL102" s="21"/>
      <c r="AM102" s="22">
        <v>100</v>
      </c>
      <c r="AN102" s="23"/>
      <c r="AO102" s="21"/>
      <c r="AP102" s="22"/>
      <c r="AQ102" s="23"/>
    </row>
    <row r="103" spans="3:43" ht="17.100000000000001" customHeight="1" x14ac:dyDescent="0.2">
      <c r="C103" s="327"/>
      <c r="D103" s="54" t="s">
        <v>318</v>
      </c>
      <c r="E103" s="55" t="s">
        <v>201</v>
      </c>
      <c r="F103" s="330"/>
      <c r="G103" s="330"/>
      <c r="H103" s="37">
        <v>8</v>
      </c>
      <c r="I103" s="26"/>
      <c r="J103" s="27">
        <v>7</v>
      </c>
      <c r="K103" s="37">
        <v>21</v>
      </c>
      <c r="L103" s="26"/>
      <c r="M103" s="27">
        <v>14</v>
      </c>
      <c r="N103" s="37">
        <v>30</v>
      </c>
      <c r="O103" s="26"/>
      <c r="P103" s="27">
        <v>22</v>
      </c>
      <c r="Q103" s="37">
        <v>32</v>
      </c>
      <c r="R103" s="26"/>
      <c r="S103" s="27">
        <v>22</v>
      </c>
      <c r="T103" s="37">
        <v>47</v>
      </c>
      <c r="U103" s="26"/>
      <c r="V103" s="27">
        <v>39</v>
      </c>
      <c r="W103" s="37">
        <v>53</v>
      </c>
      <c r="X103" s="26"/>
      <c r="Y103" s="27">
        <v>46</v>
      </c>
      <c r="Z103" s="37">
        <v>100</v>
      </c>
      <c r="AA103" s="26"/>
      <c r="AB103" s="27">
        <v>61</v>
      </c>
      <c r="AC103" s="37">
        <v>100</v>
      </c>
      <c r="AD103" s="26"/>
      <c r="AE103" s="27">
        <v>68</v>
      </c>
      <c r="AF103" s="37">
        <v>100</v>
      </c>
      <c r="AG103" s="26"/>
      <c r="AH103" s="27">
        <v>68</v>
      </c>
      <c r="AI103" s="28">
        <v>100</v>
      </c>
      <c r="AJ103" s="29"/>
      <c r="AK103" s="30">
        <v>68</v>
      </c>
      <c r="AL103" s="28">
        <v>100</v>
      </c>
      <c r="AM103" s="29"/>
      <c r="AN103" s="30">
        <v>68</v>
      </c>
      <c r="AO103" s="28"/>
      <c r="AP103" s="29"/>
      <c r="AQ103" s="30"/>
    </row>
    <row r="104" spans="3:43" ht="17.100000000000001" customHeight="1" x14ac:dyDescent="0.2">
      <c r="C104" s="328"/>
      <c r="D104" s="56"/>
      <c r="E104" s="80"/>
      <c r="F104" s="331"/>
      <c r="G104" s="331"/>
      <c r="H104" s="57"/>
      <c r="I104" s="32">
        <v>7</v>
      </c>
      <c r="J104" s="33"/>
      <c r="K104" s="57"/>
      <c r="L104" s="32">
        <v>14</v>
      </c>
      <c r="M104" s="33"/>
      <c r="N104" s="57"/>
      <c r="O104" s="32">
        <v>22</v>
      </c>
      <c r="P104" s="33"/>
      <c r="Q104" s="57"/>
      <c r="R104" s="32">
        <v>22</v>
      </c>
      <c r="S104" s="33"/>
      <c r="T104" s="57"/>
      <c r="U104" s="32">
        <v>39</v>
      </c>
      <c r="V104" s="33"/>
      <c r="W104" s="57"/>
      <c r="X104" s="32">
        <v>46</v>
      </c>
      <c r="Y104" s="33"/>
      <c r="Z104" s="57"/>
      <c r="AA104" s="32">
        <v>61</v>
      </c>
      <c r="AB104" s="33"/>
      <c r="AC104" s="57"/>
      <c r="AD104" s="32">
        <v>68</v>
      </c>
      <c r="AE104" s="33"/>
      <c r="AF104" s="57"/>
      <c r="AG104" s="32">
        <v>68</v>
      </c>
      <c r="AH104" s="33"/>
      <c r="AI104" s="34"/>
      <c r="AJ104" s="35">
        <v>68</v>
      </c>
      <c r="AK104" s="36"/>
      <c r="AL104" s="34"/>
      <c r="AM104" s="35">
        <v>68</v>
      </c>
      <c r="AN104" s="36"/>
      <c r="AO104" s="34"/>
      <c r="AP104" s="35"/>
      <c r="AQ104" s="36"/>
    </row>
    <row r="105" spans="3:43" ht="17.100000000000001" customHeight="1" x14ac:dyDescent="0.2">
      <c r="C105" s="326">
        <v>10</v>
      </c>
      <c r="D105" s="58"/>
      <c r="E105" s="84"/>
      <c r="F105" s="329">
        <v>466198400</v>
      </c>
      <c r="G105" s="329">
        <v>480678700</v>
      </c>
      <c r="H105" s="50"/>
      <c r="I105" s="37">
        <v>5</v>
      </c>
      <c r="J105" s="51"/>
      <c r="K105" s="50"/>
      <c r="L105" s="37">
        <v>15</v>
      </c>
      <c r="M105" s="51"/>
      <c r="N105" s="50"/>
      <c r="O105" s="37">
        <v>25</v>
      </c>
      <c r="P105" s="51"/>
      <c r="Q105" s="50"/>
      <c r="R105" s="37">
        <v>60</v>
      </c>
      <c r="S105" s="51"/>
      <c r="T105" s="50"/>
      <c r="U105" s="37">
        <v>63</v>
      </c>
      <c r="V105" s="51"/>
      <c r="W105" s="50"/>
      <c r="X105" s="37">
        <v>67</v>
      </c>
      <c r="Y105" s="51"/>
      <c r="Z105" s="50"/>
      <c r="AA105" s="37">
        <v>50</v>
      </c>
      <c r="AB105" s="51"/>
      <c r="AC105" s="50"/>
      <c r="AD105" s="37">
        <v>50</v>
      </c>
      <c r="AE105" s="51"/>
      <c r="AF105" s="50"/>
      <c r="AG105" s="37">
        <v>89</v>
      </c>
      <c r="AH105" s="51"/>
      <c r="AI105" s="21"/>
      <c r="AJ105" s="22">
        <v>89</v>
      </c>
      <c r="AK105" s="23"/>
      <c r="AL105" s="21"/>
      <c r="AM105" s="22">
        <v>97</v>
      </c>
      <c r="AN105" s="23"/>
      <c r="AO105" s="21"/>
      <c r="AP105" s="22"/>
      <c r="AQ105" s="23"/>
    </row>
    <row r="106" spans="3:43" ht="17.100000000000001" customHeight="1" x14ac:dyDescent="0.2">
      <c r="C106" s="327"/>
      <c r="D106" s="54" t="s">
        <v>319</v>
      </c>
      <c r="E106" s="55" t="s">
        <v>203</v>
      </c>
      <c r="F106" s="330"/>
      <c r="G106" s="330"/>
      <c r="H106" s="37">
        <v>5</v>
      </c>
      <c r="I106" s="26"/>
      <c r="J106" s="27">
        <v>3</v>
      </c>
      <c r="K106" s="37">
        <v>15</v>
      </c>
      <c r="L106" s="26"/>
      <c r="M106" s="27">
        <v>10</v>
      </c>
      <c r="N106" s="37">
        <v>25</v>
      </c>
      <c r="O106" s="26"/>
      <c r="P106" s="27">
        <v>19</v>
      </c>
      <c r="Q106" s="37">
        <v>60</v>
      </c>
      <c r="R106" s="26"/>
      <c r="S106" s="27">
        <v>50</v>
      </c>
      <c r="T106" s="37">
        <v>63</v>
      </c>
      <c r="U106" s="26"/>
      <c r="V106" s="27">
        <v>60</v>
      </c>
      <c r="W106" s="37">
        <v>67</v>
      </c>
      <c r="X106" s="26"/>
      <c r="Y106" s="27">
        <v>64</v>
      </c>
      <c r="Z106" s="37">
        <v>50</v>
      </c>
      <c r="AA106" s="26"/>
      <c r="AB106" s="27">
        <v>80</v>
      </c>
      <c r="AC106" s="37">
        <v>50</v>
      </c>
      <c r="AD106" s="26"/>
      <c r="AE106" s="27">
        <v>84</v>
      </c>
      <c r="AF106" s="37">
        <v>89</v>
      </c>
      <c r="AG106" s="26"/>
      <c r="AH106" s="27">
        <v>87</v>
      </c>
      <c r="AI106" s="28">
        <v>89</v>
      </c>
      <c r="AJ106" s="29"/>
      <c r="AK106" s="30">
        <v>88</v>
      </c>
      <c r="AL106" s="28">
        <v>97</v>
      </c>
      <c r="AM106" s="29"/>
      <c r="AN106" s="30">
        <v>93</v>
      </c>
      <c r="AO106" s="28"/>
      <c r="AP106" s="29"/>
      <c r="AQ106" s="30"/>
    </row>
    <row r="107" spans="3:43" ht="17.100000000000001" customHeight="1" x14ac:dyDescent="0.2">
      <c r="C107" s="328"/>
      <c r="D107" s="56"/>
      <c r="E107" s="80"/>
      <c r="F107" s="331"/>
      <c r="G107" s="331"/>
      <c r="H107" s="57"/>
      <c r="I107" s="32">
        <v>3</v>
      </c>
      <c r="J107" s="33"/>
      <c r="K107" s="57"/>
      <c r="L107" s="32">
        <v>10</v>
      </c>
      <c r="M107" s="33"/>
      <c r="N107" s="57"/>
      <c r="O107" s="32">
        <v>19</v>
      </c>
      <c r="P107" s="33"/>
      <c r="Q107" s="57"/>
      <c r="R107" s="32">
        <v>50</v>
      </c>
      <c r="S107" s="33"/>
      <c r="T107" s="57"/>
      <c r="U107" s="32">
        <v>60</v>
      </c>
      <c r="V107" s="33"/>
      <c r="W107" s="57"/>
      <c r="X107" s="32">
        <v>64</v>
      </c>
      <c r="Y107" s="33"/>
      <c r="Z107" s="57"/>
      <c r="AA107" s="32">
        <v>80</v>
      </c>
      <c r="AB107" s="33"/>
      <c r="AC107" s="57"/>
      <c r="AD107" s="32">
        <v>84</v>
      </c>
      <c r="AE107" s="33"/>
      <c r="AF107" s="57"/>
      <c r="AG107" s="32">
        <v>87</v>
      </c>
      <c r="AH107" s="33"/>
      <c r="AI107" s="34"/>
      <c r="AJ107" s="35">
        <v>88</v>
      </c>
      <c r="AK107" s="36"/>
      <c r="AL107" s="34"/>
      <c r="AM107" s="35">
        <v>93</v>
      </c>
      <c r="AN107" s="36"/>
      <c r="AO107" s="34"/>
      <c r="AP107" s="35"/>
      <c r="AQ107" s="36"/>
    </row>
    <row r="108" spans="3:43" ht="17.100000000000001" customHeight="1" x14ac:dyDescent="0.2">
      <c r="C108" s="326">
        <v>11</v>
      </c>
      <c r="D108" s="58"/>
      <c r="E108" s="84"/>
      <c r="F108" s="329">
        <v>16650000</v>
      </c>
      <c r="G108" s="329">
        <v>16650000</v>
      </c>
      <c r="H108" s="50"/>
      <c r="I108" s="37">
        <v>0</v>
      </c>
      <c r="J108" s="51"/>
      <c r="K108" s="50"/>
      <c r="L108" s="37">
        <v>0</v>
      </c>
      <c r="M108" s="51"/>
      <c r="N108" s="50"/>
      <c r="O108" s="37">
        <v>0</v>
      </c>
      <c r="P108" s="51"/>
      <c r="Q108" s="50"/>
      <c r="R108" s="37">
        <v>0</v>
      </c>
      <c r="S108" s="51"/>
      <c r="T108" s="50"/>
      <c r="U108" s="37">
        <v>0</v>
      </c>
      <c r="V108" s="51"/>
      <c r="W108" s="50"/>
      <c r="X108" s="37">
        <v>0</v>
      </c>
      <c r="Y108" s="51"/>
      <c r="Z108" s="50"/>
      <c r="AA108" s="37">
        <v>100</v>
      </c>
      <c r="AB108" s="51"/>
      <c r="AC108" s="50"/>
      <c r="AD108" s="37">
        <v>100</v>
      </c>
      <c r="AE108" s="51"/>
      <c r="AF108" s="50"/>
      <c r="AG108" s="37">
        <v>100</v>
      </c>
      <c r="AH108" s="51"/>
      <c r="AI108" s="21"/>
      <c r="AJ108" s="22">
        <v>100</v>
      </c>
      <c r="AK108" s="23"/>
      <c r="AL108" s="21"/>
      <c r="AM108" s="22">
        <v>100</v>
      </c>
      <c r="AN108" s="23"/>
      <c r="AO108" s="21"/>
      <c r="AP108" s="22"/>
      <c r="AQ108" s="23"/>
    </row>
    <row r="109" spans="3:43" ht="17.100000000000001" customHeight="1" x14ac:dyDescent="0.2">
      <c r="C109" s="327"/>
      <c r="D109" s="54" t="s">
        <v>320</v>
      </c>
      <c r="E109" s="55" t="s">
        <v>205</v>
      </c>
      <c r="F109" s="330"/>
      <c r="G109" s="330"/>
      <c r="H109" s="37">
        <v>0</v>
      </c>
      <c r="I109" s="26"/>
      <c r="J109" s="27">
        <v>0</v>
      </c>
      <c r="K109" s="37">
        <v>0</v>
      </c>
      <c r="L109" s="26"/>
      <c r="M109" s="27">
        <v>0</v>
      </c>
      <c r="N109" s="37">
        <v>0</v>
      </c>
      <c r="O109" s="26"/>
      <c r="P109" s="27">
        <v>0</v>
      </c>
      <c r="Q109" s="37">
        <v>0</v>
      </c>
      <c r="R109" s="26"/>
      <c r="S109" s="27">
        <v>0</v>
      </c>
      <c r="T109" s="37">
        <v>0</v>
      </c>
      <c r="U109" s="26"/>
      <c r="V109" s="27">
        <v>0</v>
      </c>
      <c r="W109" s="37">
        <v>0</v>
      </c>
      <c r="X109" s="26"/>
      <c r="Y109" s="27">
        <v>0</v>
      </c>
      <c r="Z109" s="37">
        <v>100</v>
      </c>
      <c r="AA109" s="26"/>
      <c r="AB109" s="27">
        <v>100</v>
      </c>
      <c r="AC109" s="37">
        <v>100</v>
      </c>
      <c r="AD109" s="26"/>
      <c r="AE109" s="27">
        <v>100</v>
      </c>
      <c r="AF109" s="37">
        <v>100</v>
      </c>
      <c r="AG109" s="26"/>
      <c r="AH109" s="27">
        <v>100</v>
      </c>
      <c r="AI109" s="28">
        <v>100</v>
      </c>
      <c r="AJ109" s="29"/>
      <c r="AK109" s="30">
        <v>100</v>
      </c>
      <c r="AL109" s="28">
        <v>100</v>
      </c>
      <c r="AM109" s="29"/>
      <c r="AN109" s="30">
        <v>100</v>
      </c>
      <c r="AO109" s="28"/>
      <c r="AP109" s="29"/>
      <c r="AQ109" s="30"/>
    </row>
    <row r="110" spans="3:43" ht="17.100000000000001" customHeight="1" x14ac:dyDescent="0.2">
      <c r="C110" s="328"/>
      <c r="D110" s="56"/>
      <c r="E110" s="236" t="s">
        <v>206</v>
      </c>
      <c r="F110" s="331"/>
      <c r="G110" s="331"/>
      <c r="H110" s="57"/>
      <c r="I110" s="32">
        <v>0</v>
      </c>
      <c r="J110" s="33"/>
      <c r="K110" s="57"/>
      <c r="L110" s="32">
        <v>0</v>
      </c>
      <c r="M110" s="33"/>
      <c r="N110" s="57"/>
      <c r="O110" s="32">
        <v>0</v>
      </c>
      <c r="P110" s="33"/>
      <c r="Q110" s="57"/>
      <c r="R110" s="32">
        <v>0</v>
      </c>
      <c r="S110" s="33"/>
      <c r="T110" s="57"/>
      <c r="U110" s="32">
        <v>0</v>
      </c>
      <c r="V110" s="33"/>
      <c r="W110" s="57"/>
      <c r="X110" s="32">
        <v>0</v>
      </c>
      <c r="Y110" s="33"/>
      <c r="Z110" s="57"/>
      <c r="AA110" s="32">
        <v>100</v>
      </c>
      <c r="AB110" s="33"/>
      <c r="AC110" s="57"/>
      <c r="AD110" s="32">
        <v>100</v>
      </c>
      <c r="AE110" s="33"/>
      <c r="AF110" s="57"/>
      <c r="AG110" s="32">
        <v>100</v>
      </c>
      <c r="AH110" s="33"/>
      <c r="AI110" s="34"/>
      <c r="AJ110" s="35">
        <v>100</v>
      </c>
      <c r="AK110" s="36"/>
      <c r="AL110" s="34"/>
      <c r="AM110" s="35">
        <v>100</v>
      </c>
      <c r="AN110" s="36"/>
      <c r="AO110" s="34"/>
      <c r="AP110" s="35"/>
      <c r="AQ110" s="36"/>
    </row>
    <row r="111" spans="3:43" ht="17.100000000000001" customHeight="1" x14ac:dyDescent="0.2">
      <c r="C111" s="326">
        <v>12</v>
      </c>
      <c r="D111" s="58"/>
      <c r="E111" s="229" t="s">
        <v>208</v>
      </c>
      <c r="F111" s="329">
        <v>6279000</v>
      </c>
      <c r="G111" s="329">
        <v>6279000</v>
      </c>
      <c r="H111" s="50"/>
      <c r="I111" s="37">
        <v>0</v>
      </c>
      <c r="J111" s="51"/>
      <c r="K111" s="50"/>
      <c r="L111" s="37">
        <v>6</v>
      </c>
      <c r="M111" s="51"/>
      <c r="N111" s="50"/>
      <c r="O111" s="37">
        <v>6</v>
      </c>
      <c r="P111" s="51"/>
      <c r="Q111" s="50"/>
      <c r="R111" s="37">
        <v>6</v>
      </c>
      <c r="S111" s="51"/>
      <c r="T111" s="50"/>
      <c r="U111" s="37">
        <v>6</v>
      </c>
      <c r="V111" s="51"/>
      <c r="W111" s="50"/>
      <c r="X111" s="37">
        <v>10</v>
      </c>
      <c r="Y111" s="51"/>
      <c r="Z111" s="50"/>
      <c r="AA111" s="37">
        <v>10</v>
      </c>
      <c r="AB111" s="51"/>
      <c r="AC111" s="50"/>
      <c r="AD111" s="37">
        <v>10</v>
      </c>
      <c r="AE111" s="51"/>
      <c r="AF111" s="50"/>
      <c r="AG111" s="37">
        <v>20</v>
      </c>
      <c r="AH111" s="51"/>
      <c r="AI111" s="21"/>
      <c r="AJ111" s="22">
        <v>45</v>
      </c>
      <c r="AK111" s="23"/>
      <c r="AL111" s="21"/>
      <c r="AM111" s="22">
        <v>45</v>
      </c>
      <c r="AN111" s="23"/>
      <c r="AO111" s="21"/>
      <c r="AP111" s="22"/>
      <c r="AQ111" s="23"/>
    </row>
    <row r="112" spans="3:43" ht="17.100000000000001" customHeight="1" x14ac:dyDescent="0.2">
      <c r="C112" s="327"/>
      <c r="D112" s="54" t="s">
        <v>321</v>
      </c>
      <c r="E112" s="55" t="s">
        <v>209</v>
      </c>
      <c r="F112" s="330"/>
      <c r="G112" s="330"/>
      <c r="H112" s="37">
        <v>0</v>
      </c>
      <c r="I112" s="26"/>
      <c r="J112" s="27">
        <v>0</v>
      </c>
      <c r="K112" s="37">
        <v>4</v>
      </c>
      <c r="L112" s="26"/>
      <c r="M112" s="27">
        <v>4</v>
      </c>
      <c r="N112" s="37">
        <v>4</v>
      </c>
      <c r="O112" s="26"/>
      <c r="P112" s="27">
        <v>4</v>
      </c>
      <c r="Q112" s="37">
        <v>4</v>
      </c>
      <c r="R112" s="26"/>
      <c r="S112" s="27">
        <v>4</v>
      </c>
      <c r="T112" s="37">
        <v>4</v>
      </c>
      <c r="U112" s="26"/>
      <c r="V112" s="27">
        <v>4</v>
      </c>
      <c r="W112" s="37">
        <v>5</v>
      </c>
      <c r="X112" s="26"/>
      <c r="Y112" s="27">
        <v>5</v>
      </c>
      <c r="Z112" s="37">
        <v>5</v>
      </c>
      <c r="AA112" s="26"/>
      <c r="AB112" s="27">
        <v>5</v>
      </c>
      <c r="AC112" s="37">
        <v>5</v>
      </c>
      <c r="AD112" s="26"/>
      <c r="AE112" s="27">
        <v>5</v>
      </c>
      <c r="AF112" s="37">
        <v>10</v>
      </c>
      <c r="AG112" s="26"/>
      <c r="AH112" s="27">
        <v>10</v>
      </c>
      <c r="AI112" s="28">
        <v>40</v>
      </c>
      <c r="AJ112" s="29"/>
      <c r="AK112" s="30">
        <v>40</v>
      </c>
      <c r="AL112" s="28">
        <v>40</v>
      </c>
      <c r="AM112" s="29"/>
      <c r="AN112" s="30">
        <v>40</v>
      </c>
      <c r="AO112" s="28"/>
      <c r="AP112" s="29"/>
      <c r="AQ112" s="30"/>
    </row>
    <row r="113" spans="3:43" ht="17.100000000000001" customHeight="1" x14ac:dyDescent="0.2">
      <c r="C113" s="328"/>
      <c r="D113" s="56"/>
      <c r="E113" s="80" t="s">
        <v>210</v>
      </c>
      <c r="F113" s="331"/>
      <c r="G113" s="331"/>
      <c r="H113" s="57"/>
      <c r="I113" s="32">
        <v>0</v>
      </c>
      <c r="J113" s="33"/>
      <c r="K113" s="57"/>
      <c r="L113" s="32">
        <v>4</v>
      </c>
      <c r="M113" s="33"/>
      <c r="N113" s="57"/>
      <c r="O113" s="32">
        <v>4</v>
      </c>
      <c r="P113" s="33"/>
      <c r="Q113" s="57"/>
      <c r="R113" s="32">
        <v>4</v>
      </c>
      <c r="S113" s="33"/>
      <c r="T113" s="57"/>
      <c r="U113" s="32">
        <v>4</v>
      </c>
      <c r="V113" s="33"/>
      <c r="W113" s="57"/>
      <c r="X113" s="32">
        <v>5</v>
      </c>
      <c r="Y113" s="33"/>
      <c r="Z113" s="57"/>
      <c r="AA113" s="32">
        <v>5</v>
      </c>
      <c r="AB113" s="33"/>
      <c r="AC113" s="57"/>
      <c r="AD113" s="32">
        <v>5</v>
      </c>
      <c r="AE113" s="33"/>
      <c r="AF113" s="57"/>
      <c r="AG113" s="32">
        <v>10</v>
      </c>
      <c r="AH113" s="33"/>
      <c r="AI113" s="34"/>
      <c r="AJ113" s="35">
        <v>40</v>
      </c>
      <c r="AK113" s="36"/>
      <c r="AL113" s="34"/>
      <c r="AM113" s="35">
        <v>40</v>
      </c>
      <c r="AN113" s="36"/>
      <c r="AO113" s="34"/>
      <c r="AP113" s="35"/>
      <c r="AQ113" s="36"/>
    </row>
    <row r="114" spans="3:43" ht="17.100000000000001" customHeight="1" x14ac:dyDescent="0.2">
      <c r="C114" s="326">
        <v>13</v>
      </c>
      <c r="D114" s="58"/>
      <c r="E114" s="229" t="s">
        <v>212</v>
      </c>
      <c r="F114" s="329">
        <v>6779000</v>
      </c>
      <c r="G114" s="329">
        <v>46779000</v>
      </c>
      <c r="H114" s="50"/>
      <c r="I114" s="37">
        <v>0</v>
      </c>
      <c r="J114" s="51"/>
      <c r="K114" s="50"/>
      <c r="L114" s="37">
        <v>0</v>
      </c>
      <c r="M114" s="51"/>
      <c r="N114" s="50"/>
      <c r="O114" s="37">
        <v>0</v>
      </c>
      <c r="P114" s="51"/>
      <c r="Q114" s="50"/>
      <c r="R114" s="37">
        <v>0</v>
      </c>
      <c r="S114" s="51"/>
      <c r="T114" s="50"/>
      <c r="U114" s="37">
        <v>0</v>
      </c>
      <c r="V114" s="51"/>
      <c r="W114" s="50"/>
      <c r="X114" s="37">
        <v>0</v>
      </c>
      <c r="Y114" s="51"/>
      <c r="Z114" s="50"/>
      <c r="AA114" s="37">
        <v>0</v>
      </c>
      <c r="AB114" s="51"/>
      <c r="AC114" s="50"/>
      <c r="AD114" s="37">
        <v>0</v>
      </c>
      <c r="AE114" s="51"/>
      <c r="AF114" s="50"/>
      <c r="AG114" s="37">
        <v>0</v>
      </c>
      <c r="AH114" s="51"/>
      <c r="AI114" s="21"/>
      <c r="AJ114" s="22">
        <v>90</v>
      </c>
      <c r="AK114" s="23"/>
      <c r="AL114" s="21"/>
      <c r="AM114" s="22">
        <v>90</v>
      </c>
      <c r="AN114" s="23"/>
      <c r="AO114" s="21"/>
      <c r="AP114" s="22"/>
      <c r="AQ114" s="23"/>
    </row>
    <row r="115" spans="3:43" ht="17.100000000000001" customHeight="1" x14ac:dyDescent="0.2">
      <c r="C115" s="327"/>
      <c r="D115" s="54" t="s">
        <v>322</v>
      </c>
      <c r="E115" s="55" t="s">
        <v>213</v>
      </c>
      <c r="F115" s="330"/>
      <c r="G115" s="330"/>
      <c r="H115" s="37">
        <v>0</v>
      </c>
      <c r="I115" s="26"/>
      <c r="J115" s="27">
        <v>0</v>
      </c>
      <c r="K115" s="37">
        <v>0</v>
      </c>
      <c r="L115" s="26"/>
      <c r="M115" s="27">
        <v>0</v>
      </c>
      <c r="N115" s="37">
        <v>0</v>
      </c>
      <c r="O115" s="26"/>
      <c r="P115" s="27">
        <v>0</v>
      </c>
      <c r="Q115" s="37">
        <v>0</v>
      </c>
      <c r="R115" s="26"/>
      <c r="S115" s="27">
        <v>0</v>
      </c>
      <c r="T115" s="37">
        <v>0</v>
      </c>
      <c r="U115" s="26"/>
      <c r="V115" s="27">
        <v>0</v>
      </c>
      <c r="W115" s="37">
        <v>0</v>
      </c>
      <c r="X115" s="26"/>
      <c r="Y115" s="27">
        <v>0</v>
      </c>
      <c r="Z115" s="37">
        <v>0</v>
      </c>
      <c r="AA115" s="26"/>
      <c r="AB115" s="27">
        <v>0</v>
      </c>
      <c r="AC115" s="37">
        <v>0</v>
      </c>
      <c r="AD115" s="26"/>
      <c r="AE115" s="27">
        <v>0</v>
      </c>
      <c r="AF115" s="37">
        <v>0</v>
      </c>
      <c r="AG115" s="26"/>
      <c r="AH115" s="27">
        <v>0</v>
      </c>
      <c r="AI115" s="28">
        <v>85</v>
      </c>
      <c r="AJ115" s="29"/>
      <c r="AK115" s="30">
        <v>85</v>
      </c>
      <c r="AL115" s="28">
        <v>25</v>
      </c>
      <c r="AM115" s="29"/>
      <c r="AN115" s="30">
        <v>25</v>
      </c>
      <c r="AO115" s="28"/>
      <c r="AP115" s="29"/>
      <c r="AQ115" s="30"/>
    </row>
    <row r="116" spans="3:43" ht="17.100000000000001" customHeight="1" x14ac:dyDescent="0.2">
      <c r="C116" s="328"/>
      <c r="D116" s="56"/>
      <c r="E116" s="80" t="s">
        <v>214</v>
      </c>
      <c r="F116" s="331"/>
      <c r="G116" s="331"/>
      <c r="H116" s="57"/>
      <c r="I116" s="32">
        <v>0</v>
      </c>
      <c r="J116" s="33"/>
      <c r="K116" s="57"/>
      <c r="L116" s="32">
        <v>0</v>
      </c>
      <c r="M116" s="33"/>
      <c r="N116" s="57"/>
      <c r="O116" s="32">
        <v>0</v>
      </c>
      <c r="P116" s="33"/>
      <c r="Q116" s="57"/>
      <c r="R116" s="32">
        <v>0</v>
      </c>
      <c r="S116" s="33"/>
      <c r="T116" s="57"/>
      <c r="U116" s="32">
        <v>0</v>
      </c>
      <c r="V116" s="33"/>
      <c r="W116" s="57"/>
      <c r="X116" s="32">
        <v>0</v>
      </c>
      <c r="Y116" s="33"/>
      <c r="Z116" s="57"/>
      <c r="AA116" s="32">
        <v>0</v>
      </c>
      <c r="AB116" s="33"/>
      <c r="AC116" s="57"/>
      <c r="AD116" s="32">
        <v>0</v>
      </c>
      <c r="AE116" s="33"/>
      <c r="AF116" s="57"/>
      <c r="AG116" s="32">
        <v>0</v>
      </c>
      <c r="AH116" s="33"/>
      <c r="AI116" s="34"/>
      <c r="AJ116" s="35">
        <v>85</v>
      </c>
      <c r="AK116" s="36"/>
      <c r="AL116" s="34"/>
      <c r="AM116" s="35">
        <v>90</v>
      </c>
      <c r="AN116" s="36"/>
      <c r="AO116" s="34"/>
      <c r="AP116" s="35"/>
      <c r="AQ116" s="36"/>
    </row>
    <row r="117" spans="3:43" ht="17.100000000000001" customHeight="1" x14ac:dyDescent="0.2">
      <c r="C117" s="326">
        <v>14</v>
      </c>
      <c r="D117" s="58"/>
      <c r="E117" s="229" t="s">
        <v>217</v>
      </c>
      <c r="F117" s="329">
        <v>571837800</v>
      </c>
      <c r="G117" s="329">
        <v>684397800</v>
      </c>
      <c r="H117" s="50"/>
      <c r="I117" s="37">
        <v>5</v>
      </c>
      <c r="J117" s="51"/>
      <c r="K117" s="50"/>
      <c r="L117" s="37">
        <v>8</v>
      </c>
      <c r="M117" s="51"/>
      <c r="N117" s="50"/>
      <c r="O117" s="37">
        <v>10</v>
      </c>
      <c r="P117" s="51"/>
      <c r="Q117" s="50"/>
      <c r="R117" s="37">
        <v>60</v>
      </c>
      <c r="S117" s="51"/>
      <c r="T117" s="50"/>
      <c r="U117" s="37">
        <v>65</v>
      </c>
      <c r="V117" s="51"/>
      <c r="W117" s="50"/>
      <c r="X117" s="37">
        <v>85</v>
      </c>
      <c r="Y117" s="51"/>
      <c r="Z117" s="50"/>
      <c r="AA117" s="37">
        <v>85</v>
      </c>
      <c r="AB117" s="51"/>
      <c r="AC117" s="50"/>
      <c r="AD117" s="37">
        <v>87</v>
      </c>
      <c r="AE117" s="51"/>
      <c r="AF117" s="50"/>
      <c r="AG117" s="37">
        <v>87</v>
      </c>
      <c r="AH117" s="51"/>
      <c r="AI117" s="21"/>
      <c r="AJ117" s="22">
        <v>90</v>
      </c>
      <c r="AK117" s="23"/>
      <c r="AL117" s="21"/>
      <c r="AM117" s="22">
        <v>90</v>
      </c>
      <c r="AN117" s="23"/>
      <c r="AO117" s="21"/>
      <c r="AP117" s="22"/>
      <c r="AQ117" s="23"/>
    </row>
    <row r="118" spans="3:43" ht="17.100000000000001" customHeight="1" x14ac:dyDescent="0.2">
      <c r="C118" s="327"/>
      <c r="D118" s="54" t="s">
        <v>323</v>
      </c>
      <c r="E118" s="55" t="s">
        <v>218</v>
      </c>
      <c r="F118" s="330"/>
      <c r="G118" s="330"/>
      <c r="H118" s="37">
        <v>4</v>
      </c>
      <c r="I118" s="26"/>
      <c r="J118" s="27">
        <v>4</v>
      </c>
      <c r="K118" s="37">
        <v>6</v>
      </c>
      <c r="L118" s="26"/>
      <c r="M118" s="27">
        <v>6</v>
      </c>
      <c r="N118" s="37">
        <v>7</v>
      </c>
      <c r="O118" s="26"/>
      <c r="P118" s="27">
        <v>7</v>
      </c>
      <c r="Q118" s="37">
        <v>70</v>
      </c>
      <c r="R118" s="26"/>
      <c r="S118" s="27">
        <v>70</v>
      </c>
      <c r="T118" s="37">
        <v>75</v>
      </c>
      <c r="U118" s="26"/>
      <c r="V118" s="27">
        <v>75</v>
      </c>
      <c r="W118" s="37">
        <v>85</v>
      </c>
      <c r="X118" s="26"/>
      <c r="Y118" s="27">
        <v>85</v>
      </c>
      <c r="Z118" s="37">
        <v>87</v>
      </c>
      <c r="AA118" s="26"/>
      <c r="AB118" s="27">
        <v>87</v>
      </c>
      <c r="AC118" s="37">
        <v>89</v>
      </c>
      <c r="AD118" s="26"/>
      <c r="AE118" s="27">
        <v>89</v>
      </c>
      <c r="AF118" s="37">
        <v>89</v>
      </c>
      <c r="AG118" s="26"/>
      <c r="AH118" s="27">
        <v>89</v>
      </c>
      <c r="AI118" s="28">
        <v>92</v>
      </c>
      <c r="AJ118" s="29"/>
      <c r="AK118" s="30">
        <v>92</v>
      </c>
      <c r="AL118" s="28">
        <v>77</v>
      </c>
      <c r="AM118" s="29"/>
      <c r="AN118" s="30">
        <v>77</v>
      </c>
      <c r="AO118" s="28"/>
      <c r="AP118" s="29"/>
      <c r="AQ118" s="30"/>
    </row>
    <row r="119" spans="3:43" ht="17.100000000000001" customHeight="1" x14ac:dyDescent="0.2">
      <c r="C119" s="328"/>
      <c r="D119" s="56"/>
      <c r="E119" s="80" t="s">
        <v>216</v>
      </c>
      <c r="F119" s="331"/>
      <c r="G119" s="331"/>
      <c r="H119" s="57"/>
      <c r="I119" s="32">
        <v>4</v>
      </c>
      <c r="J119" s="33"/>
      <c r="K119" s="57"/>
      <c r="L119" s="32">
        <v>6</v>
      </c>
      <c r="M119" s="33"/>
      <c r="N119" s="57"/>
      <c r="O119" s="32">
        <v>7</v>
      </c>
      <c r="P119" s="33"/>
      <c r="Q119" s="57"/>
      <c r="R119" s="32">
        <v>70</v>
      </c>
      <c r="S119" s="33"/>
      <c r="T119" s="57"/>
      <c r="U119" s="32">
        <v>75</v>
      </c>
      <c r="V119" s="33"/>
      <c r="W119" s="57"/>
      <c r="X119" s="32">
        <v>85</v>
      </c>
      <c r="Y119" s="33"/>
      <c r="Z119" s="57"/>
      <c r="AA119" s="32">
        <v>87</v>
      </c>
      <c r="AB119" s="33"/>
      <c r="AC119" s="57"/>
      <c r="AD119" s="32">
        <v>89</v>
      </c>
      <c r="AE119" s="33"/>
      <c r="AF119" s="57"/>
      <c r="AG119" s="32">
        <v>89</v>
      </c>
      <c r="AH119" s="33"/>
      <c r="AI119" s="34"/>
      <c r="AJ119" s="35">
        <v>92</v>
      </c>
      <c r="AK119" s="36"/>
      <c r="AL119" s="34"/>
      <c r="AM119" s="35">
        <v>90</v>
      </c>
      <c r="AN119" s="36"/>
      <c r="AO119" s="34"/>
      <c r="AP119" s="35"/>
      <c r="AQ119" s="36"/>
    </row>
    <row r="120" spans="3:43" ht="17.100000000000001" customHeight="1" x14ac:dyDescent="0.2">
      <c r="C120" s="326">
        <v>15</v>
      </c>
      <c r="D120" s="58"/>
      <c r="E120" s="229" t="s">
        <v>223</v>
      </c>
      <c r="F120" s="329">
        <v>4550000</v>
      </c>
      <c r="G120" s="329">
        <v>4550000</v>
      </c>
      <c r="H120" s="50"/>
      <c r="I120" s="37">
        <v>0</v>
      </c>
      <c r="J120" s="51"/>
      <c r="K120" s="50"/>
      <c r="L120" s="37">
        <v>8</v>
      </c>
      <c r="M120" s="51"/>
      <c r="N120" s="50"/>
      <c r="O120" s="37">
        <v>8</v>
      </c>
      <c r="P120" s="51"/>
      <c r="Q120" s="50"/>
      <c r="R120" s="37">
        <v>8</v>
      </c>
      <c r="S120" s="51"/>
      <c r="T120" s="50"/>
      <c r="U120" s="37">
        <v>8</v>
      </c>
      <c r="V120" s="51"/>
      <c r="W120" s="50"/>
      <c r="X120" s="37">
        <v>8</v>
      </c>
      <c r="Y120" s="51"/>
      <c r="Z120" s="50"/>
      <c r="AA120" s="37">
        <v>8</v>
      </c>
      <c r="AB120" s="51"/>
      <c r="AC120" s="50"/>
      <c r="AD120" s="37">
        <v>8</v>
      </c>
      <c r="AE120" s="51"/>
      <c r="AF120" s="50"/>
      <c r="AG120" s="37">
        <v>8</v>
      </c>
      <c r="AH120" s="51"/>
      <c r="AI120" s="50"/>
      <c r="AJ120" s="37">
        <v>8</v>
      </c>
      <c r="AK120" s="51"/>
      <c r="AL120" s="21"/>
      <c r="AM120" s="22">
        <v>8</v>
      </c>
      <c r="AN120" s="23"/>
      <c r="AO120" s="21"/>
      <c r="AP120" s="22"/>
      <c r="AQ120" s="23"/>
    </row>
    <row r="121" spans="3:43" ht="17.100000000000001" customHeight="1" x14ac:dyDescent="0.2">
      <c r="C121" s="327"/>
      <c r="D121" s="54" t="s">
        <v>324</v>
      </c>
      <c r="E121" s="55" t="s">
        <v>224</v>
      </c>
      <c r="F121" s="330"/>
      <c r="G121" s="330"/>
      <c r="H121" s="37">
        <v>0</v>
      </c>
      <c r="I121" s="26"/>
      <c r="J121" s="27">
        <v>0</v>
      </c>
      <c r="K121" s="37">
        <v>6</v>
      </c>
      <c r="L121" s="26"/>
      <c r="M121" s="27">
        <v>6</v>
      </c>
      <c r="N121" s="37">
        <v>6</v>
      </c>
      <c r="O121" s="26"/>
      <c r="P121" s="27">
        <v>6</v>
      </c>
      <c r="Q121" s="37">
        <v>6</v>
      </c>
      <c r="R121" s="26"/>
      <c r="S121" s="27">
        <v>6</v>
      </c>
      <c r="T121" s="37">
        <v>6</v>
      </c>
      <c r="U121" s="26"/>
      <c r="V121" s="27">
        <v>6</v>
      </c>
      <c r="W121" s="37">
        <v>6</v>
      </c>
      <c r="X121" s="26"/>
      <c r="Y121" s="27">
        <v>6</v>
      </c>
      <c r="Z121" s="37">
        <v>6</v>
      </c>
      <c r="AA121" s="26"/>
      <c r="AB121" s="27">
        <v>6</v>
      </c>
      <c r="AC121" s="37">
        <v>6</v>
      </c>
      <c r="AD121" s="26"/>
      <c r="AE121" s="27">
        <v>6</v>
      </c>
      <c r="AF121" s="37">
        <v>6</v>
      </c>
      <c r="AG121" s="26"/>
      <c r="AH121" s="27">
        <v>6</v>
      </c>
      <c r="AI121" s="37">
        <v>6</v>
      </c>
      <c r="AJ121" s="26"/>
      <c r="AK121" s="27">
        <v>6</v>
      </c>
      <c r="AL121" s="28">
        <v>6</v>
      </c>
      <c r="AM121" s="29"/>
      <c r="AN121" s="30">
        <v>6</v>
      </c>
      <c r="AO121" s="28"/>
      <c r="AP121" s="29"/>
      <c r="AQ121" s="30"/>
    </row>
    <row r="122" spans="3:43" ht="17.100000000000001" customHeight="1" x14ac:dyDescent="0.2">
      <c r="C122" s="328"/>
      <c r="D122" s="56"/>
      <c r="E122" s="80" t="s">
        <v>225</v>
      </c>
      <c r="F122" s="331"/>
      <c r="G122" s="331"/>
      <c r="H122" s="57"/>
      <c r="I122" s="32">
        <v>0</v>
      </c>
      <c r="J122" s="33"/>
      <c r="K122" s="57"/>
      <c r="L122" s="32">
        <v>6</v>
      </c>
      <c r="M122" s="33"/>
      <c r="N122" s="57"/>
      <c r="O122" s="32">
        <v>6</v>
      </c>
      <c r="P122" s="33"/>
      <c r="Q122" s="57"/>
      <c r="R122" s="32">
        <v>6</v>
      </c>
      <c r="S122" s="33"/>
      <c r="T122" s="57"/>
      <c r="U122" s="32">
        <v>6</v>
      </c>
      <c r="V122" s="33"/>
      <c r="W122" s="57"/>
      <c r="X122" s="32">
        <v>6</v>
      </c>
      <c r="Y122" s="33"/>
      <c r="Z122" s="57"/>
      <c r="AA122" s="32">
        <v>6</v>
      </c>
      <c r="AB122" s="33"/>
      <c r="AC122" s="57"/>
      <c r="AD122" s="32">
        <v>6</v>
      </c>
      <c r="AE122" s="33"/>
      <c r="AF122" s="57"/>
      <c r="AG122" s="32">
        <v>6</v>
      </c>
      <c r="AH122" s="33"/>
      <c r="AI122" s="57"/>
      <c r="AJ122" s="32">
        <v>6</v>
      </c>
      <c r="AK122" s="33"/>
      <c r="AL122" s="34"/>
      <c r="AM122" s="35">
        <v>6</v>
      </c>
      <c r="AN122" s="36"/>
      <c r="AO122" s="34"/>
      <c r="AP122" s="35"/>
      <c r="AQ122" s="36"/>
    </row>
    <row r="123" spans="3:43" ht="17.100000000000001" customHeight="1" x14ac:dyDescent="0.2">
      <c r="C123" s="326">
        <v>16</v>
      </c>
      <c r="D123" s="58"/>
      <c r="E123" s="84"/>
      <c r="F123" s="329">
        <v>160000000</v>
      </c>
      <c r="G123" s="329">
        <v>160000000</v>
      </c>
      <c r="H123" s="50"/>
      <c r="I123" s="37">
        <v>0</v>
      </c>
      <c r="J123" s="51"/>
      <c r="K123" s="50"/>
      <c r="L123" s="37">
        <v>0</v>
      </c>
      <c r="M123" s="51"/>
      <c r="N123" s="50"/>
      <c r="O123" s="37">
        <v>65</v>
      </c>
      <c r="P123" s="51"/>
      <c r="Q123" s="50"/>
      <c r="R123" s="37">
        <v>65</v>
      </c>
      <c r="S123" s="51"/>
      <c r="T123" s="50"/>
      <c r="U123" s="37">
        <v>65</v>
      </c>
      <c r="V123" s="51"/>
      <c r="W123" s="50"/>
      <c r="X123" s="37">
        <v>65</v>
      </c>
      <c r="Y123" s="51"/>
      <c r="Z123" s="50"/>
      <c r="AA123" s="37">
        <v>65</v>
      </c>
      <c r="AB123" s="51"/>
      <c r="AC123" s="50"/>
      <c r="AD123" s="37">
        <v>65</v>
      </c>
      <c r="AE123" s="51"/>
      <c r="AF123" s="50"/>
      <c r="AG123" s="37">
        <v>85</v>
      </c>
      <c r="AH123" s="51"/>
      <c r="AI123" s="21"/>
      <c r="AJ123" s="22">
        <v>85</v>
      </c>
      <c r="AK123" s="23"/>
      <c r="AL123" s="21"/>
      <c r="AM123" s="22">
        <v>85</v>
      </c>
      <c r="AN123" s="23"/>
      <c r="AO123" s="21"/>
      <c r="AP123" s="22"/>
      <c r="AQ123" s="23"/>
    </row>
    <row r="124" spans="3:43" ht="17.100000000000001" customHeight="1" x14ac:dyDescent="0.2">
      <c r="C124" s="327"/>
      <c r="D124" s="54" t="s">
        <v>325</v>
      </c>
      <c r="E124" s="55" t="s">
        <v>220</v>
      </c>
      <c r="F124" s="330"/>
      <c r="G124" s="330"/>
      <c r="H124" s="37">
        <v>0</v>
      </c>
      <c r="I124" s="26"/>
      <c r="J124" s="27">
        <v>0</v>
      </c>
      <c r="K124" s="37">
        <v>0</v>
      </c>
      <c r="L124" s="26"/>
      <c r="M124" s="27">
        <v>0</v>
      </c>
      <c r="N124" s="37">
        <v>60</v>
      </c>
      <c r="O124" s="26"/>
      <c r="P124" s="27">
        <v>60</v>
      </c>
      <c r="Q124" s="37">
        <v>60</v>
      </c>
      <c r="R124" s="26"/>
      <c r="S124" s="27">
        <v>60</v>
      </c>
      <c r="T124" s="37">
        <v>60</v>
      </c>
      <c r="U124" s="26"/>
      <c r="V124" s="27">
        <v>60</v>
      </c>
      <c r="W124" s="37">
        <v>65</v>
      </c>
      <c r="X124" s="26"/>
      <c r="Y124" s="27">
        <v>65</v>
      </c>
      <c r="Z124" s="37">
        <v>65</v>
      </c>
      <c r="AA124" s="26"/>
      <c r="AB124" s="27">
        <v>65</v>
      </c>
      <c r="AC124" s="37">
        <v>65</v>
      </c>
      <c r="AD124" s="26"/>
      <c r="AE124" s="27">
        <v>65</v>
      </c>
      <c r="AF124" s="37">
        <v>75</v>
      </c>
      <c r="AG124" s="26"/>
      <c r="AH124" s="27">
        <v>75</v>
      </c>
      <c r="AI124" s="28">
        <v>75</v>
      </c>
      <c r="AJ124" s="29"/>
      <c r="AK124" s="30">
        <v>75</v>
      </c>
      <c r="AL124" s="28">
        <v>75</v>
      </c>
      <c r="AM124" s="29"/>
      <c r="AN124" s="30">
        <v>75</v>
      </c>
      <c r="AO124" s="28"/>
      <c r="AP124" s="29"/>
      <c r="AQ124" s="30"/>
    </row>
    <row r="125" spans="3:43" ht="17.100000000000001" customHeight="1" x14ac:dyDescent="0.2">
      <c r="C125" s="328"/>
      <c r="D125" s="56"/>
      <c r="E125" s="80" t="s">
        <v>221</v>
      </c>
      <c r="F125" s="331"/>
      <c r="G125" s="331"/>
      <c r="H125" s="57"/>
      <c r="I125" s="32">
        <v>0</v>
      </c>
      <c r="J125" s="33"/>
      <c r="K125" s="57"/>
      <c r="L125" s="32">
        <v>0</v>
      </c>
      <c r="M125" s="33"/>
      <c r="N125" s="57"/>
      <c r="O125" s="32">
        <v>60</v>
      </c>
      <c r="P125" s="33"/>
      <c r="Q125" s="57"/>
      <c r="R125" s="32">
        <v>60</v>
      </c>
      <c r="S125" s="33"/>
      <c r="T125" s="57"/>
      <c r="U125" s="32">
        <v>60</v>
      </c>
      <c r="V125" s="33"/>
      <c r="W125" s="57"/>
      <c r="X125" s="32">
        <v>65</v>
      </c>
      <c r="Y125" s="33"/>
      <c r="Z125" s="57"/>
      <c r="AA125" s="32">
        <v>65</v>
      </c>
      <c r="AB125" s="33"/>
      <c r="AC125" s="57"/>
      <c r="AD125" s="32">
        <v>65</v>
      </c>
      <c r="AE125" s="33"/>
      <c r="AF125" s="57"/>
      <c r="AG125" s="32">
        <v>75</v>
      </c>
      <c r="AH125" s="33"/>
      <c r="AI125" s="34"/>
      <c r="AJ125" s="35">
        <v>75</v>
      </c>
      <c r="AK125" s="36"/>
      <c r="AL125" s="34"/>
      <c r="AM125" s="35">
        <v>75</v>
      </c>
      <c r="AN125" s="36"/>
      <c r="AO125" s="34"/>
      <c r="AP125" s="35"/>
      <c r="AQ125" s="36"/>
    </row>
    <row r="126" spans="3:43" s="232" customFormat="1" ht="17.100000000000001" customHeight="1" x14ac:dyDescent="0.2">
      <c r="C126" s="326">
        <v>17</v>
      </c>
      <c r="D126" s="83"/>
      <c r="E126" s="229" t="s">
        <v>227</v>
      </c>
      <c r="F126" s="329">
        <v>8679000</v>
      </c>
      <c r="G126" s="329">
        <v>8679000</v>
      </c>
      <c r="H126" s="50"/>
      <c r="I126" s="37">
        <v>0</v>
      </c>
      <c r="J126" s="51"/>
      <c r="K126" s="50"/>
      <c r="L126" s="37">
        <v>0</v>
      </c>
      <c r="M126" s="51"/>
      <c r="N126" s="50"/>
      <c r="O126" s="37">
        <v>0</v>
      </c>
      <c r="P126" s="51"/>
      <c r="Q126" s="50"/>
      <c r="R126" s="37">
        <v>0</v>
      </c>
      <c r="S126" s="51"/>
      <c r="T126" s="50"/>
      <c r="U126" s="37">
        <v>0</v>
      </c>
      <c r="V126" s="51"/>
      <c r="W126" s="50"/>
      <c r="X126" s="37">
        <v>0</v>
      </c>
      <c r="Y126" s="51"/>
      <c r="Z126" s="50"/>
      <c r="AA126" s="37">
        <v>0</v>
      </c>
      <c r="AB126" s="51"/>
      <c r="AC126" s="50"/>
      <c r="AD126" s="37">
        <v>0</v>
      </c>
      <c r="AE126" s="51"/>
      <c r="AF126" s="50"/>
      <c r="AG126" s="37">
        <v>0</v>
      </c>
      <c r="AH126" s="51"/>
      <c r="AI126" s="50"/>
      <c r="AJ126" s="37">
        <v>0</v>
      </c>
      <c r="AK126" s="51"/>
      <c r="AL126" s="230"/>
      <c r="AM126" s="226">
        <v>20</v>
      </c>
      <c r="AN126" s="231"/>
      <c r="AO126" s="230"/>
      <c r="AP126" s="226"/>
      <c r="AQ126" s="231"/>
    </row>
    <row r="127" spans="3:43" s="232" customFormat="1" ht="17.100000000000001" customHeight="1" x14ac:dyDescent="0.2">
      <c r="C127" s="327"/>
      <c r="D127" s="54" t="s">
        <v>326</v>
      </c>
      <c r="E127" s="55" t="s">
        <v>228</v>
      </c>
      <c r="F127" s="330"/>
      <c r="G127" s="330"/>
      <c r="H127" s="37">
        <v>0</v>
      </c>
      <c r="I127" s="26"/>
      <c r="J127" s="27">
        <v>0</v>
      </c>
      <c r="K127" s="37">
        <v>0</v>
      </c>
      <c r="L127" s="26"/>
      <c r="M127" s="27">
        <v>0</v>
      </c>
      <c r="N127" s="37">
        <v>0</v>
      </c>
      <c r="O127" s="26"/>
      <c r="P127" s="27">
        <v>0</v>
      </c>
      <c r="Q127" s="37">
        <v>0</v>
      </c>
      <c r="R127" s="26"/>
      <c r="S127" s="27">
        <v>0</v>
      </c>
      <c r="T127" s="37">
        <v>0</v>
      </c>
      <c r="U127" s="26"/>
      <c r="V127" s="27">
        <v>0</v>
      </c>
      <c r="W127" s="37">
        <v>0</v>
      </c>
      <c r="X127" s="26"/>
      <c r="Y127" s="27">
        <v>0</v>
      </c>
      <c r="Z127" s="37">
        <v>0</v>
      </c>
      <c r="AA127" s="26"/>
      <c r="AB127" s="27">
        <v>0</v>
      </c>
      <c r="AC127" s="37">
        <v>0</v>
      </c>
      <c r="AD127" s="26"/>
      <c r="AE127" s="27">
        <v>0</v>
      </c>
      <c r="AF127" s="37">
        <v>0</v>
      </c>
      <c r="AG127" s="26"/>
      <c r="AH127" s="27">
        <v>0</v>
      </c>
      <c r="AI127" s="37">
        <v>0</v>
      </c>
      <c r="AJ127" s="26"/>
      <c r="AK127" s="27">
        <v>0</v>
      </c>
      <c r="AL127" s="233">
        <v>10</v>
      </c>
      <c r="AM127" s="234"/>
      <c r="AN127" s="235">
        <v>10</v>
      </c>
      <c r="AO127" s="233"/>
      <c r="AP127" s="234"/>
      <c r="AQ127" s="235"/>
    </row>
    <row r="128" spans="3:43" s="232" customFormat="1" ht="17.100000000000001" customHeight="1" x14ac:dyDescent="0.2">
      <c r="C128" s="328"/>
      <c r="D128" s="85"/>
      <c r="E128" s="236" t="s">
        <v>229</v>
      </c>
      <c r="F128" s="331"/>
      <c r="G128" s="331"/>
      <c r="H128" s="57"/>
      <c r="I128" s="32">
        <v>0</v>
      </c>
      <c r="J128" s="33"/>
      <c r="K128" s="57"/>
      <c r="L128" s="32">
        <v>0</v>
      </c>
      <c r="M128" s="33"/>
      <c r="N128" s="57"/>
      <c r="O128" s="32">
        <v>0</v>
      </c>
      <c r="P128" s="33"/>
      <c r="Q128" s="57"/>
      <c r="R128" s="32">
        <v>0</v>
      </c>
      <c r="S128" s="33"/>
      <c r="T128" s="57"/>
      <c r="U128" s="32">
        <v>0</v>
      </c>
      <c r="V128" s="33"/>
      <c r="W128" s="57"/>
      <c r="X128" s="32">
        <v>0</v>
      </c>
      <c r="Y128" s="33"/>
      <c r="Z128" s="57"/>
      <c r="AA128" s="32">
        <v>0</v>
      </c>
      <c r="AB128" s="33"/>
      <c r="AC128" s="57"/>
      <c r="AD128" s="32">
        <v>0</v>
      </c>
      <c r="AE128" s="33"/>
      <c r="AF128" s="57"/>
      <c r="AG128" s="32">
        <v>0</v>
      </c>
      <c r="AH128" s="33"/>
      <c r="AI128" s="57"/>
      <c r="AJ128" s="32">
        <v>0</v>
      </c>
      <c r="AK128" s="33"/>
      <c r="AL128" s="237"/>
      <c r="AM128" s="238">
        <v>10</v>
      </c>
      <c r="AN128" s="239"/>
      <c r="AO128" s="237"/>
      <c r="AP128" s="238"/>
      <c r="AQ128" s="239"/>
    </row>
    <row r="129" spans="3:43" ht="17.100000000000001" customHeight="1" x14ac:dyDescent="0.2">
      <c r="C129" s="326">
        <v>18</v>
      </c>
      <c r="D129" s="74"/>
      <c r="E129" s="84"/>
      <c r="F129" s="329">
        <v>233725200</v>
      </c>
      <c r="G129" s="329">
        <v>363725200</v>
      </c>
      <c r="H129" s="50"/>
      <c r="I129" s="37">
        <v>0</v>
      </c>
      <c r="J129" s="51"/>
      <c r="K129" s="50"/>
      <c r="L129" s="37">
        <v>0</v>
      </c>
      <c r="M129" s="51"/>
      <c r="N129" s="50"/>
      <c r="O129" s="37">
        <v>0</v>
      </c>
      <c r="P129" s="51"/>
      <c r="Q129" s="50"/>
      <c r="R129" s="37">
        <v>0</v>
      </c>
      <c r="S129" s="51"/>
      <c r="T129" s="50"/>
      <c r="U129" s="37">
        <v>0</v>
      </c>
      <c r="V129" s="51"/>
      <c r="W129" s="50"/>
      <c r="X129" s="37">
        <v>60</v>
      </c>
      <c r="Y129" s="51"/>
      <c r="Z129" s="50"/>
      <c r="AA129" s="37">
        <v>60</v>
      </c>
      <c r="AB129" s="51"/>
      <c r="AC129" s="50"/>
      <c r="AD129" s="37">
        <v>60</v>
      </c>
      <c r="AE129" s="51"/>
      <c r="AF129" s="50"/>
      <c r="AG129" s="37">
        <v>85</v>
      </c>
      <c r="AH129" s="51"/>
      <c r="AI129" s="50"/>
      <c r="AJ129" s="37">
        <v>85</v>
      </c>
      <c r="AK129" s="51"/>
      <c r="AL129" s="50"/>
      <c r="AM129" s="37">
        <v>85</v>
      </c>
      <c r="AN129" s="51"/>
      <c r="AO129" s="21"/>
      <c r="AP129" s="22"/>
      <c r="AQ129" s="23"/>
    </row>
    <row r="130" spans="3:43" ht="17.100000000000001" customHeight="1" x14ac:dyDescent="0.2">
      <c r="C130" s="327"/>
      <c r="D130" s="54" t="s">
        <v>327</v>
      </c>
      <c r="E130" s="55" t="s">
        <v>231</v>
      </c>
      <c r="F130" s="330"/>
      <c r="G130" s="330"/>
      <c r="H130" s="37">
        <v>0</v>
      </c>
      <c r="I130" s="26"/>
      <c r="J130" s="27">
        <v>0</v>
      </c>
      <c r="K130" s="37">
        <v>0</v>
      </c>
      <c r="L130" s="26"/>
      <c r="M130" s="27">
        <v>0</v>
      </c>
      <c r="N130" s="37">
        <v>0</v>
      </c>
      <c r="O130" s="26"/>
      <c r="P130" s="27">
        <v>0</v>
      </c>
      <c r="Q130" s="37">
        <v>0</v>
      </c>
      <c r="R130" s="26"/>
      <c r="S130" s="27">
        <v>0</v>
      </c>
      <c r="T130" s="37">
        <v>0</v>
      </c>
      <c r="U130" s="26"/>
      <c r="V130" s="27">
        <v>0</v>
      </c>
      <c r="W130" s="37">
        <v>65</v>
      </c>
      <c r="X130" s="26"/>
      <c r="Y130" s="27">
        <v>65</v>
      </c>
      <c r="Z130" s="37">
        <v>65</v>
      </c>
      <c r="AA130" s="26"/>
      <c r="AB130" s="27">
        <v>65</v>
      </c>
      <c r="AC130" s="37">
        <v>65</v>
      </c>
      <c r="AD130" s="26"/>
      <c r="AE130" s="27">
        <v>65</v>
      </c>
      <c r="AF130" s="37">
        <v>75</v>
      </c>
      <c r="AG130" s="26"/>
      <c r="AH130" s="27">
        <v>75</v>
      </c>
      <c r="AI130" s="37">
        <v>75</v>
      </c>
      <c r="AJ130" s="26"/>
      <c r="AK130" s="27">
        <v>75</v>
      </c>
      <c r="AL130" s="37">
        <v>75</v>
      </c>
      <c r="AM130" s="26"/>
      <c r="AN130" s="27">
        <v>75</v>
      </c>
      <c r="AO130" s="28"/>
      <c r="AP130" s="29"/>
      <c r="AQ130" s="30"/>
    </row>
    <row r="131" spans="3:43" ht="17.100000000000001" customHeight="1" x14ac:dyDescent="0.2">
      <c r="C131" s="328"/>
      <c r="D131" s="75"/>
      <c r="E131" s="80" t="s">
        <v>232</v>
      </c>
      <c r="F131" s="331"/>
      <c r="G131" s="331"/>
      <c r="H131" s="57"/>
      <c r="I131" s="32">
        <v>0</v>
      </c>
      <c r="J131" s="33"/>
      <c r="K131" s="57"/>
      <c r="L131" s="32">
        <v>0</v>
      </c>
      <c r="M131" s="33"/>
      <c r="N131" s="57"/>
      <c r="O131" s="32">
        <v>0</v>
      </c>
      <c r="P131" s="33"/>
      <c r="Q131" s="57"/>
      <c r="R131" s="32">
        <v>0</v>
      </c>
      <c r="S131" s="33"/>
      <c r="T131" s="57"/>
      <c r="U131" s="32">
        <v>0</v>
      </c>
      <c r="V131" s="33"/>
      <c r="W131" s="57"/>
      <c r="X131" s="32">
        <v>65</v>
      </c>
      <c r="Y131" s="33"/>
      <c r="Z131" s="57"/>
      <c r="AA131" s="32">
        <v>65</v>
      </c>
      <c r="AB131" s="33"/>
      <c r="AC131" s="57"/>
      <c r="AD131" s="32">
        <v>65</v>
      </c>
      <c r="AE131" s="33"/>
      <c r="AF131" s="57"/>
      <c r="AG131" s="32">
        <v>75</v>
      </c>
      <c r="AH131" s="33"/>
      <c r="AI131" s="57"/>
      <c r="AJ131" s="32">
        <v>75</v>
      </c>
      <c r="AK131" s="33"/>
      <c r="AL131" s="57"/>
      <c r="AM131" s="32">
        <v>75</v>
      </c>
      <c r="AN131" s="33"/>
      <c r="AO131" s="34"/>
      <c r="AP131" s="35"/>
      <c r="AQ131" s="36"/>
    </row>
    <row r="132" spans="3:43" ht="17.100000000000001" customHeight="1" x14ac:dyDescent="0.2">
      <c r="C132" s="326">
        <v>19</v>
      </c>
      <c r="D132" s="74"/>
      <c r="E132" s="84"/>
      <c r="F132" s="329">
        <v>47565500</v>
      </c>
      <c r="G132" s="329">
        <v>63200500</v>
      </c>
      <c r="H132" s="50"/>
      <c r="I132" s="37">
        <v>15</v>
      </c>
      <c r="J132" s="51"/>
      <c r="K132" s="50"/>
      <c r="L132" s="37">
        <v>15</v>
      </c>
      <c r="M132" s="51"/>
      <c r="N132" s="50"/>
      <c r="O132" s="37">
        <v>25</v>
      </c>
      <c r="P132" s="51"/>
      <c r="Q132" s="50"/>
      <c r="R132" s="37">
        <v>35</v>
      </c>
      <c r="S132" s="51"/>
      <c r="T132" s="50"/>
      <c r="U132" s="37">
        <v>50</v>
      </c>
      <c r="V132" s="51"/>
      <c r="W132" s="50"/>
      <c r="X132" s="37">
        <v>60</v>
      </c>
      <c r="Y132" s="51"/>
      <c r="Z132" s="50"/>
      <c r="AA132" s="37">
        <v>65</v>
      </c>
      <c r="AB132" s="51"/>
      <c r="AC132" s="50"/>
      <c r="AD132" s="37">
        <v>90</v>
      </c>
      <c r="AE132" s="51"/>
      <c r="AF132" s="50"/>
      <c r="AG132" s="37">
        <v>90</v>
      </c>
      <c r="AH132" s="51"/>
      <c r="AI132" s="21"/>
      <c r="AJ132" s="22">
        <v>90</v>
      </c>
      <c r="AK132" s="23"/>
      <c r="AL132" s="21"/>
      <c r="AM132" s="22">
        <v>95</v>
      </c>
      <c r="AN132" s="23"/>
      <c r="AO132" s="21"/>
      <c r="AP132" s="22"/>
      <c r="AQ132" s="23"/>
    </row>
    <row r="133" spans="3:43" ht="17.100000000000001" customHeight="1" x14ac:dyDescent="0.2">
      <c r="C133" s="327"/>
      <c r="D133" s="54" t="s">
        <v>328</v>
      </c>
      <c r="E133" s="55" t="s">
        <v>234</v>
      </c>
      <c r="F133" s="330"/>
      <c r="G133" s="330"/>
      <c r="H133" s="37">
        <v>13</v>
      </c>
      <c r="I133" s="26"/>
      <c r="J133" s="27">
        <v>13</v>
      </c>
      <c r="K133" s="37">
        <v>13</v>
      </c>
      <c r="L133" s="26"/>
      <c r="M133" s="27">
        <v>13</v>
      </c>
      <c r="N133" s="37">
        <v>20</v>
      </c>
      <c r="O133" s="26"/>
      <c r="P133" s="27">
        <v>20</v>
      </c>
      <c r="Q133" s="37">
        <v>30</v>
      </c>
      <c r="R133" s="26"/>
      <c r="S133" s="27">
        <v>30</v>
      </c>
      <c r="T133" s="37">
        <v>45</v>
      </c>
      <c r="U133" s="26"/>
      <c r="V133" s="27">
        <v>45</v>
      </c>
      <c r="W133" s="37">
        <v>55</v>
      </c>
      <c r="X133" s="26"/>
      <c r="Y133" s="27">
        <v>55</v>
      </c>
      <c r="Z133" s="37">
        <v>59</v>
      </c>
      <c r="AA133" s="26"/>
      <c r="AB133" s="27">
        <v>59</v>
      </c>
      <c r="AC133" s="37">
        <v>82</v>
      </c>
      <c r="AD133" s="26"/>
      <c r="AE133" s="27">
        <v>82</v>
      </c>
      <c r="AF133" s="37">
        <v>82</v>
      </c>
      <c r="AG133" s="26"/>
      <c r="AH133" s="27">
        <v>82</v>
      </c>
      <c r="AI133" s="28">
        <v>72</v>
      </c>
      <c r="AJ133" s="29"/>
      <c r="AK133" s="30">
        <v>72</v>
      </c>
      <c r="AL133" s="28">
        <v>93</v>
      </c>
      <c r="AM133" s="29"/>
      <c r="AN133" s="30">
        <v>93</v>
      </c>
      <c r="AO133" s="28"/>
      <c r="AP133" s="29"/>
      <c r="AQ133" s="30"/>
    </row>
    <row r="134" spans="3:43" ht="17.100000000000001" customHeight="1" x14ac:dyDescent="0.2">
      <c r="C134" s="328"/>
      <c r="D134" s="75"/>
      <c r="E134" s="80" t="s">
        <v>235</v>
      </c>
      <c r="F134" s="331"/>
      <c r="G134" s="331"/>
      <c r="H134" s="57"/>
      <c r="I134" s="32">
        <v>13</v>
      </c>
      <c r="J134" s="33"/>
      <c r="K134" s="57"/>
      <c r="L134" s="32">
        <v>13</v>
      </c>
      <c r="M134" s="33"/>
      <c r="N134" s="57"/>
      <c r="O134" s="32">
        <v>20</v>
      </c>
      <c r="P134" s="33"/>
      <c r="Q134" s="57"/>
      <c r="R134" s="32">
        <v>30</v>
      </c>
      <c r="S134" s="33"/>
      <c r="T134" s="57"/>
      <c r="U134" s="32">
        <v>45</v>
      </c>
      <c r="V134" s="33"/>
      <c r="W134" s="57"/>
      <c r="X134" s="32">
        <v>55</v>
      </c>
      <c r="Y134" s="33"/>
      <c r="Z134" s="57"/>
      <c r="AA134" s="32">
        <v>59</v>
      </c>
      <c r="AB134" s="33"/>
      <c r="AC134" s="57"/>
      <c r="AD134" s="32">
        <v>82</v>
      </c>
      <c r="AE134" s="33"/>
      <c r="AF134" s="57"/>
      <c r="AG134" s="32">
        <v>82</v>
      </c>
      <c r="AH134" s="33"/>
      <c r="AI134" s="34"/>
      <c r="AJ134" s="35">
        <v>72</v>
      </c>
      <c r="AK134" s="36"/>
      <c r="AL134" s="34"/>
      <c r="AM134" s="35">
        <v>93</v>
      </c>
      <c r="AN134" s="36"/>
      <c r="AO134" s="34"/>
      <c r="AP134" s="35"/>
      <c r="AQ134" s="36"/>
    </row>
    <row r="135" spans="3:43" ht="17.100000000000001" customHeight="1" x14ac:dyDescent="0.2">
      <c r="C135" s="326">
        <v>20</v>
      </c>
      <c r="D135" s="74"/>
      <c r="E135" s="76"/>
      <c r="F135" s="329">
        <v>15293100</v>
      </c>
      <c r="G135" s="329">
        <v>13656200</v>
      </c>
      <c r="H135" s="50"/>
      <c r="I135" s="37">
        <v>0</v>
      </c>
      <c r="J135" s="51"/>
      <c r="K135" s="50"/>
      <c r="L135" s="37">
        <v>0</v>
      </c>
      <c r="M135" s="51"/>
      <c r="N135" s="50"/>
      <c r="O135" s="37">
        <v>0</v>
      </c>
      <c r="P135" s="51"/>
      <c r="Q135" s="50"/>
      <c r="R135" s="37">
        <v>0</v>
      </c>
      <c r="S135" s="51"/>
      <c r="T135" s="50"/>
      <c r="U135" s="37">
        <v>0</v>
      </c>
      <c r="V135" s="51"/>
      <c r="W135" s="50"/>
      <c r="X135" s="37">
        <v>0</v>
      </c>
      <c r="Y135" s="51"/>
      <c r="Z135" s="50"/>
      <c r="AA135" s="37">
        <v>30</v>
      </c>
      <c r="AB135" s="51"/>
      <c r="AC135" s="50"/>
      <c r="AD135" s="37">
        <v>95</v>
      </c>
      <c r="AE135" s="51"/>
      <c r="AF135" s="50"/>
      <c r="AG135" s="37">
        <v>95</v>
      </c>
      <c r="AH135" s="51"/>
      <c r="AI135" s="21"/>
      <c r="AJ135" s="22">
        <v>100</v>
      </c>
      <c r="AK135" s="23"/>
      <c r="AL135" s="21"/>
      <c r="AM135" s="22">
        <v>100</v>
      </c>
      <c r="AN135" s="23"/>
      <c r="AO135" s="21"/>
      <c r="AP135" s="22"/>
      <c r="AQ135" s="23"/>
    </row>
    <row r="136" spans="3:43" ht="17.100000000000001" customHeight="1" x14ac:dyDescent="0.2">
      <c r="C136" s="327"/>
      <c r="D136" s="54" t="s">
        <v>329</v>
      </c>
      <c r="E136" s="60" t="s">
        <v>237</v>
      </c>
      <c r="F136" s="330"/>
      <c r="G136" s="330"/>
      <c r="H136" s="37">
        <v>0</v>
      </c>
      <c r="I136" s="26"/>
      <c r="J136" s="27">
        <v>0</v>
      </c>
      <c r="K136" s="37">
        <v>0</v>
      </c>
      <c r="L136" s="26"/>
      <c r="M136" s="27">
        <v>0</v>
      </c>
      <c r="N136" s="37">
        <v>0</v>
      </c>
      <c r="O136" s="26"/>
      <c r="P136" s="27">
        <v>0</v>
      </c>
      <c r="Q136" s="37">
        <v>0</v>
      </c>
      <c r="R136" s="26"/>
      <c r="S136" s="27">
        <v>0</v>
      </c>
      <c r="T136" s="37">
        <v>0</v>
      </c>
      <c r="U136" s="26"/>
      <c r="V136" s="27">
        <v>0</v>
      </c>
      <c r="W136" s="37">
        <v>0</v>
      </c>
      <c r="X136" s="26"/>
      <c r="Y136" s="27">
        <v>0</v>
      </c>
      <c r="Z136" s="37">
        <v>26</v>
      </c>
      <c r="AA136" s="26"/>
      <c r="AB136" s="27">
        <v>26</v>
      </c>
      <c r="AC136" s="37">
        <v>89</v>
      </c>
      <c r="AD136" s="26"/>
      <c r="AE136" s="27">
        <v>89</v>
      </c>
      <c r="AF136" s="37">
        <v>89</v>
      </c>
      <c r="AG136" s="26"/>
      <c r="AH136" s="27">
        <v>89</v>
      </c>
      <c r="AI136" s="28">
        <v>100</v>
      </c>
      <c r="AJ136" s="29"/>
      <c r="AK136" s="30">
        <v>100</v>
      </c>
      <c r="AL136" s="28">
        <v>100</v>
      </c>
      <c r="AM136" s="29"/>
      <c r="AN136" s="30">
        <v>100</v>
      </c>
      <c r="AO136" s="28"/>
      <c r="AP136" s="29"/>
      <c r="AQ136" s="30"/>
    </row>
    <row r="137" spans="3:43" ht="17.100000000000001" customHeight="1" x14ac:dyDescent="0.2">
      <c r="C137" s="328"/>
      <c r="D137" s="75"/>
      <c r="E137" s="80" t="s">
        <v>238</v>
      </c>
      <c r="F137" s="331"/>
      <c r="G137" s="331"/>
      <c r="H137" s="57"/>
      <c r="I137" s="32">
        <v>0</v>
      </c>
      <c r="J137" s="33"/>
      <c r="K137" s="57"/>
      <c r="L137" s="32">
        <v>0</v>
      </c>
      <c r="M137" s="33"/>
      <c r="N137" s="57"/>
      <c r="O137" s="32">
        <v>0</v>
      </c>
      <c r="P137" s="33"/>
      <c r="Q137" s="57"/>
      <c r="R137" s="32">
        <v>0</v>
      </c>
      <c r="S137" s="33"/>
      <c r="T137" s="57"/>
      <c r="U137" s="32">
        <v>0</v>
      </c>
      <c r="V137" s="33"/>
      <c r="W137" s="57"/>
      <c r="X137" s="32">
        <v>0</v>
      </c>
      <c r="Y137" s="33"/>
      <c r="Z137" s="57"/>
      <c r="AA137" s="32">
        <v>26</v>
      </c>
      <c r="AB137" s="33"/>
      <c r="AC137" s="57"/>
      <c r="AD137" s="32">
        <v>89</v>
      </c>
      <c r="AE137" s="33"/>
      <c r="AF137" s="57"/>
      <c r="AG137" s="32">
        <v>89</v>
      </c>
      <c r="AH137" s="33"/>
      <c r="AI137" s="34"/>
      <c r="AJ137" s="35">
        <v>100</v>
      </c>
      <c r="AK137" s="36"/>
      <c r="AL137" s="34"/>
      <c r="AM137" s="35">
        <v>100</v>
      </c>
      <c r="AN137" s="36"/>
      <c r="AO137" s="34"/>
      <c r="AP137" s="35"/>
      <c r="AQ137" s="36"/>
    </row>
    <row r="138" spans="3:43" ht="17.100000000000001" customHeight="1" x14ac:dyDescent="0.2">
      <c r="C138" s="326">
        <v>21</v>
      </c>
      <c r="D138" s="74"/>
      <c r="E138" s="240" t="s">
        <v>240</v>
      </c>
      <c r="F138" s="329">
        <v>788808600</v>
      </c>
      <c r="G138" s="329">
        <v>841713800</v>
      </c>
      <c r="H138" s="50"/>
      <c r="I138" s="37">
        <v>15</v>
      </c>
      <c r="J138" s="51"/>
      <c r="K138" s="50"/>
      <c r="L138" s="37">
        <v>20</v>
      </c>
      <c r="M138" s="51"/>
      <c r="N138" s="50"/>
      <c r="O138" s="37">
        <v>30</v>
      </c>
      <c r="P138" s="51"/>
      <c r="Q138" s="50"/>
      <c r="R138" s="37">
        <v>40</v>
      </c>
      <c r="S138" s="51"/>
      <c r="T138" s="50"/>
      <c r="U138" s="37">
        <v>45</v>
      </c>
      <c r="V138" s="51"/>
      <c r="W138" s="50"/>
      <c r="X138" s="37">
        <v>70</v>
      </c>
      <c r="Y138" s="51"/>
      <c r="Z138" s="50"/>
      <c r="AA138" s="37">
        <v>75</v>
      </c>
      <c r="AB138" s="51"/>
      <c r="AC138" s="50"/>
      <c r="AD138" s="37">
        <v>80</v>
      </c>
      <c r="AE138" s="51"/>
      <c r="AF138" s="50"/>
      <c r="AG138" s="37">
        <v>95</v>
      </c>
      <c r="AH138" s="51"/>
      <c r="AI138" s="21"/>
      <c r="AJ138" s="22">
        <v>90</v>
      </c>
      <c r="AK138" s="23"/>
      <c r="AL138" s="21"/>
      <c r="AM138" s="22">
        <v>95</v>
      </c>
      <c r="AN138" s="23"/>
      <c r="AO138" s="21"/>
      <c r="AP138" s="22"/>
      <c r="AQ138" s="23"/>
    </row>
    <row r="139" spans="3:43" ht="17.100000000000001" customHeight="1" x14ac:dyDescent="0.2">
      <c r="C139" s="327"/>
      <c r="D139" s="54" t="s">
        <v>330</v>
      </c>
      <c r="E139" s="60" t="s">
        <v>242</v>
      </c>
      <c r="F139" s="330"/>
      <c r="G139" s="330"/>
      <c r="H139" s="37">
        <v>13</v>
      </c>
      <c r="I139" s="26"/>
      <c r="J139" s="27">
        <v>13</v>
      </c>
      <c r="K139" s="37">
        <v>15</v>
      </c>
      <c r="L139" s="26"/>
      <c r="M139" s="27">
        <v>15</v>
      </c>
      <c r="N139" s="37">
        <v>20</v>
      </c>
      <c r="O139" s="26"/>
      <c r="P139" s="27">
        <v>20</v>
      </c>
      <c r="Q139" s="37">
        <v>30</v>
      </c>
      <c r="R139" s="26"/>
      <c r="S139" s="27">
        <v>30</v>
      </c>
      <c r="T139" s="37">
        <v>36</v>
      </c>
      <c r="U139" s="26"/>
      <c r="V139" s="27">
        <v>36</v>
      </c>
      <c r="W139" s="37">
        <v>63</v>
      </c>
      <c r="X139" s="26"/>
      <c r="Y139" s="27">
        <v>63</v>
      </c>
      <c r="Z139" s="37">
        <v>65</v>
      </c>
      <c r="AA139" s="26"/>
      <c r="AB139" s="27">
        <v>65</v>
      </c>
      <c r="AC139" s="37">
        <v>71</v>
      </c>
      <c r="AD139" s="26"/>
      <c r="AE139" s="27">
        <v>71</v>
      </c>
      <c r="AF139" s="37">
        <v>89</v>
      </c>
      <c r="AG139" s="26"/>
      <c r="AH139" s="27">
        <v>89</v>
      </c>
      <c r="AI139" s="28">
        <v>85</v>
      </c>
      <c r="AJ139" s="29"/>
      <c r="AK139" s="30">
        <v>85</v>
      </c>
      <c r="AL139" s="28">
        <v>90</v>
      </c>
      <c r="AM139" s="29"/>
      <c r="AN139" s="30">
        <v>90</v>
      </c>
      <c r="AO139" s="28"/>
      <c r="AP139" s="29"/>
      <c r="AQ139" s="30"/>
    </row>
    <row r="140" spans="3:43" ht="16.5" customHeight="1" x14ac:dyDescent="0.2">
      <c r="C140" s="328"/>
      <c r="D140" s="75"/>
      <c r="E140" s="80" t="s">
        <v>241</v>
      </c>
      <c r="F140" s="331"/>
      <c r="G140" s="331"/>
      <c r="H140" s="57"/>
      <c r="I140" s="32">
        <v>13</v>
      </c>
      <c r="J140" s="33"/>
      <c r="K140" s="57"/>
      <c r="L140" s="32">
        <v>15</v>
      </c>
      <c r="M140" s="33"/>
      <c r="N140" s="57"/>
      <c r="O140" s="32">
        <v>20</v>
      </c>
      <c r="P140" s="33"/>
      <c r="Q140" s="57"/>
      <c r="R140" s="32">
        <v>30</v>
      </c>
      <c r="S140" s="33"/>
      <c r="T140" s="57"/>
      <c r="U140" s="32">
        <v>36</v>
      </c>
      <c r="V140" s="33"/>
      <c r="W140" s="57"/>
      <c r="X140" s="32">
        <v>63</v>
      </c>
      <c r="Y140" s="33"/>
      <c r="Z140" s="57"/>
      <c r="AA140" s="32">
        <v>65</v>
      </c>
      <c r="AB140" s="33"/>
      <c r="AC140" s="57"/>
      <c r="AD140" s="32">
        <v>71</v>
      </c>
      <c r="AE140" s="33"/>
      <c r="AF140" s="57"/>
      <c r="AG140" s="32">
        <v>89</v>
      </c>
      <c r="AH140" s="33"/>
      <c r="AI140" s="34"/>
      <c r="AJ140" s="35">
        <v>85</v>
      </c>
      <c r="AK140" s="36"/>
      <c r="AL140" s="34"/>
      <c r="AM140" s="35">
        <v>90</v>
      </c>
      <c r="AN140" s="36"/>
      <c r="AO140" s="34"/>
      <c r="AP140" s="35"/>
      <c r="AQ140" s="36"/>
    </row>
    <row r="141" spans="3:43" ht="17.100000000000001" customHeight="1" x14ac:dyDescent="0.2">
      <c r="C141" s="326">
        <v>22</v>
      </c>
      <c r="D141" s="74"/>
      <c r="E141" s="76"/>
      <c r="F141" s="329">
        <v>50183500</v>
      </c>
      <c r="G141" s="329">
        <v>20837300</v>
      </c>
      <c r="H141" s="50"/>
      <c r="I141" s="37">
        <v>0</v>
      </c>
      <c r="J141" s="51"/>
      <c r="K141" s="50"/>
      <c r="L141" s="37">
        <v>0</v>
      </c>
      <c r="M141" s="51"/>
      <c r="N141" s="50"/>
      <c r="O141" s="37">
        <v>0</v>
      </c>
      <c r="P141" s="51"/>
      <c r="Q141" s="50"/>
      <c r="R141" s="37">
        <v>0</v>
      </c>
      <c r="S141" s="51"/>
      <c r="T141" s="50"/>
      <c r="U141" s="37">
        <v>0</v>
      </c>
      <c r="V141" s="51"/>
      <c r="W141" s="50"/>
      <c r="X141" s="37">
        <v>0</v>
      </c>
      <c r="Y141" s="51"/>
      <c r="Z141" s="50"/>
      <c r="AA141" s="37">
        <v>0</v>
      </c>
      <c r="AB141" s="51"/>
      <c r="AC141" s="50"/>
      <c r="AD141" s="37">
        <v>0</v>
      </c>
      <c r="AE141" s="51"/>
      <c r="AF141" s="50"/>
      <c r="AG141" s="37">
        <v>0</v>
      </c>
      <c r="AH141" s="51"/>
      <c r="AI141" s="21"/>
      <c r="AJ141" s="22">
        <v>25</v>
      </c>
      <c r="AK141" s="23"/>
      <c r="AL141" s="21"/>
      <c r="AM141" s="22">
        <v>95</v>
      </c>
      <c r="AN141" s="23"/>
      <c r="AO141" s="21"/>
      <c r="AP141" s="22"/>
      <c r="AQ141" s="23"/>
    </row>
    <row r="142" spans="3:43" ht="17.100000000000001" customHeight="1" x14ac:dyDescent="0.2">
      <c r="C142" s="327"/>
      <c r="D142" s="54" t="s">
        <v>331</v>
      </c>
      <c r="E142" s="60" t="s">
        <v>244</v>
      </c>
      <c r="F142" s="330"/>
      <c r="G142" s="330"/>
      <c r="H142" s="37">
        <v>0</v>
      </c>
      <c r="I142" s="26"/>
      <c r="J142" s="27">
        <v>0</v>
      </c>
      <c r="K142" s="37">
        <v>0</v>
      </c>
      <c r="L142" s="26"/>
      <c r="M142" s="27">
        <v>0</v>
      </c>
      <c r="N142" s="37">
        <v>0</v>
      </c>
      <c r="O142" s="26"/>
      <c r="P142" s="27">
        <v>0</v>
      </c>
      <c r="Q142" s="37">
        <v>0</v>
      </c>
      <c r="R142" s="26"/>
      <c r="S142" s="27">
        <v>0</v>
      </c>
      <c r="T142" s="37">
        <v>0</v>
      </c>
      <c r="U142" s="26"/>
      <c r="V142" s="27">
        <v>0</v>
      </c>
      <c r="W142" s="37">
        <v>0</v>
      </c>
      <c r="X142" s="26"/>
      <c r="Y142" s="27">
        <v>0</v>
      </c>
      <c r="Z142" s="37">
        <v>0</v>
      </c>
      <c r="AA142" s="26"/>
      <c r="AB142" s="27">
        <v>0</v>
      </c>
      <c r="AC142" s="37">
        <v>0</v>
      </c>
      <c r="AD142" s="26"/>
      <c r="AE142" s="27">
        <v>0</v>
      </c>
      <c r="AF142" s="37">
        <v>0</v>
      </c>
      <c r="AG142" s="26"/>
      <c r="AH142" s="27">
        <v>0</v>
      </c>
      <c r="AI142" s="28">
        <v>18</v>
      </c>
      <c r="AJ142" s="29"/>
      <c r="AK142" s="30">
        <v>18</v>
      </c>
      <c r="AL142" s="28">
        <v>93</v>
      </c>
      <c r="AM142" s="29"/>
      <c r="AN142" s="30">
        <v>93</v>
      </c>
      <c r="AO142" s="28"/>
      <c r="AP142" s="29"/>
      <c r="AQ142" s="30"/>
    </row>
    <row r="143" spans="3:43" ht="17.100000000000001" customHeight="1" x14ac:dyDescent="0.2">
      <c r="C143" s="328"/>
      <c r="D143" s="75"/>
      <c r="E143" s="80" t="s">
        <v>245</v>
      </c>
      <c r="F143" s="331"/>
      <c r="G143" s="331"/>
      <c r="H143" s="57"/>
      <c r="I143" s="32">
        <v>0</v>
      </c>
      <c r="J143" s="33"/>
      <c r="K143" s="57"/>
      <c r="L143" s="32">
        <v>0</v>
      </c>
      <c r="M143" s="33"/>
      <c r="N143" s="57"/>
      <c r="O143" s="32">
        <v>0</v>
      </c>
      <c r="P143" s="33"/>
      <c r="Q143" s="57"/>
      <c r="R143" s="32">
        <v>0</v>
      </c>
      <c r="S143" s="33"/>
      <c r="T143" s="57"/>
      <c r="U143" s="32">
        <v>0</v>
      </c>
      <c r="V143" s="33"/>
      <c r="W143" s="57"/>
      <c r="X143" s="32">
        <v>0</v>
      </c>
      <c r="Y143" s="33"/>
      <c r="Z143" s="57"/>
      <c r="AA143" s="32">
        <v>0</v>
      </c>
      <c r="AB143" s="33"/>
      <c r="AC143" s="57"/>
      <c r="AD143" s="32">
        <v>0</v>
      </c>
      <c r="AE143" s="33"/>
      <c r="AF143" s="57"/>
      <c r="AG143" s="32">
        <v>0</v>
      </c>
      <c r="AH143" s="33"/>
      <c r="AI143" s="34"/>
      <c r="AJ143" s="35">
        <v>18</v>
      </c>
      <c r="AK143" s="36"/>
      <c r="AL143" s="34"/>
      <c r="AM143" s="35">
        <v>93</v>
      </c>
      <c r="AN143" s="36"/>
      <c r="AO143" s="34"/>
      <c r="AP143" s="35"/>
      <c r="AQ143" s="36"/>
    </row>
    <row r="144" spans="3:43" ht="17.100000000000001" customHeight="1" x14ac:dyDescent="0.2">
      <c r="C144" s="326">
        <v>23</v>
      </c>
      <c r="D144" s="74"/>
      <c r="E144" s="76"/>
      <c r="F144" s="329">
        <v>113509800</v>
      </c>
      <c r="G144" s="329">
        <v>98335200</v>
      </c>
      <c r="H144" s="50"/>
      <c r="I144" s="37">
        <v>0</v>
      </c>
      <c r="J144" s="51"/>
      <c r="K144" s="50"/>
      <c r="L144" s="37">
        <v>0</v>
      </c>
      <c r="M144" s="51"/>
      <c r="N144" s="50"/>
      <c r="O144" s="37">
        <v>0</v>
      </c>
      <c r="P144" s="51"/>
      <c r="Q144" s="50"/>
      <c r="R144" s="37">
        <v>0</v>
      </c>
      <c r="S144" s="51"/>
      <c r="T144" s="50"/>
      <c r="U144" s="37">
        <v>0</v>
      </c>
      <c r="V144" s="51"/>
      <c r="W144" s="50"/>
      <c r="X144" s="37">
        <v>0</v>
      </c>
      <c r="Y144" s="51"/>
      <c r="Z144" s="50"/>
      <c r="AA144" s="37">
        <v>0</v>
      </c>
      <c r="AB144" s="51"/>
      <c r="AC144" s="50"/>
      <c r="AD144" s="37">
        <v>5</v>
      </c>
      <c r="AE144" s="51"/>
      <c r="AF144" s="50"/>
      <c r="AG144" s="37">
        <v>5</v>
      </c>
      <c r="AH144" s="51"/>
      <c r="AI144" s="21"/>
      <c r="AJ144" s="22">
        <v>15</v>
      </c>
      <c r="AK144" s="23"/>
      <c r="AL144" s="21"/>
      <c r="AM144" s="22">
        <v>20</v>
      </c>
      <c r="AN144" s="23"/>
      <c r="AO144" s="21"/>
      <c r="AP144" s="22"/>
      <c r="AQ144" s="23"/>
    </row>
    <row r="145" spans="1:43" ht="17.100000000000001" customHeight="1" x14ac:dyDescent="0.2">
      <c r="C145" s="327"/>
      <c r="D145" s="54" t="s">
        <v>333</v>
      </c>
      <c r="E145" s="60" t="s">
        <v>29</v>
      </c>
      <c r="F145" s="330"/>
      <c r="G145" s="330"/>
      <c r="H145" s="37">
        <v>0</v>
      </c>
      <c r="I145" s="26"/>
      <c r="J145" s="27">
        <v>0</v>
      </c>
      <c r="K145" s="37">
        <v>0</v>
      </c>
      <c r="L145" s="26"/>
      <c r="M145" s="27">
        <v>0</v>
      </c>
      <c r="N145" s="37">
        <v>0</v>
      </c>
      <c r="O145" s="26"/>
      <c r="P145" s="27">
        <v>0</v>
      </c>
      <c r="Q145" s="37">
        <v>0</v>
      </c>
      <c r="R145" s="26"/>
      <c r="S145" s="27">
        <v>0</v>
      </c>
      <c r="T145" s="37">
        <v>0</v>
      </c>
      <c r="U145" s="26"/>
      <c r="V145" s="27">
        <v>0</v>
      </c>
      <c r="W145" s="37">
        <v>0</v>
      </c>
      <c r="X145" s="26"/>
      <c r="Y145" s="27">
        <v>0</v>
      </c>
      <c r="Z145" s="37">
        <v>0</v>
      </c>
      <c r="AA145" s="26"/>
      <c r="AB145" s="27">
        <v>0</v>
      </c>
      <c r="AC145" s="37">
        <v>1</v>
      </c>
      <c r="AD145" s="26"/>
      <c r="AE145" s="27">
        <v>1</v>
      </c>
      <c r="AF145" s="37">
        <v>1</v>
      </c>
      <c r="AG145" s="26"/>
      <c r="AH145" s="27">
        <v>1</v>
      </c>
      <c r="AI145" s="28">
        <v>7</v>
      </c>
      <c r="AJ145" s="29"/>
      <c r="AK145" s="30">
        <v>7</v>
      </c>
      <c r="AL145" s="28">
        <v>14</v>
      </c>
      <c r="AM145" s="29"/>
      <c r="AN145" s="30">
        <v>14</v>
      </c>
      <c r="AO145" s="28"/>
      <c r="AP145" s="29"/>
      <c r="AQ145" s="30"/>
    </row>
    <row r="146" spans="1:43" ht="17.100000000000001" customHeight="1" x14ac:dyDescent="0.2">
      <c r="C146" s="328"/>
      <c r="D146" s="75"/>
      <c r="E146" s="80" t="s">
        <v>30</v>
      </c>
      <c r="F146" s="331"/>
      <c r="G146" s="331"/>
      <c r="H146" s="57"/>
      <c r="I146" s="32">
        <v>0</v>
      </c>
      <c r="J146" s="33"/>
      <c r="K146" s="57"/>
      <c r="L146" s="32">
        <v>0</v>
      </c>
      <c r="M146" s="33"/>
      <c r="N146" s="57"/>
      <c r="O146" s="32">
        <v>0</v>
      </c>
      <c r="P146" s="33"/>
      <c r="Q146" s="57"/>
      <c r="R146" s="32">
        <v>0</v>
      </c>
      <c r="S146" s="33"/>
      <c r="T146" s="57"/>
      <c r="U146" s="32">
        <v>0</v>
      </c>
      <c r="V146" s="33"/>
      <c r="W146" s="57"/>
      <c r="X146" s="32">
        <v>0</v>
      </c>
      <c r="Y146" s="33"/>
      <c r="Z146" s="57"/>
      <c r="AA146" s="32">
        <v>0</v>
      </c>
      <c r="AB146" s="33"/>
      <c r="AC146" s="57"/>
      <c r="AD146" s="32">
        <v>1</v>
      </c>
      <c r="AE146" s="33"/>
      <c r="AF146" s="57"/>
      <c r="AG146" s="32">
        <v>1</v>
      </c>
      <c r="AH146" s="33"/>
      <c r="AI146" s="34"/>
      <c r="AJ146" s="35">
        <v>7</v>
      </c>
      <c r="AK146" s="36"/>
      <c r="AL146" s="34"/>
      <c r="AM146" s="35">
        <v>14</v>
      </c>
      <c r="AN146" s="36"/>
      <c r="AO146" s="34"/>
      <c r="AP146" s="35"/>
      <c r="AQ146" s="36"/>
    </row>
    <row r="147" spans="1:43" ht="17.100000000000001" customHeight="1" x14ac:dyDescent="0.2">
      <c r="C147" s="326">
        <v>24</v>
      </c>
      <c r="D147" s="74"/>
      <c r="E147" s="76"/>
      <c r="F147" s="329">
        <v>31124500</v>
      </c>
      <c r="G147" s="329">
        <v>11717000</v>
      </c>
      <c r="H147" s="50"/>
      <c r="I147" s="37">
        <v>0</v>
      </c>
      <c r="J147" s="51"/>
      <c r="K147" s="50"/>
      <c r="L147" s="37">
        <v>0</v>
      </c>
      <c r="M147" s="51"/>
      <c r="N147" s="50"/>
      <c r="O147" s="37">
        <v>0</v>
      </c>
      <c r="P147" s="51"/>
      <c r="Q147" s="50"/>
      <c r="R147" s="37">
        <v>0</v>
      </c>
      <c r="S147" s="51"/>
      <c r="T147" s="50"/>
      <c r="U147" s="37">
        <v>0</v>
      </c>
      <c r="V147" s="51"/>
      <c r="W147" s="50"/>
      <c r="X147" s="37">
        <v>0</v>
      </c>
      <c r="Y147" s="51"/>
      <c r="Z147" s="50"/>
      <c r="AA147" s="37">
        <v>0</v>
      </c>
      <c r="AB147" s="51"/>
      <c r="AC147" s="50"/>
      <c r="AD147" s="37">
        <v>0</v>
      </c>
      <c r="AE147" s="51"/>
      <c r="AF147" s="50"/>
      <c r="AG147" s="37">
        <v>0</v>
      </c>
      <c r="AH147" s="51"/>
      <c r="AI147" s="59"/>
      <c r="AJ147" s="19">
        <v>0</v>
      </c>
      <c r="AK147" s="20"/>
      <c r="AL147" s="59"/>
      <c r="AM147" s="19">
        <v>15</v>
      </c>
      <c r="AN147" s="20"/>
      <c r="AO147" s="21"/>
      <c r="AP147" s="22"/>
      <c r="AQ147" s="23"/>
    </row>
    <row r="148" spans="1:43" ht="17.100000000000001" customHeight="1" x14ac:dyDescent="0.2">
      <c r="C148" s="327"/>
      <c r="D148" s="54" t="s">
        <v>332</v>
      </c>
      <c r="E148" s="60" t="s">
        <v>247</v>
      </c>
      <c r="F148" s="330"/>
      <c r="G148" s="330"/>
      <c r="H148" s="37">
        <v>0</v>
      </c>
      <c r="I148" s="26"/>
      <c r="J148" s="27">
        <v>0</v>
      </c>
      <c r="K148" s="37">
        <v>0</v>
      </c>
      <c r="L148" s="26"/>
      <c r="M148" s="27">
        <v>0</v>
      </c>
      <c r="N148" s="37">
        <v>0</v>
      </c>
      <c r="O148" s="26"/>
      <c r="P148" s="27">
        <v>0</v>
      </c>
      <c r="Q148" s="37">
        <v>0</v>
      </c>
      <c r="R148" s="26"/>
      <c r="S148" s="27">
        <v>0</v>
      </c>
      <c r="T148" s="37">
        <v>0</v>
      </c>
      <c r="U148" s="26"/>
      <c r="V148" s="27">
        <v>0</v>
      </c>
      <c r="W148" s="37">
        <v>0</v>
      </c>
      <c r="X148" s="26"/>
      <c r="Y148" s="27">
        <v>0</v>
      </c>
      <c r="Z148" s="37">
        <v>0</v>
      </c>
      <c r="AA148" s="26"/>
      <c r="AB148" s="27">
        <v>0</v>
      </c>
      <c r="AC148" s="37">
        <v>0</v>
      </c>
      <c r="AD148" s="26"/>
      <c r="AE148" s="27">
        <v>0</v>
      </c>
      <c r="AF148" s="37">
        <v>0</v>
      </c>
      <c r="AG148" s="26"/>
      <c r="AH148" s="27">
        <v>0</v>
      </c>
      <c r="AI148" s="37">
        <v>0</v>
      </c>
      <c r="AJ148" s="26"/>
      <c r="AK148" s="27">
        <v>0</v>
      </c>
      <c r="AL148" s="37">
        <v>11</v>
      </c>
      <c r="AM148" s="26"/>
      <c r="AN148" s="27">
        <v>11</v>
      </c>
      <c r="AO148" s="28"/>
      <c r="AP148" s="29"/>
      <c r="AQ148" s="30"/>
    </row>
    <row r="149" spans="1:43" ht="17.100000000000001" customHeight="1" x14ac:dyDescent="0.2">
      <c r="C149" s="328"/>
      <c r="D149" s="75"/>
      <c r="E149" s="80" t="s">
        <v>248</v>
      </c>
      <c r="F149" s="331"/>
      <c r="G149" s="331"/>
      <c r="H149" s="57"/>
      <c r="I149" s="32">
        <v>0</v>
      </c>
      <c r="J149" s="33"/>
      <c r="K149" s="57"/>
      <c r="L149" s="32">
        <v>0</v>
      </c>
      <c r="M149" s="33"/>
      <c r="N149" s="57"/>
      <c r="O149" s="32">
        <v>0</v>
      </c>
      <c r="P149" s="33"/>
      <c r="Q149" s="57"/>
      <c r="R149" s="32">
        <v>0</v>
      </c>
      <c r="S149" s="33"/>
      <c r="T149" s="57"/>
      <c r="U149" s="32">
        <v>0</v>
      </c>
      <c r="V149" s="33"/>
      <c r="W149" s="57"/>
      <c r="X149" s="32">
        <v>0</v>
      </c>
      <c r="Y149" s="33"/>
      <c r="Z149" s="57"/>
      <c r="AA149" s="32">
        <v>0</v>
      </c>
      <c r="AB149" s="33"/>
      <c r="AC149" s="57"/>
      <c r="AD149" s="32">
        <v>0</v>
      </c>
      <c r="AE149" s="33"/>
      <c r="AF149" s="57"/>
      <c r="AG149" s="32">
        <v>0</v>
      </c>
      <c r="AH149" s="33"/>
      <c r="AI149" s="57"/>
      <c r="AJ149" s="32">
        <v>0</v>
      </c>
      <c r="AK149" s="33"/>
      <c r="AL149" s="57"/>
      <c r="AM149" s="32">
        <v>11</v>
      </c>
      <c r="AN149" s="33"/>
      <c r="AO149" s="34"/>
      <c r="AP149" s="35"/>
      <c r="AQ149" s="36"/>
    </row>
    <row r="150" spans="1:43" s="4" customFormat="1" ht="17.100000000000001" customHeight="1" x14ac:dyDescent="0.2">
      <c r="C150" s="326">
        <v>25</v>
      </c>
      <c r="D150" s="74"/>
      <c r="E150" s="76"/>
      <c r="F150" s="329">
        <v>466494000</v>
      </c>
      <c r="G150" s="329">
        <v>513549000</v>
      </c>
      <c r="H150" s="50"/>
      <c r="I150" s="37">
        <v>10</v>
      </c>
      <c r="J150" s="51"/>
      <c r="K150" s="50"/>
      <c r="L150" s="37">
        <v>15</v>
      </c>
      <c r="M150" s="51"/>
      <c r="N150" s="50"/>
      <c r="O150" s="37">
        <v>20</v>
      </c>
      <c r="P150" s="51"/>
      <c r="Q150" s="50"/>
      <c r="R150" s="37">
        <v>20</v>
      </c>
      <c r="S150" s="51"/>
      <c r="T150" s="50"/>
      <c r="U150" s="37">
        <v>30</v>
      </c>
      <c r="V150" s="51"/>
      <c r="W150" s="50"/>
      <c r="X150" s="37">
        <v>30</v>
      </c>
      <c r="Y150" s="51"/>
      <c r="Z150" s="50"/>
      <c r="AA150" s="37">
        <v>35</v>
      </c>
      <c r="AB150" s="51"/>
      <c r="AC150" s="50"/>
      <c r="AD150" s="37">
        <v>40</v>
      </c>
      <c r="AE150" s="51"/>
      <c r="AF150" s="50"/>
      <c r="AG150" s="37">
        <v>65</v>
      </c>
      <c r="AH150" s="51"/>
      <c r="AI150" s="21"/>
      <c r="AJ150" s="22">
        <v>50</v>
      </c>
      <c r="AK150" s="23"/>
      <c r="AL150" s="21"/>
      <c r="AM150" s="22">
        <v>90</v>
      </c>
      <c r="AN150" s="23"/>
      <c r="AO150" s="21"/>
      <c r="AP150" s="22"/>
      <c r="AQ150" s="23"/>
    </row>
    <row r="151" spans="1:43" s="4" customFormat="1" ht="17.100000000000001" customHeight="1" x14ac:dyDescent="0.2">
      <c r="C151" s="327"/>
      <c r="D151" s="54" t="s">
        <v>334</v>
      </c>
      <c r="E151" s="60" t="s">
        <v>250</v>
      </c>
      <c r="F151" s="330"/>
      <c r="G151" s="330"/>
      <c r="H151" s="37">
        <v>6</v>
      </c>
      <c r="I151" s="26"/>
      <c r="J151" s="27">
        <v>6</v>
      </c>
      <c r="K151" s="37">
        <v>9</v>
      </c>
      <c r="L151" s="26"/>
      <c r="M151" s="27">
        <v>9</v>
      </c>
      <c r="N151" s="37">
        <v>15</v>
      </c>
      <c r="O151" s="26"/>
      <c r="P151" s="27">
        <v>15</v>
      </c>
      <c r="Q151" s="37">
        <v>15</v>
      </c>
      <c r="R151" s="26"/>
      <c r="S151" s="27">
        <v>15</v>
      </c>
      <c r="T151" s="37">
        <v>22</v>
      </c>
      <c r="U151" s="26"/>
      <c r="V151" s="27">
        <v>22</v>
      </c>
      <c r="W151" s="37">
        <v>25</v>
      </c>
      <c r="X151" s="26"/>
      <c r="Y151" s="27">
        <v>25</v>
      </c>
      <c r="Z151" s="37">
        <v>29</v>
      </c>
      <c r="AA151" s="26"/>
      <c r="AB151" s="27">
        <v>29</v>
      </c>
      <c r="AC151" s="37">
        <v>33</v>
      </c>
      <c r="AD151" s="26"/>
      <c r="AE151" s="27">
        <v>33</v>
      </c>
      <c r="AF151" s="37">
        <v>62</v>
      </c>
      <c r="AG151" s="26"/>
      <c r="AH151" s="27">
        <v>62</v>
      </c>
      <c r="AI151" s="28">
        <v>44</v>
      </c>
      <c r="AJ151" s="29"/>
      <c r="AK151" s="30">
        <v>44</v>
      </c>
      <c r="AL151" s="28">
        <v>88</v>
      </c>
      <c r="AM151" s="29"/>
      <c r="AN151" s="30">
        <v>88</v>
      </c>
      <c r="AO151" s="28"/>
      <c r="AP151" s="29"/>
      <c r="AQ151" s="30"/>
    </row>
    <row r="152" spans="1:43" s="48" customFormat="1" ht="17.100000000000001" customHeight="1" x14ac:dyDescent="0.2">
      <c r="A152" s="4"/>
      <c r="B152" s="223"/>
      <c r="C152" s="332"/>
      <c r="D152" s="75"/>
      <c r="E152" s="80" t="s">
        <v>251</v>
      </c>
      <c r="F152" s="331"/>
      <c r="G152" s="331"/>
      <c r="H152" s="57"/>
      <c r="I152" s="32">
        <v>6</v>
      </c>
      <c r="J152" s="33"/>
      <c r="K152" s="57"/>
      <c r="L152" s="32">
        <v>9</v>
      </c>
      <c r="M152" s="33"/>
      <c r="N152" s="57"/>
      <c r="O152" s="32">
        <v>15</v>
      </c>
      <c r="P152" s="33"/>
      <c r="Q152" s="57"/>
      <c r="R152" s="32">
        <v>15</v>
      </c>
      <c r="S152" s="33"/>
      <c r="T152" s="57"/>
      <c r="U152" s="32">
        <v>22</v>
      </c>
      <c r="V152" s="33"/>
      <c r="W152" s="57"/>
      <c r="X152" s="32">
        <v>25</v>
      </c>
      <c r="Y152" s="33"/>
      <c r="Z152" s="57"/>
      <c r="AA152" s="32">
        <v>29</v>
      </c>
      <c r="AB152" s="33"/>
      <c r="AC152" s="57"/>
      <c r="AD152" s="32">
        <v>33</v>
      </c>
      <c r="AE152" s="33"/>
      <c r="AF152" s="57"/>
      <c r="AG152" s="32">
        <v>62</v>
      </c>
      <c r="AH152" s="33"/>
      <c r="AI152" s="34"/>
      <c r="AJ152" s="35">
        <v>44</v>
      </c>
      <c r="AK152" s="36"/>
      <c r="AL152" s="34"/>
      <c r="AM152" s="35">
        <v>88</v>
      </c>
      <c r="AN152" s="36"/>
      <c r="AO152" s="34"/>
      <c r="AP152" s="35"/>
      <c r="AQ152" s="36"/>
    </row>
    <row r="153" spans="1:43" ht="17.100000000000001" customHeight="1" x14ac:dyDescent="0.2">
      <c r="C153" s="326">
        <v>26</v>
      </c>
      <c r="D153" s="74"/>
      <c r="E153" s="76"/>
      <c r="F153" s="329">
        <v>325031788200</v>
      </c>
      <c r="G153" s="329">
        <v>348848142400</v>
      </c>
      <c r="H153" s="50"/>
      <c r="I153" s="37">
        <v>2</v>
      </c>
      <c r="J153" s="51"/>
      <c r="K153" s="50"/>
      <c r="L153" s="37">
        <v>4</v>
      </c>
      <c r="M153" s="51"/>
      <c r="N153" s="50"/>
      <c r="O153" s="37">
        <v>12</v>
      </c>
      <c r="P153" s="51"/>
      <c r="Q153" s="50"/>
      <c r="R153" s="37">
        <v>13</v>
      </c>
      <c r="S153" s="51"/>
      <c r="T153" s="50"/>
      <c r="U153" s="37">
        <v>15</v>
      </c>
      <c r="V153" s="51"/>
      <c r="W153" s="50"/>
      <c r="X153" s="37">
        <v>17</v>
      </c>
      <c r="Y153" s="51"/>
      <c r="Z153" s="50"/>
      <c r="AA153" s="37">
        <v>19</v>
      </c>
      <c r="AB153" s="51"/>
      <c r="AC153" s="50"/>
      <c r="AD153" s="37">
        <v>73</v>
      </c>
      <c r="AE153" s="51"/>
      <c r="AF153" s="50"/>
      <c r="AG153" s="37">
        <v>77</v>
      </c>
      <c r="AH153" s="51"/>
      <c r="AI153" s="21"/>
      <c r="AJ153" s="22">
        <v>37</v>
      </c>
      <c r="AK153" s="23"/>
      <c r="AL153" s="21"/>
      <c r="AM153" s="22">
        <v>40</v>
      </c>
      <c r="AN153" s="23"/>
      <c r="AO153" s="21"/>
      <c r="AP153" s="22"/>
      <c r="AQ153" s="23"/>
    </row>
    <row r="154" spans="1:43" ht="17.100000000000001" customHeight="1" x14ac:dyDescent="0.2">
      <c r="C154" s="327"/>
      <c r="D154" s="54" t="s">
        <v>335</v>
      </c>
      <c r="E154" s="60" t="s">
        <v>371</v>
      </c>
      <c r="F154" s="330"/>
      <c r="G154" s="330"/>
      <c r="H154" s="37">
        <v>2</v>
      </c>
      <c r="I154" s="26"/>
      <c r="J154" s="27">
        <v>2</v>
      </c>
      <c r="K154" s="37">
        <v>4</v>
      </c>
      <c r="L154" s="26"/>
      <c r="M154" s="27">
        <v>4</v>
      </c>
      <c r="N154" s="37">
        <v>12</v>
      </c>
      <c r="O154" s="26"/>
      <c r="P154" s="27">
        <v>12</v>
      </c>
      <c r="Q154" s="37">
        <v>13</v>
      </c>
      <c r="R154" s="26"/>
      <c r="S154" s="27">
        <v>13</v>
      </c>
      <c r="T154" s="37">
        <v>15</v>
      </c>
      <c r="U154" s="26"/>
      <c r="V154" s="27">
        <v>15</v>
      </c>
      <c r="W154" s="37">
        <v>17</v>
      </c>
      <c r="X154" s="26"/>
      <c r="Y154" s="27">
        <v>17</v>
      </c>
      <c r="Z154" s="37">
        <v>19</v>
      </c>
      <c r="AA154" s="26"/>
      <c r="AB154" s="27">
        <v>19</v>
      </c>
      <c r="AC154" s="37">
        <v>73</v>
      </c>
      <c r="AD154" s="26"/>
      <c r="AE154" s="27">
        <v>73</v>
      </c>
      <c r="AF154" s="37">
        <v>77</v>
      </c>
      <c r="AG154" s="26"/>
      <c r="AH154" s="27">
        <v>77</v>
      </c>
      <c r="AI154" s="28">
        <v>37</v>
      </c>
      <c r="AJ154" s="29"/>
      <c r="AK154" s="30">
        <v>37</v>
      </c>
      <c r="AL154" s="28">
        <v>40</v>
      </c>
      <c r="AM154" s="29"/>
      <c r="AN154" s="30">
        <v>40</v>
      </c>
      <c r="AO154" s="28"/>
      <c r="AP154" s="29"/>
      <c r="AQ154" s="30"/>
    </row>
    <row r="155" spans="1:43" ht="17.100000000000001" customHeight="1" x14ac:dyDescent="0.2">
      <c r="C155" s="328"/>
      <c r="D155" s="75"/>
      <c r="E155" s="80"/>
      <c r="F155" s="331"/>
      <c r="G155" s="331"/>
      <c r="H155" s="57"/>
      <c r="I155" s="32">
        <v>2</v>
      </c>
      <c r="J155" s="33"/>
      <c r="K155" s="57"/>
      <c r="L155" s="32">
        <v>4</v>
      </c>
      <c r="M155" s="33"/>
      <c r="N155" s="57"/>
      <c r="O155" s="32">
        <v>12</v>
      </c>
      <c r="P155" s="33"/>
      <c r="Q155" s="57"/>
      <c r="R155" s="32">
        <v>13</v>
      </c>
      <c r="S155" s="33"/>
      <c r="T155" s="57"/>
      <c r="U155" s="32">
        <v>15</v>
      </c>
      <c r="V155" s="33"/>
      <c r="W155" s="57"/>
      <c r="X155" s="32">
        <v>17</v>
      </c>
      <c r="Y155" s="33"/>
      <c r="Z155" s="57"/>
      <c r="AA155" s="32">
        <v>19</v>
      </c>
      <c r="AB155" s="33"/>
      <c r="AC155" s="57"/>
      <c r="AD155" s="32">
        <v>73</v>
      </c>
      <c r="AE155" s="33"/>
      <c r="AF155" s="57"/>
      <c r="AG155" s="32">
        <v>77</v>
      </c>
      <c r="AH155" s="33"/>
      <c r="AI155" s="34"/>
      <c r="AJ155" s="35">
        <v>37</v>
      </c>
      <c r="AK155" s="36"/>
      <c r="AL155" s="34"/>
      <c r="AM155" s="35">
        <v>40</v>
      </c>
      <c r="AN155" s="36"/>
      <c r="AO155" s="34"/>
      <c r="AP155" s="35"/>
      <c r="AQ155" s="36"/>
    </row>
    <row r="156" spans="1:43" ht="17.100000000000001" customHeight="1" x14ac:dyDescent="0.2">
      <c r="C156" s="326">
        <v>27</v>
      </c>
      <c r="D156" s="74"/>
      <c r="E156" s="76"/>
      <c r="F156" s="329">
        <v>8000000000</v>
      </c>
      <c r="G156" s="329">
        <v>2550000000</v>
      </c>
      <c r="H156" s="50"/>
      <c r="I156" s="37">
        <v>0</v>
      </c>
      <c r="J156" s="51"/>
      <c r="K156" s="50"/>
      <c r="L156" s="37">
        <v>0</v>
      </c>
      <c r="M156" s="51"/>
      <c r="N156" s="50"/>
      <c r="O156" s="37">
        <v>0</v>
      </c>
      <c r="P156" s="51"/>
      <c r="Q156" s="50"/>
      <c r="R156" s="37">
        <v>0</v>
      </c>
      <c r="S156" s="51"/>
      <c r="T156" s="50"/>
      <c r="U156" s="37">
        <v>0</v>
      </c>
      <c r="V156" s="51"/>
      <c r="W156" s="50"/>
      <c r="X156" s="37">
        <v>0</v>
      </c>
      <c r="Y156" s="51"/>
      <c r="Z156" s="50"/>
      <c r="AA156" s="37">
        <v>0</v>
      </c>
      <c r="AB156" s="51"/>
      <c r="AC156" s="50"/>
      <c r="AD156" s="37">
        <v>0</v>
      </c>
      <c r="AE156" s="51"/>
      <c r="AF156" s="50"/>
      <c r="AG156" s="37">
        <v>0</v>
      </c>
      <c r="AH156" s="51"/>
      <c r="AI156" s="21"/>
      <c r="AJ156" s="22">
        <v>92</v>
      </c>
      <c r="AK156" s="23"/>
      <c r="AL156" s="21"/>
      <c r="AM156" s="22">
        <v>92</v>
      </c>
      <c r="AN156" s="23"/>
      <c r="AO156" s="21"/>
      <c r="AP156" s="22"/>
      <c r="AQ156" s="23"/>
    </row>
    <row r="157" spans="1:43" ht="17.100000000000001" customHeight="1" x14ac:dyDescent="0.2">
      <c r="C157" s="327"/>
      <c r="D157" s="54" t="s">
        <v>336</v>
      </c>
      <c r="E157" s="60" t="s">
        <v>253</v>
      </c>
      <c r="F157" s="330"/>
      <c r="G157" s="330"/>
      <c r="H157" s="37">
        <v>0</v>
      </c>
      <c r="I157" s="26"/>
      <c r="J157" s="27">
        <v>0</v>
      </c>
      <c r="K157" s="37">
        <v>0</v>
      </c>
      <c r="L157" s="26"/>
      <c r="M157" s="27">
        <v>0</v>
      </c>
      <c r="N157" s="37">
        <v>0</v>
      </c>
      <c r="O157" s="26"/>
      <c r="P157" s="27">
        <v>0</v>
      </c>
      <c r="Q157" s="37">
        <v>0</v>
      </c>
      <c r="R157" s="26"/>
      <c r="S157" s="27">
        <v>0</v>
      </c>
      <c r="T157" s="37">
        <v>0</v>
      </c>
      <c r="U157" s="26"/>
      <c r="V157" s="27">
        <v>0</v>
      </c>
      <c r="W157" s="37">
        <v>0</v>
      </c>
      <c r="X157" s="26"/>
      <c r="Y157" s="27">
        <v>0</v>
      </c>
      <c r="Z157" s="37">
        <v>0</v>
      </c>
      <c r="AA157" s="26"/>
      <c r="AB157" s="27">
        <v>0</v>
      </c>
      <c r="AC157" s="37">
        <v>0</v>
      </c>
      <c r="AD157" s="26"/>
      <c r="AE157" s="27">
        <v>0</v>
      </c>
      <c r="AF157" s="37">
        <v>0</v>
      </c>
      <c r="AG157" s="26"/>
      <c r="AH157" s="27">
        <v>0</v>
      </c>
      <c r="AI157" s="28">
        <v>92</v>
      </c>
      <c r="AJ157" s="29"/>
      <c r="AK157" s="30">
        <v>92</v>
      </c>
      <c r="AL157" s="28">
        <v>92</v>
      </c>
      <c r="AM157" s="29"/>
      <c r="AN157" s="30">
        <v>92</v>
      </c>
      <c r="AO157" s="28"/>
      <c r="AP157" s="29"/>
      <c r="AQ157" s="30"/>
    </row>
    <row r="158" spans="1:43" ht="17.100000000000001" customHeight="1" x14ac:dyDescent="0.2">
      <c r="C158" s="328"/>
      <c r="D158" s="75"/>
      <c r="E158" s="80"/>
      <c r="F158" s="331"/>
      <c r="G158" s="331"/>
      <c r="H158" s="57"/>
      <c r="I158" s="32">
        <v>0</v>
      </c>
      <c r="J158" s="33"/>
      <c r="K158" s="57"/>
      <c r="L158" s="32">
        <v>0</v>
      </c>
      <c r="M158" s="33"/>
      <c r="N158" s="57"/>
      <c r="O158" s="32">
        <v>0</v>
      </c>
      <c r="P158" s="33"/>
      <c r="Q158" s="57"/>
      <c r="R158" s="32">
        <v>0</v>
      </c>
      <c r="S158" s="33"/>
      <c r="T158" s="57"/>
      <c r="U158" s="32">
        <v>0</v>
      </c>
      <c r="V158" s="33"/>
      <c r="W158" s="57"/>
      <c r="X158" s="32">
        <v>0</v>
      </c>
      <c r="Y158" s="33"/>
      <c r="Z158" s="57"/>
      <c r="AA158" s="32">
        <v>0</v>
      </c>
      <c r="AB158" s="33"/>
      <c r="AC158" s="57"/>
      <c r="AD158" s="32">
        <v>0</v>
      </c>
      <c r="AE158" s="33"/>
      <c r="AF158" s="57"/>
      <c r="AG158" s="32">
        <v>0</v>
      </c>
      <c r="AH158" s="33"/>
      <c r="AI158" s="34"/>
      <c r="AJ158" s="35">
        <v>92</v>
      </c>
      <c r="AK158" s="36"/>
      <c r="AL158" s="34"/>
      <c r="AM158" s="35">
        <v>92</v>
      </c>
      <c r="AN158" s="36"/>
      <c r="AO158" s="34"/>
      <c r="AP158" s="35"/>
      <c r="AQ158" s="36"/>
    </row>
    <row r="159" spans="1:43" ht="17.100000000000001" customHeight="1" x14ac:dyDescent="0.2">
      <c r="C159" s="326">
        <v>28</v>
      </c>
      <c r="D159" s="74"/>
      <c r="E159" s="76"/>
      <c r="F159" s="329">
        <v>19577417200</v>
      </c>
      <c r="G159" s="329">
        <v>21566767080</v>
      </c>
      <c r="H159" s="50"/>
      <c r="I159" s="37">
        <v>0</v>
      </c>
      <c r="J159" s="51"/>
      <c r="K159" s="50"/>
      <c r="L159" s="37">
        <v>0</v>
      </c>
      <c r="M159" s="51"/>
      <c r="N159" s="50"/>
      <c r="O159" s="37">
        <v>0</v>
      </c>
      <c r="P159" s="51"/>
      <c r="Q159" s="50"/>
      <c r="R159" s="37">
        <v>0</v>
      </c>
      <c r="S159" s="51"/>
      <c r="T159" s="50"/>
      <c r="U159" s="37">
        <v>0</v>
      </c>
      <c r="V159" s="51"/>
      <c r="W159" s="50"/>
      <c r="X159" s="37">
        <v>0</v>
      </c>
      <c r="Y159" s="51"/>
      <c r="Z159" s="50"/>
      <c r="AA159" s="37">
        <v>0</v>
      </c>
      <c r="AB159" s="51"/>
      <c r="AC159" s="50"/>
      <c r="AD159" s="37">
        <v>0</v>
      </c>
      <c r="AE159" s="51"/>
      <c r="AF159" s="50"/>
      <c r="AG159" s="37">
        <v>0</v>
      </c>
      <c r="AH159" s="51"/>
      <c r="AI159" s="21"/>
      <c r="AJ159" s="22">
        <v>64</v>
      </c>
      <c r="AK159" s="23"/>
      <c r="AL159" s="21"/>
      <c r="AM159" s="22">
        <v>65</v>
      </c>
      <c r="AN159" s="23"/>
      <c r="AO159" s="21"/>
      <c r="AP159" s="22"/>
      <c r="AQ159" s="23"/>
    </row>
    <row r="160" spans="1:43" ht="17.100000000000001" customHeight="1" x14ac:dyDescent="0.2">
      <c r="C160" s="327"/>
      <c r="D160" s="54" t="s">
        <v>337</v>
      </c>
      <c r="E160" s="60" t="s">
        <v>254</v>
      </c>
      <c r="F160" s="330"/>
      <c r="G160" s="330"/>
      <c r="H160" s="37">
        <v>0</v>
      </c>
      <c r="I160" s="26"/>
      <c r="J160" s="27">
        <v>0</v>
      </c>
      <c r="K160" s="37">
        <v>0</v>
      </c>
      <c r="L160" s="26"/>
      <c r="M160" s="27">
        <v>0</v>
      </c>
      <c r="N160" s="37">
        <v>0</v>
      </c>
      <c r="O160" s="26"/>
      <c r="P160" s="27">
        <v>0</v>
      </c>
      <c r="Q160" s="37">
        <v>0</v>
      </c>
      <c r="R160" s="26"/>
      <c r="S160" s="27">
        <v>0</v>
      </c>
      <c r="T160" s="37">
        <v>0</v>
      </c>
      <c r="U160" s="26"/>
      <c r="V160" s="27">
        <v>0</v>
      </c>
      <c r="W160" s="37">
        <v>0</v>
      </c>
      <c r="X160" s="26"/>
      <c r="Y160" s="27">
        <v>0</v>
      </c>
      <c r="Z160" s="37">
        <v>0</v>
      </c>
      <c r="AA160" s="26"/>
      <c r="AB160" s="27">
        <v>0</v>
      </c>
      <c r="AC160" s="37">
        <v>0</v>
      </c>
      <c r="AD160" s="26"/>
      <c r="AE160" s="27">
        <v>0</v>
      </c>
      <c r="AF160" s="37">
        <v>0</v>
      </c>
      <c r="AG160" s="26"/>
      <c r="AH160" s="27">
        <v>0</v>
      </c>
      <c r="AI160" s="28">
        <v>64</v>
      </c>
      <c r="AJ160" s="29"/>
      <c r="AK160" s="30">
        <v>64</v>
      </c>
      <c r="AL160" s="28">
        <v>65</v>
      </c>
      <c r="AM160" s="29"/>
      <c r="AN160" s="30">
        <v>65</v>
      </c>
      <c r="AO160" s="28"/>
      <c r="AP160" s="29"/>
      <c r="AQ160" s="30"/>
    </row>
    <row r="161" spans="3:43" ht="17.100000000000001" customHeight="1" x14ac:dyDescent="0.2">
      <c r="C161" s="328"/>
      <c r="D161" s="75"/>
      <c r="E161" s="80"/>
      <c r="F161" s="331"/>
      <c r="G161" s="331"/>
      <c r="H161" s="57"/>
      <c r="I161" s="32">
        <v>0</v>
      </c>
      <c r="J161" s="33"/>
      <c r="K161" s="57"/>
      <c r="L161" s="32">
        <v>0</v>
      </c>
      <c r="M161" s="33"/>
      <c r="N161" s="57"/>
      <c r="O161" s="32">
        <v>0</v>
      </c>
      <c r="P161" s="33"/>
      <c r="Q161" s="57"/>
      <c r="R161" s="32">
        <v>0</v>
      </c>
      <c r="S161" s="33"/>
      <c r="T161" s="57"/>
      <c r="U161" s="32">
        <v>0</v>
      </c>
      <c r="V161" s="33"/>
      <c r="W161" s="57"/>
      <c r="X161" s="32">
        <v>0</v>
      </c>
      <c r="Y161" s="33"/>
      <c r="Z161" s="57"/>
      <c r="AA161" s="32">
        <v>0</v>
      </c>
      <c r="AB161" s="33"/>
      <c r="AC161" s="57"/>
      <c r="AD161" s="32">
        <v>0</v>
      </c>
      <c r="AE161" s="33"/>
      <c r="AF161" s="57"/>
      <c r="AG161" s="32">
        <v>0</v>
      </c>
      <c r="AH161" s="33"/>
      <c r="AI161" s="34"/>
      <c r="AJ161" s="35">
        <v>64</v>
      </c>
      <c r="AK161" s="36"/>
      <c r="AL161" s="34"/>
      <c r="AM161" s="35">
        <v>65</v>
      </c>
      <c r="AN161" s="36"/>
      <c r="AO161" s="34"/>
      <c r="AP161" s="35"/>
      <c r="AQ161" s="36"/>
    </row>
    <row r="162" spans="3:43" ht="39.75" customHeight="1" x14ac:dyDescent="0.2">
      <c r="C162" s="214"/>
      <c r="D162" s="228" t="s">
        <v>365</v>
      </c>
      <c r="E162" s="73" t="s">
        <v>255</v>
      </c>
      <c r="F162" s="207">
        <f>SUM(F163:F183)</f>
        <v>2358920000</v>
      </c>
      <c r="G162" s="207">
        <f>SUM(G163:G183)</f>
        <v>1660280000</v>
      </c>
      <c r="AQ162" s="223"/>
    </row>
    <row r="163" spans="3:43" ht="16.5" customHeight="1" x14ac:dyDescent="0.2">
      <c r="C163" s="326">
        <v>1</v>
      </c>
      <c r="D163" s="74"/>
      <c r="E163" s="84" t="s">
        <v>6</v>
      </c>
      <c r="F163" s="353">
        <v>46043000</v>
      </c>
      <c r="G163" s="353">
        <v>0</v>
      </c>
      <c r="H163" s="18"/>
      <c r="I163" s="19">
        <v>0</v>
      </c>
      <c r="J163" s="20"/>
      <c r="K163" s="18"/>
      <c r="L163" s="19">
        <v>0</v>
      </c>
      <c r="M163" s="20"/>
      <c r="N163" s="18"/>
      <c r="O163" s="19">
        <v>0</v>
      </c>
      <c r="P163" s="20"/>
      <c r="Q163" s="59"/>
      <c r="R163" s="19">
        <v>0</v>
      </c>
      <c r="S163" s="20"/>
      <c r="T163" s="59"/>
      <c r="U163" s="19">
        <v>0</v>
      </c>
      <c r="V163" s="20"/>
      <c r="W163" s="59"/>
      <c r="X163" s="19">
        <v>0</v>
      </c>
      <c r="Y163" s="20"/>
      <c r="Z163" s="59"/>
      <c r="AA163" s="19">
        <v>0</v>
      </c>
      <c r="AB163" s="20"/>
      <c r="AC163" s="59"/>
      <c r="AD163" s="19">
        <v>0</v>
      </c>
      <c r="AE163" s="20"/>
      <c r="AF163" s="59"/>
      <c r="AG163" s="19">
        <v>0</v>
      </c>
      <c r="AH163" s="20"/>
      <c r="AI163" s="21"/>
      <c r="AJ163" s="22">
        <v>0</v>
      </c>
      <c r="AK163" s="23"/>
      <c r="AL163" s="21"/>
      <c r="AM163" s="22">
        <v>0</v>
      </c>
      <c r="AN163" s="23"/>
      <c r="AO163" s="21"/>
      <c r="AP163" s="22"/>
      <c r="AQ163" s="23"/>
    </row>
    <row r="164" spans="3:43" ht="17.100000000000001" customHeight="1" x14ac:dyDescent="0.2">
      <c r="C164" s="327"/>
      <c r="D164" s="54" t="s">
        <v>338</v>
      </c>
      <c r="E164" s="76" t="s">
        <v>256</v>
      </c>
      <c r="F164" s="354"/>
      <c r="G164" s="354"/>
      <c r="H164" s="37">
        <v>0</v>
      </c>
      <c r="I164" s="26"/>
      <c r="J164" s="27">
        <v>0</v>
      </c>
      <c r="K164" s="37">
        <v>0</v>
      </c>
      <c r="L164" s="26"/>
      <c r="M164" s="27">
        <v>0</v>
      </c>
      <c r="N164" s="37">
        <v>0</v>
      </c>
      <c r="O164" s="26"/>
      <c r="P164" s="27">
        <v>0</v>
      </c>
      <c r="Q164" s="37">
        <v>0</v>
      </c>
      <c r="R164" s="26"/>
      <c r="S164" s="27">
        <v>0</v>
      </c>
      <c r="T164" s="37">
        <v>0</v>
      </c>
      <c r="U164" s="26"/>
      <c r="V164" s="27">
        <v>0</v>
      </c>
      <c r="W164" s="37">
        <v>0</v>
      </c>
      <c r="X164" s="26"/>
      <c r="Y164" s="27">
        <v>0</v>
      </c>
      <c r="Z164" s="37">
        <v>0</v>
      </c>
      <c r="AA164" s="26"/>
      <c r="AB164" s="27">
        <v>0</v>
      </c>
      <c r="AC164" s="37">
        <v>0</v>
      </c>
      <c r="AD164" s="26"/>
      <c r="AE164" s="27">
        <v>0</v>
      </c>
      <c r="AF164" s="37">
        <v>0</v>
      </c>
      <c r="AG164" s="26"/>
      <c r="AH164" s="27">
        <v>0</v>
      </c>
      <c r="AI164" s="28">
        <v>0</v>
      </c>
      <c r="AJ164" s="29"/>
      <c r="AK164" s="30">
        <v>0</v>
      </c>
      <c r="AL164" s="28">
        <v>0</v>
      </c>
      <c r="AM164" s="29"/>
      <c r="AN164" s="30">
        <v>0</v>
      </c>
      <c r="AO164" s="28"/>
      <c r="AP164" s="29"/>
      <c r="AQ164" s="30"/>
    </row>
    <row r="165" spans="3:43" ht="17.100000000000001" customHeight="1" x14ac:dyDescent="0.2">
      <c r="C165" s="328"/>
      <c r="D165" s="77"/>
      <c r="E165" s="76"/>
      <c r="F165" s="355"/>
      <c r="G165" s="355"/>
      <c r="H165" s="57"/>
      <c r="I165" s="32">
        <v>0</v>
      </c>
      <c r="J165" s="33"/>
      <c r="K165" s="57"/>
      <c r="L165" s="32">
        <v>0</v>
      </c>
      <c r="M165" s="33"/>
      <c r="N165" s="57"/>
      <c r="O165" s="32">
        <v>0</v>
      </c>
      <c r="P165" s="33"/>
      <c r="Q165" s="57"/>
      <c r="R165" s="32">
        <v>0</v>
      </c>
      <c r="S165" s="33"/>
      <c r="T165" s="57"/>
      <c r="U165" s="32">
        <v>0</v>
      </c>
      <c r="V165" s="33"/>
      <c r="W165" s="57"/>
      <c r="X165" s="32">
        <v>0</v>
      </c>
      <c r="Y165" s="33"/>
      <c r="Z165" s="57"/>
      <c r="AA165" s="32">
        <v>0</v>
      </c>
      <c r="AB165" s="33"/>
      <c r="AC165" s="57"/>
      <c r="AD165" s="32">
        <v>0</v>
      </c>
      <c r="AE165" s="33"/>
      <c r="AF165" s="57"/>
      <c r="AG165" s="32">
        <v>0</v>
      </c>
      <c r="AH165" s="33"/>
      <c r="AI165" s="34"/>
      <c r="AJ165" s="35">
        <v>0</v>
      </c>
      <c r="AK165" s="36"/>
      <c r="AL165" s="34"/>
      <c r="AM165" s="35">
        <v>0</v>
      </c>
      <c r="AN165" s="36"/>
      <c r="AO165" s="34"/>
      <c r="AP165" s="35"/>
      <c r="AQ165" s="36"/>
    </row>
    <row r="166" spans="3:43" ht="16.5" customHeight="1" x14ac:dyDescent="0.2">
      <c r="C166" s="326">
        <v>2</v>
      </c>
      <c r="D166" s="74"/>
      <c r="E166" s="84" t="s">
        <v>6</v>
      </c>
      <c r="F166" s="353">
        <v>101577000</v>
      </c>
      <c r="G166" s="353">
        <v>110425000</v>
      </c>
      <c r="H166" s="50"/>
      <c r="I166" s="37">
        <v>8</v>
      </c>
      <c r="J166" s="51"/>
      <c r="K166" s="50"/>
      <c r="L166" s="37">
        <v>17</v>
      </c>
      <c r="M166" s="51"/>
      <c r="N166" s="50"/>
      <c r="O166" s="37">
        <v>25</v>
      </c>
      <c r="P166" s="51"/>
      <c r="Q166" s="50"/>
      <c r="R166" s="37">
        <v>33</v>
      </c>
      <c r="S166" s="51"/>
      <c r="T166" s="50"/>
      <c r="U166" s="37">
        <v>42</v>
      </c>
      <c r="V166" s="51"/>
      <c r="W166" s="50"/>
      <c r="X166" s="37">
        <v>50</v>
      </c>
      <c r="Y166" s="51"/>
      <c r="Z166" s="50"/>
      <c r="AA166" s="37">
        <v>58</v>
      </c>
      <c r="AB166" s="51"/>
      <c r="AC166" s="50"/>
      <c r="AD166" s="37">
        <v>67</v>
      </c>
      <c r="AE166" s="51"/>
      <c r="AF166" s="50"/>
      <c r="AG166" s="37">
        <v>75</v>
      </c>
      <c r="AH166" s="51"/>
      <c r="AI166" s="21"/>
      <c r="AJ166" s="22">
        <v>83</v>
      </c>
      <c r="AK166" s="23"/>
      <c r="AL166" s="21"/>
      <c r="AM166" s="22">
        <v>90</v>
      </c>
      <c r="AN166" s="23"/>
      <c r="AO166" s="21"/>
      <c r="AP166" s="22"/>
      <c r="AQ166" s="23"/>
    </row>
    <row r="167" spans="3:43" ht="17.100000000000001" customHeight="1" x14ac:dyDescent="0.2">
      <c r="C167" s="327"/>
      <c r="D167" s="54" t="s">
        <v>339</v>
      </c>
      <c r="E167" s="76" t="s">
        <v>257</v>
      </c>
      <c r="F167" s="354"/>
      <c r="G167" s="354"/>
      <c r="H167" s="37">
        <v>6</v>
      </c>
      <c r="I167" s="26"/>
      <c r="J167" s="27">
        <v>8</v>
      </c>
      <c r="K167" s="37">
        <v>13</v>
      </c>
      <c r="L167" s="26"/>
      <c r="M167" s="27">
        <v>17</v>
      </c>
      <c r="N167" s="37">
        <v>19</v>
      </c>
      <c r="O167" s="26"/>
      <c r="P167" s="27">
        <v>19</v>
      </c>
      <c r="Q167" s="37">
        <v>26</v>
      </c>
      <c r="R167" s="26"/>
      <c r="S167" s="27">
        <v>26</v>
      </c>
      <c r="T167" s="37">
        <v>44</v>
      </c>
      <c r="U167" s="26"/>
      <c r="V167" s="27">
        <v>44</v>
      </c>
      <c r="W167" s="37">
        <v>51</v>
      </c>
      <c r="X167" s="26"/>
      <c r="Y167" s="27">
        <v>51</v>
      </c>
      <c r="Z167" s="37">
        <v>59</v>
      </c>
      <c r="AA167" s="26"/>
      <c r="AB167" s="27">
        <v>59</v>
      </c>
      <c r="AC167" s="37">
        <v>69</v>
      </c>
      <c r="AD167" s="26"/>
      <c r="AE167" s="27">
        <v>69</v>
      </c>
      <c r="AF167" s="37">
        <v>76</v>
      </c>
      <c r="AG167" s="26"/>
      <c r="AH167" s="27">
        <v>76</v>
      </c>
      <c r="AI167" s="28">
        <v>81</v>
      </c>
      <c r="AJ167" s="29"/>
      <c r="AK167" s="30">
        <v>81</v>
      </c>
      <c r="AL167" s="28">
        <v>93</v>
      </c>
      <c r="AM167" s="29"/>
      <c r="AN167" s="30">
        <v>93</v>
      </c>
      <c r="AO167" s="28"/>
      <c r="AP167" s="29"/>
      <c r="AQ167" s="30"/>
    </row>
    <row r="168" spans="3:43" ht="17.100000000000001" customHeight="1" x14ac:dyDescent="0.2">
      <c r="C168" s="328"/>
      <c r="D168" s="77"/>
      <c r="E168" s="76"/>
      <c r="F168" s="355"/>
      <c r="G168" s="355"/>
      <c r="H168" s="57"/>
      <c r="I168" s="32">
        <v>6</v>
      </c>
      <c r="J168" s="33"/>
      <c r="K168" s="57"/>
      <c r="L168" s="32">
        <v>13</v>
      </c>
      <c r="M168" s="33"/>
      <c r="N168" s="57"/>
      <c r="O168" s="32">
        <v>19</v>
      </c>
      <c r="P168" s="33"/>
      <c r="Q168" s="57"/>
      <c r="R168" s="32">
        <v>26</v>
      </c>
      <c r="S168" s="33"/>
      <c r="T168" s="57"/>
      <c r="U168" s="32">
        <v>44</v>
      </c>
      <c r="V168" s="33"/>
      <c r="W168" s="57"/>
      <c r="X168" s="32">
        <v>51</v>
      </c>
      <c r="Y168" s="33"/>
      <c r="Z168" s="57"/>
      <c r="AA168" s="32">
        <v>59</v>
      </c>
      <c r="AB168" s="33"/>
      <c r="AC168" s="57"/>
      <c r="AD168" s="32">
        <v>69</v>
      </c>
      <c r="AE168" s="33"/>
      <c r="AF168" s="57"/>
      <c r="AG168" s="32">
        <v>76</v>
      </c>
      <c r="AH168" s="33"/>
      <c r="AI168" s="34"/>
      <c r="AJ168" s="35">
        <v>81</v>
      </c>
      <c r="AK168" s="36"/>
      <c r="AL168" s="34"/>
      <c r="AM168" s="35">
        <v>93</v>
      </c>
      <c r="AN168" s="36"/>
      <c r="AO168" s="34"/>
      <c r="AP168" s="35"/>
      <c r="AQ168" s="36"/>
    </row>
    <row r="169" spans="3:43" ht="16.5" customHeight="1" x14ac:dyDescent="0.2">
      <c r="C169" s="326">
        <v>3</v>
      </c>
      <c r="D169" s="74"/>
      <c r="E169" s="84" t="s">
        <v>6</v>
      </c>
      <c r="F169" s="353">
        <v>182666000</v>
      </c>
      <c r="G169" s="353">
        <v>227497900</v>
      </c>
      <c r="H169" s="50"/>
      <c r="I169" s="37">
        <v>8</v>
      </c>
      <c r="J169" s="51"/>
      <c r="K169" s="50"/>
      <c r="L169" s="37">
        <v>17</v>
      </c>
      <c r="M169" s="51"/>
      <c r="N169" s="50"/>
      <c r="O169" s="37">
        <v>25</v>
      </c>
      <c r="P169" s="51"/>
      <c r="Q169" s="50"/>
      <c r="R169" s="37">
        <v>33</v>
      </c>
      <c r="S169" s="51"/>
      <c r="T169" s="50"/>
      <c r="U169" s="37">
        <v>42</v>
      </c>
      <c r="V169" s="51"/>
      <c r="W169" s="50"/>
      <c r="X169" s="37">
        <v>50</v>
      </c>
      <c r="Y169" s="51"/>
      <c r="Z169" s="50"/>
      <c r="AA169" s="37">
        <v>58</v>
      </c>
      <c r="AB169" s="51"/>
      <c r="AC169" s="50"/>
      <c r="AD169" s="37">
        <v>67</v>
      </c>
      <c r="AE169" s="51"/>
      <c r="AF169" s="50"/>
      <c r="AG169" s="37">
        <v>75</v>
      </c>
      <c r="AH169" s="51"/>
      <c r="AI169" s="21"/>
      <c r="AJ169" s="22">
        <v>83</v>
      </c>
      <c r="AK169" s="23"/>
      <c r="AL169" s="21"/>
      <c r="AM169" s="22">
        <v>92</v>
      </c>
      <c r="AN169" s="23"/>
      <c r="AO169" s="21"/>
      <c r="AP169" s="22"/>
      <c r="AQ169" s="23"/>
    </row>
    <row r="170" spans="3:43" ht="17.100000000000001" customHeight="1" x14ac:dyDescent="0.2">
      <c r="C170" s="327"/>
      <c r="D170" s="54" t="s">
        <v>340</v>
      </c>
      <c r="E170" s="76" t="s">
        <v>258</v>
      </c>
      <c r="F170" s="354"/>
      <c r="G170" s="354"/>
      <c r="H170" s="37">
        <v>2</v>
      </c>
      <c r="I170" s="26"/>
      <c r="J170" s="27">
        <v>8</v>
      </c>
      <c r="K170" s="37">
        <v>12</v>
      </c>
      <c r="L170" s="26"/>
      <c r="M170" s="27">
        <v>17</v>
      </c>
      <c r="N170" s="37">
        <v>18</v>
      </c>
      <c r="O170" s="26"/>
      <c r="P170" s="27">
        <v>18</v>
      </c>
      <c r="Q170" s="37">
        <v>19</v>
      </c>
      <c r="R170" s="26"/>
      <c r="S170" s="27">
        <v>19</v>
      </c>
      <c r="T170" s="37">
        <v>31</v>
      </c>
      <c r="U170" s="26"/>
      <c r="V170" s="27">
        <v>31</v>
      </c>
      <c r="W170" s="37">
        <v>37</v>
      </c>
      <c r="X170" s="26"/>
      <c r="Y170" s="27">
        <v>37</v>
      </c>
      <c r="Z170" s="37">
        <v>46</v>
      </c>
      <c r="AA170" s="26"/>
      <c r="AB170" s="27">
        <v>46</v>
      </c>
      <c r="AC170" s="37">
        <v>56</v>
      </c>
      <c r="AD170" s="26"/>
      <c r="AE170" s="27">
        <v>56</v>
      </c>
      <c r="AF170" s="37">
        <v>62</v>
      </c>
      <c r="AG170" s="26"/>
      <c r="AH170" s="27">
        <v>62</v>
      </c>
      <c r="AI170" s="28">
        <v>56</v>
      </c>
      <c r="AJ170" s="29"/>
      <c r="AK170" s="30">
        <v>56</v>
      </c>
      <c r="AL170" s="28">
        <v>84</v>
      </c>
      <c r="AM170" s="29"/>
      <c r="AN170" s="30">
        <v>84</v>
      </c>
      <c r="AO170" s="28"/>
      <c r="AP170" s="29"/>
      <c r="AQ170" s="30"/>
    </row>
    <row r="171" spans="3:43" ht="17.100000000000001" customHeight="1" x14ac:dyDescent="0.2">
      <c r="C171" s="328"/>
      <c r="D171" s="77"/>
      <c r="E171" s="76"/>
      <c r="F171" s="355"/>
      <c r="G171" s="355"/>
      <c r="H171" s="57"/>
      <c r="I171" s="32">
        <v>2</v>
      </c>
      <c r="J171" s="33"/>
      <c r="K171" s="57"/>
      <c r="L171" s="32">
        <v>12</v>
      </c>
      <c r="M171" s="33"/>
      <c r="N171" s="57"/>
      <c r="O171" s="32">
        <v>18</v>
      </c>
      <c r="P171" s="33"/>
      <c r="Q171" s="57"/>
      <c r="R171" s="32">
        <v>19</v>
      </c>
      <c r="S171" s="33"/>
      <c r="T171" s="57"/>
      <c r="U171" s="32">
        <v>31</v>
      </c>
      <c r="V171" s="33"/>
      <c r="W171" s="57"/>
      <c r="X171" s="32">
        <v>37</v>
      </c>
      <c r="Y171" s="33"/>
      <c r="Z171" s="57"/>
      <c r="AA171" s="32">
        <v>46</v>
      </c>
      <c r="AB171" s="33"/>
      <c r="AC171" s="57"/>
      <c r="AD171" s="32">
        <v>56</v>
      </c>
      <c r="AE171" s="33"/>
      <c r="AF171" s="57"/>
      <c r="AG171" s="32">
        <v>62</v>
      </c>
      <c r="AH171" s="33"/>
      <c r="AI171" s="34"/>
      <c r="AJ171" s="35">
        <v>56</v>
      </c>
      <c r="AK171" s="36"/>
      <c r="AL171" s="34"/>
      <c r="AM171" s="35">
        <v>84</v>
      </c>
      <c r="AN171" s="36"/>
      <c r="AO171" s="34"/>
      <c r="AP171" s="35"/>
      <c r="AQ171" s="36"/>
    </row>
    <row r="172" spans="3:43" ht="16.5" customHeight="1" x14ac:dyDescent="0.2">
      <c r="C172" s="326">
        <v>4</v>
      </c>
      <c r="D172" s="74"/>
      <c r="E172" s="84" t="s">
        <v>6</v>
      </c>
      <c r="F172" s="353">
        <v>1378813000</v>
      </c>
      <c r="G172" s="353">
        <v>352700500</v>
      </c>
      <c r="H172" s="50"/>
      <c r="I172" s="37">
        <v>8</v>
      </c>
      <c r="J172" s="51"/>
      <c r="K172" s="50"/>
      <c r="L172" s="37">
        <v>17</v>
      </c>
      <c r="M172" s="51"/>
      <c r="N172" s="50"/>
      <c r="O172" s="37">
        <v>25</v>
      </c>
      <c r="P172" s="51"/>
      <c r="Q172" s="50"/>
      <c r="R172" s="37">
        <v>33</v>
      </c>
      <c r="S172" s="51"/>
      <c r="T172" s="50"/>
      <c r="U172" s="37">
        <v>42</v>
      </c>
      <c r="V172" s="51"/>
      <c r="W172" s="50"/>
      <c r="X172" s="37">
        <v>50</v>
      </c>
      <c r="Y172" s="51"/>
      <c r="Z172" s="50"/>
      <c r="AA172" s="37">
        <v>25</v>
      </c>
      <c r="AB172" s="51"/>
      <c r="AC172" s="50"/>
      <c r="AD172" s="37">
        <v>30</v>
      </c>
      <c r="AE172" s="51"/>
      <c r="AF172" s="50"/>
      <c r="AG172" s="37">
        <v>33</v>
      </c>
      <c r="AH172" s="51"/>
      <c r="AI172" s="21"/>
      <c r="AJ172" s="22">
        <v>50</v>
      </c>
      <c r="AK172" s="23"/>
      <c r="AL172" s="21"/>
      <c r="AM172" s="22">
        <v>92</v>
      </c>
      <c r="AN172" s="23"/>
      <c r="AO172" s="21"/>
      <c r="AP172" s="22"/>
      <c r="AQ172" s="23"/>
    </row>
    <row r="173" spans="3:43" ht="17.100000000000001" customHeight="1" x14ac:dyDescent="0.2">
      <c r="C173" s="327"/>
      <c r="D173" s="54" t="s">
        <v>341</v>
      </c>
      <c r="E173" s="240" t="s">
        <v>260</v>
      </c>
      <c r="F173" s="354"/>
      <c r="G173" s="354"/>
      <c r="H173" s="37">
        <v>2</v>
      </c>
      <c r="I173" s="26"/>
      <c r="J173" s="27">
        <v>8</v>
      </c>
      <c r="K173" s="37">
        <v>2</v>
      </c>
      <c r="L173" s="26"/>
      <c r="M173" s="27">
        <v>17</v>
      </c>
      <c r="N173" s="37">
        <v>4</v>
      </c>
      <c r="O173" s="26"/>
      <c r="P173" s="27">
        <v>4</v>
      </c>
      <c r="Q173" s="37">
        <v>4</v>
      </c>
      <c r="R173" s="26"/>
      <c r="S173" s="27">
        <v>4</v>
      </c>
      <c r="T173" s="37">
        <v>6</v>
      </c>
      <c r="U173" s="26"/>
      <c r="V173" s="27">
        <v>6</v>
      </c>
      <c r="W173" s="37">
        <v>7</v>
      </c>
      <c r="X173" s="26"/>
      <c r="Y173" s="27">
        <v>7</v>
      </c>
      <c r="Z173" s="37">
        <v>7</v>
      </c>
      <c r="AA173" s="26"/>
      <c r="AB173" s="27">
        <v>7</v>
      </c>
      <c r="AC173" s="37">
        <v>9</v>
      </c>
      <c r="AD173" s="26"/>
      <c r="AE173" s="27">
        <v>9</v>
      </c>
      <c r="AF173" s="37">
        <v>11</v>
      </c>
      <c r="AG173" s="26"/>
      <c r="AH173" s="27">
        <v>11</v>
      </c>
      <c r="AI173" s="28">
        <v>54</v>
      </c>
      <c r="AJ173" s="29"/>
      <c r="AK173" s="30">
        <v>54</v>
      </c>
      <c r="AL173" s="28">
        <v>58</v>
      </c>
      <c r="AM173" s="29"/>
      <c r="AN173" s="30">
        <v>58</v>
      </c>
      <c r="AO173" s="28"/>
      <c r="AP173" s="29"/>
      <c r="AQ173" s="30"/>
    </row>
    <row r="174" spans="3:43" ht="17.100000000000001" customHeight="1" x14ac:dyDescent="0.2">
      <c r="C174" s="328"/>
      <c r="D174" s="77"/>
      <c r="E174" s="76"/>
      <c r="F174" s="355"/>
      <c r="G174" s="355"/>
      <c r="H174" s="57"/>
      <c r="I174" s="32">
        <v>2</v>
      </c>
      <c r="J174" s="33"/>
      <c r="K174" s="57"/>
      <c r="L174" s="32">
        <v>2</v>
      </c>
      <c r="M174" s="33"/>
      <c r="N174" s="57"/>
      <c r="O174" s="32">
        <v>4</v>
      </c>
      <c r="P174" s="33"/>
      <c r="Q174" s="57"/>
      <c r="R174" s="32">
        <v>4</v>
      </c>
      <c r="S174" s="33"/>
      <c r="T174" s="57"/>
      <c r="U174" s="32">
        <v>6</v>
      </c>
      <c r="V174" s="33"/>
      <c r="W174" s="57"/>
      <c r="X174" s="32">
        <v>7</v>
      </c>
      <c r="Y174" s="33"/>
      <c r="Z174" s="57"/>
      <c r="AA174" s="32">
        <v>7</v>
      </c>
      <c r="AB174" s="33"/>
      <c r="AC174" s="57"/>
      <c r="AD174" s="32">
        <v>9</v>
      </c>
      <c r="AE174" s="33"/>
      <c r="AF174" s="57"/>
      <c r="AG174" s="32">
        <v>11</v>
      </c>
      <c r="AH174" s="33"/>
      <c r="AI174" s="34"/>
      <c r="AJ174" s="35">
        <v>54</v>
      </c>
      <c r="AK174" s="36"/>
      <c r="AL174" s="34"/>
      <c r="AM174" s="35">
        <v>58</v>
      </c>
      <c r="AN174" s="36"/>
      <c r="AO174" s="34"/>
      <c r="AP174" s="35"/>
      <c r="AQ174" s="36"/>
    </row>
    <row r="175" spans="3:43" ht="16.5" customHeight="1" x14ac:dyDescent="0.2">
      <c r="C175" s="326">
        <v>5</v>
      </c>
      <c r="D175" s="74"/>
      <c r="E175" s="84" t="s">
        <v>6</v>
      </c>
      <c r="F175" s="353">
        <v>353558000</v>
      </c>
      <c r="G175" s="353">
        <v>532377600</v>
      </c>
      <c r="H175" s="50"/>
      <c r="I175" s="37">
        <v>8</v>
      </c>
      <c r="J175" s="51"/>
      <c r="K175" s="50"/>
      <c r="L175" s="37">
        <v>17</v>
      </c>
      <c r="M175" s="51"/>
      <c r="N175" s="50"/>
      <c r="O175" s="37">
        <v>25</v>
      </c>
      <c r="P175" s="51"/>
      <c r="Q175" s="50"/>
      <c r="R175" s="37">
        <v>33</v>
      </c>
      <c r="S175" s="51"/>
      <c r="T175" s="50"/>
      <c r="U175" s="37">
        <v>42</v>
      </c>
      <c r="V175" s="51"/>
      <c r="W175" s="50"/>
      <c r="X175" s="37">
        <v>50</v>
      </c>
      <c r="Y175" s="51"/>
      <c r="Z175" s="50"/>
      <c r="AA175" s="37">
        <v>58</v>
      </c>
      <c r="AB175" s="51"/>
      <c r="AC175" s="50"/>
      <c r="AD175" s="37">
        <v>67</v>
      </c>
      <c r="AE175" s="51"/>
      <c r="AF175" s="50"/>
      <c r="AG175" s="37">
        <v>75</v>
      </c>
      <c r="AH175" s="51"/>
      <c r="AI175" s="21"/>
      <c r="AJ175" s="22">
        <v>83</v>
      </c>
      <c r="AK175" s="23"/>
      <c r="AL175" s="21"/>
      <c r="AM175" s="22">
        <v>92</v>
      </c>
      <c r="AN175" s="23"/>
      <c r="AO175" s="21"/>
      <c r="AP175" s="22"/>
      <c r="AQ175" s="23"/>
    </row>
    <row r="176" spans="3:43" ht="17.100000000000001" customHeight="1" x14ac:dyDescent="0.2">
      <c r="C176" s="327"/>
      <c r="D176" s="54" t="s">
        <v>342</v>
      </c>
      <c r="E176" s="240" t="s">
        <v>262</v>
      </c>
      <c r="F176" s="354"/>
      <c r="G176" s="354"/>
      <c r="H176" s="37">
        <v>4</v>
      </c>
      <c r="I176" s="26"/>
      <c r="J176" s="27">
        <v>4</v>
      </c>
      <c r="K176" s="37">
        <v>9</v>
      </c>
      <c r="L176" s="26"/>
      <c r="M176" s="27">
        <v>17</v>
      </c>
      <c r="N176" s="37">
        <v>19</v>
      </c>
      <c r="O176" s="26"/>
      <c r="P176" s="27">
        <v>25</v>
      </c>
      <c r="Q176" s="37">
        <v>21</v>
      </c>
      <c r="R176" s="26"/>
      <c r="S176" s="27">
        <v>21</v>
      </c>
      <c r="T176" s="37">
        <v>28</v>
      </c>
      <c r="U176" s="26"/>
      <c r="V176" s="27">
        <v>28</v>
      </c>
      <c r="W176" s="37">
        <v>31</v>
      </c>
      <c r="X176" s="26"/>
      <c r="Y176" s="27">
        <v>31</v>
      </c>
      <c r="Z176" s="37">
        <v>38</v>
      </c>
      <c r="AA176" s="26"/>
      <c r="AB176" s="27">
        <v>38</v>
      </c>
      <c r="AC176" s="37">
        <v>48</v>
      </c>
      <c r="AD176" s="26"/>
      <c r="AE176" s="27">
        <v>48</v>
      </c>
      <c r="AF176" s="37">
        <v>57</v>
      </c>
      <c r="AG176" s="26"/>
      <c r="AH176" s="27">
        <v>57</v>
      </c>
      <c r="AI176" s="28">
        <v>52</v>
      </c>
      <c r="AJ176" s="29"/>
      <c r="AK176" s="30">
        <v>52</v>
      </c>
      <c r="AL176" s="28">
        <v>84</v>
      </c>
      <c r="AM176" s="29"/>
      <c r="AN176" s="30">
        <v>84</v>
      </c>
      <c r="AO176" s="28"/>
      <c r="AP176" s="29"/>
      <c r="AQ176" s="30"/>
    </row>
    <row r="177" spans="1:43" ht="17.100000000000001" customHeight="1" x14ac:dyDescent="0.2">
      <c r="C177" s="328"/>
      <c r="D177" s="77"/>
      <c r="E177" s="240" t="s">
        <v>263</v>
      </c>
      <c r="F177" s="355"/>
      <c r="G177" s="355"/>
      <c r="H177" s="57"/>
      <c r="I177" s="32">
        <v>0</v>
      </c>
      <c r="J177" s="33"/>
      <c r="K177" s="57"/>
      <c r="L177" s="32">
        <v>9</v>
      </c>
      <c r="M177" s="33"/>
      <c r="N177" s="57"/>
      <c r="O177" s="32">
        <v>19</v>
      </c>
      <c r="P177" s="33"/>
      <c r="Q177" s="57"/>
      <c r="R177" s="32">
        <v>21</v>
      </c>
      <c r="S177" s="33"/>
      <c r="T177" s="57"/>
      <c r="U177" s="32">
        <v>28</v>
      </c>
      <c r="V177" s="33"/>
      <c r="W177" s="57"/>
      <c r="X177" s="32">
        <v>31</v>
      </c>
      <c r="Y177" s="33"/>
      <c r="Z177" s="57"/>
      <c r="AA177" s="32">
        <v>38</v>
      </c>
      <c r="AB177" s="33"/>
      <c r="AC177" s="57"/>
      <c r="AD177" s="32">
        <v>48</v>
      </c>
      <c r="AE177" s="33"/>
      <c r="AF177" s="57"/>
      <c r="AG177" s="32">
        <v>57</v>
      </c>
      <c r="AH177" s="33"/>
      <c r="AI177" s="34"/>
      <c r="AJ177" s="35">
        <v>52</v>
      </c>
      <c r="AK177" s="36"/>
      <c r="AL177" s="34"/>
      <c r="AM177" s="35">
        <v>84</v>
      </c>
      <c r="AN177" s="36"/>
      <c r="AO177" s="34"/>
      <c r="AP177" s="35"/>
      <c r="AQ177" s="36"/>
    </row>
    <row r="178" spans="1:43" ht="16.5" customHeight="1" x14ac:dyDescent="0.2">
      <c r="C178" s="326">
        <v>6</v>
      </c>
      <c r="D178" s="74"/>
      <c r="E178" s="84" t="s">
        <v>6</v>
      </c>
      <c r="F178" s="353">
        <v>83422000</v>
      </c>
      <c r="G178" s="353">
        <v>98552000</v>
      </c>
      <c r="H178" s="50"/>
      <c r="I178" s="37">
        <v>8</v>
      </c>
      <c r="J178" s="51"/>
      <c r="K178" s="50"/>
      <c r="L178" s="37">
        <v>17</v>
      </c>
      <c r="M178" s="51"/>
      <c r="N178" s="50"/>
      <c r="O178" s="37">
        <v>25</v>
      </c>
      <c r="P178" s="51"/>
      <c r="Q178" s="50"/>
      <c r="R178" s="37">
        <v>33</v>
      </c>
      <c r="S178" s="51"/>
      <c r="T178" s="50"/>
      <c r="U178" s="37">
        <v>42</v>
      </c>
      <c r="V178" s="51"/>
      <c r="W178" s="50"/>
      <c r="X178" s="37">
        <v>50</v>
      </c>
      <c r="Y178" s="51"/>
      <c r="Z178" s="50"/>
      <c r="AA178" s="37">
        <v>58</v>
      </c>
      <c r="AB178" s="51"/>
      <c r="AC178" s="50"/>
      <c r="AD178" s="37">
        <v>67</v>
      </c>
      <c r="AE178" s="51"/>
      <c r="AF178" s="50"/>
      <c r="AG178" s="37">
        <v>75</v>
      </c>
      <c r="AH178" s="51"/>
      <c r="AI178" s="21"/>
      <c r="AJ178" s="22">
        <v>83</v>
      </c>
      <c r="AK178" s="23"/>
      <c r="AL178" s="21"/>
      <c r="AM178" s="22">
        <v>92</v>
      </c>
      <c r="AN178" s="23"/>
      <c r="AO178" s="21"/>
      <c r="AP178" s="22"/>
      <c r="AQ178" s="23"/>
    </row>
    <row r="179" spans="1:43" ht="17.100000000000001" customHeight="1" x14ac:dyDescent="0.2">
      <c r="C179" s="327"/>
      <c r="D179" s="54" t="s">
        <v>343</v>
      </c>
      <c r="E179" s="240" t="s">
        <v>265</v>
      </c>
      <c r="F179" s="354"/>
      <c r="G179" s="354"/>
      <c r="H179" s="37">
        <v>16</v>
      </c>
      <c r="I179" s="26"/>
      <c r="J179" s="27">
        <v>16</v>
      </c>
      <c r="K179" s="37">
        <v>24</v>
      </c>
      <c r="L179" s="26"/>
      <c r="M179" s="27">
        <v>24</v>
      </c>
      <c r="N179" s="37">
        <v>35</v>
      </c>
      <c r="O179" s="26"/>
      <c r="P179" s="27">
        <v>35</v>
      </c>
      <c r="Q179" s="37">
        <v>64</v>
      </c>
      <c r="R179" s="26"/>
      <c r="S179" s="27">
        <v>64</v>
      </c>
      <c r="T179" s="37">
        <v>64</v>
      </c>
      <c r="U179" s="26"/>
      <c r="V179" s="27">
        <v>64</v>
      </c>
      <c r="W179" s="37">
        <v>65</v>
      </c>
      <c r="X179" s="26"/>
      <c r="Y179" s="27">
        <v>65</v>
      </c>
      <c r="Z179" s="37">
        <v>65</v>
      </c>
      <c r="AA179" s="26"/>
      <c r="AB179" s="27">
        <v>65</v>
      </c>
      <c r="AC179" s="37">
        <v>65</v>
      </c>
      <c r="AD179" s="26"/>
      <c r="AE179" s="27">
        <v>65</v>
      </c>
      <c r="AF179" s="37">
        <v>65</v>
      </c>
      <c r="AG179" s="26"/>
      <c r="AH179" s="27">
        <v>65</v>
      </c>
      <c r="AI179" s="28">
        <v>63</v>
      </c>
      <c r="AJ179" s="29"/>
      <c r="AK179" s="30">
        <v>63</v>
      </c>
      <c r="AL179" s="28">
        <v>88</v>
      </c>
      <c r="AM179" s="29"/>
      <c r="AN179" s="30">
        <v>88</v>
      </c>
      <c r="AO179" s="28"/>
      <c r="AP179" s="29"/>
      <c r="AQ179" s="30"/>
    </row>
    <row r="180" spans="1:43" ht="17.100000000000001" customHeight="1" x14ac:dyDescent="0.2">
      <c r="C180" s="328"/>
      <c r="D180" s="77"/>
      <c r="E180" s="76" t="s">
        <v>266</v>
      </c>
      <c r="F180" s="355"/>
      <c r="G180" s="355"/>
      <c r="H180" s="57"/>
      <c r="I180" s="32">
        <v>16</v>
      </c>
      <c r="J180" s="33"/>
      <c r="K180" s="57"/>
      <c r="L180" s="32">
        <v>24</v>
      </c>
      <c r="M180" s="33"/>
      <c r="N180" s="57"/>
      <c r="O180" s="32">
        <v>35</v>
      </c>
      <c r="P180" s="33"/>
      <c r="Q180" s="57"/>
      <c r="R180" s="32">
        <v>64</v>
      </c>
      <c r="S180" s="33"/>
      <c r="T180" s="57"/>
      <c r="U180" s="32">
        <v>64</v>
      </c>
      <c r="V180" s="33"/>
      <c r="W180" s="57"/>
      <c r="X180" s="32">
        <v>65</v>
      </c>
      <c r="Y180" s="33"/>
      <c r="Z180" s="57"/>
      <c r="AA180" s="32">
        <v>65</v>
      </c>
      <c r="AB180" s="33"/>
      <c r="AC180" s="57"/>
      <c r="AD180" s="32">
        <v>65</v>
      </c>
      <c r="AE180" s="33"/>
      <c r="AF180" s="57"/>
      <c r="AG180" s="32">
        <v>65</v>
      </c>
      <c r="AH180" s="33"/>
      <c r="AI180" s="34"/>
      <c r="AJ180" s="35">
        <v>63</v>
      </c>
      <c r="AK180" s="36"/>
      <c r="AL180" s="34"/>
      <c r="AM180" s="35">
        <v>88</v>
      </c>
      <c r="AN180" s="36"/>
      <c r="AO180" s="34"/>
      <c r="AP180" s="35"/>
      <c r="AQ180" s="36"/>
    </row>
    <row r="181" spans="1:43" ht="16.5" customHeight="1" x14ac:dyDescent="0.2">
      <c r="C181" s="326">
        <v>7</v>
      </c>
      <c r="D181" s="74"/>
      <c r="E181" s="84" t="s">
        <v>6</v>
      </c>
      <c r="F181" s="353">
        <v>212841000</v>
      </c>
      <c r="G181" s="353">
        <v>338727000</v>
      </c>
      <c r="H181" s="50"/>
      <c r="I181" s="37">
        <v>0</v>
      </c>
      <c r="J181" s="51"/>
      <c r="K181" s="50"/>
      <c r="L181" s="37">
        <v>0</v>
      </c>
      <c r="M181" s="51"/>
      <c r="N181" s="50"/>
      <c r="O181" s="37">
        <v>90</v>
      </c>
      <c r="P181" s="51"/>
      <c r="Q181" s="50"/>
      <c r="R181" s="37">
        <v>100</v>
      </c>
      <c r="S181" s="51"/>
      <c r="T181" s="50"/>
      <c r="U181" s="37">
        <v>100</v>
      </c>
      <c r="V181" s="51"/>
      <c r="W181" s="50"/>
      <c r="X181" s="37">
        <v>100</v>
      </c>
      <c r="Y181" s="51"/>
      <c r="Z181" s="50"/>
      <c r="AA181" s="37">
        <v>100</v>
      </c>
      <c r="AB181" s="51"/>
      <c r="AC181" s="50"/>
      <c r="AD181" s="37">
        <v>100</v>
      </c>
      <c r="AE181" s="51"/>
      <c r="AF181" s="50"/>
      <c r="AG181" s="37">
        <v>100</v>
      </c>
      <c r="AH181" s="51"/>
      <c r="AI181" s="21"/>
      <c r="AJ181" s="22">
        <v>100</v>
      </c>
      <c r="AK181" s="23"/>
      <c r="AL181" s="21"/>
      <c r="AM181" s="22">
        <v>100</v>
      </c>
      <c r="AN181" s="23"/>
      <c r="AO181" s="21"/>
      <c r="AP181" s="22"/>
      <c r="AQ181" s="23"/>
    </row>
    <row r="182" spans="1:43" ht="17.100000000000001" customHeight="1" x14ac:dyDescent="0.2">
      <c r="C182" s="327"/>
      <c r="D182" s="54" t="s">
        <v>344</v>
      </c>
      <c r="E182" s="240" t="s">
        <v>290</v>
      </c>
      <c r="F182" s="354"/>
      <c r="G182" s="354"/>
      <c r="H182" s="37">
        <v>0</v>
      </c>
      <c r="I182" s="26"/>
      <c r="J182" s="27">
        <v>0</v>
      </c>
      <c r="K182" s="37">
        <v>0</v>
      </c>
      <c r="L182" s="26"/>
      <c r="M182" s="27">
        <v>0</v>
      </c>
      <c r="N182" s="37">
        <v>0</v>
      </c>
      <c r="O182" s="26"/>
      <c r="P182" s="27">
        <v>0</v>
      </c>
      <c r="Q182" s="37">
        <v>0</v>
      </c>
      <c r="R182" s="26"/>
      <c r="S182" s="27">
        <v>0</v>
      </c>
      <c r="T182" s="37">
        <v>0</v>
      </c>
      <c r="U182" s="26"/>
      <c r="V182" s="27">
        <v>0</v>
      </c>
      <c r="W182" s="37">
        <v>0</v>
      </c>
      <c r="X182" s="26"/>
      <c r="Y182" s="27">
        <v>0</v>
      </c>
      <c r="Z182" s="37">
        <v>11</v>
      </c>
      <c r="AA182" s="26"/>
      <c r="AB182" s="27">
        <v>11</v>
      </c>
      <c r="AC182" s="37">
        <v>91</v>
      </c>
      <c r="AD182" s="26"/>
      <c r="AE182" s="27">
        <v>91</v>
      </c>
      <c r="AF182" s="37">
        <v>91</v>
      </c>
      <c r="AG182" s="26"/>
      <c r="AH182" s="27">
        <v>91</v>
      </c>
      <c r="AI182" s="28">
        <v>57</v>
      </c>
      <c r="AJ182" s="29"/>
      <c r="AK182" s="30">
        <v>57</v>
      </c>
      <c r="AL182" s="28">
        <v>64</v>
      </c>
      <c r="AM182" s="29"/>
      <c r="AN182" s="30">
        <v>64</v>
      </c>
      <c r="AO182" s="28"/>
      <c r="AP182" s="29"/>
      <c r="AQ182" s="30"/>
    </row>
    <row r="183" spans="1:43" ht="17.100000000000001" customHeight="1" x14ac:dyDescent="0.2">
      <c r="B183" s="223"/>
      <c r="C183" s="328"/>
      <c r="D183" s="77"/>
      <c r="E183" s="76" t="s">
        <v>232</v>
      </c>
      <c r="F183" s="355"/>
      <c r="G183" s="355"/>
      <c r="H183" s="57"/>
      <c r="I183" s="32">
        <v>0</v>
      </c>
      <c r="J183" s="33"/>
      <c r="K183" s="57"/>
      <c r="L183" s="32">
        <v>0</v>
      </c>
      <c r="M183" s="33"/>
      <c r="N183" s="57"/>
      <c r="O183" s="32">
        <v>0</v>
      </c>
      <c r="P183" s="33"/>
      <c r="Q183" s="57"/>
      <c r="R183" s="32">
        <v>0</v>
      </c>
      <c r="S183" s="33"/>
      <c r="T183" s="57"/>
      <c r="U183" s="32">
        <v>0</v>
      </c>
      <c r="V183" s="33"/>
      <c r="W183" s="57"/>
      <c r="X183" s="32">
        <v>0</v>
      </c>
      <c r="Y183" s="33"/>
      <c r="Z183" s="57"/>
      <c r="AA183" s="32">
        <v>11</v>
      </c>
      <c r="AB183" s="33"/>
      <c r="AC183" s="57"/>
      <c r="AD183" s="32">
        <v>91</v>
      </c>
      <c r="AE183" s="33"/>
      <c r="AF183" s="57"/>
      <c r="AG183" s="32">
        <v>91</v>
      </c>
      <c r="AH183" s="33"/>
      <c r="AI183" s="241"/>
      <c r="AJ183" s="40">
        <v>57</v>
      </c>
      <c r="AK183" s="242"/>
      <c r="AL183" s="241"/>
      <c r="AM183" s="40">
        <v>64</v>
      </c>
      <c r="AN183" s="242"/>
      <c r="AO183" s="34"/>
      <c r="AP183" s="35"/>
      <c r="AQ183" s="36"/>
    </row>
    <row r="184" spans="1:43" s="243" customFormat="1" ht="39.950000000000003" customHeight="1" x14ac:dyDescent="0.2">
      <c r="A184" s="4"/>
      <c r="B184" s="223"/>
      <c r="C184" s="302"/>
      <c r="D184" s="295" t="s">
        <v>366</v>
      </c>
      <c r="E184" s="62" t="s">
        <v>267</v>
      </c>
      <c r="F184" s="206">
        <f>SUM(F185:F211)</f>
        <v>5226628000</v>
      </c>
      <c r="G184" s="206">
        <f>SUM(G185:G211)</f>
        <v>6061588000</v>
      </c>
      <c r="H184" s="67"/>
      <c r="I184" s="67"/>
      <c r="J184" s="68"/>
      <c r="K184" s="66"/>
      <c r="L184" s="67"/>
      <c r="M184" s="68"/>
      <c r="N184" s="66"/>
      <c r="O184" s="67"/>
      <c r="P184" s="68"/>
      <c r="Q184" s="66"/>
      <c r="R184" s="67"/>
      <c r="S184" s="68"/>
      <c r="T184" s="66"/>
      <c r="U184" s="67"/>
      <c r="V184" s="68"/>
      <c r="W184" s="66"/>
      <c r="X184" s="67"/>
      <c r="Y184" s="68"/>
      <c r="Z184" s="66"/>
      <c r="AA184" s="67"/>
      <c r="AB184" s="68"/>
      <c r="AC184" s="66"/>
      <c r="AD184" s="67"/>
      <c r="AE184" s="68"/>
      <c r="AF184" s="66"/>
      <c r="AG184" s="67"/>
      <c r="AH184" s="68"/>
      <c r="AI184" s="66"/>
      <c r="AJ184" s="67"/>
      <c r="AK184" s="68"/>
      <c r="AL184" s="69"/>
      <c r="AM184" s="70"/>
      <c r="AN184" s="71"/>
      <c r="AO184" s="66"/>
      <c r="AP184" s="67"/>
      <c r="AQ184" s="68"/>
    </row>
    <row r="185" spans="1:43" ht="17.100000000000001" customHeight="1" x14ac:dyDescent="0.2">
      <c r="C185" s="326">
        <v>1</v>
      </c>
      <c r="D185" s="78"/>
      <c r="E185" s="79"/>
      <c r="F185" s="353">
        <v>377830000</v>
      </c>
      <c r="G185" s="353">
        <v>433811000</v>
      </c>
      <c r="H185" s="50"/>
      <c r="I185" s="37">
        <v>0</v>
      </c>
      <c r="J185" s="51"/>
      <c r="K185" s="50"/>
      <c r="L185" s="37">
        <v>0</v>
      </c>
      <c r="M185" s="51"/>
      <c r="N185" s="50"/>
      <c r="O185" s="37">
        <v>0</v>
      </c>
      <c r="P185" s="51"/>
      <c r="Q185" s="50"/>
      <c r="R185" s="37">
        <v>13.78</v>
      </c>
      <c r="S185" s="51"/>
      <c r="T185" s="50"/>
      <c r="U185" s="37">
        <v>13.87</v>
      </c>
      <c r="V185" s="51"/>
      <c r="W185" s="50"/>
      <c r="X185" s="37">
        <v>13.87</v>
      </c>
      <c r="Y185" s="51"/>
      <c r="Z185" s="50"/>
      <c r="AA185" s="37">
        <v>18.55</v>
      </c>
      <c r="AB185" s="51"/>
      <c r="AC185" s="50"/>
      <c r="AD185" s="37">
        <v>30.05</v>
      </c>
      <c r="AE185" s="51"/>
      <c r="AF185" s="50"/>
      <c r="AG185" s="37">
        <v>30.05</v>
      </c>
      <c r="AH185" s="51"/>
      <c r="AI185" s="52"/>
      <c r="AJ185" s="40">
        <v>41</v>
      </c>
      <c r="AK185" s="53"/>
      <c r="AL185" s="52"/>
      <c r="AM185" s="40">
        <v>62.5</v>
      </c>
      <c r="AN185" s="53"/>
      <c r="AO185" s="52"/>
      <c r="AP185" s="40"/>
      <c r="AQ185" s="53"/>
    </row>
    <row r="186" spans="1:43" ht="17.100000000000001" customHeight="1" x14ac:dyDescent="0.2">
      <c r="C186" s="327"/>
      <c r="D186" s="54" t="s">
        <v>345</v>
      </c>
      <c r="E186" s="76" t="s">
        <v>268</v>
      </c>
      <c r="F186" s="354"/>
      <c r="G186" s="354"/>
      <c r="H186" s="37">
        <v>0</v>
      </c>
      <c r="I186" s="26"/>
      <c r="J186" s="27">
        <v>0</v>
      </c>
      <c r="K186" s="37">
        <v>0</v>
      </c>
      <c r="L186" s="26"/>
      <c r="M186" s="27">
        <v>0</v>
      </c>
      <c r="N186" s="37">
        <v>0</v>
      </c>
      <c r="O186" s="26"/>
      <c r="P186" s="27">
        <v>0</v>
      </c>
      <c r="Q186" s="37">
        <v>13.78</v>
      </c>
      <c r="R186" s="26"/>
      <c r="S186" s="27">
        <v>13.78</v>
      </c>
      <c r="T186" s="37">
        <v>13.87</v>
      </c>
      <c r="U186" s="26"/>
      <c r="V186" s="27">
        <v>13.87</v>
      </c>
      <c r="W186" s="37">
        <v>13.87</v>
      </c>
      <c r="X186" s="26"/>
      <c r="Y186" s="27">
        <v>13.87</v>
      </c>
      <c r="Z186" s="37">
        <v>18.55</v>
      </c>
      <c r="AA186" s="26"/>
      <c r="AB186" s="27">
        <v>18.55</v>
      </c>
      <c r="AC186" s="37">
        <v>30.05</v>
      </c>
      <c r="AD186" s="26"/>
      <c r="AE186" s="27">
        <v>30.05</v>
      </c>
      <c r="AF186" s="37">
        <v>30.05</v>
      </c>
      <c r="AG186" s="26"/>
      <c r="AH186" s="27">
        <v>30.05</v>
      </c>
      <c r="AI186" s="28">
        <v>41</v>
      </c>
      <c r="AJ186" s="29"/>
      <c r="AK186" s="30">
        <v>41</v>
      </c>
      <c r="AL186" s="28">
        <v>62.5</v>
      </c>
      <c r="AM186" s="29"/>
      <c r="AN186" s="30">
        <v>62.5</v>
      </c>
      <c r="AO186" s="28"/>
      <c r="AP186" s="29"/>
      <c r="AQ186" s="30"/>
    </row>
    <row r="187" spans="1:43" ht="17.100000000000001" customHeight="1" x14ac:dyDescent="0.2">
      <c r="C187" s="328"/>
      <c r="D187" s="72" t="s">
        <v>31</v>
      </c>
      <c r="E187" s="80"/>
      <c r="F187" s="355"/>
      <c r="G187" s="355"/>
      <c r="H187" s="57"/>
      <c r="I187" s="32">
        <v>0</v>
      </c>
      <c r="J187" s="33"/>
      <c r="K187" s="57"/>
      <c r="L187" s="32">
        <v>0</v>
      </c>
      <c r="M187" s="33"/>
      <c r="N187" s="57"/>
      <c r="O187" s="32">
        <v>0</v>
      </c>
      <c r="P187" s="33"/>
      <c r="Q187" s="57"/>
      <c r="R187" s="32">
        <v>13.78</v>
      </c>
      <c r="S187" s="33"/>
      <c r="T187" s="57"/>
      <c r="U187" s="32">
        <v>13.87</v>
      </c>
      <c r="V187" s="33"/>
      <c r="W187" s="57"/>
      <c r="X187" s="32">
        <v>13.87</v>
      </c>
      <c r="Y187" s="33"/>
      <c r="Z187" s="57"/>
      <c r="AA187" s="32">
        <v>18.55</v>
      </c>
      <c r="AB187" s="33"/>
      <c r="AC187" s="57"/>
      <c r="AD187" s="32">
        <v>30.05</v>
      </c>
      <c r="AE187" s="33"/>
      <c r="AF187" s="57"/>
      <c r="AG187" s="32">
        <v>30.05</v>
      </c>
      <c r="AH187" s="33"/>
      <c r="AI187" s="34"/>
      <c r="AJ187" s="35">
        <v>41</v>
      </c>
      <c r="AK187" s="36"/>
      <c r="AL187" s="34"/>
      <c r="AM187" s="35">
        <v>62.5</v>
      </c>
      <c r="AN187" s="36"/>
      <c r="AO187" s="34"/>
      <c r="AP187" s="35"/>
      <c r="AQ187" s="36"/>
    </row>
    <row r="188" spans="1:43" ht="17.100000000000001" customHeight="1" x14ac:dyDescent="0.2">
      <c r="C188" s="326">
        <v>2</v>
      </c>
      <c r="D188" s="78"/>
      <c r="E188" s="79"/>
      <c r="F188" s="353">
        <v>0</v>
      </c>
      <c r="G188" s="353">
        <v>100000000</v>
      </c>
      <c r="H188" s="50"/>
      <c r="I188" s="37">
        <v>0</v>
      </c>
      <c r="J188" s="51"/>
      <c r="K188" s="50"/>
      <c r="L188" s="37">
        <v>0</v>
      </c>
      <c r="M188" s="51"/>
      <c r="N188" s="50"/>
      <c r="O188" s="37">
        <v>0</v>
      </c>
      <c r="P188" s="51"/>
      <c r="Q188" s="50"/>
      <c r="R188" s="37">
        <v>0</v>
      </c>
      <c r="S188" s="51"/>
      <c r="T188" s="50"/>
      <c r="U188" s="37">
        <v>0</v>
      </c>
      <c r="V188" s="51"/>
      <c r="W188" s="50"/>
      <c r="X188" s="37">
        <v>0</v>
      </c>
      <c r="Y188" s="51"/>
      <c r="Z188" s="50"/>
      <c r="AA188" s="37">
        <v>0</v>
      </c>
      <c r="AB188" s="51"/>
      <c r="AC188" s="50"/>
      <c r="AD188" s="37">
        <v>0</v>
      </c>
      <c r="AE188" s="51"/>
      <c r="AF188" s="50"/>
      <c r="AG188" s="37">
        <v>0</v>
      </c>
      <c r="AH188" s="51"/>
      <c r="AI188" s="18"/>
      <c r="AJ188" s="19">
        <v>0</v>
      </c>
      <c r="AK188" s="20"/>
      <c r="AL188" s="21"/>
      <c r="AM188" s="22">
        <v>0</v>
      </c>
      <c r="AN188" s="23"/>
      <c r="AO188" s="18"/>
      <c r="AP188" s="19"/>
      <c r="AQ188" s="20"/>
    </row>
    <row r="189" spans="1:43" ht="17.100000000000001" customHeight="1" x14ac:dyDescent="0.2">
      <c r="C189" s="327"/>
      <c r="D189" s="54" t="s">
        <v>379</v>
      </c>
      <c r="E189" s="240" t="s">
        <v>380</v>
      </c>
      <c r="F189" s="354"/>
      <c r="G189" s="354"/>
      <c r="H189" s="37">
        <v>0</v>
      </c>
      <c r="I189" s="26"/>
      <c r="J189" s="27">
        <v>0</v>
      </c>
      <c r="K189" s="37">
        <v>0</v>
      </c>
      <c r="L189" s="26"/>
      <c r="M189" s="27">
        <v>0</v>
      </c>
      <c r="N189" s="37">
        <v>0</v>
      </c>
      <c r="O189" s="26"/>
      <c r="P189" s="27">
        <v>0</v>
      </c>
      <c r="Q189" s="37">
        <v>0</v>
      </c>
      <c r="R189" s="26"/>
      <c r="S189" s="27">
        <v>0</v>
      </c>
      <c r="T189" s="37">
        <v>0</v>
      </c>
      <c r="U189" s="26"/>
      <c r="V189" s="27">
        <v>0</v>
      </c>
      <c r="W189" s="37">
        <v>0</v>
      </c>
      <c r="X189" s="26"/>
      <c r="Y189" s="27">
        <v>0</v>
      </c>
      <c r="Z189" s="37">
        <v>0</v>
      </c>
      <c r="AA189" s="26"/>
      <c r="AB189" s="27">
        <v>0</v>
      </c>
      <c r="AC189" s="37">
        <v>0</v>
      </c>
      <c r="AD189" s="26"/>
      <c r="AE189" s="27">
        <v>0</v>
      </c>
      <c r="AF189" s="37">
        <v>0</v>
      </c>
      <c r="AG189" s="26"/>
      <c r="AH189" s="27">
        <v>0</v>
      </c>
      <c r="AI189" s="25">
        <v>0</v>
      </c>
      <c r="AJ189" s="26"/>
      <c r="AK189" s="27">
        <v>0</v>
      </c>
      <c r="AL189" s="28">
        <v>0</v>
      </c>
      <c r="AM189" s="29"/>
      <c r="AN189" s="30">
        <v>0</v>
      </c>
      <c r="AO189" s="25"/>
      <c r="AP189" s="26"/>
      <c r="AQ189" s="27"/>
    </row>
    <row r="190" spans="1:43" ht="17.100000000000001" customHeight="1" x14ac:dyDescent="0.2">
      <c r="C190" s="328"/>
      <c r="D190" s="72" t="s">
        <v>31</v>
      </c>
      <c r="E190" s="236" t="s">
        <v>381</v>
      </c>
      <c r="F190" s="355"/>
      <c r="G190" s="355"/>
      <c r="H190" s="57"/>
      <c r="I190" s="32">
        <v>0</v>
      </c>
      <c r="J190" s="33"/>
      <c r="K190" s="57"/>
      <c r="L190" s="32">
        <v>0</v>
      </c>
      <c r="M190" s="33"/>
      <c r="N190" s="57"/>
      <c r="O190" s="32">
        <v>0</v>
      </c>
      <c r="P190" s="33"/>
      <c r="Q190" s="57"/>
      <c r="R190" s="32">
        <v>0</v>
      </c>
      <c r="S190" s="33"/>
      <c r="T190" s="57"/>
      <c r="U190" s="32">
        <v>0</v>
      </c>
      <c r="V190" s="33"/>
      <c r="W190" s="57"/>
      <c r="X190" s="32">
        <v>0</v>
      </c>
      <c r="Y190" s="33"/>
      <c r="Z190" s="57"/>
      <c r="AA190" s="32">
        <v>0</v>
      </c>
      <c r="AB190" s="33"/>
      <c r="AC190" s="57"/>
      <c r="AD190" s="32">
        <v>0</v>
      </c>
      <c r="AE190" s="33"/>
      <c r="AF190" s="57"/>
      <c r="AG190" s="32">
        <v>0</v>
      </c>
      <c r="AH190" s="33"/>
      <c r="AI190" s="31"/>
      <c r="AJ190" s="32">
        <v>0</v>
      </c>
      <c r="AK190" s="33"/>
      <c r="AL190" s="34"/>
      <c r="AM190" s="35">
        <v>0</v>
      </c>
      <c r="AN190" s="36"/>
      <c r="AO190" s="31"/>
      <c r="AP190" s="32"/>
      <c r="AQ190" s="33"/>
    </row>
    <row r="191" spans="1:43" s="87" customFormat="1" ht="17.100000000000001" customHeight="1" x14ac:dyDescent="0.2">
      <c r="C191" s="326">
        <v>3</v>
      </c>
      <c r="D191" s="24"/>
      <c r="E191" s="76"/>
      <c r="F191" s="353">
        <v>70000000</v>
      </c>
      <c r="G191" s="353">
        <v>90000000</v>
      </c>
      <c r="H191" s="50"/>
      <c r="I191" s="37">
        <v>8</v>
      </c>
      <c r="J191" s="51"/>
      <c r="K191" s="50"/>
      <c r="L191" s="37">
        <v>16</v>
      </c>
      <c r="M191" s="51"/>
      <c r="N191" s="50"/>
      <c r="O191" s="37">
        <v>16</v>
      </c>
      <c r="P191" s="51"/>
      <c r="Q191" s="50"/>
      <c r="R191" s="37">
        <v>32</v>
      </c>
      <c r="S191" s="51"/>
      <c r="T191" s="50"/>
      <c r="U191" s="37">
        <v>40</v>
      </c>
      <c r="V191" s="51"/>
      <c r="W191" s="50"/>
      <c r="X191" s="37">
        <v>48</v>
      </c>
      <c r="Y191" s="51"/>
      <c r="Z191" s="50"/>
      <c r="AA191" s="37">
        <v>56</v>
      </c>
      <c r="AB191" s="51"/>
      <c r="AC191" s="50"/>
      <c r="AD191" s="37">
        <v>64</v>
      </c>
      <c r="AE191" s="51"/>
      <c r="AF191" s="50"/>
      <c r="AG191" s="37">
        <v>72</v>
      </c>
      <c r="AH191" s="51"/>
      <c r="AI191" s="21"/>
      <c r="AJ191" s="22">
        <v>80</v>
      </c>
      <c r="AK191" s="23"/>
      <c r="AL191" s="21"/>
      <c r="AM191" s="22">
        <v>88</v>
      </c>
      <c r="AN191" s="23"/>
      <c r="AO191" s="18"/>
      <c r="AP191" s="19"/>
      <c r="AQ191" s="20"/>
    </row>
    <row r="192" spans="1:43" s="87" customFormat="1" ht="17.100000000000001" customHeight="1" x14ac:dyDescent="0.2">
      <c r="C192" s="327"/>
      <c r="D192" s="54" t="s">
        <v>346</v>
      </c>
      <c r="E192" s="76" t="s">
        <v>269</v>
      </c>
      <c r="F192" s="354"/>
      <c r="G192" s="354"/>
      <c r="H192" s="37">
        <v>0</v>
      </c>
      <c r="I192" s="26"/>
      <c r="J192" s="27">
        <v>0</v>
      </c>
      <c r="K192" s="37">
        <v>0</v>
      </c>
      <c r="L192" s="26"/>
      <c r="M192" s="27">
        <v>0</v>
      </c>
      <c r="N192" s="37">
        <v>0</v>
      </c>
      <c r="O192" s="26"/>
      <c r="P192" s="27">
        <v>0</v>
      </c>
      <c r="Q192" s="37">
        <v>47</v>
      </c>
      <c r="R192" s="26"/>
      <c r="S192" s="27">
        <v>0</v>
      </c>
      <c r="T192" s="37">
        <v>0</v>
      </c>
      <c r="U192" s="26"/>
      <c r="V192" s="27">
        <v>0</v>
      </c>
      <c r="W192" s="37">
        <v>48</v>
      </c>
      <c r="X192" s="26"/>
      <c r="Y192" s="27">
        <v>0</v>
      </c>
      <c r="Z192" s="37">
        <v>48</v>
      </c>
      <c r="AA192" s="26"/>
      <c r="AB192" s="27">
        <v>0</v>
      </c>
      <c r="AC192" s="37">
        <v>48</v>
      </c>
      <c r="AD192" s="26"/>
      <c r="AE192" s="27">
        <v>0</v>
      </c>
      <c r="AF192" s="37">
        <v>48</v>
      </c>
      <c r="AG192" s="26"/>
      <c r="AH192" s="27">
        <v>0</v>
      </c>
      <c r="AI192" s="28">
        <v>49</v>
      </c>
      <c r="AJ192" s="29"/>
      <c r="AK192" s="30">
        <v>49</v>
      </c>
      <c r="AL192" s="28">
        <v>81</v>
      </c>
      <c r="AM192" s="29"/>
      <c r="AN192" s="30">
        <v>0</v>
      </c>
      <c r="AO192" s="25"/>
      <c r="AP192" s="26"/>
      <c r="AQ192" s="27"/>
    </row>
    <row r="193" spans="1:43" s="292" customFormat="1" ht="17.100000000000001" customHeight="1" x14ac:dyDescent="0.2">
      <c r="A193" s="87"/>
      <c r="B193" s="303"/>
      <c r="C193" s="328"/>
      <c r="D193" s="85"/>
      <c r="E193" s="80"/>
      <c r="F193" s="355"/>
      <c r="G193" s="355"/>
      <c r="H193" s="57"/>
      <c r="I193" s="32">
        <v>0</v>
      </c>
      <c r="J193" s="33"/>
      <c r="K193" s="57"/>
      <c r="L193" s="32">
        <v>0</v>
      </c>
      <c r="M193" s="33"/>
      <c r="N193" s="57"/>
      <c r="O193" s="32">
        <v>0</v>
      </c>
      <c r="P193" s="33"/>
      <c r="Q193" s="57"/>
      <c r="R193" s="32">
        <v>47</v>
      </c>
      <c r="S193" s="33"/>
      <c r="T193" s="57"/>
      <c r="U193" s="32">
        <v>0</v>
      </c>
      <c r="V193" s="33"/>
      <c r="W193" s="57"/>
      <c r="X193" s="32">
        <v>48</v>
      </c>
      <c r="Y193" s="33"/>
      <c r="Z193" s="57"/>
      <c r="AA193" s="32">
        <v>48</v>
      </c>
      <c r="AB193" s="33"/>
      <c r="AC193" s="57"/>
      <c r="AD193" s="32">
        <v>48</v>
      </c>
      <c r="AE193" s="33"/>
      <c r="AF193" s="57"/>
      <c r="AG193" s="32">
        <v>0</v>
      </c>
      <c r="AH193" s="33"/>
      <c r="AI193" s="34"/>
      <c r="AJ193" s="35">
        <v>49</v>
      </c>
      <c r="AK193" s="36"/>
      <c r="AL193" s="34"/>
      <c r="AM193" s="35">
        <v>81</v>
      </c>
      <c r="AN193" s="36"/>
      <c r="AO193" s="31"/>
      <c r="AP193" s="32"/>
      <c r="AQ193" s="33"/>
    </row>
    <row r="194" spans="1:43" ht="17.100000000000001" customHeight="1" x14ac:dyDescent="0.2">
      <c r="C194" s="326">
        <v>4</v>
      </c>
      <c r="D194" s="24"/>
      <c r="E194" s="76"/>
      <c r="F194" s="353">
        <v>1266900000</v>
      </c>
      <c r="G194" s="353">
        <v>1552175000</v>
      </c>
      <c r="H194" s="50"/>
      <c r="I194" s="37">
        <v>3.47</v>
      </c>
      <c r="J194" s="51"/>
      <c r="K194" s="50"/>
      <c r="L194" s="37">
        <v>9.17</v>
      </c>
      <c r="M194" s="51"/>
      <c r="N194" s="50"/>
      <c r="O194" s="37">
        <v>14.65</v>
      </c>
      <c r="P194" s="51"/>
      <c r="Q194" s="50"/>
      <c r="R194" s="37">
        <v>14.65</v>
      </c>
      <c r="S194" s="51"/>
      <c r="T194" s="50"/>
      <c r="U194" s="37">
        <v>30.7</v>
      </c>
      <c r="V194" s="51"/>
      <c r="W194" s="50"/>
      <c r="X194" s="37">
        <v>38.21</v>
      </c>
      <c r="Y194" s="51"/>
      <c r="Z194" s="50"/>
      <c r="AA194" s="37">
        <v>41.47</v>
      </c>
      <c r="AB194" s="51"/>
      <c r="AC194" s="50"/>
      <c r="AD194" s="37">
        <v>52.35</v>
      </c>
      <c r="AE194" s="51"/>
      <c r="AF194" s="50"/>
      <c r="AG194" s="37">
        <v>66.06</v>
      </c>
      <c r="AH194" s="51"/>
      <c r="AI194" s="52"/>
      <c r="AJ194" s="40">
        <v>59.8</v>
      </c>
      <c r="AK194" s="53"/>
      <c r="AL194" s="52"/>
      <c r="AM194" s="40">
        <v>77.3</v>
      </c>
      <c r="AN194" s="53"/>
      <c r="AO194" s="52"/>
      <c r="AP194" s="40"/>
      <c r="AQ194" s="53"/>
    </row>
    <row r="195" spans="1:43" ht="17.100000000000001" customHeight="1" x14ac:dyDescent="0.2">
      <c r="C195" s="327"/>
      <c r="D195" s="54" t="s">
        <v>347</v>
      </c>
      <c r="E195" s="240" t="s">
        <v>271</v>
      </c>
      <c r="F195" s="354"/>
      <c r="G195" s="354"/>
      <c r="H195" s="37">
        <v>3.47</v>
      </c>
      <c r="I195" s="26"/>
      <c r="J195" s="27">
        <v>3.47</v>
      </c>
      <c r="K195" s="37">
        <v>9.17</v>
      </c>
      <c r="L195" s="26"/>
      <c r="M195" s="27">
        <v>9.17</v>
      </c>
      <c r="N195" s="37">
        <v>14.65</v>
      </c>
      <c r="O195" s="26"/>
      <c r="P195" s="27">
        <v>14.65</v>
      </c>
      <c r="Q195" s="37">
        <v>14.65</v>
      </c>
      <c r="R195" s="26"/>
      <c r="S195" s="27">
        <v>14.65</v>
      </c>
      <c r="T195" s="37">
        <v>30.7</v>
      </c>
      <c r="U195" s="26"/>
      <c r="V195" s="27">
        <v>30.7</v>
      </c>
      <c r="W195" s="37">
        <v>38.21</v>
      </c>
      <c r="X195" s="26"/>
      <c r="Y195" s="27">
        <v>38.21</v>
      </c>
      <c r="Z195" s="37">
        <v>41.47</v>
      </c>
      <c r="AA195" s="26"/>
      <c r="AB195" s="27">
        <v>41.47</v>
      </c>
      <c r="AC195" s="37">
        <v>52.35</v>
      </c>
      <c r="AD195" s="26"/>
      <c r="AE195" s="27">
        <v>52.35</v>
      </c>
      <c r="AF195" s="37">
        <v>66.06</v>
      </c>
      <c r="AG195" s="26"/>
      <c r="AH195" s="27">
        <v>66.06</v>
      </c>
      <c r="AI195" s="28">
        <v>59.8</v>
      </c>
      <c r="AJ195" s="29"/>
      <c r="AK195" s="30">
        <v>59.8</v>
      </c>
      <c r="AL195" s="28">
        <v>77.3</v>
      </c>
      <c r="AM195" s="29"/>
      <c r="AN195" s="30">
        <v>77.3</v>
      </c>
      <c r="AO195" s="28"/>
      <c r="AP195" s="29"/>
      <c r="AQ195" s="30"/>
    </row>
    <row r="196" spans="1:43" ht="17.100000000000001" customHeight="1" x14ac:dyDescent="0.2">
      <c r="C196" s="328"/>
      <c r="D196" s="85"/>
      <c r="E196" s="236" t="s">
        <v>272</v>
      </c>
      <c r="F196" s="355"/>
      <c r="G196" s="355"/>
      <c r="H196" s="57"/>
      <c r="I196" s="32">
        <v>3.47</v>
      </c>
      <c r="J196" s="33"/>
      <c r="K196" s="57"/>
      <c r="L196" s="32">
        <v>9.17</v>
      </c>
      <c r="M196" s="33"/>
      <c r="N196" s="57"/>
      <c r="O196" s="32">
        <v>14.65</v>
      </c>
      <c r="P196" s="33"/>
      <c r="Q196" s="57"/>
      <c r="R196" s="32">
        <v>14.65</v>
      </c>
      <c r="S196" s="33"/>
      <c r="T196" s="57"/>
      <c r="U196" s="32">
        <v>30.7</v>
      </c>
      <c r="V196" s="33"/>
      <c r="W196" s="57"/>
      <c r="X196" s="32">
        <v>38.21</v>
      </c>
      <c r="Y196" s="33"/>
      <c r="Z196" s="57"/>
      <c r="AA196" s="32">
        <v>41.47</v>
      </c>
      <c r="AB196" s="33"/>
      <c r="AC196" s="57"/>
      <c r="AD196" s="32">
        <v>52.35</v>
      </c>
      <c r="AE196" s="33"/>
      <c r="AF196" s="57"/>
      <c r="AG196" s="32">
        <v>66.06</v>
      </c>
      <c r="AH196" s="33"/>
      <c r="AI196" s="34"/>
      <c r="AJ196" s="40">
        <v>59.8</v>
      </c>
      <c r="AK196" s="36"/>
      <c r="AL196" s="34"/>
      <c r="AM196" s="35">
        <v>77.3</v>
      </c>
      <c r="AN196" s="36"/>
      <c r="AO196" s="34"/>
      <c r="AP196" s="35"/>
      <c r="AQ196" s="36"/>
    </row>
    <row r="197" spans="1:43" ht="17.100000000000001" customHeight="1" x14ac:dyDescent="0.2">
      <c r="C197" s="326">
        <v>5</v>
      </c>
      <c r="D197" s="24"/>
      <c r="E197" s="76"/>
      <c r="F197" s="353">
        <v>1338300000</v>
      </c>
      <c r="G197" s="353">
        <v>1482004000</v>
      </c>
      <c r="H197" s="50"/>
      <c r="I197" s="37">
        <v>1.76</v>
      </c>
      <c r="J197" s="51"/>
      <c r="K197" s="50"/>
      <c r="L197" s="37">
        <v>6.46</v>
      </c>
      <c r="M197" s="51"/>
      <c r="N197" s="50"/>
      <c r="O197" s="37">
        <v>19.63</v>
      </c>
      <c r="P197" s="51"/>
      <c r="Q197" s="50"/>
      <c r="R197" s="37">
        <v>19.63</v>
      </c>
      <c r="S197" s="51"/>
      <c r="T197" s="50"/>
      <c r="U197" s="37">
        <v>23.29</v>
      </c>
      <c r="V197" s="51"/>
      <c r="W197" s="50"/>
      <c r="X197" s="37">
        <v>25.2</v>
      </c>
      <c r="Y197" s="51"/>
      <c r="Z197" s="50"/>
      <c r="AA197" s="37">
        <v>30.97</v>
      </c>
      <c r="AB197" s="51"/>
      <c r="AC197" s="50"/>
      <c r="AD197" s="37">
        <v>33.9</v>
      </c>
      <c r="AE197" s="51"/>
      <c r="AF197" s="50"/>
      <c r="AG197" s="37">
        <v>40.14</v>
      </c>
      <c r="AH197" s="51"/>
      <c r="AI197" s="21"/>
      <c r="AJ197" s="22">
        <v>41</v>
      </c>
      <c r="AK197" s="23"/>
      <c r="AL197" s="21"/>
      <c r="AM197" s="22">
        <v>56.4</v>
      </c>
      <c r="AN197" s="23"/>
      <c r="AO197" s="21"/>
      <c r="AP197" s="22"/>
      <c r="AQ197" s="23"/>
    </row>
    <row r="198" spans="1:43" ht="17.100000000000001" customHeight="1" x14ac:dyDescent="0.2">
      <c r="C198" s="327"/>
      <c r="D198" s="54" t="s">
        <v>348</v>
      </c>
      <c r="E198" s="76" t="s">
        <v>273</v>
      </c>
      <c r="F198" s="354"/>
      <c r="G198" s="354"/>
      <c r="H198" s="37">
        <v>1.76</v>
      </c>
      <c r="I198" s="26"/>
      <c r="J198" s="27">
        <v>1.76</v>
      </c>
      <c r="K198" s="37">
        <v>6.46</v>
      </c>
      <c r="L198" s="26"/>
      <c r="M198" s="27">
        <v>6.46</v>
      </c>
      <c r="N198" s="37">
        <v>19.63</v>
      </c>
      <c r="O198" s="26"/>
      <c r="P198" s="27">
        <v>19.63</v>
      </c>
      <c r="Q198" s="37">
        <v>19.63</v>
      </c>
      <c r="R198" s="26"/>
      <c r="S198" s="27">
        <v>19.63</v>
      </c>
      <c r="T198" s="37">
        <v>23.29</v>
      </c>
      <c r="U198" s="26"/>
      <c r="V198" s="27">
        <v>23.29</v>
      </c>
      <c r="W198" s="37">
        <v>25.2</v>
      </c>
      <c r="X198" s="26"/>
      <c r="Y198" s="27">
        <v>25.2</v>
      </c>
      <c r="Z198" s="37">
        <v>30.97</v>
      </c>
      <c r="AA198" s="26"/>
      <c r="AB198" s="27">
        <v>30.97</v>
      </c>
      <c r="AC198" s="37">
        <v>33.9</v>
      </c>
      <c r="AD198" s="26"/>
      <c r="AE198" s="27">
        <v>33.9</v>
      </c>
      <c r="AF198" s="37">
        <v>40.14</v>
      </c>
      <c r="AG198" s="26"/>
      <c r="AH198" s="27">
        <v>40.14</v>
      </c>
      <c r="AI198" s="28">
        <v>41</v>
      </c>
      <c r="AJ198" s="29"/>
      <c r="AK198" s="30">
        <v>41</v>
      </c>
      <c r="AL198" s="28">
        <v>56.4</v>
      </c>
      <c r="AM198" s="29"/>
      <c r="AN198" s="30">
        <v>56.4</v>
      </c>
      <c r="AO198" s="28"/>
      <c r="AP198" s="29"/>
      <c r="AQ198" s="30"/>
    </row>
    <row r="199" spans="1:43" ht="17.100000000000001" customHeight="1" x14ac:dyDescent="0.2">
      <c r="C199" s="328"/>
      <c r="D199" s="85"/>
      <c r="E199" s="80"/>
      <c r="F199" s="355"/>
      <c r="G199" s="355"/>
      <c r="H199" s="57"/>
      <c r="I199" s="32">
        <v>1.76</v>
      </c>
      <c r="J199" s="33"/>
      <c r="K199" s="57"/>
      <c r="L199" s="32">
        <v>6.46</v>
      </c>
      <c r="M199" s="33"/>
      <c r="N199" s="57"/>
      <c r="O199" s="32">
        <v>19.63</v>
      </c>
      <c r="P199" s="33"/>
      <c r="Q199" s="57"/>
      <c r="R199" s="32">
        <v>19.63</v>
      </c>
      <c r="S199" s="33"/>
      <c r="T199" s="57"/>
      <c r="U199" s="32">
        <v>23.29</v>
      </c>
      <c r="V199" s="33"/>
      <c r="W199" s="57"/>
      <c r="X199" s="32">
        <v>25.2</v>
      </c>
      <c r="Y199" s="33"/>
      <c r="Z199" s="57"/>
      <c r="AA199" s="32">
        <v>30.97</v>
      </c>
      <c r="AB199" s="33"/>
      <c r="AC199" s="57"/>
      <c r="AD199" s="32">
        <v>33.9</v>
      </c>
      <c r="AE199" s="33"/>
      <c r="AF199" s="57"/>
      <c r="AG199" s="32">
        <v>40.14</v>
      </c>
      <c r="AH199" s="33"/>
      <c r="AI199" s="34"/>
      <c r="AJ199" s="238">
        <v>41</v>
      </c>
      <c r="AK199" s="36"/>
      <c r="AL199" s="34"/>
      <c r="AM199" s="35">
        <v>56.4</v>
      </c>
      <c r="AN199" s="36"/>
      <c r="AO199" s="34"/>
      <c r="AP199" s="35"/>
      <c r="AQ199" s="36"/>
    </row>
    <row r="200" spans="1:43" s="82" customFormat="1" ht="17.100000000000001" customHeight="1" x14ac:dyDescent="0.2">
      <c r="C200" s="326">
        <v>6</v>
      </c>
      <c r="D200" s="74"/>
      <c r="E200" s="84"/>
      <c r="F200" s="353">
        <v>125000000</v>
      </c>
      <c r="G200" s="353">
        <v>90684000</v>
      </c>
      <c r="H200" s="50"/>
      <c r="I200" s="37">
        <v>8</v>
      </c>
      <c r="J200" s="51"/>
      <c r="K200" s="50"/>
      <c r="L200" s="37">
        <v>16</v>
      </c>
      <c r="M200" s="51"/>
      <c r="N200" s="50"/>
      <c r="O200" s="37">
        <v>24</v>
      </c>
      <c r="P200" s="51"/>
      <c r="Q200" s="50"/>
      <c r="R200" s="37">
        <v>32</v>
      </c>
      <c r="S200" s="51"/>
      <c r="T200" s="50"/>
      <c r="U200" s="37">
        <v>40</v>
      </c>
      <c r="V200" s="51"/>
      <c r="W200" s="50"/>
      <c r="X200" s="37">
        <v>48</v>
      </c>
      <c r="Y200" s="51"/>
      <c r="Z200" s="50"/>
      <c r="AA200" s="37">
        <v>56</v>
      </c>
      <c r="AB200" s="51"/>
      <c r="AC200" s="50"/>
      <c r="AD200" s="37">
        <v>64</v>
      </c>
      <c r="AE200" s="51"/>
      <c r="AF200" s="50"/>
      <c r="AG200" s="37">
        <v>72</v>
      </c>
      <c r="AH200" s="51"/>
      <c r="AI200" s="18"/>
      <c r="AJ200" s="19">
        <v>80</v>
      </c>
      <c r="AK200" s="20"/>
      <c r="AL200" s="18"/>
      <c r="AM200" s="19">
        <v>88</v>
      </c>
      <c r="AN200" s="20"/>
      <c r="AO200" s="18"/>
      <c r="AP200" s="19"/>
      <c r="AQ200" s="20"/>
    </row>
    <row r="201" spans="1:43" s="82" customFormat="1" ht="17.100000000000001" customHeight="1" x14ac:dyDescent="0.2">
      <c r="C201" s="327"/>
      <c r="D201" s="54" t="s">
        <v>349</v>
      </c>
      <c r="E201" s="76" t="s">
        <v>274</v>
      </c>
      <c r="F201" s="354"/>
      <c r="G201" s="354"/>
      <c r="H201" s="37">
        <v>0</v>
      </c>
      <c r="I201" s="26"/>
      <c r="J201" s="27">
        <v>0</v>
      </c>
      <c r="K201" s="37">
        <v>5</v>
      </c>
      <c r="L201" s="26"/>
      <c r="M201" s="27">
        <v>0</v>
      </c>
      <c r="N201" s="37">
        <v>5</v>
      </c>
      <c r="O201" s="26"/>
      <c r="P201" s="27">
        <v>0</v>
      </c>
      <c r="Q201" s="37">
        <v>64</v>
      </c>
      <c r="R201" s="26"/>
      <c r="S201" s="27">
        <v>0</v>
      </c>
      <c r="T201" s="37">
        <v>65</v>
      </c>
      <c r="U201" s="26"/>
      <c r="V201" s="27">
        <v>0</v>
      </c>
      <c r="W201" s="37">
        <v>65</v>
      </c>
      <c r="X201" s="26"/>
      <c r="Y201" s="27">
        <v>0</v>
      </c>
      <c r="Z201" s="37">
        <v>65</v>
      </c>
      <c r="AA201" s="26"/>
      <c r="AB201" s="27">
        <v>0</v>
      </c>
      <c r="AC201" s="37">
        <v>67</v>
      </c>
      <c r="AD201" s="26"/>
      <c r="AE201" s="27">
        <v>0</v>
      </c>
      <c r="AF201" s="37">
        <v>67</v>
      </c>
      <c r="AG201" s="26"/>
      <c r="AH201" s="27">
        <v>0</v>
      </c>
      <c r="AI201" s="25">
        <v>92</v>
      </c>
      <c r="AJ201" s="26"/>
      <c r="AK201" s="27">
        <v>0</v>
      </c>
      <c r="AL201" s="25">
        <v>99</v>
      </c>
      <c r="AM201" s="26"/>
      <c r="AN201" s="27">
        <v>0</v>
      </c>
      <c r="AO201" s="25"/>
      <c r="AP201" s="26"/>
      <c r="AQ201" s="27"/>
    </row>
    <row r="202" spans="1:43" s="82" customFormat="1" ht="17.100000000000001" customHeight="1" x14ac:dyDescent="0.2">
      <c r="C202" s="328"/>
      <c r="D202" s="75"/>
      <c r="E202" s="80" t="s">
        <v>6</v>
      </c>
      <c r="F202" s="355"/>
      <c r="G202" s="355"/>
      <c r="H202" s="57"/>
      <c r="I202" s="32">
        <v>0</v>
      </c>
      <c r="J202" s="33"/>
      <c r="K202" s="57"/>
      <c r="L202" s="32">
        <v>5</v>
      </c>
      <c r="M202" s="33"/>
      <c r="N202" s="57"/>
      <c r="O202" s="32">
        <v>5</v>
      </c>
      <c r="P202" s="33"/>
      <c r="Q202" s="57"/>
      <c r="R202" s="32">
        <v>64</v>
      </c>
      <c r="S202" s="33"/>
      <c r="T202" s="57"/>
      <c r="U202" s="32">
        <v>65</v>
      </c>
      <c r="V202" s="33"/>
      <c r="W202" s="57"/>
      <c r="X202" s="32">
        <v>65</v>
      </c>
      <c r="Y202" s="33"/>
      <c r="Z202" s="57"/>
      <c r="AA202" s="32">
        <v>65</v>
      </c>
      <c r="AB202" s="33"/>
      <c r="AC202" s="57"/>
      <c r="AD202" s="32">
        <v>67</v>
      </c>
      <c r="AE202" s="33"/>
      <c r="AF202" s="57"/>
      <c r="AG202" s="32">
        <v>0</v>
      </c>
      <c r="AH202" s="33"/>
      <c r="AI202" s="31"/>
      <c r="AJ202" s="32">
        <v>92</v>
      </c>
      <c r="AK202" s="33"/>
      <c r="AL202" s="31"/>
      <c r="AM202" s="32">
        <v>99</v>
      </c>
      <c r="AN202" s="33"/>
      <c r="AO202" s="31"/>
      <c r="AP202" s="32"/>
      <c r="AQ202" s="33"/>
    </row>
    <row r="203" spans="1:43" s="82" customFormat="1" ht="17.100000000000001" customHeight="1" x14ac:dyDescent="0.2">
      <c r="C203" s="326">
        <v>7</v>
      </c>
      <c r="D203" s="74"/>
      <c r="E203" s="244"/>
      <c r="F203" s="353">
        <v>1297250000</v>
      </c>
      <c r="G203" s="353">
        <v>1575611200</v>
      </c>
      <c r="H203" s="50"/>
      <c r="I203" s="37">
        <v>8</v>
      </c>
      <c r="J203" s="51"/>
      <c r="K203" s="50"/>
      <c r="L203" s="37">
        <v>16</v>
      </c>
      <c r="M203" s="51"/>
      <c r="N203" s="50"/>
      <c r="O203" s="37">
        <v>24</v>
      </c>
      <c r="P203" s="51"/>
      <c r="Q203" s="50"/>
      <c r="R203" s="37">
        <v>32</v>
      </c>
      <c r="S203" s="51"/>
      <c r="T203" s="50"/>
      <c r="U203" s="37">
        <v>40</v>
      </c>
      <c r="V203" s="51"/>
      <c r="W203" s="50"/>
      <c r="X203" s="37">
        <v>48</v>
      </c>
      <c r="Y203" s="51"/>
      <c r="Z203" s="50"/>
      <c r="AA203" s="37">
        <v>56</v>
      </c>
      <c r="AB203" s="51"/>
      <c r="AC203" s="50"/>
      <c r="AD203" s="37">
        <v>64</v>
      </c>
      <c r="AE203" s="51"/>
      <c r="AF203" s="50"/>
      <c r="AG203" s="37">
        <v>72</v>
      </c>
      <c r="AH203" s="51"/>
      <c r="AI203" s="18"/>
      <c r="AJ203" s="19">
        <v>80</v>
      </c>
      <c r="AK203" s="20"/>
      <c r="AL203" s="21"/>
      <c r="AM203" s="22">
        <v>88</v>
      </c>
      <c r="AN203" s="23"/>
      <c r="AO203" s="18"/>
      <c r="AP203" s="19"/>
      <c r="AQ203" s="20"/>
    </row>
    <row r="204" spans="1:43" s="82" customFormat="1" ht="17.100000000000001" customHeight="1" x14ac:dyDescent="0.2">
      <c r="C204" s="327"/>
      <c r="D204" s="54" t="s">
        <v>350</v>
      </c>
      <c r="E204" s="245" t="s">
        <v>291</v>
      </c>
      <c r="F204" s="354"/>
      <c r="G204" s="354"/>
      <c r="H204" s="37">
        <v>5</v>
      </c>
      <c r="I204" s="26"/>
      <c r="J204" s="27">
        <v>0</v>
      </c>
      <c r="K204" s="37">
        <v>9</v>
      </c>
      <c r="L204" s="26"/>
      <c r="M204" s="27">
        <v>0</v>
      </c>
      <c r="N204" s="37">
        <v>15</v>
      </c>
      <c r="O204" s="26"/>
      <c r="P204" s="27">
        <v>0</v>
      </c>
      <c r="Q204" s="37">
        <v>34</v>
      </c>
      <c r="R204" s="26"/>
      <c r="S204" s="27">
        <v>0</v>
      </c>
      <c r="T204" s="37">
        <v>42</v>
      </c>
      <c r="U204" s="26"/>
      <c r="V204" s="27">
        <v>0</v>
      </c>
      <c r="W204" s="37">
        <v>46</v>
      </c>
      <c r="X204" s="26"/>
      <c r="Y204" s="27">
        <v>0</v>
      </c>
      <c r="Z204" s="37">
        <v>72</v>
      </c>
      <c r="AA204" s="26"/>
      <c r="AB204" s="27">
        <v>0</v>
      </c>
      <c r="AC204" s="37">
        <v>77</v>
      </c>
      <c r="AD204" s="26"/>
      <c r="AE204" s="27">
        <v>0</v>
      </c>
      <c r="AF204" s="37">
        <v>82</v>
      </c>
      <c r="AG204" s="26"/>
      <c r="AH204" s="27">
        <v>0</v>
      </c>
      <c r="AI204" s="25">
        <v>71</v>
      </c>
      <c r="AJ204" s="26"/>
      <c r="AK204" s="27">
        <v>0</v>
      </c>
      <c r="AL204" s="28">
        <v>87</v>
      </c>
      <c r="AM204" s="29"/>
      <c r="AN204" s="30">
        <v>0</v>
      </c>
      <c r="AO204" s="25"/>
      <c r="AP204" s="26"/>
      <c r="AQ204" s="27"/>
    </row>
    <row r="205" spans="1:43" s="82" customFormat="1" ht="17.100000000000001" customHeight="1" x14ac:dyDescent="0.2">
      <c r="C205" s="328"/>
      <c r="D205" s="75"/>
      <c r="E205" s="246"/>
      <c r="F205" s="355"/>
      <c r="G205" s="355"/>
      <c r="H205" s="57"/>
      <c r="I205" s="32">
        <v>5</v>
      </c>
      <c r="J205" s="33"/>
      <c r="K205" s="57"/>
      <c r="L205" s="32">
        <v>9</v>
      </c>
      <c r="M205" s="33"/>
      <c r="N205" s="57"/>
      <c r="O205" s="32">
        <v>15</v>
      </c>
      <c r="P205" s="33"/>
      <c r="Q205" s="57"/>
      <c r="R205" s="32">
        <v>34</v>
      </c>
      <c r="S205" s="33"/>
      <c r="T205" s="57"/>
      <c r="U205" s="32">
        <v>42</v>
      </c>
      <c r="V205" s="33"/>
      <c r="W205" s="57"/>
      <c r="X205" s="32">
        <v>46</v>
      </c>
      <c r="Y205" s="33"/>
      <c r="Z205" s="57"/>
      <c r="AA205" s="32">
        <v>72</v>
      </c>
      <c r="AB205" s="33"/>
      <c r="AC205" s="57"/>
      <c r="AD205" s="32">
        <v>77</v>
      </c>
      <c r="AE205" s="33"/>
      <c r="AF205" s="57"/>
      <c r="AG205" s="32">
        <v>0</v>
      </c>
      <c r="AH205" s="33"/>
      <c r="AI205" s="31"/>
      <c r="AJ205" s="32">
        <v>71</v>
      </c>
      <c r="AK205" s="33"/>
      <c r="AL205" s="34"/>
      <c r="AM205" s="35">
        <v>87</v>
      </c>
      <c r="AN205" s="36"/>
      <c r="AO205" s="31"/>
      <c r="AP205" s="32"/>
      <c r="AQ205" s="33"/>
    </row>
    <row r="206" spans="1:43" s="82" customFormat="1" ht="17.100000000000001" customHeight="1" x14ac:dyDescent="0.2">
      <c r="C206" s="326">
        <v>8</v>
      </c>
      <c r="D206" s="74"/>
      <c r="E206" s="244"/>
      <c r="F206" s="353">
        <v>20000000</v>
      </c>
      <c r="G206" s="353">
        <v>15000000</v>
      </c>
      <c r="H206" s="50"/>
      <c r="I206" s="37">
        <v>8</v>
      </c>
      <c r="J206" s="51"/>
      <c r="K206" s="50"/>
      <c r="L206" s="37">
        <v>16</v>
      </c>
      <c r="M206" s="51"/>
      <c r="N206" s="50"/>
      <c r="O206" s="37">
        <v>24</v>
      </c>
      <c r="P206" s="51"/>
      <c r="Q206" s="50"/>
      <c r="R206" s="37">
        <v>32</v>
      </c>
      <c r="S206" s="51"/>
      <c r="T206" s="50"/>
      <c r="U206" s="37">
        <v>40</v>
      </c>
      <c r="V206" s="51"/>
      <c r="W206" s="50"/>
      <c r="X206" s="37">
        <v>48</v>
      </c>
      <c r="Y206" s="51"/>
      <c r="Z206" s="50"/>
      <c r="AA206" s="37">
        <v>56</v>
      </c>
      <c r="AB206" s="51"/>
      <c r="AC206" s="50"/>
      <c r="AD206" s="37">
        <v>64</v>
      </c>
      <c r="AE206" s="51"/>
      <c r="AF206" s="50"/>
      <c r="AG206" s="37">
        <v>72</v>
      </c>
      <c r="AH206" s="51"/>
      <c r="AI206" s="18"/>
      <c r="AJ206" s="19">
        <v>80</v>
      </c>
      <c r="AK206" s="20"/>
      <c r="AL206" s="18"/>
      <c r="AM206" s="19">
        <v>88</v>
      </c>
      <c r="AN206" s="20"/>
      <c r="AO206" s="18"/>
      <c r="AP206" s="19"/>
      <c r="AQ206" s="20"/>
    </row>
    <row r="207" spans="1:43" s="82" customFormat="1" ht="17.100000000000001" customHeight="1" x14ac:dyDescent="0.2">
      <c r="C207" s="327"/>
      <c r="D207" s="54" t="s">
        <v>351</v>
      </c>
      <c r="E207" s="245" t="s">
        <v>276</v>
      </c>
      <c r="F207" s="354"/>
      <c r="G207" s="354"/>
      <c r="H207" s="37">
        <v>0</v>
      </c>
      <c r="I207" s="26"/>
      <c r="J207" s="27">
        <v>0</v>
      </c>
      <c r="K207" s="37">
        <v>0</v>
      </c>
      <c r="L207" s="26"/>
      <c r="M207" s="27">
        <v>0</v>
      </c>
      <c r="N207" s="37">
        <v>5</v>
      </c>
      <c r="O207" s="26"/>
      <c r="P207" s="27">
        <v>0</v>
      </c>
      <c r="Q207" s="37">
        <v>14</v>
      </c>
      <c r="R207" s="26"/>
      <c r="S207" s="27">
        <v>0</v>
      </c>
      <c r="T207" s="37">
        <v>19</v>
      </c>
      <c r="U207" s="26"/>
      <c r="V207" s="27">
        <v>0</v>
      </c>
      <c r="W207" s="37">
        <v>19</v>
      </c>
      <c r="X207" s="26"/>
      <c r="Y207" s="27">
        <v>0</v>
      </c>
      <c r="Z207" s="37">
        <v>30</v>
      </c>
      <c r="AA207" s="26"/>
      <c r="AB207" s="27">
        <v>0</v>
      </c>
      <c r="AC207" s="37">
        <v>40</v>
      </c>
      <c r="AD207" s="26"/>
      <c r="AE207" s="27">
        <v>0</v>
      </c>
      <c r="AF207" s="37">
        <v>44</v>
      </c>
      <c r="AG207" s="26"/>
      <c r="AH207" s="27">
        <v>0</v>
      </c>
      <c r="AI207" s="25">
        <v>66</v>
      </c>
      <c r="AJ207" s="26"/>
      <c r="AK207" s="27">
        <v>0</v>
      </c>
      <c r="AL207" s="25">
        <v>66</v>
      </c>
      <c r="AM207" s="26"/>
      <c r="AN207" s="27">
        <v>0</v>
      </c>
      <c r="AO207" s="25"/>
      <c r="AP207" s="26"/>
      <c r="AQ207" s="27"/>
    </row>
    <row r="208" spans="1:43" s="82" customFormat="1" ht="17.100000000000001" customHeight="1" x14ac:dyDescent="0.2">
      <c r="C208" s="328"/>
      <c r="D208" s="75"/>
      <c r="E208" s="246"/>
      <c r="F208" s="355"/>
      <c r="G208" s="355"/>
      <c r="H208" s="57"/>
      <c r="I208" s="32">
        <v>0</v>
      </c>
      <c r="J208" s="33"/>
      <c r="K208" s="57"/>
      <c r="L208" s="32">
        <v>0</v>
      </c>
      <c r="M208" s="33"/>
      <c r="N208" s="57"/>
      <c r="O208" s="32">
        <v>5</v>
      </c>
      <c r="P208" s="33"/>
      <c r="Q208" s="57"/>
      <c r="R208" s="32">
        <v>14</v>
      </c>
      <c r="S208" s="33"/>
      <c r="T208" s="57"/>
      <c r="U208" s="32">
        <v>19</v>
      </c>
      <c r="V208" s="33"/>
      <c r="W208" s="57"/>
      <c r="X208" s="32">
        <v>19</v>
      </c>
      <c r="Y208" s="33"/>
      <c r="Z208" s="57"/>
      <c r="AA208" s="32">
        <v>30</v>
      </c>
      <c r="AB208" s="33"/>
      <c r="AC208" s="57"/>
      <c r="AD208" s="32">
        <v>40</v>
      </c>
      <c r="AE208" s="33"/>
      <c r="AF208" s="57"/>
      <c r="AG208" s="32">
        <v>0</v>
      </c>
      <c r="AH208" s="33"/>
      <c r="AI208" s="31"/>
      <c r="AJ208" s="32">
        <v>66</v>
      </c>
      <c r="AK208" s="33"/>
      <c r="AL208" s="31"/>
      <c r="AM208" s="32">
        <v>66</v>
      </c>
      <c r="AN208" s="33"/>
      <c r="AO208" s="31"/>
      <c r="AP208" s="32"/>
      <c r="AQ208" s="33"/>
    </row>
    <row r="209" spans="3:44" s="82" customFormat="1" ht="17.100000000000001" customHeight="1" x14ac:dyDescent="0.2">
      <c r="C209" s="326">
        <v>9</v>
      </c>
      <c r="D209" s="74"/>
      <c r="E209" s="84"/>
      <c r="F209" s="353">
        <v>731348000</v>
      </c>
      <c r="G209" s="353">
        <v>722302800</v>
      </c>
      <c r="H209" s="50"/>
      <c r="I209" s="37">
        <v>8</v>
      </c>
      <c r="J209" s="51"/>
      <c r="K209" s="50"/>
      <c r="L209" s="37">
        <v>16</v>
      </c>
      <c r="M209" s="51"/>
      <c r="N209" s="50"/>
      <c r="O209" s="37">
        <v>24</v>
      </c>
      <c r="P209" s="51"/>
      <c r="Q209" s="50"/>
      <c r="R209" s="37">
        <v>32</v>
      </c>
      <c r="S209" s="51"/>
      <c r="T209" s="50"/>
      <c r="U209" s="37">
        <v>40</v>
      </c>
      <c r="V209" s="51"/>
      <c r="W209" s="50"/>
      <c r="X209" s="37">
        <v>48</v>
      </c>
      <c r="Y209" s="51"/>
      <c r="Z209" s="50"/>
      <c r="AA209" s="37">
        <v>56</v>
      </c>
      <c r="AB209" s="51"/>
      <c r="AC209" s="50"/>
      <c r="AD209" s="37">
        <v>64</v>
      </c>
      <c r="AE209" s="51"/>
      <c r="AF209" s="50"/>
      <c r="AG209" s="37">
        <v>72</v>
      </c>
      <c r="AH209" s="51"/>
      <c r="AI209" s="18"/>
      <c r="AJ209" s="19">
        <v>80</v>
      </c>
      <c r="AK209" s="20"/>
      <c r="AL209" s="18"/>
      <c r="AM209" s="19">
        <v>88</v>
      </c>
      <c r="AN209" s="20"/>
      <c r="AO209" s="92"/>
      <c r="AP209" s="86"/>
      <c r="AQ209" s="20"/>
    </row>
    <row r="210" spans="3:44" s="82" customFormat="1" ht="17.100000000000001" customHeight="1" x14ac:dyDescent="0.2">
      <c r="C210" s="327"/>
      <c r="D210" s="54" t="s">
        <v>352</v>
      </c>
      <c r="E210" s="55" t="s">
        <v>277</v>
      </c>
      <c r="F210" s="354"/>
      <c r="G210" s="354"/>
      <c r="H210" s="37">
        <v>0</v>
      </c>
      <c r="I210" s="26"/>
      <c r="J210" s="27">
        <v>0</v>
      </c>
      <c r="K210" s="37">
        <v>11</v>
      </c>
      <c r="L210" s="26"/>
      <c r="M210" s="27">
        <v>0</v>
      </c>
      <c r="N210" s="37">
        <v>12</v>
      </c>
      <c r="O210" s="26"/>
      <c r="P210" s="27">
        <v>0</v>
      </c>
      <c r="Q210" s="37">
        <v>26</v>
      </c>
      <c r="R210" s="26"/>
      <c r="S210" s="27">
        <v>0</v>
      </c>
      <c r="T210" s="37">
        <v>26</v>
      </c>
      <c r="U210" s="26"/>
      <c r="V210" s="27">
        <v>0</v>
      </c>
      <c r="W210" s="37">
        <v>27</v>
      </c>
      <c r="X210" s="26"/>
      <c r="Y210" s="27">
        <v>0</v>
      </c>
      <c r="Z210" s="37">
        <v>48</v>
      </c>
      <c r="AA210" s="26"/>
      <c r="AB210" s="27">
        <v>0</v>
      </c>
      <c r="AC210" s="37">
        <v>50</v>
      </c>
      <c r="AD210" s="26"/>
      <c r="AE210" s="27">
        <v>0</v>
      </c>
      <c r="AF210" s="37">
        <v>50</v>
      </c>
      <c r="AG210" s="26"/>
      <c r="AH210" s="27">
        <v>0</v>
      </c>
      <c r="AI210" s="25">
        <v>64</v>
      </c>
      <c r="AJ210" s="26"/>
      <c r="AK210" s="27">
        <v>0</v>
      </c>
      <c r="AL210" s="25">
        <v>72</v>
      </c>
      <c r="AM210" s="26"/>
      <c r="AN210" s="27">
        <v>0</v>
      </c>
      <c r="AO210" s="94"/>
      <c r="AP210" s="29"/>
      <c r="AQ210" s="96"/>
    </row>
    <row r="211" spans="3:44" s="82" customFormat="1" ht="17.100000000000001" customHeight="1" x14ac:dyDescent="0.2">
      <c r="C211" s="328"/>
      <c r="D211" s="75"/>
      <c r="E211" s="80"/>
      <c r="F211" s="355"/>
      <c r="G211" s="355"/>
      <c r="H211" s="57"/>
      <c r="I211" s="32">
        <v>0</v>
      </c>
      <c r="J211" s="33"/>
      <c r="K211" s="57"/>
      <c r="L211" s="32">
        <v>11</v>
      </c>
      <c r="M211" s="33"/>
      <c r="N211" s="57"/>
      <c r="O211" s="32">
        <v>12</v>
      </c>
      <c r="P211" s="33"/>
      <c r="Q211" s="57"/>
      <c r="R211" s="32">
        <v>26</v>
      </c>
      <c r="S211" s="33"/>
      <c r="T211" s="57"/>
      <c r="U211" s="32">
        <v>26</v>
      </c>
      <c r="V211" s="33"/>
      <c r="W211" s="57"/>
      <c r="X211" s="32">
        <v>27</v>
      </c>
      <c r="Y211" s="33"/>
      <c r="Z211" s="57"/>
      <c r="AA211" s="32">
        <v>48</v>
      </c>
      <c r="AB211" s="33"/>
      <c r="AC211" s="57"/>
      <c r="AD211" s="32">
        <v>50</v>
      </c>
      <c r="AE211" s="33"/>
      <c r="AF211" s="57"/>
      <c r="AG211" s="32">
        <v>0</v>
      </c>
      <c r="AH211" s="33"/>
      <c r="AI211" s="31"/>
      <c r="AJ211" s="32">
        <v>64</v>
      </c>
      <c r="AK211" s="33"/>
      <c r="AL211" s="31"/>
      <c r="AM211" s="32">
        <v>72</v>
      </c>
      <c r="AN211" s="33"/>
      <c r="AO211" s="31"/>
      <c r="AP211" s="97"/>
      <c r="AQ211" s="33"/>
    </row>
    <row r="212" spans="3:44" s="90" customFormat="1" ht="16.5" customHeight="1" x14ac:dyDescent="0.2">
      <c r="C212" s="363" t="s">
        <v>33</v>
      </c>
      <c r="D212" s="364"/>
      <c r="E212" s="365"/>
      <c r="F212" s="209"/>
      <c r="G212" s="309"/>
      <c r="H212" s="18"/>
      <c r="I212" s="86">
        <f>(I17+I20+I23+I26+I29+I32+I35+I38+I41+I44+I47+I50+I53+I56+I59+I62+I65+I68+I71+I74+I78+I81+I84+I87+I90+I93+I96+I99+I102+I105+I108+I111+I114+I117+I120+I123+I126+I129+I132+I135+I138+I141+I144+I147+I150+I153+I156+I159+I163+I166+I169+I172=I175+I178=I181+I185+I191+I194+I197+I200+I203+I206+I209)/66</f>
        <v>0</v>
      </c>
      <c r="J212" s="20"/>
      <c r="K212" s="59"/>
      <c r="L212" s="86">
        <f>(L17+L20+L23+L26+L29+L32+L35+L38+L41+L44+L47+L50+L53+L56+L59+L62+L65+L68+L71+L74+L78+L81+L84+L87+L90+L93+L96+L99+L102+L105+L108+L111+L114+L117+L120+L123+L126+L129+L132+L135+L138+L141+L144+L147+L150+L153+L156+L159+L163+L166+L169+L172=L175+L178=L181+L185+L191+L194+L197+L200+L203+L206+L209)/66</f>
        <v>0</v>
      </c>
      <c r="M212" s="20"/>
      <c r="N212" s="50"/>
      <c r="O212" s="86">
        <f>(O17+O20+O23+O26+O29+O32+O35+O38+O41+O44+O47+O50+O53+O56+O59+O62+O65+O68+O71+O74+O78+O81+O84+O87+O90+O93+O96+O99+O102+O105+O108+O111+O114+O117+O120+O123+O126+O129+O132+O135+O138+O141+O144+O147+O150+O153+O156+O159+O163+O166+O169+O172=O175+O178=O181+O185+O191+O194+O197+O200+O203+O206+O209)/66</f>
        <v>0</v>
      </c>
      <c r="P212" s="51"/>
      <c r="Q212" s="50"/>
      <c r="R212" s="86">
        <f>(R17+R20+R23+R26+R29+R32+R35+R38+R41+R44+R47+R50+R53+R56+R59+R62+R65+R68+R71+R74+R78+R81+R84+R87+R90+R93+R96+R99+R102+R105+R108+R111+R114+R117+R120+R123+R126+R129+R132+R135+R138+R141+R144+R147+R150+R153+R156+R159+R163+R166+R169+R172=R175+R178=R181+R185+R191+R194+R197+R200+R203+R206+R209)/66</f>
        <v>0</v>
      </c>
      <c r="S212" s="51"/>
      <c r="T212" s="50"/>
      <c r="U212" s="86">
        <f>(U17+U20+U23+U26+U29+U32+U35+U38+U41+U44+U47+U50+U53+U56+U59+U62+U65+U68+U71+U74+U78+U81+U84+U87+U90+U93+U96+U99+U102+U105+U108+U111+U114+U117+U120+U123+U126+U129+U132+U135+U138+U141+U144+U147+U150+U153+U156+U159+U163+U166+U169+U172=U175+U178=U181+U185+U191+U194+U197+U200+U203+U206+U209)/66</f>
        <v>0</v>
      </c>
      <c r="V212" s="51"/>
      <c r="W212" s="50"/>
      <c r="X212" s="86">
        <f>(X17+X20+X23+X26+X29+X32+X35+X38+X41+X44+X47+X50+X53+X56+X59+X62+X65+X68+X71+X74+X78+X81+X84+X87+X90+X93+X96+X99+X102+X105+X108+X111+X114+X117+X120+X123+X126+X129+X132+X135+X138+X141+X144+X147+X150+X153+X156+X159+X163+X166+X169+X172=X175+X178=X181+X185+X191+X194+X197+X200+X203+X206+X209)/66</f>
        <v>0</v>
      </c>
      <c r="Y212" s="51"/>
      <c r="Z212" s="50"/>
      <c r="AA212" s="86">
        <f>(AA17+AA20+AA23+AA26+AA29+AA32+AA35+AA38+AA41+AA44+AA47+AA50+AA53+AA56+AA59+AA62+AA65+AA68+AA71+AA74+AA78+AA81+AA84+AA87+AA90+AA93+AA96+AA99+AA102+AA105+AA108+AA111+AA114+AA117+AA120+AA123+AA126+AA129+AA132+AA135+AA138+AA141+AA144+AA147+AA150+AA153+AA156+AA159+AA163+AA166+AA169+AA172=AA175+AA178=AA181+AA185+AA191+AA194+AA197+AA200+AA203+AA206+AA209)/66</f>
        <v>0</v>
      </c>
      <c r="AB212" s="51"/>
      <c r="AC212" s="50"/>
      <c r="AD212" s="86">
        <f>(AD17+AD20+AD23+AD26+AD29+AD32+AD35+AD38+AD41+AD44+AD47+AD50+AD53+AD56+AD59+AD62+AD65+AD68+AD71+AD74+AD78+AD81+AD84+AD87+AD90+AD93+AD96+AD99+AD102+AD105+AD108+AD111+AD114+AD117+AD120+AD123+AD126+AD129+AD132+AD135+AD138+AD141+AD144+AD147+AD150+AD153+AD156+AD159+AD163+AD166+AD169+AD172=AD175+AD178=AD181+AD185+AD191+AD194+AD197+AD200+AD203+AD206+AD209)/66</f>
        <v>0</v>
      </c>
      <c r="AE212" s="51"/>
      <c r="AF212" s="50"/>
      <c r="AG212" s="86">
        <f>(AG17+AG20+AG23+AG26+AG29+AG32+AG35+AG38+AG41+AG44+AG47+AG50+AG53+AG56+AG59+AG62+AG65+AG68+AG71+AG74+AG78+AG81+AG84+AG87+AG90+AG93+AG96+AG99+AG102+AG105+AG108+AG111+AG114+AG117+AG120+AG123+AG126+AG129+AG132+AG135+AG138+AG141+AG144+AG147+AG150+AG153+AG156+AG159+AG163+AG166+AG169+AG172=AG175+AG178=AG181+AG185+AG191+AG194+AG197+AG200+AG203+AG206+AG209)/63</f>
        <v>0</v>
      </c>
      <c r="AH212" s="51"/>
      <c r="AI212" s="92"/>
      <c r="AJ212" s="86">
        <f>(AJ17+AJ20+AJ23+AJ26+AJ29+AJ32+AJ35+AJ38+AJ41+AJ44+AJ47+AJ50+AJ53+AJ56+AJ59+AJ62+AJ65+AJ68+AJ71+AJ74+AJ78+AJ81+AJ84+AJ87+AJ90+AJ93+AJ96+AJ99+AJ102+AJ105+AJ108+AJ111+AJ114+AJ117+AJ120+AJ123+AJ126+AJ129+AJ132+AJ135+AJ138+AJ141+AJ144+AJ147+AJ150+AJ153+AJ156+AJ159+AJ163+AJ166+AJ169+AJ172=AJ175+AJ178=AJ181+AJ185+AJ191+AJ194+AJ197+AJ200+AJ203+AJ206+AJ209)/64</f>
        <v>0</v>
      </c>
      <c r="AK212" s="91"/>
      <c r="AL212" s="88"/>
      <c r="AM212" s="86">
        <f>(AM17+AM20+AM23+AM26+AM29+AM32+AM35+AM38+AM41+AM44+AM47+AM50+AM53+AM56+AM59+AM62+AM65+AM68+AM71+AM74+AM78+AM81+AM84+AM87+AM90+AM93+AM96+AM99+AM102+AM105+AM108+AM111+AM114+AM117+AM120+AM123+AM126+AM129+AM132+AM135+AM138+AM141+AM144+AM147+AM150+AM153+AM156+AM159+AM163+AM166+AM169+AM172=AM175+AM178=AM181+AM185+AM191+AM194+AM197+AM200+AM203+AM206+AM209)/64</f>
        <v>0</v>
      </c>
      <c r="AN212" s="93"/>
      <c r="AO212" s="92"/>
      <c r="AP212" s="86"/>
      <c r="AQ212" s="20"/>
    </row>
    <row r="213" spans="3:44" ht="14.25" customHeight="1" x14ac:dyDescent="0.2">
      <c r="C213" s="366"/>
      <c r="D213" s="367"/>
      <c r="E213" s="368"/>
      <c r="F213" s="129"/>
      <c r="G213" s="128"/>
      <c r="H213" s="293">
        <f>(H18+H21+H24+H27+H30+H33+H36+H39+H42+H45+H48+H51+H54+H57+H60+H63+H66+H69+H72+H75+H79+H82+H85+H88+H91+H94+H97+H100+H103+H106+H109+H112+H115+H118+H121+H124+H127+H130+H133+H136+H139+H142+H145+H148+H151+H154+H157+H160+H164+H167+H170+H173=H176+H179=H182+H186+H192+H195+H198+H201+H204+H207+H210)/66</f>
        <v>0</v>
      </c>
      <c r="I213" s="95"/>
      <c r="J213" s="96">
        <f>(J18+J21+J24+J27+J30+J33+J36+J39+J42+J45+J48+J51+J54+J57+J60+J63+J66+J69+J72+J75+J79+J82+J85+J88+J91+J94+J97+J100+J103+J106+J109+J112+J115+J118+J121+J124+J127+J130+J133+J136+J139+J142+J145+J148+J151+J154+J157+J160+J164+J167+J170+J173+J176+J179+J182+J186+J192+J195+J198+J201+J204+J207+J210)/66</f>
        <v>1.8822727272727273</v>
      </c>
      <c r="K213" s="94">
        <f>(K18+K21+K24+K27+K30+K33+K36+K39+K42+K45+K48+K51+K54+K57+K60+K63+K66+K69+K72+K75+K79+K82+K85+K88+K91+K94+K97+K100+K103+K106+K109+K112+K115+K118+K121+K124+K127+K130+K133+K136+K139+K142+K145+K148+K151+K154+K157+K160+K164+K167+K170+K173=K176+K179=K182+K186+K192+K195+K198+K201+K204+K207+K210)/66</f>
        <v>0</v>
      </c>
      <c r="L213" s="95"/>
      <c r="M213" s="96">
        <f>(M18+M21+M24+M27+M30+M33+M36+M39+M42+M45+M48+M51+M54+M57+M60+M63+M66+M69+M72+M75+M79+M82+M85+M88+M91+M94+M97+M100+M103+M106+M109+M112+M115+M118+M121+M124+M127+M130+M133+M136+M139+M142+M145+M148+M151+M154+M157+M160+M164+M167+M170+M173+M176+M179+M182+M186+M192+M195+M198+M201+M204+M207+M210)/66</f>
        <v>4.7368181818181814</v>
      </c>
      <c r="N213" s="94">
        <f>(N18+N21+N24+N27+N30+N33+N36+N39+N42+N45+N48+N51+N54+N57+N60+N63+N66+N69+N72+N75+N79+N82+N85+N88+N91+N94+N97+N100+N103+N106+N109+N112+N115+N118+N121+N124+N127+N130+N133+N136+N139+N142+N145+N148+N151+N154+N157+N160+N164+N167+N170+N173=N176+N179=N182+N186+N192+N195+N198+N201+N204+N207+N210)/66</f>
        <v>0</v>
      </c>
      <c r="O213" s="26"/>
      <c r="P213" s="96">
        <f>(P18+P21+P24+P27+P30+P33+P36+P39+P42+P45+P48+P51+P54+P57+P60+P63+P66+P69+P72+P75+P79+P82+P85+P88+P91+P94+P97+P100+P103+P106+P109+P112+P115+P118+P121+P124+P127+P130+P133+P136+P139+P142+P145+P148+P151+P154+P157+P160+P164+P167+P170+P173+P176+P179+P182+P186+P192+P195+P198+P201+P204+P207+P210)/66</f>
        <v>12.246666666666666</v>
      </c>
      <c r="Q213" s="94">
        <f>(Q18+Q21+Q24+Q27+Q30+Q33+Q36+Q39+Q42+Q45+Q48+Q51+Q54+Q57+Q60+Q63+Q66+Q69+Q72+Q75+Q79+Q82+Q85+Q88+Q91+Q94+Q97+Q100+Q103+Q106+Q109+Q112+Q115+Q118+Q121+Q124+Q127+Q130+Q133+Q136+Q139+Q142+Q145+Q148+Q151+Q154+Q157+Q160+Q164+Q167+Q170+Q173=Q176+Q179=Q182+Q186+Q192+Q195+Q198+Q201+Q204+Q207+Q210)/66</f>
        <v>0</v>
      </c>
      <c r="R213" s="26"/>
      <c r="S213" s="96">
        <f>(S18+S21+S24+S27+S30+S33+S36+S39+S42+S45+S48+S51+S54+S57+S60+S63+S66+S69+S72+S75+S79+S82+S85+S88+S91+S94+S97+S100+S103+S106+S109+S112+S115+S118+S121+S124+S127+S130+S133+S136+S139+S142+S145+S148+S151+S154+S157+S160+S164+S167+S170+S173+S176+S179+S182+S186+S192+S195+S198+S201+S204+S207+S210)/66</f>
        <v>15.606969696969696</v>
      </c>
      <c r="T213" s="94">
        <f>(T18+T21+T24+T27+T30+T33+T36+T39+T42+T45+T48+T51+T54+T57+T60+T63+T66+T69+T72+T75+T79+T82+T85+T88+T91+T94+T97+T100+T103+T106+T109+T112+T115+T118+T121+T124+T127+T130+T133+T136+T139+T142+T145+T148+T151+T154+T157+T160+T164+T167+T170+T173=T176+T179=T182+T186+T192+T195+T198+T201+T204+T207+T210)/66</f>
        <v>0</v>
      </c>
      <c r="U213" s="26"/>
      <c r="V213" s="96">
        <f>(V18+V21+V24+V27+V30+V33+V36+V39+V42+V45+V48+V51+V54+V57+V60+V63+V66+V69+V72+V75+V79+V82+V85+V88+V91+V94+V97+V100+V103+V106+V109+V112+V115+V118+V121+V124+V127+V130+V133+V136+V139+V142+V145+V148+V151+V154+V157+V160+V164+V167+V170+V173+V176+V179+V182+V186+V192+V195+V198+V201+V204+V207+V210)/66</f>
        <v>19.785757575757575</v>
      </c>
      <c r="W213" s="94">
        <f>(W18+W21+W24+W27+W30+W33+W36+W39+W42+W45+W48+W51+W54+W57+W60+W63+W66+W69+W72+W75+W79+W82+W85+W88+W91+W94+W97+W100+W103+W106+W109+W112+W115+W118+W121+W124+W127+W130+W133+W136+W139+W142+W145+W148+W151+W154+W157+W160+W164+W167+W170+W173=W176+W179=W182+W186+W192+W195+W198+W201+W204+W207+W210)/66</f>
        <v>0</v>
      </c>
      <c r="X213" s="26"/>
      <c r="Y213" s="96">
        <f>(Y18+Y21+Y24+Y27+Y30+Y33+Y36+Y39+Y42+Y45+Y48+Y51+Y54+Y57+Y60+Y63+Y66+Y69+Y72+Y75+Y79+Y82+Y85+Y88+Y91+Y94+Y97+Y100+Y103+Y106+Y109+Y112+Y115+Y118+Y121+Y124+Y127+Y130+Y133+Y136+Y139+Y142+Y145+Y148+Y151+Y154+Y157+Y160+Y164+Y167+Y170+Y173+Y176+Y179+Y182+Y186+Y192+Y195+Y198+Y201+Y204+Y207+Y210)/66</f>
        <v>24.01939393939394</v>
      </c>
      <c r="Z213" s="94">
        <f>(Z18+Z21+Z24+Z27+Z30+Z33+Z36+Z39+Z42+Z45+Z48+Z51+Z54+Z57+Z60+Z63+Z66+Z69+Z72+Z75+Z79+Z82+Z85+Z88+Z91+Z94+Z97+Z100+Z103+Z106+Z109+Z112+Z115+Z118+Z121+Z124+Z127+Z130+Z133+Z136+Z139+Z142+Z145+Z148+Z151+Z154+Z157+Z160+Z164+Z167+Z170+Z173=Z176+Z179=Z182+Z186+Z192+Z195+Z198+Z201+Z204+Z207+Z210)/66</f>
        <v>0</v>
      </c>
      <c r="AA213" s="26"/>
      <c r="AB213" s="96">
        <f>(AB18+AB21+AB24+AB27+AB30+AB33+AB36+AB39+AB42+AB45+AB48+AB51+AB54+AB57+AB60+AB63+AB66+AB69+AB72+AB75+AB79+AB82+AB85+AB88+AB91+AB94+AB97+AB100+AB103+AB106+AB109+AB112+AB115+AB118+AB121+AB124+AB127+AB130+AB133+AB136+AB139+AB142+AB145+AB148+AB151+AB154+AB157+AB160+AB164+AB167+AB170+AB173+AB176+AB179+AB182+AB186+AB192+AB195+AB198+AB201+AB204+AB207+AB210)/66</f>
        <v>29.015000000000001</v>
      </c>
      <c r="AC213" s="94">
        <f>(AC18+AC21+AC24+AC27+AC30+AC33+AC36+AC39+AC42+AC45+AC48+AC51+AC54+AC57+AC60+AC63+AC66+AC69+AC72+AC75+AC79+AC82+AC85+AC88+AC91+AC94+AC97+AC100+AC103+AC106+AC109+AC112+AC115+AC118+AC121+AC124+AC127+AC130+AC133+AC136+AC139+AC142+AC145+AC148+AC151+AC154+AC157+AC160+AC164+AC167+AC170+AC173=AC176+AC179=AC182+AC186+AC192+AC195+AC198+AC201+AC204+AC207+AC210)/66</f>
        <v>0</v>
      </c>
      <c r="AD213" s="26"/>
      <c r="AE213" s="96">
        <f>(AE18+AE21+AE24+AE27+AE30+AE33+AE36+AE39+AE42+AE45+AE48+AE51+AE54+AE57+AE60+AE63+AE66+AE69+AE72+AE75+AE79+AE82+AE85+AE88+AE91+AE94+AE97+AE100+AE103+AE106+AE109+AE112+AE115+AE118+AE121+AE124+AE127+AE130+AE133+AE136+AE139+AE142+AE145+AE148+AE151+AE154+AE157+AE160+AE164+AE167+AE170+AE173+AE176+AE179+AE182+AE186+AE192+AE195+AE198+AE201+AE204+AE207+AE210)/66</f>
        <v>36.42878787878788</v>
      </c>
      <c r="AF213" s="94">
        <f>(AF18+AF21+AF24+AF27+AF30+AF33+AF36+AF39+AF42+AF45+AF48+AF51+AF54+AF57+AF60+AF63+AF66+AF69+AF72+AF75+AF79+AF82+AF85+AF88+AF91+AF94+AF97+AF100+AF103+AF106+AF109+AF112+AF115+AF118+AF121+AF124+AF127+AF130+AF133+AF136+AF139+AF142+AF145+AF148+AF151+AF154+AF157+AF160+AF164+AF167+AF170+AF173=AF176+AF179=AF182+AF186+AF192+AF195+AF198+AF201+AF204+AF207+AF210)/63</f>
        <v>0</v>
      </c>
      <c r="AG213" s="26"/>
      <c r="AH213" s="96">
        <f>(AH18+AH21+AH24+AH27+AH30+AH33+AH36+AH39+AH42+AH45+AH48+AH51+AH54+AH57+AH60+AH63+AH66+AH69+AH72+AH75+AH79+AH82+AH85+AH88+AH91+AH94+AH97+AH100+AH103+AH106+AH109+AH112+AH115+AH118+AH121+AH124+AH127+AH130+AH133+AH136+AH139+AH142+AH145+AH148+AH151+AH154+AH157+AH160+AH164+AH167+AH170+AH173+AH176+AH179+AH182+AH186+AH192+AH195+AH198+AH201+AH204+AH207+AH210)/63</f>
        <v>43.94047619047619</v>
      </c>
      <c r="AI213" s="94">
        <f>(AI18+AI21+AI24+AI27+AI30+AI33+AI36+AI39+AI42+AI45+AI48+AI51+AI54+AI57+AI60+AI63+AI66+AI69+AI72+AI75+AI79+AI82+AI85+AI88+AI91+AI94+AI97+AI100+AI103+AI106+AI109+AI112+AI115+AI118+AI121+AI124+AI127+AI130+AI133+AI136+AI139+AI142+AI145+AI148+AI151+AI154+AI157+AI160+AI164+AI167+AI170+AI173=AI176+AI179=AI182+AI186+AI192+AI195+AI198+AI201+AI204+AI207+AI210)/64</f>
        <v>0</v>
      </c>
      <c r="AJ213" s="26"/>
      <c r="AK213" s="96">
        <f>(AK18+AK21+AK24+AK27+AK30+AK33+AK36+AK39+AK42+AK45+AK48+AK51+AK54+AK57+AK60+AK63+AK66+AK69+AK72+AK75+AK79+AK82+AK85+AK88+AK91+AK94+AK97+AK100+AK103+AK106+AK109+AK112+AK115+AK118+AK121+AK124+AK127+AK130+AK133+AK136+AK139+AK142+AK145+AK148+AK151+AK154+AK157+AK160+AK164+AK167+AK170+AK173+AK176+AK179+AK182+AK186+AK192+AK195+AK198+AK201+AK204+AK207+AK210)/64</f>
        <v>48.325000000000003</v>
      </c>
      <c r="AL213" s="94">
        <f>(AL18+AL21+AL24+AL27+AL30+AL33+AL36+AL39+AL42+AL45+AL48+AL51+AL54+AL57+AL60+AL63+AL66+AL69+AL72+AL75+AL79+AL82+AL85+AL88+AL91+AL94+AL97+AL100+AL103+AL106+AL109+AL112+AL115+AL118+AL121+AL124+AL127+AL130+AL133+AL136+AL139+AL142+AL145+AL148+AL151+AL154+AL157+AL160+AL164+AL167+AL170+AL173=AL176+AL179=AL182+AL186+AL192+AL195+AL198+AL201+AL204+AL207+AL210)/64</f>
        <v>0</v>
      </c>
      <c r="AM213" s="29"/>
      <c r="AN213" s="96">
        <f>(AN18+AN21+AN24+AN27+AN30+AN33+AN36+AN39+AN42+AN45+AN48+AN51+AN54+AN57+AN60+AN63+AN66+AN69+AN72+AN75+AN79+AN82+AN85+AN88+AN91+AN94+AN97+AN100+AN103+AN106+AN109+AN112+AN115+AN118+AN121+AN124+AN127+AN130+AN133+AN136+AN139+AN142+AN145+AN148+AN151+AN154+AN157+AN160+AN164+AN167+AN170+AN173+AN176+AN179+AN182+AN186+AN192+AN195+AN198+AN201+AN204+AN207+AN210)/64</f>
        <v>62.565625000000004</v>
      </c>
      <c r="AO213" s="293"/>
      <c r="AP213" s="29"/>
      <c r="AQ213" s="96"/>
    </row>
    <row r="214" spans="3:44" ht="17.100000000000001" customHeight="1" x14ac:dyDescent="0.2">
      <c r="C214" s="369"/>
      <c r="D214" s="370"/>
      <c r="E214" s="371"/>
      <c r="F214" s="208"/>
      <c r="G214" s="310"/>
      <c r="H214" s="31"/>
      <c r="I214" s="97">
        <f>(I19+I22+I25+I28+I31+I34+I37+I40+I43+I46+I49+I52+I55+I58+I61+I64+I67+I70+I73+I76+I80+I83+I86+I89+I92+I95+I98+I101+I104+I107+I110+I113+I116+I119+I122+I125+I128+I131+I134+I137+I140+I143+I146+I149+I152+I155+I158+I161+I165+I168+I171+I174=I177+I180=I183+I187+I193+I196+I199+I202+I205+I208+I211)/66</f>
        <v>0</v>
      </c>
      <c r="J214" s="33"/>
      <c r="K214" s="57"/>
      <c r="L214" s="97">
        <f>(L19+L22+L25+L28+L31+L34+L37+L40+L43+L46+L49+L52+L55+L58+L61+L64+L67+L70+L73+L76+L80+L83+L86+L89+L92+L95+L98+L101+L104+L107+L110+L113+L116+L119+L122+L125+L128+L131+L134+L137+L140+L143+L146+L149+L152+L155+L158+L161+L165+L168+L171+L174=L177+L180=L183+L187+L193+L196+L199+L202+L205+L208+L211)/66</f>
        <v>0</v>
      </c>
      <c r="M214" s="33"/>
      <c r="N214" s="57"/>
      <c r="O214" s="97">
        <f>(O19+O22+O25+O28+O31+O34+O37+O40+O43+O46+O49+O52+O55+O58+O61+O64+O67+O70+O73+O76+O80+O83+O86+O89+O92+O95+O98+O101+O104+O107+O110+O113+O116+O119+O122+O125+O128+O131+O134+O137+O140+O143+O146+O149+O152+O155+O158+O161+O165+O168+O171+O174=O177+O180=O183+O187+O193+O196+O199+O202+O205+O208+O211)/66</f>
        <v>0</v>
      </c>
      <c r="P214" s="33"/>
      <c r="Q214" s="57"/>
      <c r="R214" s="97">
        <f>(R19+R22+R25+R28+R31+R34+R37+R40+R43+R46+R49+R52+R55+R58+R61+R64+R67+R70+R73+R76+R80+R83+R86+R89+R92+R95+R98+R101+R104+R107+R110+R113+R116+R119+R122+R125+R128+R131+R134+R137+R140+R143+R146+R149+R152+R155+R158+R161+R165+R168+R171+R174=R177+R180=R183+R187+R193+R196+R199+R202+R205+R208+R211)/66</f>
        <v>0</v>
      </c>
      <c r="S214" s="33"/>
      <c r="T214" s="57"/>
      <c r="U214" s="97">
        <f>(U19+U22+U25+U28+U31+U34+U37+U40+U43+U46+U49+U52+U55+U58+U61+U64+U67+U70+U73+U76+U80+U83+U86+U89+U92+U95+U98+U101+U104+U107+U110+U113+U116+U119+U122+U125+U128+U131+U134+U137+U140+U143+U146+U149+U152+U155+U158+U161+U165+U168+U171+U174=U177+U180=U183+U187+U193+U196+U199+U202+U205+U208+U211)/66</f>
        <v>0</v>
      </c>
      <c r="V214" s="33"/>
      <c r="W214" s="57"/>
      <c r="X214" s="97">
        <f>(X19+X22+X25+X28+X31+X34+X37+X40+X43+X46+X49+X52+X55+X58+X61+X64+X67+X70+X73+X76+X80+X83+X86+X89+X92+X95+X98+X101+X104+X107+X110+X113+X116+X119+X122+X125+X128+X131+X134+X137+X140+X143+X146+X149+X152+X155+X158+X161+X165+X168+X171+X174=X177+X180=X183+X187+X193+X196+X199+X202+X205+X208+X211)/66</f>
        <v>0</v>
      </c>
      <c r="Y214" s="33"/>
      <c r="Z214" s="57"/>
      <c r="AA214" s="97">
        <f>(AA19+AA22+AA25+AA28+AA31+AA34+AA37+AA40+AA43+AA46+AA49+AA52+AA55+AA58+AA61+AA64+AA67+AA70+AA73+AA76+AA80+AA83+AA86+AA89+AA92+AA95+AA98+AA101+AA104+AA107+AA110+AA113+AA116+AA119+AA122+AA125+AA128+AA131+AA134+AA137+AA140+AA143+AA146+AA149+AA152+AA155+AA158+AA161+AA165+AA168+AA171+AA174=AA177+AA180=AA183+AA187+AA193+AA196+AA199+AA202+AA205+AA208+AA211)/66</f>
        <v>0</v>
      </c>
      <c r="AB214" s="33"/>
      <c r="AC214" s="57"/>
      <c r="AD214" s="97">
        <f>(AD19+AD22+AD25+AD28+AD31+AD34+AD37+AD40+AD43+AD46+AD49+AD52+AD55+AD58+AD61+AD64+AD67+AD70+AD73+AD76+AD80+AD83+AD86+AD89+AD92+AD95+AD98+AD101+AD104+AD107+AD110+AD113+AD116+AD119+AD122+AD125+AD128+AD131+AD134+AD137+AD140+AD143+AD146+AD149+AD152+AD155+AD158+AD161+AD165+AD168+AD171+AD174=AD177+AD180=AD183+AD187+AD193+AD196+AD199+AD202+AD205+AD208+AD211)/66</f>
        <v>0</v>
      </c>
      <c r="AE214" s="33"/>
      <c r="AF214" s="57"/>
      <c r="AG214" s="97">
        <f>(AG19+AG22+AG25+AG28+AG31+AG34+AG37+AG40+AG43+AG46+AG49+AG52+AG55+AG58+AG61+AG64+AG67+AG70+AG73+AG76+AG80+AG83+AG86+AG89+AG92+AG95+AG98+AG101+AG104+AG107+AG110+AG113+AG116+AG119+AG122+AG125+AG128+AG131+AG134+AG137+AG140+AG143+AG146+AG149+AG152+AG155+AG158+AG161+AG165+AG168+AG171+AG174=AG177+AG180=AG183+AG187+AG193+AG196+AG199+AG202+AG205+AG208+AG211)/63</f>
        <v>0</v>
      </c>
      <c r="AH214" s="33"/>
      <c r="AI214" s="31"/>
      <c r="AJ214" s="97">
        <f>(AJ19+AJ22+AJ25+AJ28+AJ31+AJ34+AJ37+AJ40+AJ43+AJ46+AJ49+AJ52+AJ55+AJ58+AJ61+AJ64+AJ67+AJ70+AJ73+AJ76+AJ80+AJ83+AJ86+AJ89+AJ92+AJ95+AJ98+AJ101+AJ104+AJ107+AJ110+AJ113+AJ116+AJ119+AJ122+AJ125+AJ128+AJ131+AJ134+AJ137+AJ140+AJ143+AJ146+AJ149+AJ152+AJ155+AJ158+AJ161+AJ165+AJ168+AJ171+AJ174=AJ177+AJ180=AJ183+AJ187+AJ193+AJ196+AJ199+AJ202+AJ205+AJ208+AJ211)/64</f>
        <v>0</v>
      </c>
      <c r="AK214" s="33"/>
      <c r="AL214" s="34"/>
      <c r="AM214" s="97">
        <f>(AM19+AM22+AM25+AM28+AM31+AM34+AM37+AM40+AM43+AM46+AM49+AM52+AM55+AM58+AM61+AM64+AM67+AM70+AM73+AM76+AM80+AM83+AM86+AM89+AM92+AM95+AM98+AM101+AM104+AM107+AM110+AM113+AM116+AM119+AM122+AM125+AM128+AM131+AM134+AM137+AM140+AM143+AM146+AM149+AM152+AM155+AM158+AM161+AM165+AM168+AM171+AM174=AM177+AM180=AM183+AM187+AM193+AM196+AM199+AM202+AM205+AM208+AM211)/64</f>
        <v>0</v>
      </c>
      <c r="AN214" s="36"/>
      <c r="AO214" s="31"/>
      <c r="AP214" s="97"/>
      <c r="AQ214" s="33"/>
    </row>
    <row r="215" spans="3:44" ht="17.100000000000001" customHeight="1" x14ac:dyDescent="0.2">
      <c r="C215" s="37"/>
      <c r="D215" s="98"/>
      <c r="E215" s="288"/>
      <c r="F215" s="99"/>
      <c r="G215" s="103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101"/>
      <c r="AM215" s="101"/>
      <c r="AN215" s="101"/>
      <c r="AO215" s="7"/>
      <c r="AP215" s="102"/>
      <c r="AQ215" s="7"/>
      <c r="AR215" s="4"/>
    </row>
    <row r="216" spans="3:44" ht="16.5" customHeight="1" x14ac:dyDescent="0.2">
      <c r="C216" s="37"/>
      <c r="D216" s="98"/>
      <c r="E216" s="288"/>
      <c r="F216" s="103"/>
      <c r="G216" s="103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101"/>
      <c r="AM216" s="101"/>
      <c r="AN216" s="101"/>
      <c r="AO216" s="7"/>
      <c r="AP216" s="7"/>
      <c r="AQ216" s="7"/>
      <c r="AR216" s="4"/>
    </row>
    <row r="217" spans="3:44" ht="17.100000000000001" customHeight="1" x14ac:dyDescent="0.2">
      <c r="C217" s="37"/>
      <c r="D217" s="104"/>
      <c r="E217" s="288"/>
      <c r="F217" s="103"/>
      <c r="G217" s="103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101"/>
      <c r="AM217" s="101"/>
      <c r="AN217" s="101"/>
      <c r="AO217" s="7"/>
      <c r="AP217" s="7"/>
      <c r="AQ217" s="7"/>
      <c r="AR217" s="4"/>
    </row>
    <row r="218" spans="3:44" ht="17.100000000000001" customHeight="1" x14ac:dyDescent="0.2">
      <c r="C218" s="7"/>
      <c r="D218" s="105"/>
      <c r="E218" s="289"/>
      <c r="F218" s="103"/>
      <c r="G218" s="103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101"/>
      <c r="AM218" s="101"/>
      <c r="AN218" s="101"/>
      <c r="AO218" s="7"/>
      <c r="AP218" s="7"/>
      <c r="AQ218" s="7"/>
      <c r="AR218" s="4"/>
    </row>
    <row r="219" spans="3:44" ht="16.5" customHeight="1" x14ac:dyDescent="0.2">
      <c r="C219" s="7"/>
      <c r="D219" s="105"/>
      <c r="E219" s="288"/>
      <c r="F219" s="103"/>
      <c r="G219" s="103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325" t="s">
        <v>388</v>
      </c>
      <c r="AF219" s="325"/>
      <c r="AG219" s="325"/>
      <c r="AH219" s="325"/>
      <c r="AI219" s="325"/>
      <c r="AJ219" s="325"/>
      <c r="AK219" s="325"/>
      <c r="AL219" s="325"/>
      <c r="AM219" s="325"/>
      <c r="AN219" s="101"/>
      <c r="AO219" s="7"/>
      <c r="AP219" s="7"/>
      <c r="AQ219" s="7"/>
      <c r="AR219" s="4"/>
    </row>
    <row r="220" spans="3:44" s="108" customFormat="1" ht="17.100000000000001" customHeight="1" x14ac:dyDescent="0.2">
      <c r="C220" s="7"/>
      <c r="D220" s="37"/>
      <c r="E220" s="290"/>
      <c r="F220" s="100"/>
      <c r="G220" s="100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107"/>
      <c r="AE220" s="325" t="s">
        <v>34</v>
      </c>
      <c r="AF220" s="325"/>
      <c r="AG220" s="325"/>
      <c r="AH220" s="325"/>
      <c r="AI220" s="325"/>
      <c r="AJ220" s="325"/>
      <c r="AK220" s="325"/>
      <c r="AL220" s="325"/>
      <c r="AM220" s="325"/>
      <c r="AN220" s="101"/>
      <c r="AO220" s="7"/>
      <c r="AP220" s="7"/>
      <c r="AQ220" s="7"/>
      <c r="AR220" s="7"/>
    </row>
    <row r="221" spans="3:44" ht="17.100000000000001" customHeight="1" x14ac:dyDescent="0.2">
      <c r="C221" s="7"/>
      <c r="D221" s="109" t="s">
        <v>35</v>
      </c>
      <c r="E221" s="288"/>
      <c r="F221" s="103"/>
      <c r="G221" s="103"/>
      <c r="H221" s="215"/>
      <c r="I221" s="215"/>
      <c r="J221" s="215"/>
      <c r="K221" s="215"/>
      <c r="L221" s="215"/>
      <c r="M221" s="215"/>
      <c r="N221" s="215"/>
      <c r="O221" s="215"/>
      <c r="P221" s="215"/>
      <c r="Q221" s="215"/>
      <c r="R221" s="215"/>
      <c r="S221" s="215"/>
      <c r="T221" s="215"/>
      <c r="U221" s="215"/>
      <c r="V221" s="215"/>
      <c r="W221" s="215"/>
      <c r="X221" s="215"/>
      <c r="Y221" s="215"/>
      <c r="Z221" s="215"/>
      <c r="AA221" s="215"/>
      <c r="AB221" s="215"/>
      <c r="AC221" s="215"/>
      <c r="AD221" s="215"/>
      <c r="AE221" s="210" t="s">
        <v>36</v>
      </c>
      <c r="AF221" s="210"/>
      <c r="AG221" s="210"/>
      <c r="AH221" s="210"/>
      <c r="AI221" s="210"/>
      <c r="AJ221" s="210"/>
      <c r="AK221" s="210"/>
      <c r="AL221" s="111"/>
      <c r="AM221" s="111"/>
      <c r="AN221" s="112"/>
      <c r="AO221" s="222"/>
      <c r="AP221" s="222"/>
      <c r="AQ221" s="222"/>
      <c r="AR221" s="4"/>
    </row>
    <row r="222" spans="3:44" ht="16.5" customHeight="1" x14ac:dyDescent="0.2">
      <c r="C222" s="7"/>
      <c r="D222" s="113" t="s">
        <v>37</v>
      </c>
      <c r="E222" s="288"/>
      <c r="F222" s="103"/>
      <c r="G222" s="103"/>
      <c r="H222" s="215"/>
      <c r="I222" s="215"/>
      <c r="J222" s="215"/>
      <c r="K222" s="215"/>
      <c r="L222" s="215"/>
      <c r="M222" s="215"/>
      <c r="N222" s="215"/>
      <c r="O222" s="215"/>
      <c r="P222" s="215"/>
      <c r="Q222" s="215"/>
      <c r="R222" s="215"/>
      <c r="S222" s="215"/>
      <c r="T222" s="215"/>
      <c r="U222" s="215"/>
      <c r="V222" s="215"/>
      <c r="W222" s="215"/>
      <c r="X222" s="215"/>
      <c r="Y222" s="215"/>
      <c r="Z222" s="215"/>
      <c r="AA222" s="215"/>
      <c r="AB222" s="215"/>
      <c r="AC222" s="215"/>
      <c r="AD222" s="215"/>
      <c r="AE222" s="210"/>
      <c r="AF222" s="210"/>
      <c r="AG222" s="210"/>
      <c r="AH222" s="210"/>
      <c r="AI222" s="210"/>
      <c r="AJ222" s="210"/>
      <c r="AK222" s="210"/>
      <c r="AL222" s="111"/>
      <c r="AM222" s="111"/>
      <c r="AN222" s="112"/>
      <c r="AO222" s="222"/>
      <c r="AP222" s="222"/>
      <c r="AQ222" s="222"/>
      <c r="AR222" s="4"/>
    </row>
    <row r="223" spans="3:44" ht="17.100000000000001" customHeight="1" x14ac:dyDescent="0.2">
      <c r="C223" s="7"/>
      <c r="D223" s="113" t="s">
        <v>38</v>
      </c>
      <c r="E223" s="288"/>
      <c r="F223" s="103"/>
      <c r="G223" s="103"/>
      <c r="H223" s="215"/>
      <c r="I223" s="215"/>
      <c r="J223" s="215"/>
      <c r="K223" s="215"/>
      <c r="L223" s="215"/>
      <c r="M223" s="215"/>
      <c r="N223" s="215"/>
      <c r="O223" s="215"/>
      <c r="P223" s="215"/>
      <c r="Q223" s="215"/>
      <c r="R223" s="215"/>
      <c r="S223" s="215"/>
      <c r="T223" s="215"/>
      <c r="U223" s="215"/>
      <c r="V223" s="215"/>
      <c r="W223" s="215"/>
      <c r="X223" s="215"/>
      <c r="Y223" s="215"/>
      <c r="Z223" s="215"/>
      <c r="AA223" s="215"/>
      <c r="AB223" s="215"/>
      <c r="AC223" s="215"/>
      <c r="AD223" s="215"/>
      <c r="AE223" s="210"/>
      <c r="AF223" s="210"/>
      <c r="AG223" s="210"/>
      <c r="AH223" s="210"/>
      <c r="AI223" s="210"/>
      <c r="AJ223" s="210"/>
      <c r="AK223" s="210"/>
      <c r="AL223" s="111"/>
      <c r="AM223" s="111"/>
      <c r="AN223" s="112"/>
      <c r="AO223" s="222"/>
      <c r="AP223" s="222"/>
      <c r="AQ223" s="222"/>
      <c r="AR223" s="4"/>
    </row>
    <row r="224" spans="3:44" ht="17.100000000000001" customHeight="1" x14ac:dyDescent="0.2">
      <c r="C224" s="7"/>
      <c r="D224" s="113" t="s">
        <v>39</v>
      </c>
      <c r="E224" s="288"/>
      <c r="F224" s="114"/>
      <c r="G224" s="114"/>
      <c r="H224" s="115"/>
      <c r="I224" s="115"/>
      <c r="J224" s="115"/>
      <c r="K224" s="215"/>
      <c r="L224" s="215"/>
      <c r="M224" s="215"/>
      <c r="N224" s="215"/>
      <c r="O224" s="215"/>
      <c r="P224" s="215"/>
      <c r="Q224" s="215"/>
      <c r="R224" s="362"/>
      <c r="S224" s="362"/>
      <c r="T224" s="362"/>
      <c r="U224" s="362"/>
      <c r="V224" s="362"/>
      <c r="W224" s="362"/>
      <c r="X224" s="362"/>
      <c r="Y224" s="215"/>
      <c r="Z224" s="215"/>
      <c r="AA224" s="215"/>
      <c r="AB224" s="215"/>
      <c r="AC224" s="215"/>
      <c r="AD224" s="215"/>
      <c r="AE224" s="210"/>
      <c r="AF224" s="210"/>
      <c r="AG224" s="325"/>
      <c r="AH224" s="325"/>
      <c r="AI224" s="325"/>
      <c r="AJ224" s="325"/>
      <c r="AK224" s="210"/>
      <c r="AL224" s="111"/>
      <c r="AM224" s="111"/>
      <c r="AN224" s="112"/>
      <c r="AO224" s="222"/>
      <c r="AP224" s="222"/>
      <c r="AQ224" s="222"/>
      <c r="AR224" s="4"/>
    </row>
    <row r="225" spans="3:45" ht="17.100000000000001" customHeight="1" x14ac:dyDescent="0.2">
      <c r="C225" s="7"/>
      <c r="D225" s="113" t="s">
        <v>40</v>
      </c>
      <c r="E225" s="288"/>
      <c r="F225" s="103"/>
      <c r="G225" s="103"/>
      <c r="H225" s="215"/>
      <c r="I225" s="215"/>
      <c r="J225" s="215"/>
      <c r="K225" s="215"/>
      <c r="L225" s="215"/>
      <c r="M225" s="215"/>
      <c r="N225" s="215"/>
      <c r="O225" s="215"/>
      <c r="P225" s="215"/>
      <c r="Q225" s="215"/>
      <c r="R225" s="215"/>
      <c r="S225" s="215"/>
      <c r="T225" s="215"/>
      <c r="U225" s="215"/>
      <c r="V225" s="215"/>
      <c r="W225" s="215"/>
      <c r="X225" s="215"/>
      <c r="Y225" s="215"/>
      <c r="Z225" s="215"/>
      <c r="AA225" s="215"/>
      <c r="AB225" s="215"/>
      <c r="AC225" s="215"/>
      <c r="AD225" s="215"/>
      <c r="AE225" s="210"/>
      <c r="AF225" s="210"/>
      <c r="AG225" s="210"/>
      <c r="AH225" s="210"/>
      <c r="AI225" s="210"/>
      <c r="AJ225" s="210"/>
      <c r="AK225" s="211"/>
      <c r="AL225" s="116"/>
      <c r="AM225" s="111"/>
      <c r="AN225" s="112"/>
      <c r="AO225" s="222"/>
      <c r="AP225" s="222"/>
      <c r="AQ225" s="222"/>
      <c r="AR225" s="4"/>
    </row>
    <row r="226" spans="3:45" ht="17.100000000000001" customHeight="1" x14ac:dyDescent="0.2">
      <c r="C226" s="7"/>
      <c r="D226" s="98"/>
      <c r="E226" s="288"/>
      <c r="F226" s="103"/>
      <c r="G226" s="103"/>
      <c r="AE226" s="324" t="s">
        <v>149</v>
      </c>
      <c r="AF226" s="324"/>
      <c r="AG226" s="324"/>
      <c r="AH226" s="324"/>
      <c r="AI226" s="324"/>
      <c r="AJ226" s="324"/>
      <c r="AK226" s="324"/>
      <c r="AL226" s="324"/>
      <c r="AM226" s="111"/>
      <c r="AR226" s="4"/>
    </row>
    <row r="227" spans="3:45" ht="17.100000000000001" customHeight="1" x14ac:dyDescent="0.2">
      <c r="C227" s="7"/>
      <c r="D227" s="98"/>
      <c r="E227" s="288"/>
      <c r="F227" s="103"/>
      <c r="G227" s="103"/>
      <c r="AE227" s="324" t="s">
        <v>150</v>
      </c>
      <c r="AF227" s="324"/>
      <c r="AG227" s="324"/>
      <c r="AH227" s="324"/>
      <c r="AI227" s="324"/>
      <c r="AJ227" s="324"/>
      <c r="AK227" s="324"/>
      <c r="AL227" s="324"/>
      <c r="AM227" s="111"/>
      <c r="AR227" s="4"/>
    </row>
    <row r="228" spans="3:45" ht="17.100000000000001" customHeight="1" x14ac:dyDescent="0.2">
      <c r="C228" s="7"/>
      <c r="D228" s="98"/>
      <c r="E228" s="288"/>
      <c r="F228" s="114"/>
      <c r="G228" s="114"/>
      <c r="H228" s="115"/>
      <c r="I228" s="115"/>
      <c r="J228" s="115"/>
      <c r="R228" s="362"/>
      <c r="S228" s="362"/>
      <c r="T228" s="362"/>
      <c r="U228" s="362"/>
      <c r="V228" s="362"/>
      <c r="W228" s="362"/>
      <c r="X228" s="362"/>
      <c r="AE228" s="324" t="s">
        <v>151</v>
      </c>
      <c r="AF228" s="324"/>
      <c r="AG228" s="324"/>
      <c r="AH228" s="324"/>
      <c r="AI228" s="324"/>
      <c r="AJ228" s="324"/>
      <c r="AK228" s="324"/>
      <c r="AL228" s="324"/>
      <c r="AM228" s="111"/>
      <c r="AR228" s="4"/>
    </row>
    <row r="229" spans="3:45" ht="17.100000000000001" customHeight="1" x14ac:dyDescent="0.2">
      <c r="C229" s="7"/>
      <c r="D229" s="98"/>
      <c r="E229" s="288"/>
      <c r="F229" s="114"/>
      <c r="G229" s="114"/>
      <c r="H229" s="115"/>
      <c r="I229" s="115"/>
      <c r="J229" s="115"/>
      <c r="K229" s="215"/>
      <c r="L229" s="215"/>
      <c r="M229" s="215"/>
      <c r="N229" s="215"/>
      <c r="O229" s="215"/>
      <c r="P229" s="215"/>
      <c r="Q229" s="215"/>
      <c r="R229" s="362"/>
      <c r="S229" s="362"/>
      <c r="T229" s="362"/>
      <c r="U229" s="362"/>
      <c r="V229" s="362"/>
      <c r="W229" s="362"/>
      <c r="X229" s="362"/>
      <c r="Y229" s="215"/>
      <c r="Z229" s="215"/>
      <c r="AA229" s="215"/>
      <c r="AB229" s="215"/>
      <c r="AC229" s="215"/>
      <c r="AD229" s="215"/>
      <c r="AE229" s="118"/>
      <c r="AF229" s="118"/>
      <c r="AG229" s="118"/>
      <c r="AH229" s="118"/>
      <c r="AI229" s="118"/>
      <c r="AJ229" s="118"/>
      <c r="AM229" s="119"/>
      <c r="AN229" s="112"/>
      <c r="AO229" s="222"/>
      <c r="AP229" s="222"/>
      <c r="AQ229" s="222"/>
      <c r="AR229" s="4"/>
    </row>
    <row r="230" spans="3:45" ht="17.100000000000001" customHeight="1" x14ac:dyDescent="0.2">
      <c r="C230" s="7"/>
      <c r="D230" s="98"/>
      <c r="E230" s="288"/>
      <c r="F230" s="103"/>
      <c r="G230" s="103"/>
      <c r="AR230" s="4"/>
    </row>
    <row r="231" spans="3:45" ht="17.100000000000001" customHeight="1" x14ac:dyDescent="0.25">
      <c r="AR231" s="4"/>
      <c r="AS231" s="121"/>
    </row>
    <row r="232" spans="3:45" ht="17.100000000000001" customHeight="1" x14ac:dyDescent="0.2"/>
    <row r="233" spans="3:45" ht="17.100000000000001" customHeight="1" x14ac:dyDescent="0.2"/>
    <row r="234" spans="3:45" ht="17.100000000000001" customHeight="1" x14ac:dyDescent="0.2"/>
    <row r="235" spans="3:45" ht="17.100000000000001" customHeight="1" x14ac:dyDescent="0.2"/>
    <row r="236" spans="3:45" ht="17.100000000000001" customHeight="1" x14ac:dyDescent="0.2"/>
    <row r="237" spans="3:45" ht="17.100000000000001" customHeight="1" x14ac:dyDescent="0.2"/>
    <row r="238" spans="3:45" ht="17.100000000000001" customHeight="1" x14ac:dyDescent="0.2"/>
  </sheetData>
  <mergeCells count="224">
    <mergeCell ref="G209:G211"/>
    <mergeCell ref="C188:C190"/>
    <mergeCell ref="F188:F190"/>
    <mergeCell ref="G188:G190"/>
    <mergeCell ref="G178:G180"/>
    <mergeCell ref="G181:G183"/>
    <mergeCell ref="G185:G187"/>
    <mergeCell ref="G191:G193"/>
    <mergeCell ref="G194:G196"/>
    <mergeCell ref="G197:G199"/>
    <mergeCell ref="G200:G202"/>
    <mergeCell ref="G203:G205"/>
    <mergeCell ref="G206:G208"/>
    <mergeCell ref="F200:F202"/>
    <mergeCell ref="F203:F205"/>
    <mergeCell ref="F206:F208"/>
    <mergeCell ref="F209:F211"/>
    <mergeCell ref="F185:F187"/>
    <mergeCell ref="F191:F193"/>
    <mergeCell ref="F194:F196"/>
    <mergeCell ref="F197:F199"/>
    <mergeCell ref="G150:G152"/>
    <mergeCell ref="G153:G155"/>
    <mergeCell ref="G156:G158"/>
    <mergeCell ref="G159:G161"/>
    <mergeCell ref="G163:G165"/>
    <mergeCell ref="G166:G168"/>
    <mergeCell ref="G169:G171"/>
    <mergeCell ref="G172:G174"/>
    <mergeCell ref="G175:G177"/>
    <mergeCell ref="G123:G125"/>
    <mergeCell ref="G126:G128"/>
    <mergeCell ref="G129:G131"/>
    <mergeCell ref="G132:G134"/>
    <mergeCell ref="G135:G137"/>
    <mergeCell ref="G138:G140"/>
    <mergeCell ref="G141:G143"/>
    <mergeCell ref="G144:G146"/>
    <mergeCell ref="G147:G149"/>
    <mergeCell ref="G96:G98"/>
    <mergeCell ref="G99:G101"/>
    <mergeCell ref="G102:G104"/>
    <mergeCell ref="G105:G107"/>
    <mergeCell ref="G108:G110"/>
    <mergeCell ref="G111:G113"/>
    <mergeCell ref="G114:G116"/>
    <mergeCell ref="G117:G119"/>
    <mergeCell ref="G120:G122"/>
    <mergeCell ref="G68:G70"/>
    <mergeCell ref="G71:G73"/>
    <mergeCell ref="G74:G76"/>
    <mergeCell ref="G78:G80"/>
    <mergeCell ref="G81:G83"/>
    <mergeCell ref="G84:G86"/>
    <mergeCell ref="G87:G89"/>
    <mergeCell ref="G90:G92"/>
    <mergeCell ref="G93:G95"/>
    <mergeCell ref="G41:G43"/>
    <mergeCell ref="G44:G46"/>
    <mergeCell ref="G47:G49"/>
    <mergeCell ref="G50:G52"/>
    <mergeCell ref="G53:G55"/>
    <mergeCell ref="G56:G58"/>
    <mergeCell ref="G59:G61"/>
    <mergeCell ref="G62:G64"/>
    <mergeCell ref="G65:G67"/>
    <mergeCell ref="G11:G13"/>
    <mergeCell ref="G17:G19"/>
    <mergeCell ref="G20:G22"/>
    <mergeCell ref="G23:G25"/>
    <mergeCell ref="G26:G28"/>
    <mergeCell ref="G29:G31"/>
    <mergeCell ref="G32:G34"/>
    <mergeCell ref="G35:G37"/>
    <mergeCell ref="G38:G40"/>
    <mergeCell ref="C62:C64"/>
    <mergeCell ref="F62:F64"/>
    <mergeCell ref="C65:C67"/>
    <mergeCell ref="F65:F67"/>
    <mergeCell ref="C68:C70"/>
    <mergeCell ref="F68:F70"/>
    <mergeCell ref="C71:C73"/>
    <mergeCell ref="F71:F73"/>
    <mergeCell ref="C108:C110"/>
    <mergeCell ref="F108:F110"/>
    <mergeCell ref="C81:C83"/>
    <mergeCell ref="F81:F83"/>
    <mergeCell ref="C84:C86"/>
    <mergeCell ref="F84:F86"/>
    <mergeCell ref="C87:C89"/>
    <mergeCell ref="F87:F89"/>
    <mergeCell ref="C90:C92"/>
    <mergeCell ref="F90:F92"/>
    <mergeCell ref="C93:C95"/>
    <mergeCell ref="F93:F95"/>
    <mergeCell ref="C105:C107"/>
    <mergeCell ref="F105:F107"/>
    <mergeCell ref="F96:F98"/>
    <mergeCell ref="C99:C101"/>
    <mergeCell ref="C50:C52"/>
    <mergeCell ref="F50:F52"/>
    <mergeCell ref="C53:C55"/>
    <mergeCell ref="F53:F55"/>
    <mergeCell ref="C56:C58"/>
    <mergeCell ref="F56:F58"/>
    <mergeCell ref="C59:C61"/>
    <mergeCell ref="F59:F61"/>
    <mergeCell ref="C41:C43"/>
    <mergeCell ref="C44:C46"/>
    <mergeCell ref="C47:C49"/>
    <mergeCell ref="F169:F171"/>
    <mergeCell ref="F172:F174"/>
    <mergeCell ref="F175:F177"/>
    <mergeCell ref="F178:F180"/>
    <mergeCell ref="F181:F183"/>
    <mergeCell ref="F163:F165"/>
    <mergeCell ref="F166:F168"/>
    <mergeCell ref="C209:C211"/>
    <mergeCell ref="C203:C205"/>
    <mergeCell ref="C206:C208"/>
    <mergeCell ref="C200:C202"/>
    <mergeCell ref="C191:C193"/>
    <mergeCell ref="C194:C196"/>
    <mergeCell ref="C197:C199"/>
    <mergeCell ref="C185:C187"/>
    <mergeCell ref="C169:C171"/>
    <mergeCell ref="C172:C174"/>
    <mergeCell ref="C175:C177"/>
    <mergeCell ref="C178:C180"/>
    <mergeCell ref="C181:C183"/>
    <mergeCell ref="C163:C165"/>
    <mergeCell ref="C166:C168"/>
    <mergeCell ref="R229:X229"/>
    <mergeCell ref="R224:X224"/>
    <mergeCell ref="AG224:AJ224"/>
    <mergeCell ref="AE226:AL226"/>
    <mergeCell ref="AE227:AL227"/>
    <mergeCell ref="R228:X228"/>
    <mergeCell ref="AE228:AL228"/>
    <mergeCell ref="C212:E214"/>
    <mergeCell ref="AE219:AM219"/>
    <mergeCell ref="AE220:AM220"/>
    <mergeCell ref="C74:C76"/>
    <mergeCell ref="C78:C80"/>
    <mergeCell ref="F78:F80"/>
    <mergeCell ref="F74:F76"/>
    <mergeCell ref="F126:F128"/>
    <mergeCell ref="F129:F131"/>
    <mergeCell ref="F132:F134"/>
    <mergeCell ref="C123:C125"/>
    <mergeCell ref="F123:F125"/>
    <mergeCell ref="C111:C113"/>
    <mergeCell ref="F111:F113"/>
    <mergeCell ref="C114:C116"/>
    <mergeCell ref="F114:F116"/>
    <mergeCell ref="C117:C119"/>
    <mergeCell ref="F117:F119"/>
    <mergeCell ref="C120:C122"/>
    <mergeCell ref="F120:F122"/>
    <mergeCell ref="C96:C98"/>
    <mergeCell ref="E11:E13"/>
    <mergeCell ref="F11:F13"/>
    <mergeCell ref="C38:C40"/>
    <mergeCell ref="F38:F40"/>
    <mergeCell ref="F41:F43"/>
    <mergeCell ref="F44:F46"/>
    <mergeCell ref="F47:F49"/>
    <mergeCell ref="C17:C19"/>
    <mergeCell ref="F17:F19"/>
    <mergeCell ref="C20:C22"/>
    <mergeCell ref="F20:F22"/>
    <mergeCell ref="C32:C34"/>
    <mergeCell ref="F32:F34"/>
    <mergeCell ref="C35:C37"/>
    <mergeCell ref="F35:F37"/>
    <mergeCell ref="C23:C25"/>
    <mergeCell ref="F23:F25"/>
    <mergeCell ref="C26:C28"/>
    <mergeCell ref="F26:F28"/>
    <mergeCell ref="C29:C31"/>
    <mergeCell ref="C11:C13"/>
    <mergeCell ref="F29:F31"/>
    <mergeCell ref="D11:D13"/>
    <mergeCell ref="C1:AQ1"/>
    <mergeCell ref="C2:AQ2"/>
    <mergeCell ref="D7:D9"/>
    <mergeCell ref="E7:E9"/>
    <mergeCell ref="H7:AQ8"/>
    <mergeCell ref="H9:J9"/>
    <mergeCell ref="K9:M9"/>
    <mergeCell ref="N9:P9"/>
    <mergeCell ref="Q9:S9"/>
    <mergeCell ref="T9:V9"/>
    <mergeCell ref="AO9:AQ9"/>
    <mergeCell ref="W9:Y9"/>
    <mergeCell ref="Z9:AB9"/>
    <mergeCell ref="AC9:AE9"/>
    <mergeCell ref="AF9:AH9"/>
    <mergeCell ref="AI9:AK9"/>
    <mergeCell ref="AL9:AN9"/>
    <mergeCell ref="C159:C161"/>
    <mergeCell ref="F159:F161"/>
    <mergeCell ref="C153:C155"/>
    <mergeCell ref="F153:F155"/>
    <mergeCell ref="C156:C158"/>
    <mergeCell ref="F156:F158"/>
    <mergeCell ref="C144:C146"/>
    <mergeCell ref="F144:F146"/>
    <mergeCell ref="C147:C149"/>
    <mergeCell ref="F147:F149"/>
    <mergeCell ref="C150:C152"/>
    <mergeCell ref="F150:F152"/>
    <mergeCell ref="C135:C137"/>
    <mergeCell ref="F135:F137"/>
    <mergeCell ref="C138:C140"/>
    <mergeCell ref="F138:F140"/>
    <mergeCell ref="C141:C143"/>
    <mergeCell ref="F141:F143"/>
    <mergeCell ref="F99:F101"/>
    <mergeCell ref="C102:C104"/>
    <mergeCell ref="F102:F104"/>
    <mergeCell ref="C126:C128"/>
    <mergeCell ref="C129:C131"/>
    <mergeCell ref="C132:C134"/>
  </mergeCells>
  <printOptions horizontalCentered="1"/>
  <pageMargins left="0.2" right="0.196850393700787" top="0.59055118110236204" bottom="0.39370078740157499" header="0.31" footer="0.23622047244094499"/>
  <pageSetup paperSize="5" scale="57" orientation="landscape" r:id="rId1"/>
  <headerFooter alignWithMargins="0"/>
  <rowBreaks count="4" manualBreakCount="4">
    <brk id="49" max="42" man="1"/>
    <brk id="98" max="42" man="1"/>
    <brk id="149" max="42" man="1"/>
    <brk id="193" max="4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285"/>
  <sheetViews>
    <sheetView tabSelected="1" view="pageBreakPreview" topLeftCell="E67" zoomScale="75" zoomScaleSheetLayoutView="75" workbookViewId="0">
      <selection activeCell="N210" sqref="N210:N213"/>
    </sheetView>
  </sheetViews>
  <sheetFormatPr defaultRowHeight="12.75" x14ac:dyDescent="0.2"/>
  <cols>
    <col min="1" max="1" width="0" style="90" hidden="1" customWidth="1"/>
    <col min="2" max="2" width="9.140625" style="90"/>
    <col min="3" max="3" width="5.140625" style="90" customWidth="1"/>
    <col min="4" max="4" width="57.42578125" style="122" customWidth="1"/>
    <col min="5" max="6" width="21.140625" style="184" customWidth="1"/>
    <col min="7" max="7" width="21.28515625" style="176" customWidth="1"/>
    <col min="8" max="9" width="21.140625" style="176" customWidth="1"/>
    <col min="10" max="10" width="13" style="132" customWidth="1"/>
    <col min="11" max="11" width="21.42578125" style="177" customWidth="1"/>
    <col min="12" max="12" width="20.140625" style="178" customWidth="1"/>
    <col min="13" max="13" width="21.140625" style="178" customWidth="1"/>
    <col min="14" max="14" width="11.5703125" style="132" customWidth="1"/>
    <col min="15" max="15" width="6.7109375" style="154" customWidth="1"/>
    <col min="16" max="16" width="5" style="90" customWidth="1"/>
    <col min="17" max="16384" width="9.140625" style="90"/>
  </cols>
  <sheetData>
    <row r="2" spans="3:16" x14ac:dyDescent="0.2">
      <c r="C2" s="408" t="s">
        <v>376</v>
      </c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</row>
    <row r="3" spans="3:16" x14ac:dyDescent="0.2">
      <c r="C3" s="408" t="s">
        <v>36</v>
      </c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</row>
    <row r="4" spans="3:16" x14ac:dyDescent="0.2">
      <c r="C4" s="123"/>
      <c r="D4" s="125"/>
      <c r="E4" s="147"/>
      <c r="F4" s="147"/>
      <c r="G4" s="148"/>
      <c r="H4" s="148"/>
      <c r="I4" s="148"/>
      <c r="J4" s="149"/>
      <c r="K4" s="150"/>
      <c r="L4" s="151"/>
      <c r="M4" s="151" t="s">
        <v>6</v>
      </c>
      <c r="N4" s="149"/>
      <c r="O4" s="124"/>
      <c r="P4" s="123"/>
    </row>
    <row r="5" spans="3:16" x14ac:dyDescent="0.2">
      <c r="C5" s="123" t="s">
        <v>41</v>
      </c>
      <c r="D5" s="125"/>
      <c r="E5" s="147" t="s">
        <v>2</v>
      </c>
      <c r="F5" s="147"/>
      <c r="G5" s="148"/>
      <c r="H5" s="148"/>
      <c r="I5" s="148"/>
      <c r="J5" s="149"/>
      <c r="K5" s="150"/>
      <c r="L5" s="151"/>
      <c r="M5" s="151"/>
      <c r="N5" s="149"/>
      <c r="O5" s="124"/>
      <c r="P5" s="123"/>
    </row>
    <row r="6" spans="3:16" x14ac:dyDescent="0.2">
      <c r="C6" s="123" t="s">
        <v>3</v>
      </c>
      <c r="D6" s="125"/>
      <c r="E6" s="147" t="s">
        <v>4</v>
      </c>
      <c r="F6" s="147"/>
      <c r="G6" s="148"/>
      <c r="H6" s="148"/>
      <c r="I6" s="148"/>
      <c r="J6" s="149"/>
      <c r="K6" s="150"/>
      <c r="L6" s="151"/>
      <c r="M6" s="151"/>
      <c r="N6" s="149"/>
      <c r="O6" s="124"/>
      <c r="P6" s="123"/>
    </row>
    <row r="7" spans="3:16" x14ac:dyDescent="0.2">
      <c r="C7" s="123" t="s">
        <v>42</v>
      </c>
      <c r="D7" s="125"/>
      <c r="E7" s="225" t="s">
        <v>387</v>
      </c>
      <c r="F7" s="225"/>
      <c r="G7" s="148"/>
      <c r="H7" s="148"/>
      <c r="I7" s="148"/>
      <c r="J7" s="149"/>
      <c r="K7" s="150"/>
      <c r="L7" s="151"/>
      <c r="M7" s="151"/>
      <c r="N7" s="149"/>
      <c r="O7" s="124"/>
      <c r="P7" s="123"/>
    </row>
    <row r="8" spans="3:16" x14ac:dyDescent="0.2">
      <c r="C8" s="87"/>
      <c r="D8" s="127"/>
      <c r="E8" s="152"/>
      <c r="F8" s="152"/>
      <c r="G8" s="148"/>
      <c r="H8" s="148"/>
      <c r="I8" s="148"/>
      <c r="J8" s="149"/>
      <c r="K8" s="150"/>
      <c r="L8" s="151"/>
      <c r="M8" s="151"/>
      <c r="N8" s="153" t="s">
        <v>121</v>
      </c>
      <c r="P8" s="123"/>
    </row>
    <row r="9" spans="3:16" x14ac:dyDescent="0.2">
      <c r="C9" s="356" t="s">
        <v>12</v>
      </c>
      <c r="D9" s="409" t="s">
        <v>44</v>
      </c>
      <c r="E9" s="411" t="s">
        <v>45</v>
      </c>
      <c r="F9" s="411" t="s">
        <v>45</v>
      </c>
      <c r="G9" s="413" t="s">
        <v>122</v>
      </c>
      <c r="H9" s="414"/>
      <c r="I9" s="414"/>
      <c r="J9" s="415"/>
      <c r="K9" s="413" t="s">
        <v>123</v>
      </c>
      <c r="L9" s="414"/>
      <c r="M9" s="414"/>
      <c r="N9" s="415"/>
      <c r="O9" s="419" t="s">
        <v>124</v>
      </c>
      <c r="P9" s="356" t="s">
        <v>125</v>
      </c>
    </row>
    <row r="10" spans="3:16" x14ac:dyDescent="0.2">
      <c r="C10" s="357"/>
      <c r="D10" s="410"/>
      <c r="E10" s="412"/>
      <c r="F10" s="412"/>
      <c r="G10" s="416"/>
      <c r="H10" s="417"/>
      <c r="I10" s="417"/>
      <c r="J10" s="418"/>
      <c r="K10" s="416"/>
      <c r="L10" s="417"/>
      <c r="M10" s="417"/>
      <c r="N10" s="418"/>
      <c r="O10" s="420"/>
      <c r="P10" s="357"/>
    </row>
    <row r="11" spans="3:16" x14ac:dyDescent="0.2">
      <c r="C11" s="357"/>
      <c r="D11" s="421" t="s">
        <v>50</v>
      </c>
      <c r="E11" s="155" t="s">
        <v>53</v>
      </c>
      <c r="F11" s="155" t="s">
        <v>384</v>
      </c>
      <c r="G11" s="156" t="s">
        <v>126</v>
      </c>
      <c r="H11" s="156" t="s">
        <v>127</v>
      </c>
      <c r="I11" s="156" t="s">
        <v>126</v>
      </c>
      <c r="J11" s="423" t="s">
        <v>128</v>
      </c>
      <c r="K11" s="157" t="s">
        <v>126</v>
      </c>
      <c r="L11" s="158" t="s">
        <v>127</v>
      </c>
      <c r="M11" s="158" t="s">
        <v>126</v>
      </c>
      <c r="N11" s="423" t="s">
        <v>128</v>
      </c>
      <c r="O11" s="159" t="s">
        <v>128</v>
      </c>
      <c r="P11" s="357"/>
    </row>
    <row r="12" spans="3:16" x14ac:dyDescent="0.2">
      <c r="C12" s="358"/>
      <c r="D12" s="422"/>
      <c r="E12" s="160" t="s">
        <v>54</v>
      </c>
      <c r="F12" s="160" t="s">
        <v>54</v>
      </c>
      <c r="G12" s="161" t="s">
        <v>129</v>
      </c>
      <c r="H12" s="161" t="s">
        <v>130</v>
      </c>
      <c r="I12" s="161" t="s">
        <v>131</v>
      </c>
      <c r="J12" s="424"/>
      <c r="K12" s="162" t="s">
        <v>129</v>
      </c>
      <c r="L12" s="163" t="s">
        <v>130</v>
      </c>
      <c r="M12" s="163" t="s">
        <v>131</v>
      </c>
      <c r="N12" s="424"/>
      <c r="O12" s="164"/>
      <c r="P12" s="358"/>
    </row>
    <row r="13" spans="3:16" x14ac:dyDescent="0.2">
      <c r="C13" s="165">
        <v>1</v>
      </c>
      <c r="D13" s="166">
        <v>2</v>
      </c>
      <c r="E13" s="165">
        <v>3</v>
      </c>
      <c r="F13" s="165">
        <v>3</v>
      </c>
      <c r="G13" s="165">
        <v>5</v>
      </c>
      <c r="H13" s="166">
        <v>6</v>
      </c>
      <c r="I13" s="165">
        <v>7</v>
      </c>
      <c r="J13" s="166">
        <v>8</v>
      </c>
      <c r="K13" s="165">
        <v>9</v>
      </c>
      <c r="L13" s="166">
        <v>10</v>
      </c>
      <c r="M13" s="165">
        <v>11</v>
      </c>
      <c r="N13" s="166">
        <v>12</v>
      </c>
      <c r="O13" s="165">
        <v>13</v>
      </c>
      <c r="P13" s="227">
        <v>14</v>
      </c>
    </row>
    <row r="14" spans="3:16" x14ac:dyDescent="0.2">
      <c r="C14" s="390">
        <v>1</v>
      </c>
      <c r="D14" s="251"/>
      <c r="E14" s="399">
        <v>117975500</v>
      </c>
      <c r="F14" s="399">
        <v>132158400</v>
      </c>
      <c r="G14" s="383">
        <v>81057250</v>
      </c>
      <c r="H14" s="383">
        <v>38846900</v>
      </c>
      <c r="I14" s="383">
        <f>G14+H14</f>
        <v>119904150</v>
      </c>
      <c r="J14" s="380">
        <f>I14/F14*100</f>
        <v>90.727604147749972</v>
      </c>
      <c r="K14" s="386">
        <f>G14</f>
        <v>81057250</v>
      </c>
      <c r="L14" s="386">
        <f>H14</f>
        <v>38846900</v>
      </c>
      <c r="M14" s="386">
        <f>L14+K14</f>
        <v>119904150</v>
      </c>
      <c r="N14" s="380">
        <f>M14/F14*100</f>
        <v>90.727604147749972</v>
      </c>
      <c r="O14" s="405"/>
      <c r="P14" s="167"/>
    </row>
    <row r="15" spans="3:16" x14ac:dyDescent="0.2">
      <c r="C15" s="391"/>
      <c r="D15" s="54" t="s">
        <v>292</v>
      </c>
      <c r="E15" s="400"/>
      <c r="F15" s="400"/>
      <c r="G15" s="384"/>
      <c r="H15" s="384"/>
      <c r="I15" s="384"/>
      <c r="J15" s="381"/>
      <c r="K15" s="387"/>
      <c r="L15" s="387"/>
      <c r="M15" s="387"/>
      <c r="N15" s="381"/>
      <c r="O15" s="406"/>
      <c r="P15" s="134"/>
    </row>
    <row r="16" spans="3:16" x14ac:dyDescent="0.2">
      <c r="C16" s="391"/>
      <c r="D16" s="240" t="s">
        <v>278</v>
      </c>
      <c r="E16" s="400"/>
      <c r="F16" s="400"/>
      <c r="G16" s="384"/>
      <c r="H16" s="384"/>
      <c r="I16" s="384"/>
      <c r="J16" s="381"/>
      <c r="K16" s="387"/>
      <c r="L16" s="387"/>
      <c r="M16" s="387"/>
      <c r="N16" s="381"/>
      <c r="O16" s="406"/>
      <c r="P16" s="134"/>
    </row>
    <row r="17" spans="3:16" x14ac:dyDescent="0.2">
      <c r="C17" s="392"/>
      <c r="D17" s="80"/>
      <c r="E17" s="401"/>
      <c r="F17" s="401"/>
      <c r="G17" s="385"/>
      <c r="H17" s="385"/>
      <c r="I17" s="385"/>
      <c r="J17" s="382"/>
      <c r="K17" s="388"/>
      <c r="L17" s="388"/>
      <c r="M17" s="388"/>
      <c r="N17" s="382"/>
      <c r="O17" s="407"/>
      <c r="P17" s="139"/>
    </row>
    <row r="18" spans="3:16" s="252" customFormat="1" x14ac:dyDescent="0.2">
      <c r="C18" s="393">
        <v>2</v>
      </c>
      <c r="E18" s="396">
        <v>158294000</v>
      </c>
      <c r="F18" s="396">
        <v>169894000</v>
      </c>
      <c r="G18" s="377">
        <v>108809875</v>
      </c>
      <c r="H18" s="383">
        <v>27991125</v>
      </c>
      <c r="I18" s="383">
        <f t="shared" ref="I18" si="0">G18+H18</f>
        <v>136801000</v>
      </c>
      <c r="J18" s="380">
        <f t="shared" ref="J18" si="1">I18/F18*100</f>
        <v>80.521383921739442</v>
      </c>
      <c r="K18" s="386">
        <f t="shared" ref="K18:L18" si="2">G18</f>
        <v>108809875</v>
      </c>
      <c r="L18" s="386">
        <f t="shared" si="2"/>
        <v>27991125</v>
      </c>
      <c r="M18" s="386">
        <f t="shared" ref="M18" si="3">L18+K18</f>
        <v>136801000</v>
      </c>
      <c r="N18" s="380">
        <f t="shared" ref="N18" si="4">M18/F18*100</f>
        <v>80.521383921739442</v>
      </c>
      <c r="O18" s="372"/>
      <c r="P18" s="248"/>
    </row>
    <row r="19" spans="3:16" s="252" customFormat="1" x14ac:dyDescent="0.2">
      <c r="C19" s="394"/>
      <c r="D19" s="54" t="s">
        <v>293</v>
      </c>
      <c r="E19" s="397"/>
      <c r="F19" s="397"/>
      <c r="G19" s="378"/>
      <c r="H19" s="384"/>
      <c r="I19" s="384"/>
      <c r="J19" s="381"/>
      <c r="K19" s="387"/>
      <c r="L19" s="387"/>
      <c r="M19" s="387"/>
      <c r="N19" s="381"/>
      <c r="O19" s="373"/>
      <c r="P19" s="248"/>
    </row>
    <row r="20" spans="3:16" s="252" customFormat="1" ht="25.5" x14ac:dyDescent="0.2">
      <c r="C20" s="394"/>
      <c r="D20" s="240" t="s">
        <v>279</v>
      </c>
      <c r="E20" s="397"/>
      <c r="F20" s="397"/>
      <c r="G20" s="378"/>
      <c r="H20" s="384"/>
      <c r="I20" s="384"/>
      <c r="J20" s="381"/>
      <c r="K20" s="387"/>
      <c r="L20" s="387"/>
      <c r="M20" s="387"/>
      <c r="N20" s="381"/>
      <c r="O20" s="373"/>
      <c r="P20" s="248"/>
    </row>
    <row r="21" spans="3:16" s="252" customFormat="1" x14ac:dyDescent="0.2">
      <c r="C21" s="395"/>
      <c r="D21" s="253"/>
      <c r="E21" s="398"/>
      <c r="F21" s="398"/>
      <c r="G21" s="379"/>
      <c r="H21" s="385"/>
      <c r="I21" s="385"/>
      <c r="J21" s="382"/>
      <c r="K21" s="388"/>
      <c r="L21" s="388"/>
      <c r="M21" s="388"/>
      <c r="N21" s="382"/>
      <c r="O21" s="389"/>
      <c r="P21" s="270"/>
    </row>
    <row r="22" spans="3:16" s="252" customFormat="1" x14ac:dyDescent="0.2">
      <c r="C22" s="390">
        <v>3</v>
      </c>
      <c r="D22" s="254"/>
      <c r="E22" s="402">
        <v>27939292142</v>
      </c>
      <c r="F22" s="402">
        <v>26924105865</v>
      </c>
      <c r="G22" s="377">
        <v>13307654321</v>
      </c>
      <c r="H22" s="383">
        <v>606883830</v>
      </c>
      <c r="I22" s="383">
        <f t="shared" ref="I22" si="5">G22+H22</f>
        <v>13914538151</v>
      </c>
      <c r="J22" s="380">
        <f t="shared" ref="J22" si="6">I22/F22*100</f>
        <v>51.680595154278485</v>
      </c>
      <c r="K22" s="386">
        <f t="shared" ref="K22:L22" si="7">G22</f>
        <v>13307654321</v>
      </c>
      <c r="L22" s="386">
        <f t="shared" si="7"/>
        <v>606883830</v>
      </c>
      <c r="M22" s="386">
        <f t="shared" ref="M22" si="8">L22+K22</f>
        <v>13914538151</v>
      </c>
      <c r="N22" s="380">
        <f t="shared" ref="N22" si="9">M22/F22*100</f>
        <v>51.680595154278485</v>
      </c>
      <c r="O22" s="372"/>
      <c r="P22" s="248"/>
    </row>
    <row r="23" spans="3:16" s="252" customFormat="1" x14ac:dyDescent="0.2">
      <c r="C23" s="391"/>
      <c r="D23" s="255" t="s">
        <v>294</v>
      </c>
      <c r="E23" s="403"/>
      <c r="F23" s="403"/>
      <c r="G23" s="378"/>
      <c r="H23" s="384"/>
      <c r="I23" s="384"/>
      <c r="J23" s="381"/>
      <c r="K23" s="387"/>
      <c r="L23" s="387"/>
      <c r="M23" s="387"/>
      <c r="N23" s="381"/>
      <c r="O23" s="373"/>
      <c r="P23" s="248"/>
    </row>
    <row r="24" spans="3:16" s="252" customFormat="1" x14ac:dyDescent="0.2">
      <c r="C24" s="391"/>
      <c r="D24" s="141" t="s">
        <v>156</v>
      </c>
      <c r="E24" s="403"/>
      <c r="F24" s="403"/>
      <c r="G24" s="378"/>
      <c r="H24" s="384"/>
      <c r="I24" s="384"/>
      <c r="J24" s="381"/>
      <c r="K24" s="387"/>
      <c r="L24" s="387"/>
      <c r="M24" s="387"/>
      <c r="N24" s="381"/>
      <c r="O24" s="373"/>
      <c r="P24" s="248"/>
    </row>
    <row r="25" spans="3:16" s="252" customFormat="1" x14ac:dyDescent="0.2">
      <c r="C25" s="392"/>
      <c r="D25" s="76"/>
      <c r="E25" s="404"/>
      <c r="F25" s="404"/>
      <c r="G25" s="379"/>
      <c r="H25" s="385"/>
      <c r="I25" s="385"/>
      <c r="J25" s="382"/>
      <c r="K25" s="388"/>
      <c r="L25" s="388"/>
      <c r="M25" s="388"/>
      <c r="N25" s="382"/>
      <c r="O25" s="389"/>
      <c r="P25" s="270"/>
    </row>
    <row r="26" spans="3:16" s="252" customFormat="1" x14ac:dyDescent="0.2">
      <c r="C26" s="393">
        <v>4</v>
      </c>
      <c r="D26" s="256"/>
      <c r="E26" s="374">
        <v>31153000</v>
      </c>
      <c r="F26" s="374">
        <v>37473000</v>
      </c>
      <c r="G26" s="377">
        <v>24393250</v>
      </c>
      <c r="H26" s="383">
        <v>0</v>
      </c>
      <c r="I26" s="383">
        <f t="shared" ref="I26" si="10">G26+H26</f>
        <v>24393250</v>
      </c>
      <c r="J26" s="380">
        <f t="shared" ref="J26" si="11">I26/F26*100</f>
        <v>65.095535452192237</v>
      </c>
      <c r="K26" s="386">
        <f t="shared" ref="K26:L26" si="12">G26</f>
        <v>24393250</v>
      </c>
      <c r="L26" s="386">
        <f t="shared" si="12"/>
        <v>0</v>
      </c>
      <c r="M26" s="386">
        <f t="shared" ref="M26" si="13">L26+K26</f>
        <v>24393250</v>
      </c>
      <c r="N26" s="380">
        <f t="shared" ref="N26" si="14">M26/F26*100</f>
        <v>65.095535452192237</v>
      </c>
      <c r="O26" s="372"/>
      <c r="P26" s="248"/>
    </row>
    <row r="27" spans="3:16" s="252" customFormat="1" x14ac:dyDescent="0.2">
      <c r="C27" s="394"/>
      <c r="D27" s="255" t="s">
        <v>295</v>
      </c>
      <c r="E27" s="375"/>
      <c r="F27" s="375"/>
      <c r="G27" s="378"/>
      <c r="H27" s="384"/>
      <c r="I27" s="384"/>
      <c r="J27" s="381"/>
      <c r="K27" s="387"/>
      <c r="L27" s="387"/>
      <c r="M27" s="387"/>
      <c r="N27" s="381"/>
      <c r="O27" s="373"/>
      <c r="P27" s="248"/>
    </row>
    <row r="28" spans="3:16" s="252" customFormat="1" ht="12.75" customHeight="1" x14ac:dyDescent="0.2">
      <c r="C28" s="394"/>
      <c r="D28" s="257" t="s">
        <v>280</v>
      </c>
      <c r="E28" s="375"/>
      <c r="F28" s="375"/>
      <c r="G28" s="378"/>
      <c r="H28" s="384"/>
      <c r="I28" s="384"/>
      <c r="J28" s="381"/>
      <c r="K28" s="387"/>
      <c r="L28" s="387"/>
      <c r="M28" s="387"/>
      <c r="N28" s="381"/>
      <c r="O28" s="373"/>
      <c r="P28" s="248"/>
    </row>
    <row r="29" spans="3:16" s="252" customFormat="1" x14ac:dyDescent="0.2">
      <c r="C29" s="395"/>
      <c r="D29" s="258"/>
      <c r="E29" s="376"/>
      <c r="F29" s="376"/>
      <c r="G29" s="379"/>
      <c r="H29" s="385"/>
      <c r="I29" s="385"/>
      <c r="J29" s="382"/>
      <c r="K29" s="388"/>
      <c r="L29" s="388"/>
      <c r="M29" s="388"/>
      <c r="N29" s="382"/>
      <c r="O29" s="389"/>
      <c r="P29" s="270"/>
    </row>
    <row r="30" spans="3:16" s="252" customFormat="1" x14ac:dyDescent="0.2">
      <c r="C30" s="390">
        <v>5</v>
      </c>
      <c r="D30" s="259"/>
      <c r="E30" s="396">
        <v>654671250</v>
      </c>
      <c r="F30" s="396">
        <v>555247250</v>
      </c>
      <c r="G30" s="377">
        <v>74453000</v>
      </c>
      <c r="H30" s="383">
        <v>130450000</v>
      </c>
      <c r="I30" s="383">
        <f t="shared" ref="I30" si="15">G30+H30</f>
        <v>204903000</v>
      </c>
      <c r="J30" s="380">
        <f t="shared" ref="J30" si="16">I30/F30*100</f>
        <v>36.9030193305775</v>
      </c>
      <c r="K30" s="386">
        <f t="shared" ref="K30:L30" si="17">G30</f>
        <v>74453000</v>
      </c>
      <c r="L30" s="386">
        <f t="shared" si="17"/>
        <v>130450000</v>
      </c>
      <c r="M30" s="386">
        <f t="shared" ref="M30" si="18">L30+K30</f>
        <v>204903000</v>
      </c>
      <c r="N30" s="380">
        <f t="shared" ref="N30" si="19">M30/F30*100</f>
        <v>36.9030193305775</v>
      </c>
      <c r="O30" s="372"/>
      <c r="P30" s="248"/>
    </row>
    <row r="31" spans="3:16" s="252" customFormat="1" x14ac:dyDescent="0.2">
      <c r="C31" s="391"/>
      <c r="D31" s="255" t="s">
        <v>296</v>
      </c>
      <c r="E31" s="397"/>
      <c r="F31" s="397"/>
      <c r="G31" s="378"/>
      <c r="H31" s="384"/>
      <c r="I31" s="384"/>
      <c r="J31" s="381"/>
      <c r="K31" s="387"/>
      <c r="L31" s="387"/>
      <c r="M31" s="387"/>
      <c r="N31" s="381"/>
      <c r="O31" s="373"/>
      <c r="P31" s="248"/>
    </row>
    <row r="32" spans="3:16" s="252" customFormat="1" ht="25.5" x14ac:dyDescent="0.2">
      <c r="C32" s="391"/>
      <c r="D32" s="260" t="s">
        <v>281</v>
      </c>
      <c r="E32" s="397"/>
      <c r="F32" s="397"/>
      <c r="G32" s="378"/>
      <c r="H32" s="384"/>
      <c r="I32" s="384"/>
      <c r="J32" s="381"/>
      <c r="K32" s="387"/>
      <c r="L32" s="387"/>
      <c r="M32" s="387"/>
      <c r="N32" s="381"/>
      <c r="O32" s="373"/>
      <c r="P32" s="248"/>
    </row>
    <row r="33" spans="3:16" s="252" customFormat="1" x14ac:dyDescent="0.2">
      <c r="C33" s="392"/>
      <c r="D33" s="261"/>
      <c r="E33" s="398"/>
      <c r="F33" s="398"/>
      <c r="G33" s="379"/>
      <c r="H33" s="385"/>
      <c r="I33" s="385"/>
      <c r="J33" s="382"/>
      <c r="K33" s="388"/>
      <c r="L33" s="388"/>
      <c r="M33" s="388"/>
      <c r="N33" s="382"/>
      <c r="O33" s="389"/>
      <c r="P33" s="270"/>
    </row>
    <row r="34" spans="3:16" s="252" customFormat="1" x14ac:dyDescent="0.2">
      <c r="C34" s="393">
        <v>6</v>
      </c>
      <c r="D34" s="259"/>
      <c r="E34" s="396">
        <v>1165936000</v>
      </c>
      <c r="F34" s="396">
        <v>1480686000</v>
      </c>
      <c r="G34" s="377">
        <v>1059276700</v>
      </c>
      <c r="H34" s="383">
        <v>151797500</v>
      </c>
      <c r="I34" s="383">
        <f t="shared" ref="I34" si="20">G34+H34</f>
        <v>1211074200</v>
      </c>
      <c r="J34" s="380">
        <f t="shared" ref="J34" si="21">I34/F34*100</f>
        <v>81.791426406408917</v>
      </c>
      <c r="K34" s="386">
        <f t="shared" ref="K34:L34" si="22">G34</f>
        <v>1059276700</v>
      </c>
      <c r="L34" s="386">
        <f t="shared" si="22"/>
        <v>151797500</v>
      </c>
      <c r="M34" s="386">
        <f t="shared" ref="M34" si="23">L34+K34</f>
        <v>1211074200</v>
      </c>
      <c r="N34" s="380">
        <f t="shared" ref="N34" si="24">M34/F34*100</f>
        <v>81.791426406408917</v>
      </c>
      <c r="O34" s="372"/>
      <c r="P34" s="248"/>
    </row>
    <row r="35" spans="3:16" s="252" customFormat="1" x14ac:dyDescent="0.2">
      <c r="C35" s="394"/>
      <c r="D35" s="255" t="s">
        <v>297</v>
      </c>
      <c r="E35" s="397"/>
      <c r="F35" s="397"/>
      <c r="G35" s="378"/>
      <c r="H35" s="384"/>
      <c r="I35" s="384"/>
      <c r="J35" s="381"/>
      <c r="K35" s="387"/>
      <c r="L35" s="387"/>
      <c r="M35" s="387"/>
      <c r="N35" s="381"/>
      <c r="O35" s="373"/>
      <c r="P35" s="248"/>
    </row>
    <row r="36" spans="3:16" s="252" customFormat="1" x14ac:dyDescent="0.2">
      <c r="C36" s="394"/>
      <c r="D36" s="260" t="s">
        <v>161</v>
      </c>
      <c r="E36" s="397"/>
      <c r="F36" s="397"/>
      <c r="G36" s="378"/>
      <c r="H36" s="384"/>
      <c r="I36" s="384"/>
      <c r="J36" s="381"/>
      <c r="K36" s="387"/>
      <c r="L36" s="387"/>
      <c r="M36" s="387"/>
      <c r="N36" s="381"/>
      <c r="O36" s="373"/>
      <c r="P36" s="248"/>
    </row>
    <row r="37" spans="3:16" s="252" customFormat="1" x14ac:dyDescent="0.2">
      <c r="C37" s="395"/>
      <c r="D37" s="261"/>
      <c r="E37" s="398"/>
      <c r="F37" s="398"/>
      <c r="G37" s="379"/>
      <c r="H37" s="385"/>
      <c r="I37" s="385"/>
      <c r="J37" s="382"/>
      <c r="K37" s="388"/>
      <c r="L37" s="388"/>
      <c r="M37" s="388"/>
      <c r="N37" s="382"/>
      <c r="O37" s="389"/>
      <c r="P37" s="270"/>
    </row>
    <row r="38" spans="3:16" s="252" customFormat="1" x14ac:dyDescent="0.2">
      <c r="C38" s="390">
        <v>7</v>
      </c>
      <c r="D38" s="259"/>
      <c r="E38" s="396">
        <v>540210000</v>
      </c>
      <c r="F38" s="396">
        <v>440210000</v>
      </c>
      <c r="G38" s="377">
        <v>344650000</v>
      </c>
      <c r="H38" s="383">
        <v>47895000</v>
      </c>
      <c r="I38" s="383">
        <f t="shared" ref="I38" si="25">G38+H38</f>
        <v>392545000</v>
      </c>
      <c r="J38" s="380">
        <f t="shared" ref="J38" si="26">I38/F38*100</f>
        <v>89.172213261852292</v>
      </c>
      <c r="K38" s="386">
        <f t="shared" ref="K38:L38" si="27">G38</f>
        <v>344650000</v>
      </c>
      <c r="L38" s="386">
        <f t="shared" si="27"/>
        <v>47895000</v>
      </c>
      <c r="M38" s="386">
        <f t="shared" ref="M38" si="28">L38+K38</f>
        <v>392545000</v>
      </c>
      <c r="N38" s="380">
        <f t="shared" ref="N38" si="29">M38/F38*100</f>
        <v>89.172213261852292</v>
      </c>
      <c r="O38" s="372"/>
      <c r="P38" s="248"/>
    </row>
    <row r="39" spans="3:16" s="252" customFormat="1" x14ac:dyDescent="0.2">
      <c r="C39" s="391"/>
      <c r="D39" s="255" t="s">
        <v>298</v>
      </c>
      <c r="E39" s="397"/>
      <c r="F39" s="397"/>
      <c r="G39" s="378"/>
      <c r="H39" s="384"/>
      <c r="I39" s="384"/>
      <c r="J39" s="381"/>
      <c r="K39" s="387"/>
      <c r="L39" s="387"/>
      <c r="M39" s="387"/>
      <c r="N39" s="381"/>
      <c r="O39" s="373"/>
      <c r="P39" s="248"/>
    </row>
    <row r="40" spans="3:16" s="252" customFormat="1" x14ac:dyDescent="0.2">
      <c r="C40" s="391"/>
      <c r="D40" s="260" t="s">
        <v>162</v>
      </c>
      <c r="E40" s="397"/>
      <c r="F40" s="397"/>
      <c r="G40" s="378"/>
      <c r="H40" s="384"/>
      <c r="I40" s="384"/>
      <c r="J40" s="381"/>
      <c r="K40" s="387"/>
      <c r="L40" s="387"/>
      <c r="M40" s="387"/>
      <c r="N40" s="381"/>
      <c r="O40" s="373"/>
      <c r="P40" s="248"/>
    </row>
    <row r="41" spans="3:16" s="252" customFormat="1" x14ac:dyDescent="0.2">
      <c r="C41" s="392"/>
      <c r="D41" s="261"/>
      <c r="E41" s="398"/>
      <c r="F41" s="398"/>
      <c r="G41" s="379"/>
      <c r="H41" s="385"/>
      <c r="I41" s="385"/>
      <c r="J41" s="382"/>
      <c r="K41" s="388"/>
      <c r="L41" s="388"/>
      <c r="M41" s="388"/>
      <c r="N41" s="382"/>
      <c r="O41" s="389"/>
      <c r="P41" s="270"/>
    </row>
    <row r="42" spans="3:16" s="252" customFormat="1" x14ac:dyDescent="0.2">
      <c r="C42" s="393">
        <v>8</v>
      </c>
      <c r="D42" s="259"/>
      <c r="E42" s="396">
        <v>1600450000</v>
      </c>
      <c r="F42" s="396">
        <v>2343940000</v>
      </c>
      <c r="G42" s="377">
        <v>975431237</v>
      </c>
      <c r="H42" s="383">
        <v>598274700</v>
      </c>
      <c r="I42" s="383">
        <f t="shared" ref="I42" si="30">G42+H42</f>
        <v>1573705937</v>
      </c>
      <c r="J42" s="380">
        <f t="shared" ref="J42" si="31">I42/F42*100</f>
        <v>67.139343882522596</v>
      </c>
      <c r="K42" s="386">
        <f t="shared" ref="K42:L42" si="32">G42</f>
        <v>975431237</v>
      </c>
      <c r="L42" s="386">
        <f t="shared" si="32"/>
        <v>598274700</v>
      </c>
      <c r="M42" s="386">
        <f t="shared" ref="M42" si="33">L42+K42</f>
        <v>1573705937</v>
      </c>
      <c r="N42" s="380">
        <f t="shared" ref="N42" si="34">M42/F42*100</f>
        <v>67.139343882522596</v>
      </c>
      <c r="O42" s="372"/>
      <c r="P42" s="248"/>
    </row>
    <row r="43" spans="3:16" s="252" customFormat="1" x14ac:dyDescent="0.2">
      <c r="C43" s="394"/>
      <c r="D43" s="255" t="s">
        <v>299</v>
      </c>
      <c r="E43" s="397"/>
      <c r="F43" s="397"/>
      <c r="G43" s="378"/>
      <c r="H43" s="384"/>
      <c r="I43" s="384"/>
      <c r="J43" s="381"/>
      <c r="K43" s="387"/>
      <c r="L43" s="387"/>
      <c r="M43" s="387"/>
      <c r="N43" s="381"/>
      <c r="O43" s="373"/>
      <c r="P43" s="248"/>
    </row>
    <row r="44" spans="3:16" s="252" customFormat="1" x14ac:dyDescent="0.2">
      <c r="C44" s="394"/>
      <c r="D44" s="247" t="s">
        <v>163</v>
      </c>
      <c r="E44" s="397"/>
      <c r="F44" s="397"/>
      <c r="G44" s="378"/>
      <c r="H44" s="384"/>
      <c r="I44" s="384"/>
      <c r="J44" s="381"/>
      <c r="K44" s="387"/>
      <c r="L44" s="387"/>
      <c r="M44" s="387"/>
      <c r="N44" s="381"/>
      <c r="O44" s="373"/>
      <c r="P44" s="248"/>
    </row>
    <row r="45" spans="3:16" s="252" customFormat="1" x14ac:dyDescent="0.2">
      <c r="C45" s="395"/>
      <c r="D45" s="133" t="s">
        <v>164</v>
      </c>
      <c r="E45" s="398"/>
      <c r="F45" s="398"/>
      <c r="G45" s="379"/>
      <c r="H45" s="385"/>
      <c r="I45" s="385"/>
      <c r="J45" s="382"/>
      <c r="K45" s="388"/>
      <c r="L45" s="388"/>
      <c r="M45" s="388"/>
      <c r="N45" s="382"/>
      <c r="O45" s="389"/>
      <c r="P45" s="270"/>
    </row>
    <row r="46" spans="3:16" s="252" customFormat="1" x14ac:dyDescent="0.2">
      <c r="C46" s="390">
        <v>9</v>
      </c>
      <c r="D46" s="259"/>
      <c r="E46" s="396">
        <v>200844000</v>
      </c>
      <c r="F46" s="396">
        <v>200844000</v>
      </c>
      <c r="G46" s="377">
        <v>175445960</v>
      </c>
      <c r="H46" s="383">
        <v>6400000</v>
      </c>
      <c r="I46" s="383">
        <f t="shared" ref="I46" si="35">G46+H46</f>
        <v>181845960</v>
      </c>
      <c r="J46" s="380">
        <f t="shared" ref="J46" si="36">I46/F46*100</f>
        <v>90.540897412917488</v>
      </c>
      <c r="K46" s="386">
        <f t="shared" ref="K46:L46" si="37">G46</f>
        <v>175445960</v>
      </c>
      <c r="L46" s="386">
        <f t="shared" si="37"/>
        <v>6400000</v>
      </c>
      <c r="M46" s="386">
        <f t="shared" ref="M46" si="38">L46+K46</f>
        <v>181845960</v>
      </c>
      <c r="N46" s="380">
        <f t="shared" ref="N46" si="39">M46/F46*100</f>
        <v>90.540897412917488</v>
      </c>
      <c r="O46" s="372"/>
      <c r="P46" s="248"/>
    </row>
    <row r="47" spans="3:16" s="252" customFormat="1" x14ac:dyDescent="0.2">
      <c r="C47" s="391"/>
      <c r="D47" s="255" t="s">
        <v>300</v>
      </c>
      <c r="E47" s="397"/>
      <c r="F47" s="397"/>
      <c r="G47" s="378"/>
      <c r="H47" s="384"/>
      <c r="I47" s="384"/>
      <c r="J47" s="381"/>
      <c r="K47" s="387"/>
      <c r="L47" s="387"/>
      <c r="M47" s="387"/>
      <c r="N47" s="381"/>
      <c r="O47" s="373"/>
      <c r="P47" s="248"/>
    </row>
    <row r="48" spans="3:16" s="252" customFormat="1" x14ac:dyDescent="0.2">
      <c r="C48" s="391"/>
      <c r="D48" s="262" t="s">
        <v>165</v>
      </c>
      <c r="E48" s="397"/>
      <c r="F48" s="397"/>
      <c r="G48" s="378"/>
      <c r="H48" s="384"/>
      <c r="I48" s="384"/>
      <c r="J48" s="381"/>
      <c r="K48" s="387"/>
      <c r="L48" s="387"/>
      <c r="M48" s="387"/>
      <c r="N48" s="381"/>
      <c r="O48" s="373"/>
      <c r="P48" s="248"/>
    </row>
    <row r="49" spans="3:16" s="252" customFormat="1" x14ac:dyDescent="0.2">
      <c r="C49" s="392"/>
      <c r="D49" s="261"/>
      <c r="E49" s="398"/>
      <c r="F49" s="398"/>
      <c r="G49" s="379"/>
      <c r="H49" s="385"/>
      <c r="I49" s="385"/>
      <c r="J49" s="382"/>
      <c r="K49" s="388"/>
      <c r="L49" s="388"/>
      <c r="M49" s="388"/>
      <c r="N49" s="382"/>
      <c r="O49" s="389"/>
      <c r="P49" s="270"/>
    </row>
    <row r="50" spans="3:16" s="252" customFormat="1" x14ac:dyDescent="0.2">
      <c r="C50" s="393">
        <v>10</v>
      </c>
      <c r="D50" s="259"/>
      <c r="E50" s="396">
        <v>810211500</v>
      </c>
      <c r="F50" s="396">
        <v>1070690950</v>
      </c>
      <c r="G50" s="377">
        <v>255368000</v>
      </c>
      <c r="H50" s="383">
        <v>238936500</v>
      </c>
      <c r="I50" s="383">
        <f t="shared" ref="I50" si="40">G50+H50</f>
        <v>494304500</v>
      </c>
      <c r="J50" s="380">
        <f t="shared" ref="J50" si="41">I50/F50*100</f>
        <v>46.166870094493653</v>
      </c>
      <c r="K50" s="386">
        <f t="shared" ref="K50:L50" si="42">G50</f>
        <v>255368000</v>
      </c>
      <c r="L50" s="386">
        <f t="shared" si="42"/>
        <v>238936500</v>
      </c>
      <c r="M50" s="386">
        <f t="shared" ref="M50" si="43">L50+K50</f>
        <v>494304500</v>
      </c>
      <c r="N50" s="380">
        <f t="shared" ref="N50" si="44">M50/F50*100</f>
        <v>46.166870094493653</v>
      </c>
      <c r="O50" s="372"/>
      <c r="P50" s="248"/>
    </row>
    <row r="51" spans="3:16" s="252" customFormat="1" x14ac:dyDescent="0.2">
      <c r="C51" s="394"/>
      <c r="D51" s="255" t="s">
        <v>301</v>
      </c>
      <c r="E51" s="397"/>
      <c r="F51" s="397"/>
      <c r="G51" s="378"/>
      <c r="H51" s="384"/>
      <c r="I51" s="384"/>
      <c r="J51" s="381"/>
      <c r="K51" s="387"/>
      <c r="L51" s="387"/>
      <c r="M51" s="387"/>
      <c r="N51" s="381"/>
      <c r="O51" s="373"/>
      <c r="P51" s="248"/>
    </row>
    <row r="52" spans="3:16" s="252" customFormat="1" ht="25.5" x14ac:dyDescent="0.2">
      <c r="C52" s="394"/>
      <c r="D52" s="248" t="s">
        <v>282</v>
      </c>
      <c r="E52" s="397"/>
      <c r="F52" s="397"/>
      <c r="G52" s="378"/>
      <c r="H52" s="384"/>
      <c r="I52" s="384"/>
      <c r="J52" s="381"/>
      <c r="K52" s="387"/>
      <c r="L52" s="387"/>
      <c r="M52" s="387"/>
      <c r="N52" s="381"/>
      <c r="O52" s="373"/>
      <c r="P52" s="248"/>
    </row>
    <row r="53" spans="3:16" s="252" customFormat="1" x14ac:dyDescent="0.2">
      <c r="C53" s="395"/>
      <c r="D53" s="261"/>
      <c r="E53" s="398"/>
      <c r="F53" s="398"/>
      <c r="G53" s="379"/>
      <c r="H53" s="385"/>
      <c r="I53" s="385"/>
      <c r="J53" s="382"/>
      <c r="K53" s="388"/>
      <c r="L53" s="388"/>
      <c r="M53" s="388"/>
      <c r="N53" s="382"/>
      <c r="O53" s="389"/>
      <c r="P53" s="270"/>
    </row>
    <row r="54" spans="3:16" s="252" customFormat="1" x14ac:dyDescent="0.2">
      <c r="C54" s="390">
        <v>11</v>
      </c>
      <c r="D54" s="259"/>
      <c r="E54" s="396">
        <v>260000000</v>
      </c>
      <c r="F54" s="396">
        <v>660000000</v>
      </c>
      <c r="G54" s="377">
        <v>0</v>
      </c>
      <c r="H54" s="383">
        <v>656500000</v>
      </c>
      <c r="I54" s="383">
        <f t="shared" ref="I54" si="45">G54+H54</f>
        <v>656500000</v>
      </c>
      <c r="J54" s="380">
        <f t="shared" ref="J54" si="46">I54/F54*100</f>
        <v>99.469696969696969</v>
      </c>
      <c r="K54" s="386">
        <f t="shared" ref="K54:L54" si="47">G54</f>
        <v>0</v>
      </c>
      <c r="L54" s="386">
        <f t="shared" si="47"/>
        <v>656500000</v>
      </c>
      <c r="M54" s="386">
        <f t="shared" ref="M54" si="48">L54+K54</f>
        <v>656500000</v>
      </c>
      <c r="N54" s="380">
        <f t="shared" ref="N54" si="49">M54/F54*100</f>
        <v>99.469696969696969</v>
      </c>
      <c r="O54" s="372"/>
      <c r="P54" s="248"/>
    </row>
    <row r="55" spans="3:16" s="252" customFormat="1" x14ac:dyDescent="0.2">
      <c r="C55" s="391"/>
      <c r="D55" s="255" t="s">
        <v>302</v>
      </c>
      <c r="E55" s="397"/>
      <c r="F55" s="397"/>
      <c r="G55" s="378"/>
      <c r="H55" s="384"/>
      <c r="I55" s="384"/>
      <c r="J55" s="381"/>
      <c r="K55" s="387"/>
      <c r="L55" s="387"/>
      <c r="M55" s="387"/>
      <c r="N55" s="381"/>
      <c r="O55" s="373"/>
      <c r="P55" s="248"/>
    </row>
    <row r="56" spans="3:16" s="252" customFormat="1" x14ac:dyDescent="0.2">
      <c r="C56" s="391"/>
      <c r="D56" s="260" t="s">
        <v>283</v>
      </c>
      <c r="E56" s="397"/>
      <c r="F56" s="397"/>
      <c r="G56" s="378"/>
      <c r="H56" s="384"/>
      <c r="I56" s="384"/>
      <c r="J56" s="381"/>
      <c r="K56" s="387"/>
      <c r="L56" s="387"/>
      <c r="M56" s="387"/>
      <c r="N56" s="381"/>
      <c r="O56" s="373"/>
      <c r="P56" s="248"/>
    </row>
    <row r="57" spans="3:16" s="252" customFormat="1" x14ac:dyDescent="0.2">
      <c r="C57" s="392"/>
      <c r="D57" s="261"/>
      <c r="E57" s="398"/>
      <c r="F57" s="398"/>
      <c r="G57" s="379"/>
      <c r="H57" s="385"/>
      <c r="I57" s="385"/>
      <c r="J57" s="382"/>
      <c r="K57" s="388"/>
      <c r="L57" s="388"/>
      <c r="M57" s="388"/>
      <c r="N57" s="382"/>
      <c r="O57" s="389"/>
      <c r="P57" s="270"/>
    </row>
    <row r="58" spans="3:16" s="252" customFormat="1" x14ac:dyDescent="0.2">
      <c r="C58" s="393">
        <v>12</v>
      </c>
      <c r="D58" s="259"/>
      <c r="E58" s="396">
        <v>219414700</v>
      </c>
      <c r="F58" s="396">
        <v>402950900</v>
      </c>
      <c r="G58" s="377">
        <v>191808370</v>
      </c>
      <c r="H58" s="383">
        <v>64960000</v>
      </c>
      <c r="I58" s="383">
        <f t="shared" ref="I58" si="50">G58+H58</f>
        <v>256768370</v>
      </c>
      <c r="J58" s="380">
        <f t="shared" ref="J58" si="51">I58/F58*100</f>
        <v>63.721999380073356</v>
      </c>
      <c r="K58" s="386">
        <f t="shared" ref="K58:L58" si="52">G58</f>
        <v>191808370</v>
      </c>
      <c r="L58" s="386">
        <f t="shared" si="52"/>
        <v>64960000</v>
      </c>
      <c r="M58" s="386">
        <f t="shared" ref="M58" si="53">L58+K58</f>
        <v>256768370</v>
      </c>
      <c r="N58" s="380">
        <f t="shared" ref="N58" si="54">M58/F58*100</f>
        <v>63.721999380073356</v>
      </c>
      <c r="O58" s="372"/>
      <c r="P58" s="248"/>
    </row>
    <row r="59" spans="3:16" s="252" customFormat="1" x14ac:dyDescent="0.2">
      <c r="C59" s="394"/>
      <c r="D59" s="255" t="s">
        <v>303</v>
      </c>
      <c r="E59" s="397"/>
      <c r="F59" s="397"/>
      <c r="G59" s="378"/>
      <c r="H59" s="384"/>
      <c r="I59" s="384"/>
      <c r="J59" s="381"/>
      <c r="K59" s="387"/>
      <c r="L59" s="387"/>
      <c r="M59" s="387"/>
      <c r="N59" s="381"/>
      <c r="O59" s="373"/>
      <c r="P59" s="248"/>
    </row>
    <row r="60" spans="3:16" s="252" customFormat="1" x14ac:dyDescent="0.2">
      <c r="C60" s="394"/>
      <c r="D60" s="263" t="s">
        <v>61</v>
      </c>
      <c r="E60" s="397"/>
      <c r="F60" s="397"/>
      <c r="G60" s="378"/>
      <c r="H60" s="384"/>
      <c r="I60" s="384"/>
      <c r="J60" s="381"/>
      <c r="K60" s="387"/>
      <c r="L60" s="387"/>
      <c r="M60" s="387"/>
      <c r="N60" s="381"/>
      <c r="O60" s="373"/>
      <c r="P60" s="248"/>
    </row>
    <row r="61" spans="3:16" s="252" customFormat="1" x14ac:dyDescent="0.2">
      <c r="C61" s="395"/>
      <c r="D61" s="261"/>
      <c r="E61" s="398"/>
      <c r="F61" s="398"/>
      <c r="G61" s="379"/>
      <c r="H61" s="385"/>
      <c r="I61" s="385"/>
      <c r="J61" s="382"/>
      <c r="K61" s="388"/>
      <c r="L61" s="388"/>
      <c r="M61" s="388"/>
      <c r="N61" s="382"/>
      <c r="O61" s="389"/>
      <c r="P61" s="270"/>
    </row>
    <row r="62" spans="3:16" s="252" customFormat="1" x14ac:dyDescent="0.2">
      <c r="C62" s="390">
        <v>13</v>
      </c>
      <c r="D62" s="259"/>
      <c r="E62" s="396">
        <v>38400620000</v>
      </c>
      <c r="F62" s="396">
        <v>37589968600</v>
      </c>
      <c r="G62" s="377">
        <v>30905338134</v>
      </c>
      <c r="H62" s="383">
        <v>3138861651</v>
      </c>
      <c r="I62" s="383">
        <f t="shared" ref="I62" si="55">G62+H62</f>
        <v>34044199785</v>
      </c>
      <c r="J62" s="380">
        <f t="shared" ref="J62" si="56">I62/F62*100</f>
        <v>90.567247201690932</v>
      </c>
      <c r="K62" s="386">
        <f t="shared" ref="K62:L62" si="57">G62</f>
        <v>30905338134</v>
      </c>
      <c r="L62" s="386">
        <f t="shared" si="57"/>
        <v>3138861651</v>
      </c>
      <c r="M62" s="386">
        <f t="shared" ref="M62" si="58">L62+K62</f>
        <v>34044199785</v>
      </c>
      <c r="N62" s="380">
        <f t="shared" ref="N62" si="59">M62/F62*100</f>
        <v>90.567247201690932</v>
      </c>
      <c r="O62" s="372"/>
      <c r="P62" s="248"/>
    </row>
    <row r="63" spans="3:16" s="252" customFormat="1" x14ac:dyDescent="0.2">
      <c r="C63" s="391"/>
      <c r="D63" s="255" t="s">
        <v>304</v>
      </c>
      <c r="E63" s="397"/>
      <c r="F63" s="397"/>
      <c r="G63" s="378"/>
      <c r="H63" s="384"/>
      <c r="I63" s="384"/>
      <c r="J63" s="381"/>
      <c r="K63" s="387"/>
      <c r="L63" s="387"/>
      <c r="M63" s="387"/>
      <c r="N63" s="381"/>
      <c r="O63" s="373"/>
      <c r="P63" s="248"/>
    </row>
    <row r="64" spans="3:16" s="252" customFormat="1" x14ac:dyDescent="0.2">
      <c r="C64" s="391"/>
      <c r="D64" s="263" t="s">
        <v>353</v>
      </c>
      <c r="E64" s="397"/>
      <c r="F64" s="397"/>
      <c r="G64" s="378"/>
      <c r="H64" s="384"/>
      <c r="I64" s="384"/>
      <c r="J64" s="381"/>
      <c r="K64" s="387"/>
      <c r="L64" s="387"/>
      <c r="M64" s="387"/>
      <c r="N64" s="381"/>
      <c r="O64" s="373"/>
      <c r="P64" s="248"/>
    </row>
    <row r="65" spans="3:16" s="252" customFormat="1" x14ac:dyDescent="0.2">
      <c r="C65" s="392"/>
      <c r="D65" s="261"/>
      <c r="E65" s="398"/>
      <c r="F65" s="398"/>
      <c r="G65" s="379"/>
      <c r="H65" s="385"/>
      <c r="I65" s="385"/>
      <c r="J65" s="382"/>
      <c r="K65" s="388"/>
      <c r="L65" s="388"/>
      <c r="M65" s="388"/>
      <c r="N65" s="382"/>
      <c r="O65" s="389"/>
      <c r="P65" s="270"/>
    </row>
    <row r="66" spans="3:16" s="252" customFormat="1" x14ac:dyDescent="0.2">
      <c r="C66" s="393">
        <v>14</v>
      </c>
      <c r="D66" s="259"/>
      <c r="E66" s="374">
        <v>100000000</v>
      </c>
      <c r="F66" s="374">
        <v>100000000</v>
      </c>
      <c r="G66" s="377">
        <v>99545055</v>
      </c>
      <c r="H66" s="383">
        <v>0</v>
      </c>
      <c r="I66" s="383">
        <f t="shared" ref="I66" si="60">G66+H66</f>
        <v>99545055</v>
      </c>
      <c r="J66" s="380">
        <f t="shared" ref="J66" si="61">I66/F66*100</f>
        <v>99.545055000000005</v>
      </c>
      <c r="K66" s="386">
        <f t="shared" ref="K66:L66" si="62">G66</f>
        <v>99545055</v>
      </c>
      <c r="L66" s="386">
        <f t="shared" si="62"/>
        <v>0</v>
      </c>
      <c r="M66" s="386">
        <f t="shared" ref="M66" si="63">L66+K66</f>
        <v>99545055</v>
      </c>
      <c r="N66" s="380">
        <f t="shared" ref="N66" si="64">M66/F66*100</f>
        <v>99.545055000000005</v>
      </c>
      <c r="O66" s="372"/>
      <c r="P66" s="248"/>
    </row>
    <row r="67" spans="3:16" s="252" customFormat="1" x14ac:dyDescent="0.2">
      <c r="C67" s="394"/>
      <c r="D67" s="255" t="s">
        <v>305</v>
      </c>
      <c r="E67" s="375"/>
      <c r="F67" s="375"/>
      <c r="G67" s="378"/>
      <c r="H67" s="384"/>
      <c r="I67" s="384"/>
      <c r="J67" s="381"/>
      <c r="K67" s="387"/>
      <c r="L67" s="387"/>
      <c r="M67" s="387"/>
      <c r="N67" s="381"/>
      <c r="O67" s="373"/>
      <c r="P67" s="248"/>
    </row>
    <row r="68" spans="3:16" s="252" customFormat="1" x14ac:dyDescent="0.2">
      <c r="C68" s="394"/>
      <c r="D68" s="260" t="s">
        <v>284</v>
      </c>
      <c r="E68" s="375"/>
      <c r="F68" s="375"/>
      <c r="G68" s="378"/>
      <c r="H68" s="384"/>
      <c r="I68" s="384"/>
      <c r="J68" s="381"/>
      <c r="K68" s="387"/>
      <c r="L68" s="387"/>
      <c r="M68" s="387"/>
      <c r="N68" s="381"/>
      <c r="O68" s="373"/>
      <c r="P68" s="248"/>
    </row>
    <row r="69" spans="3:16" s="252" customFormat="1" x14ac:dyDescent="0.2">
      <c r="C69" s="395"/>
      <c r="D69" s="261"/>
      <c r="E69" s="376"/>
      <c r="F69" s="376"/>
      <c r="G69" s="379"/>
      <c r="H69" s="385"/>
      <c r="I69" s="385"/>
      <c r="J69" s="382"/>
      <c r="K69" s="388"/>
      <c r="L69" s="388"/>
      <c r="M69" s="388"/>
      <c r="N69" s="382"/>
      <c r="O69" s="389"/>
      <c r="P69" s="270"/>
    </row>
    <row r="70" spans="3:16" s="252" customFormat="1" x14ac:dyDescent="0.2">
      <c r="C70" s="390">
        <v>15</v>
      </c>
      <c r="D70" s="259"/>
      <c r="E70" s="396">
        <v>1060812675</v>
      </c>
      <c r="F70" s="396">
        <v>1676072625</v>
      </c>
      <c r="G70" s="377">
        <v>1069201250</v>
      </c>
      <c r="H70" s="383">
        <v>212540000</v>
      </c>
      <c r="I70" s="383">
        <f t="shared" ref="I70" si="65">G70+H70</f>
        <v>1281741250</v>
      </c>
      <c r="J70" s="380">
        <f t="shared" ref="J70" si="66">I70/F70*100</f>
        <v>76.472894484509581</v>
      </c>
      <c r="K70" s="386">
        <f t="shared" ref="K70:L70" si="67">G70</f>
        <v>1069201250</v>
      </c>
      <c r="L70" s="386">
        <f t="shared" si="67"/>
        <v>212540000</v>
      </c>
      <c r="M70" s="386">
        <f t="shared" ref="M70" si="68">L70+K70</f>
        <v>1281741250</v>
      </c>
      <c r="N70" s="380">
        <f t="shared" ref="N70" si="69">M70/F70*100</f>
        <v>76.472894484509581</v>
      </c>
      <c r="O70" s="372"/>
      <c r="P70" s="248"/>
    </row>
    <row r="71" spans="3:16" s="252" customFormat="1" x14ac:dyDescent="0.2">
      <c r="C71" s="391"/>
      <c r="D71" s="255" t="s">
        <v>354</v>
      </c>
      <c r="E71" s="397"/>
      <c r="F71" s="397"/>
      <c r="G71" s="378"/>
      <c r="H71" s="384"/>
      <c r="I71" s="384"/>
      <c r="J71" s="381"/>
      <c r="K71" s="387"/>
      <c r="L71" s="387"/>
      <c r="M71" s="387"/>
      <c r="N71" s="381"/>
      <c r="O71" s="373"/>
      <c r="P71" s="248"/>
    </row>
    <row r="72" spans="3:16" s="252" customFormat="1" x14ac:dyDescent="0.2">
      <c r="C72" s="391"/>
      <c r="D72" s="263" t="s">
        <v>355</v>
      </c>
      <c r="E72" s="397"/>
      <c r="F72" s="397"/>
      <c r="G72" s="378"/>
      <c r="H72" s="384"/>
      <c r="I72" s="384"/>
      <c r="J72" s="381"/>
      <c r="K72" s="387"/>
      <c r="L72" s="387"/>
      <c r="M72" s="387"/>
      <c r="N72" s="381"/>
      <c r="O72" s="373"/>
      <c r="P72" s="248"/>
    </row>
    <row r="73" spans="3:16" s="252" customFormat="1" x14ac:dyDescent="0.2">
      <c r="C73" s="392"/>
      <c r="D73" s="261"/>
      <c r="E73" s="398"/>
      <c r="F73" s="398"/>
      <c r="G73" s="379"/>
      <c r="H73" s="385"/>
      <c r="I73" s="385"/>
      <c r="J73" s="382"/>
      <c r="K73" s="388"/>
      <c r="L73" s="388"/>
      <c r="M73" s="388"/>
      <c r="N73" s="382"/>
      <c r="O73" s="389"/>
      <c r="P73" s="270"/>
    </row>
    <row r="74" spans="3:16" s="252" customFormat="1" x14ac:dyDescent="0.2">
      <c r="C74" s="393">
        <v>16</v>
      </c>
      <c r="D74" s="259"/>
      <c r="E74" s="374">
        <v>690000000</v>
      </c>
      <c r="F74" s="374">
        <v>588500000</v>
      </c>
      <c r="G74" s="377">
        <v>326575371</v>
      </c>
      <c r="H74" s="383">
        <v>56263650</v>
      </c>
      <c r="I74" s="383">
        <f t="shared" ref="I74" si="70">G74+H74</f>
        <v>382839021</v>
      </c>
      <c r="J74" s="380">
        <f t="shared" ref="J74" si="71">I74/F74*100</f>
        <v>65.053359558198807</v>
      </c>
      <c r="K74" s="386">
        <f t="shared" ref="K74:L74" si="72">G74</f>
        <v>326575371</v>
      </c>
      <c r="L74" s="386">
        <f t="shared" si="72"/>
        <v>56263650</v>
      </c>
      <c r="M74" s="386">
        <f t="shared" ref="M74" si="73">L74+K74</f>
        <v>382839021</v>
      </c>
      <c r="N74" s="380">
        <f t="shared" ref="N74" si="74">M74/F74*100</f>
        <v>65.053359558198807</v>
      </c>
      <c r="O74" s="372"/>
      <c r="P74" s="248"/>
    </row>
    <row r="75" spans="3:16" s="252" customFormat="1" x14ac:dyDescent="0.2">
      <c r="C75" s="394"/>
      <c r="D75" s="255" t="s">
        <v>356</v>
      </c>
      <c r="E75" s="375"/>
      <c r="F75" s="375"/>
      <c r="G75" s="378"/>
      <c r="H75" s="384"/>
      <c r="I75" s="384"/>
      <c r="J75" s="381"/>
      <c r="K75" s="387"/>
      <c r="L75" s="387"/>
      <c r="M75" s="387"/>
      <c r="N75" s="381"/>
      <c r="O75" s="373"/>
      <c r="P75" s="248"/>
    </row>
    <row r="76" spans="3:16" s="252" customFormat="1" ht="25.5" x14ac:dyDescent="0.2">
      <c r="C76" s="394"/>
      <c r="D76" s="263" t="s">
        <v>370</v>
      </c>
      <c r="E76" s="375"/>
      <c r="F76" s="375"/>
      <c r="G76" s="378"/>
      <c r="H76" s="384"/>
      <c r="I76" s="384"/>
      <c r="J76" s="381"/>
      <c r="K76" s="387"/>
      <c r="L76" s="387"/>
      <c r="M76" s="387"/>
      <c r="N76" s="381"/>
      <c r="O76" s="373"/>
      <c r="P76" s="248"/>
    </row>
    <row r="77" spans="3:16" s="252" customFormat="1" x14ac:dyDescent="0.2">
      <c r="C77" s="395"/>
      <c r="D77" s="261"/>
      <c r="E77" s="376"/>
      <c r="F77" s="376"/>
      <c r="G77" s="379"/>
      <c r="H77" s="385"/>
      <c r="I77" s="385"/>
      <c r="J77" s="382"/>
      <c r="K77" s="388"/>
      <c r="L77" s="388"/>
      <c r="M77" s="388"/>
      <c r="N77" s="382"/>
      <c r="O77" s="389"/>
      <c r="P77" s="270"/>
    </row>
    <row r="78" spans="3:16" s="252" customFormat="1" x14ac:dyDescent="0.2">
      <c r="C78" s="390">
        <v>17</v>
      </c>
      <c r="D78" s="259"/>
      <c r="E78" s="374">
        <v>1024733000</v>
      </c>
      <c r="F78" s="374">
        <v>967773000</v>
      </c>
      <c r="G78" s="377">
        <v>394055500</v>
      </c>
      <c r="H78" s="383">
        <v>128608000</v>
      </c>
      <c r="I78" s="383">
        <f t="shared" ref="I78" si="75">G78+H78</f>
        <v>522663500</v>
      </c>
      <c r="J78" s="380">
        <f t="shared" ref="J78" si="76">I78/F78*100</f>
        <v>54.006828047486344</v>
      </c>
      <c r="K78" s="386">
        <f t="shared" ref="K78:L78" si="77">G78</f>
        <v>394055500</v>
      </c>
      <c r="L78" s="386">
        <f t="shared" si="77"/>
        <v>128608000</v>
      </c>
      <c r="M78" s="386">
        <f t="shared" ref="M78" si="78">L78+K78</f>
        <v>522663500</v>
      </c>
      <c r="N78" s="380">
        <f t="shared" ref="N78" si="79">M78/F78*100</f>
        <v>54.006828047486344</v>
      </c>
      <c r="O78" s="372"/>
      <c r="P78" s="248"/>
    </row>
    <row r="79" spans="3:16" s="252" customFormat="1" x14ac:dyDescent="0.2">
      <c r="C79" s="391"/>
      <c r="D79" s="255" t="s">
        <v>306</v>
      </c>
      <c r="E79" s="375"/>
      <c r="F79" s="375"/>
      <c r="G79" s="378"/>
      <c r="H79" s="384"/>
      <c r="I79" s="384"/>
      <c r="J79" s="381"/>
      <c r="K79" s="387"/>
      <c r="L79" s="387"/>
      <c r="M79" s="387"/>
      <c r="N79" s="381"/>
      <c r="O79" s="373"/>
      <c r="P79" s="248"/>
    </row>
    <row r="80" spans="3:16" s="252" customFormat="1" x14ac:dyDescent="0.2">
      <c r="C80" s="391"/>
      <c r="D80" s="260" t="s">
        <v>174</v>
      </c>
      <c r="E80" s="375"/>
      <c r="F80" s="375"/>
      <c r="G80" s="378"/>
      <c r="H80" s="384"/>
      <c r="I80" s="384"/>
      <c r="J80" s="381"/>
      <c r="K80" s="387"/>
      <c r="L80" s="387"/>
      <c r="M80" s="387"/>
      <c r="N80" s="381"/>
      <c r="O80" s="373"/>
      <c r="P80" s="248"/>
    </row>
    <row r="81" spans="3:16" s="252" customFormat="1" x14ac:dyDescent="0.2">
      <c r="C81" s="392"/>
      <c r="D81" s="260"/>
      <c r="E81" s="376"/>
      <c r="F81" s="376"/>
      <c r="G81" s="379"/>
      <c r="H81" s="385"/>
      <c r="I81" s="385"/>
      <c r="J81" s="382"/>
      <c r="K81" s="388"/>
      <c r="L81" s="388"/>
      <c r="M81" s="388"/>
      <c r="N81" s="382"/>
      <c r="O81" s="389"/>
      <c r="P81" s="270"/>
    </row>
    <row r="82" spans="3:16" s="252" customFormat="1" x14ac:dyDescent="0.2">
      <c r="C82" s="393">
        <v>18</v>
      </c>
      <c r="D82" s="259"/>
      <c r="E82" s="396">
        <v>399988000</v>
      </c>
      <c r="F82" s="396">
        <v>200000000</v>
      </c>
      <c r="G82" s="377">
        <v>197265000</v>
      </c>
      <c r="H82" s="383">
        <v>0</v>
      </c>
      <c r="I82" s="383">
        <f t="shared" ref="I82" si="80">G82+H82</f>
        <v>197265000</v>
      </c>
      <c r="J82" s="380">
        <f t="shared" ref="J82" si="81">I82/F82*100</f>
        <v>98.632500000000007</v>
      </c>
      <c r="K82" s="386">
        <f t="shared" ref="K82:L82" si="82">G82</f>
        <v>197265000</v>
      </c>
      <c r="L82" s="386">
        <f t="shared" si="82"/>
        <v>0</v>
      </c>
      <c r="M82" s="386">
        <f t="shared" ref="M82" si="83">L82+K82</f>
        <v>197265000</v>
      </c>
      <c r="N82" s="380">
        <f t="shared" ref="N82" si="84">M82/F82*100</f>
        <v>98.632500000000007</v>
      </c>
      <c r="O82" s="372"/>
      <c r="P82" s="248"/>
    </row>
    <row r="83" spans="3:16" s="252" customFormat="1" x14ac:dyDescent="0.2">
      <c r="C83" s="394"/>
      <c r="D83" s="255" t="s">
        <v>307</v>
      </c>
      <c r="E83" s="397"/>
      <c r="F83" s="397"/>
      <c r="G83" s="378"/>
      <c r="H83" s="384"/>
      <c r="I83" s="384"/>
      <c r="J83" s="381"/>
      <c r="K83" s="387"/>
      <c r="L83" s="387"/>
      <c r="M83" s="387"/>
      <c r="N83" s="381"/>
      <c r="O83" s="373"/>
      <c r="P83" s="248"/>
    </row>
    <row r="84" spans="3:16" s="252" customFormat="1" x14ac:dyDescent="0.2">
      <c r="C84" s="394"/>
      <c r="D84" s="260" t="s">
        <v>285</v>
      </c>
      <c r="E84" s="397"/>
      <c r="F84" s="397"/>
      <c r="G84" s="378"/>
      <c r="H84" s="384"/>
      <c r="I84" s="384"/>
      <c r="J84" s="381"/>
      <c r="K84" s="387"/>
      <c r="L84" s="387"/>
      <c r="M84" s="387"/>
      <c r="N84" s="381"/>
      <c r="O84" s="373"/>
      <c r="P84" s="248"/>
    </row>
    <row r="85" spans="3:16" s="252" customFormat="1" x14ac:dyDescent="0.2">
      <c r="C85" s="395"/>
      <c r="E85" s="398"/>
      <c r="F85" s="398"/>
      <c r="G85" s="379"/>
      <c r="H85" s="385"/>
      <c r="I85" s="385"/>
      <c r="J85" s="382"/>
      <c r="K85" s="388"/>
      <c r="L85" s="388"/>
      <c r="M85" s="388"/>
      <c r="N85" s="382"/>
      <c r="O85" s="389"/>
      <c r="P85" s="270"/>
    </row>
    <row r="86" spans="3:16" s="252" customFormat="1" x14ac:dyDescent="0.2">
      <c r="C86" s="390">
        <v>19</v>
      </c>
      <c r="D86" s="259"/>
      <c r="E86" s="396">
        <v>200000000</v>
      </c>
      <c r="F86" s="396">
        <v>200000000</v>
      </c>
      <c r="G86" s="377">
        <v>0</v>
      </c>
      <c r="H86" s="383">
        <v>0</v>
      </c>
      <c r="I86" s="383">
        <f t="shared" ref="I86" si="85">G86+H86</f>
        <v>0</v>
      </c>
      <c r="J86" s="380">
        <f t="shared" ref="J86" si="86">I86/F86*100</f>
        <v>0</v>
      </c>
      <c r="K86" s="386">
        <f t="shared" ref="K86:L86" si="87">G86</f>
        <v>0</v>
      </c>
      <c r="L86" s="386">
        <f t="shared" si="87"/>
        <v>0</v>
      </c>
      <c r="M86" s="386">
        <f t="shared" ref="M86" si="88">L86+K86</f>
        <v>0</v>
      </c>
      <c r="N86" s="380">
        <f t="shared" ref="N86" si="89">M86/F86*100</f>
        <v>0</v>
      </c>
      <c r="O86" s="372"/>
      <c r="P86" s="248"/>
    </row>
    <row r="87" spans="3:16" s="252" customFormat="1" x14ac:dyDescent="0.2">
      <c r="C87" s="391"/>
      <c r="D87" s="255" t="s">
        <v>308</v>
      </c>
      <c r="E87" s="397"/>
      <c r="F87" s="397"/>
      <c r="G87" s="378"/>
      <c r="H87" s="384"/>
      <c r="I87" s="384"/>
      <c r="J87" s="381"/>
      <c r="K87" s="387"/>
      <c r="L87" s="387"/>
      <c r="M87" s="387"/>
      <c r="N87" s="381"/>
      <c r="O87" s="373"/>
      <c r="P87" s="248"/>
    </row>
    <row r="88" spans="3:16" s="252" customFormat="1" ht="25.5" x14ac:dyDescent="0.2">
      <c r="C88" s="391"/>
      <c r="D88" s="260" t="s">
        <v>286</v>
      </c>
      <c r="E88" s="397"/>
      <c r="F88" s="397"/>
      <c r="G88" s="378"/>
      <c r="H88" s="384"/>
      <c r="I88" s="384"/>
      <c r="J88" s="381"/>
      <c r="K88" s="387"/>
      <c r="L88" s="387"/>
      <c r="M88" s="387"/>
      <c r="N88" s="381"/>
      <c r="O88" s="373"/>
      <c r="P88" s="248"/>
    </row>
    <row r="89" spans="3:16" s="252" customFormat="1" x14ac:dyDescent="0.2">
      <c r="C89" s="392"/>
      <c r="D89" s="261"/>
      <c r="E89" s="398"/>
      <c r="F89" s="398"/>
      <c r="G89" s="379"/>
      <c r="H89" s="385"/>
      <c r="I89" s="385"/>
      <c r="J89" s="382"/>
      <c r="K89" s="388"/>
      <c r="L89" s="388"/>
      <c r="M89" s="388"/>
      <c r="N89" s="382"/>
      <c r="O89" s="389"/>
      <c r="P89" s="270"/>
    </row>
    <row r="90" spans="3:16" s="252" customFormat="1" x14ac:dyDescent="0.2">
      <c r="C90" s="393">
        <v>20</v>
      </c>
      <c r="D90" s="259"/>
      <c r="E90" s="396">
        <v>80000000</v>
      </c>
      <c r="F90" s="396">
        <v>80000000</v>
      </c>
      <c r="G90" s="377">
        <v>36000000</v>
      </c>
      <c r="H90" s="383">
        <v>16000000</v>
      </c>
      <c r="I90" s="383">
        <f t="shared" ref="I90" si="90">G90+H90</f>
        <v>52000000</v>
      </c>
      <c r="J90" s="380">
        <f t="shared" ref="J90" si="91">I90/F90*100</f>
        <v>65</v>
      </c>
      <c r="K90" s="386">
        <f t="shared" ref="K90:L90" si="92">G90</f>
        <v>36000000</v>
      </c>
      <c r="L90" s="386">
        <f t="shared" si="92"/>
        <v>16000000</v>
      </c>
      <c r="M90" s="386">
        <f t="shared" ref="M90" si="93">L90+K90</f>
        <v>52000000</v>
      </c>
      <c r="N90" s="380">
        <f t="shared" ref="N90" si="94">M90/F90*100</f>
        <v>65</v>
      </c>
      <c r="O90" s="372"/>
      <c r="P90" s="248"/>
    </row>
    <row r="91" spans="3:16" s="252" customFormat="1" x14ac:dyDescent="0.2">
      <c r="C91" s="394"/>
      <c r="D91" s="255" t="s">
        <v>309</v>
      </c>
      <c r="E91" s="397"/>
      <c r="F91" s="397"/>
      <c r="G91" s="378"/>
      <c r="H91" s="384"/>
      <c r="I91" s="384"/>
      <c r="J91" s="381"/>
      <c r="K91" s="387"/>
      <c r="L91" s="387"/>
      <c r="M91" s="387"/>
      <c r="N91" s="381"/>
      <c r="O91" s="373"/>
      <c r="P91" s="248"/>
    </row>
    <row r="92" spans="3:16" s="252" customFormat="1" ht="25.5" x14ac:dyDescent="0.2">
      <c r="C92" s="394"/>
      <c r="D92" s="260" t="s">
        <v>287</v>
      </c>
      <c r="E92" s="397"/>
      <c r="F92" s="397"/>
      <c r="G92" s="378"/>
      <c r="H92" s="384"/>
      <c r="I92" s="384"/>
      <c r="J92" s="381"/>
      <c r="K92" s="387"/>
      <c r="L92" s="387"/>
      <c r="M92" s="387"/>
      <c r="N92" s="381"/>
      <c r="O92" s="373"/>
      <c r="P92" s="248"/>
    </row>
    <row r="93" spans="3:16" s="252" customFormat="1" x14ac:dyDescent="0.2">
      <c r="C93" s="395"/>
      <c r="D93" s="261"/>
      <c r="E93" s="398"/>
      <c r="F93" s="398"/>
      <c r="G93" s="379"/>
      <c r="H93" s="385"/>
      <c r="I93" s="385"/>
      <c r="J93" s="382"/>
      <c r="K93" s="388"/>
      <c r="L93" s="388"/>
      <c r="M93" s="388"/>
      <c r="N93" s="382"/>
      <c r="O93" s="389"/>
      <c r="P93" s="270"/>
    </row>
    <row r="94" spans="3:16" s="252" customFormat="1" x14ac:dyDescent="0.2">
      <c r="C94" s="390">
        <v>21</v>
      </c>
      <c r="D94" s="259"/>
      <c r="E94" s="374">
        <v>271135200</v>
      </c>
      <c r="F94" s="374">
        <v>241050600</v>
      </c>
      <c r="G94" s="377">
        <v>121093900</v>
      </c>
      <c r="H94" s="383">
        <v>102596000</v>
      </c>
      <c r="I94" s="383">
        <f t="shared" ref="I94" si="95">G94+H94</f>
        <v>223689900</v>
      </c>
      <c r="J94" s="380">
        <f t="shared" ref="J94" si="96">I94/F94*100</f>
        <v>92.797902183193074</v>
      </c>
      <c r="K94" s="386">
        <f t="shared" ref="K94:L94" si="97">G94</f>
        <v>121093900</v>
      </c>
      <c r="L94" s="386">
        <f t="shared" si="97"/>
        <v>102596000</v>
      </c>
      <c r="M94" s="386">
        <f t="shared" ref="M94" si="98">L94+K94</f>
        <v>223689900</v>
      </c>
      <c r="N94" s="380">
        <f t="shared" ref="N94" si="99">M94/F94*100</f>
        <v>92.797902183193074</v>
      </c>
      <c r="O94" s="372"/>
      <c r="P94" s="248"/>
    </row>
    <row r="95" spans="3:16" s="252" customFormat="1" x14ac:dyDescent="0.2">
      <c r="C95" s="391"/>
      <c r="D95" s="264" t="s">
        <v>310</v>
      </c>
      <c r="E95" s="375"/>
      <c r="F95" s="375"/>
      <c r="G95" s="378"/>
      <c r="H95" s="384"/>
      <c r="I95" s="384"/>
      <c r="J95" s="381"/>
      <c r="K95" s="387"/>
      <c r="L95" s="387"/>
      <c r="M95" s="387"/>
      <c r="N95" s="381"/>
      <c r="O95" s="373"/>
      <c r="P95" s="248"/>
    </row>
    <row r="96" spans="3:16" s="252" customFormat="1" x14ac:dyDescent="0.2">
      <c r="C96" s="391"/>
      <c r="D96" s="260" t="s">
        <v>182</v>
      </c>
      <c r="E96" s="375"/>
      <c r="F96" s="375"/>
      <c r="G96" s="378"/>
      <c r="H96" s="384"/>
      <c r="I96" s="384"/>
      <c r="J96" s="381"/>
      <c r="K96" s="387"/>
      <c r="L96" s="387"/>
      <c r="M96" s="387"/>
      <c r="N96" s="381"/>
      <c r="O96" s="373"/>
      <c r="P96" s="248"/>
    </row>
    <row r="97" spans="3:16" s="252" customFormat="1" x14ac:dyDescent="0.2">
      <c r="C97" s="392"/>
      <c r="D97" s="261"/>
      <c r="E97" s="376"/>
      <c r="F97" s="376"/>
      <c r="G97" s="379"/>
      <c r="H97" s="385"/>
      <c r="I97" s="385"/>
      <c r="J97" s="382"/>
      <c r="K97" s="388"/>
      <c r="L97" s="388"/>
      <c r="M97" s="388"/>
      <c r="N97" s="382"/>
      <c r="O97" s="389"/>
      <c r="P97" s="270"/>
    </row>
    <row r="98" spans="3:16" s="252" customFormat="1" x14ac:dyDescent="0.2">
      <c r="C98" s="393">
        <v>22</v>
      </c>
      <c r="D98" s="259"/>
      <c r="E98" s="374">
        <v>93078000</v>
      </c>
      <c r="F98" s="374">
        <v>160269500</v>
      </c>
      <c r="G98" s="377">
        <v>18830000</v>
      </c>
      <c r="H98" s="383">
        <v>47356800</v>
      </c>
      <c r="I98" s="383">
        <f t="shared" ref="I98" si="100">G98+H98</f>
        <v>66186800</v>
      </c>
      <c r="J98" s="380">
        <f t="shared" ref="J98" si="101">I98/F98*100</f>
        <v>41.297190045517084</v>
      </c>
      <c r="K98" s="386">
        <f t="shared" ref="K98:L98" si="102">G98</f>
        <v>18830000</v>
      </c>
      <c r="L98" s="386">
        <f t="shared" si="102"/>
        <v>47356800</v>
      </c>
      <c r="M98" s="386">
        <f t="shared" ref="M98" si="103">L98+K98</f>
        <v>66186800</v>
      </c>
      <c r="N98" s="380">
        <f t="shared" ref="N98" si="104">M98/F98*100</f>
        <v>41.297190045517084</v>
      </c>
      <c r="O98" s="372"/>
      <c r="P98" s="248"/>
    </row>
    <row r="99" spans="3:16" s="252" customFormat="1" x14ac:dyDescent="0.2">
      <c r="C99" s="394"/>
      <c r="D99" s="264" t="s">
        <v>311</v>
      </c>
      <c r="E99" s="375"/>
      <c r="F99" s="375"/>
      <c r="G99" s="378"/>
      <c r="H99" s="384"/>
      <c r="I99" s="384"/>
      <c r="J99" s="381"/>
      <c r="K99" s="387"/>
      <c r="L99" s="387"/>
      <c r="M99" s="387"/>
      <c r="N99" s="381"/>
      <c r="O99" s="373"/>
      <c r="P99" s="248"/>
    </row>
    <row r="100" spans="3:16" s="252" customFormat="1" x14ac:dyDescent="0.2">
      <c r="C100" s="394"/>
      <c r="D100" s="260" t="s">
        <v>183</v>
      </c>
      <c r="E100" s="375"/>
      <c r="F100" s="375"/>
      <c r="G100" s="378"/>
      <c r="H100" s="384"/>
      <c r="I100" s="384"/>
      <c r="J100" s="381"/>
      <c r="K100" s="387"/>
      <c r="L100" s="387"/>
      <c r="M100" s="387"/>
      <c r="N100" s="381"/>
      <c r="O100" s="373"/>
      <c r="P100" s="248"/>
    </row>
    <row r="101" spans="3:16" s="252" customFormat="1" x14ac:dyDescent="0.2">
      <c r="C101" s="395"/>
      <c r="D101" s="261"/>
      <c r="E101" s="376"/>
      <c r="F101" s="376"/>
      <c r="G101" s="379"/>
      <c r="H101" s="385"/>
      <c r="I101" s="385"/>
      <c r="J101" s="382"/>
      <c r="K101" s="388"/>
      <c r="L101" s="388"/>
      <c r="M101" s="388"/>
      <c r="N101" s="382"/>
      <c r="O101" s="389"/>
      <c r="P101" s="270"/>
    </row>
    <row r="102" spans="3:16" s="252" customFormat="1" x14ac:dyDescent="0.2">
      <c r="C102" s="390">
        <v>23</v>
      </c>
      <c r="D102" s="260"/>
      <c r="E102" s="396">
        <v>21464000</v>
      </c>
      <c r="F102" s="396">
        <v>24412000</v>
      </c>
      <c r="G102" s="377">
        <v>17023000</v>
      </c>
      <c r="H102" s="383">
        <v>7264000</v>
      </c>
      <c r="I102" s="383">
        <f t="shared" ref="I102" si="105">G102+H102</f>
        <v>24287000</v>
      </c>
      <c r="J102" s="380">
        <f t="shared" ref="J102" si="106">I102/F102*100</f>
        <v>99.48795674258561</v>
      </c>
      <c r="K102" s="386">
        <f t="shared" ref="K102:L102" si="107">G102</f>
        <v>17023000</v>
      </c>
      <c r="L102" s="386">
        <f t="shared" si="107"/>
        <v>7264000</v>
      </c>
      <c r="M102" s="386">
        <f t="shared" ref="M102" si="108">L102+K102</f>
        <v>24287000</v>
      </c>
      <c r="N102" s="380">
        <f t="shared" ref="N102" si="109">M102/F102*100</f>
        <v>99.48795674258561</v>
      </c>
      <c r="O102" s="372"/>
      <c r="P102" s="248"/>
    </row>
    <row r="103" spans="3:16" s="252" customFormat="1" x14ac:dyDescent="0.2">
      <c r="C103" s="391"/>
      <c r="D103" s="264" t="s">
        <v>312</v>
      </c>
      <c r="E103" s="397"/>
      <c r="F103" s="397"/>
      <c r="G103" s="378"/>
      <c r="H103" s="384"/>
      <c r="I103" s="384"/>
      <c r="J103" s="381"/>
      <c r="K103" s="387"/>
      <c r="L103" s="387"/>
      <c r="M103" s="387"/>
      <c r="N103" s="381"/>
      <c r="O103" s="373"/>
      <c r="P103" s="248"/>
    </row>
    <row r="104" spans="3:16" s="252" customFormat="1" x14ac:dyDescent="0.2">
      <c r="C104" s="391"/>
      <c r="D104" s="260" t="s">
        <v>184</v>
      </c>
      <c r="E104" s="397"/>
      <c r="F104" s="397"/>
      <c r="G104" s="378"/>
      <c r="H104" s="384"/>
      <c r="I104" s="384"/>
      <c r="J104" s="381"/>
      <c r="K104" s="387"/>
      <c r="L104" s="387"/>
      <c r="M104" s="387"/>
      <c r="N104" s="381"/>
      <c r="O104" s="373"/>
      <c r="P104" s="248"/>
    </row>
    <row r="105" spans="3:16" s="252" customFormat="1" x14ac:dyDescent="0.2">
      <c r="C105" s="392"/>
      <c r="D105" s="260"/>
      <c r="E105" s="398"/>
      <c r="F105" s="398"/>
      <c r="G105" s="379"/>
      <c r="H105" s="385"/>
      <c r="I105" s="385"/>
      <c r="J105" s="382"/>
      <c r="K105" s="388"/>
      <c r="L105" s="388"/>
      <c r="M105" s="388"/>
      <c r="N105" s="382"/>
      <c r="O105" s="389"/>
      <c r="P105" s="270"/>
    </row>
    <row r="106" spans="3:16" s="252" customFormat="1" x14ac:dyDescent="0.2">
      <c r="C106" s="393">
        <v>24</v>
      </c>
      <c r="D106" s="259"/>
      <c r="E106" s="374">
        <v>23607500</v>
      </c>
      <c r="F106" s="374">
        <v>25305500</v>
      </c>
      <c r="G106" s="377">
        <v>6916500</v>
      </c>
      <c r="H106" s="383">
        <v>18264000</v>
      </c>
      <c r="I106" s="383">
        <f t="shared" ref="I106" si="110">G106+H106</f>
        <v>25180500</v>
      </c>
      <c r="J106" s="380">
        <f t="shared" ref="J106" si="111">I106/F106*100</f>
        <v>99.506036237181632</v>
      </c>
      <c r="K106" s="386">
        <f t="shared" ref="K106:L106" si="112">G106</f>
        <v>6916500</v>
      </c>
      <c r="L106" s="386">
        <f t="shared" si="112"/>
        <v>18264000</v>
      </c>
      <c r="M106" s="386">
        <f t="shared" ref="M106" si="113">L106+K106</f>
        <v>25180500</v>
      </c>
      <c r="N106" s="380">
        <f t="shared" ref="N106" si="114">M106/F106*100</f>
        <v>99.506036237181632</v>
      </c>
      <c r="O106" s="372"/>
      <c r="P106" s="248"/>
    </row>
    <row r="107" spans="3:16" s="252" customFormat="1" x14ac:dyDescent="0.2">
      <c r="C107" s="394"/>
      <c r="D107" s="264" t="s">
        <v>313</v>
      </c>
      <c r="E107" s="375"/>
      <c r="F107" s="375"/>
      <c r="G107" s="378"/>
      <c r="H107" s="384"/>
      <c r="I107" s="384"/>
      <c r="J107" s="381"/>
      <c r="K107" s="387"/>
      <c r="L107" s="387"/>
      <c r="M107" s="387"/>
      <c r="N107" s="381"/>
      <c r="O107" s="373"/>
      <c r="P107" s="248"/>
    </row>
    <row r="108" spans="3:16" s="252" customFormat="1" x14ac:dyDescent="0.2">
      <c r="C108" s="394"/>
      <c r="D108" s="260" t="s">
        <v>185</v>
      </c>
      <c r="E108" s="375"/>
      <c r="F108" s="375"/>
      <c r="G108" s="378"/>
      <c r="H108" s="384"/>
      <c r="I108" s="384"/>
      <c r="J108" s="381"/>
      <c r="K108" s="387"/>
      <c r="L108" s="387"/>
      <c r="M108" s="387"/>
      <c r="N108" s="381"/>
      <c r="O108" s="373"/>
      <c r="P108" s="248"/>
    </row>
    <row r="109" spans="3:16" s="252" customFormat="1" x14ac:dyDescent="0.2">
      <c r="C109" s="395"/>
      <c r="D109" s="260"/>
      <c r="E109" s="376"/>
      <c r="F109" s="376"/>
      <c r="G109" s="379"/>
      <c r="H109" s="385"/>
      <c r="I109" s="385"/>
      <c r="J109" s="382"/>
      <c r="K109" s="388"/>
      <c r="L109" s="388"/>
      <c r="M109" s="388"/>
      <c r="N109" s="382"/>
      <c r="O109" s="389"/>
      <c r="P109" s="270"/>
    </row>
    <row r="110" spans="3:16" s="252" customFormat="1" x14ac:dyDescent="0.2">
      <c r="C110" s="390">
        <v>25</v>
      </c>
      <c r="D110" s="259"/>
      <c r="E110" s="425">
        <v>39650500</v>
      </c>
      <c r="F110" s="425">
        <v>34100500</v>
      </c>
      <c r="G110" s="377">
        <v>34035000</v>
      </c>
      <c r="H110" s="383">
        <v>0</v>
      </c>
      <c r="I110" s="383">
        <f t="shared" ref="I110" si="115">G110+H110</f>
        <v>34035000</v>
      </c>
      <c r="J110" s="380">
        <f t="shared" ref="J110" si="116">I110/F110*100</f>
        <v>99.80792070497499</v>
      </c>
      <c r="K110" s="386">
        <f t="shared" ref="K110:L110" si="117">G110</f>
        <v>34035000</v>
      </c>
      <c r="L110" s="386">
        <f t="shared" si="117"/>
        <v>0</v>
      </c>
      <c r="M110" s="386">
        <f t="shared" ref="M110" si="118">L110+K110</f>
        <v>34035000</v>
      </c>
      <c r="N110" s="380">
        <f t="shared" ref="N110" si="119">M110/F110*100</f>
        <v>99.80792070497499</v>
      </c>
      <c r="O110" s="372"/>
      <c r="P110" s="248"/>
    </row>
    <row r="111" spans="3:16" s="252" customFormat="1" x14ac:dyDescent="0.2">
      <c r="C111" s="391"/>
      <c r="D111" s="264" t="s">
        <v>314</v>
      </c>
      <c r="E111" s="426"/>
      <c r="F111" s="426"/>
      <c r="G111" s="378"/>
      <c r="H111" s="384"/>
      <c r="I111" s="384"/>
      <c r="J111" s="381"/>
      <c r="K111" s="387"/>
      <c r="L111" s="387"/>
      <c r="M111" s="387"/>
      <c r="N111" s="381"/>
      <c r="O111" s="373"/>
      <c r="P111" s="248"/>
    </row>
    <row r="112" spans="3:16" s="252" customFormat="1" x14ac:dyDescent="0.2">
      <c r="C112" s="391"/>
      <c r="D112" s="248" t="s">
        <v>190</v>
      </c>
      <c r="E112" s="426"/>
      <c r="F112" s="426"/>
      <c r="G112" s="378"/>
      <c r="H112" s="384"/>
      <c r="I112" s="384"/>
      <c r="J112" s="381"/>
      <c r="K112" s="387"/>
      <c r="L112" s="387"/>
      <c r="M112" s="387"/>
      <c r="N112" s="381"/>
      <c r="O112" s="373"/>
      <c r="P112" s="248"/>
    </row>
    <row r="113" spans="3:16" s="252" customFormat="1" x14ac:dyDescent="0.2">
      <c r="C113" s="392"/>
      <c r="D113" s="265"/>
      <c r="E113" s="427"/>
      <c r="F113" s="427"/>
      <c r="G113" s="379"/>
      <c r="H113" s="385"/>
      <c r="I113" s="385"/>
      <c r="J113" s="382"/>
      <c r="K113" s="388"/>
      <c r="L113" s="388"/>
      <c r="M113" s="388"/>
      <c r="N113" s="382"/>
      <c r="O113" s="389"/>
      <c r="P113" s="270"/>
    </row>
    <row r="114" spans="3:16" s="252" customFormat="1" x14ac:dyDescent="0.2">
      <c r="C114" s="393">
        <v>26</v>
      </c>
      <c r="D114" s="259"/>
      <c r="E114" s="425">
        <v>35342000</v>
      </c>
      <c r="F114" s="425">
        <v>45906000</v>
      </c>
      <c r="G114" s="377">
        <v>0</v>
      </c>
      <c r="H114" s="383">
        <v>45781000</v>
      </c>
      <c r="I114" s="383">
        <f t="shared" ref="I114" si="120">G114+H114</f>
        <v>45781000</v>
      </c>
      <c r="J114" s="380">
        <f t="shared" ref="J114" si="121">I114/F114*100</f>
        <v>99.727704439506809</v>
      </c>
      <c r="K114" s="386">
        <f t="shared" ref="K114:L114" si="122">G114</f>
        <v>0</v>
      </c>
      <c r="L114" s="386">
        <f t="shared" si="122"/>
        <v>45781000</v>
      </c>
      <c r="M114" s="386">
        <f t="shared" ref="M114" si="123">L114+K114</f>
        <v>45781000</v>
      </c>
      <c r="N114" s="380">
        <f t="shared" ref="N114" si="124">M114/F114*100</f>
        <v>99.727704439506809</v>
      </c>
      <c r="O114" s="372"/>
      <c r="P114" s="248"/>
    </row>
    <row r="115" spans="3:16" s="252" customFormat="1" x14ac:dyDescent="0.2">
      <c r="C115" s="394"/>
      <c r="D115" s="264" t="s">
        <v>315</v>
      </c>
      <c r="E115" s="426"/>
      <c r="F115" s="426"/>
      <c r="G115" s="378"/>
      <c r="H115" s="384"/>
      <c r="I115" s="384"/>
      <c r="J115" s="381"/>
      <c r="K115" s="387"/>
      <c r="L115" s="387"/>
      <c r="M115" s="387"/>
      <c r="N115" s="381"/>
      <c r="O115" s="373"/>
      <c r="P115" s="248"/>
    </row>
    <row r="116" spans="3:16" s="252" customFormat="1" x14ac:dyDescent="0.2">
      <c r="C116" s="394"/>
      <c r="D116" s="260" t="s">
        <v>191</v>
      </c>
      <c r="E116" s="426"/>
      <c r="F116" s="426"/>
      <c r="G116" s="378"/>
      <c r="H116" s="384"/>
      <c r="I116" s="384"/>
      <c r="J116" s="381"/>
      <c r="K116" s="387"/>
      <c r="L116" s="387"/>
      <c r="M116" s="387"/>
      <c r="N116" s="381"/>
      <c r="O116" s="373"/>
      <c r="P116" s="248"/>
    </row>
    <row r="117" spans="3:16" s="252" customFormat="1" x14ac:dyDescent="0.2">
      <c r="C117" s="395"/>
      <c r="D117" s="261"/>
      <c r="E117" s="427"/>
      <c r="F117" s="427"/>
      <c r="G117" s="379"/>
      <c r="H117" s="385"/>
      <c r="I117" s="385"/>
      <c r="J117" s="382"/>
      <c r="K117" s="388"/>
      <c r="L117" s="388"/>
      <c r="M117" s="388"/>
      <c r="N117" s="382"/>
      <c r="O117" s="389"/>
      <c r="P117" s="270"/>
    </row>
    <row r="118" spans="3:16" s="252" customFormat="1" x14ac:dyDescent="0.2">
      <c r="C118" s="390">
        <v>27</v>
      </c>
      <c r="D118" s="259"/>
      <c r="E118" s="374">
        <v>267085600</v>
      </c>
      <c r="F118" s="374">
        <v>257733600</v>
      </c>
      <c r="G118" s="377">
        <v>95270475</v>
      </c>
      <c r="H118" s="383">
        <v>119515000</v>
      </c>
      <c r="I118" s="383">
        <f t="shared" ref="I118" si="125">G118+H118</f>
        <v>214785475</v>
      </c>
      <c r="J118" s="380">
        <f t="shared" ref="J118" si="126">I118/F118*100</f>
        <v>83.336233614864341</v>
      </c>
      <c r="K118" s="386">
        <f t="shared" ref="K118:L118" si="127">G118</f>
        <v>95270475</v>
      </c>
      <c r="L118" s="386">
        <f t="shared" si="127"/>
        <v>119515000</v>
      </c>
      <c r="M118" s="386">
        <f t="shared" ref="M118" si="128">L118+K118</f>
        <v>214785475</v>
      </c>
      <c r="N118" s="380">
        <f t="shared" ref="N118" si="129">M118/F118*100</f>
        <v>83.336233614864341</v>
      </c>
      <c r="O118" s="372"/>
      <c r="P118" s="248"/>
    </row>
    <row r="119" spans="3:16" s="252" customFormat="1" x14ac:dyDescent="0.2">
      <c r="C119" s="391"/>
      <c r="D119" s="264" t="s">
        <v>316</v>
      </c>
      <c r="E119" s="375"/>
      <c r="F119" s="375"/>
      <c r="G119" s="378"/>
      <c r="H119" s="384"/>
      <c r="I119" s="384"/>
      <c r="J119" s="381"/>
      <c r="K119" s="387"/>
      <c r="L119" s="387"/>
      <c r="M119" s="387"/>
      <c r="N119" s="381"/>
      <c r="O119" s="373"/>
      <c r="P119" s="248"/>
    </row>
    <row r="120" spans="3:16" s="252" customFormat="1" ht="25.5" x14ac:dyDescent="0.2">
      <c r="C120" s="391"/>
      <c r="D120" s="260" t="s">
        <v>193</v>
      </c>
      <c r="E120" s="375"/>
      <c r="F120" s="375"/>
      <c r="G120" s="378"/>
      <c r="H120" s="384"/>
      <c r="I120" s="384"/>
      <c r="J120" s="381"/>
      <c r="K120" s="387"/>
      <c r="L120" s="387"/>
      <c r="M120" s="387"/>
      <c r="N120" s="381"/>
      <c r="O120" s="373"/>
      <c r="P120" s="248"/>
    </row>
    <row r="121" spans="3:16" s="252" customFormat="1" x14ac:dyDescent="0.2">
      <c r="C121" s="392"/>
      <c r="D121" s="261"/>
      <c r="E121" s="376"/>
      <c r="F121" s="376"/>
      <c r="G121" s="379"/>
      <c r="H121" s="385"/>
      <c r="I121" s="385"/>
      <c r="J121" s="382"/>
      <c r="K121" s="388"/>
      <c r="L121" s="388"/>
      <c r="M121" s="388"/>
      <c r="N121" s="382"/>
      <c r="O121" s="389"/>
      <c r="P121" s="270"/>
    </row>
    <row r="122" spans="3:16" s="252" customFormat="1" x14ac:dyDescent="0.2">
      <c r="C122" s="393">
        <v>28</v>
      </c>
      <c r="D122" s="297"/>
      <c r="E122" s="396">
        <v>230148300</v>
      </c>
      <c r="F122" s="396">
        <v>256139100</v>
      </c>
      <c r="G122" s="377">
        <v>15168950</v>
      </c>
      <c r="H122" s="383">
        <v>116820600</v>
      </c>
      <c r="I122" s="383">
        <f t="shared" ref="I122" si="130">G122+H122</f>
        <v>131989550</v>
      </c>
      <c r="J122" s="380">
        <f t="shared" ref="J122" si="131">I122/F122*100</f>
        <v>51.530418432796864</v>
      </c>
      <c r="K122" s="386">
        <f t="shared" ref="K122:L122" si="132">G122</f>
        <v>15168950</v>
      </c>
      <c r="L122" s="386">
        <f t="shared" si="132"/>
        <v>116820600</v>
      </c>
      <c r="M122" s="386">
        <f t="shared" ref="M122" si="133">L122+K122</f>
        <v>131989550</v>
      </c>
      <c r="N122" s="380">
        <f t="shared" ref="N122" si="134">M122/F122*100</f>
        <v>51.530418432796864</v>
      </c>
      <c r="O122" s="372"/>
      <c r="P122" s="248"/>
    </row>
    <row r="123" spans="3:16" s="252" customFormat="1" x14ac:dyDescent="0.2">
      <c r="C123" s="394"/>
      <c r="D123" s="264" t="s">
        <v>317</v>
      </c>
      <c r="E123" s="397"/>
      <c r="F123" s="397"/>
      <c r="G123" s="378"/>
      <c r="H123" s="384"/>
      <c r="I123" s="384"/>
      <c r="J123" s="381"/>
      <c r="K123" s="387"/>
      <c r="L123" s="387"/>
      <c r="M123" s="387"/>
      <c r="N123" s="381"/>
      <c r="O123" s="373"/>
      <c r="P123" s="248"/>
    </row>
    <row r="124" spans="3:16" s="252" customFormat="1" ht="38.25" x14ac:dyDescent="0.2">
      <c r="C124" s="394"/>
      <c r="D124" s="299" t="s">
        <v>197</v>
      </c>
      <c r="E124" s="397"/>
      <c r="F124" s="397"/>
      <c r="G124" s="378"/>
      <c r="H124" s="384"/>
      <c r="I124" s="384"/>
      <c r="J124" s="381"/>
      <c r="K124" s="387"/>
      <c r="L124" s="387"/>
      <c r="M124" s="387"/>
      <c r="N124" s="381"/>
      <c r="O124" s="373"/>
      <c r="P124" s="248"/>
    </row>
    <row r="125" spans="3:16" s="252" customFormat="1" x14ac:dyDescent="0.2">
      <c r="C125" s="395"/>
      <c r="D125" s="298"/>
      <c r="E125" s="398"/>
      <c r="F125" s="398"/>
      <c r="G125" s="379"/>
      <c r="H125" s="385"/>
      <c r="I125" s="385"/>
      <c r="J125" s="382"/>
      <c r="K125" s="388"/>
      <c r="L125" s="388"/>
      <c r="M125" s="388"/>
      <c r="N125" s="382"/>
      <c r="O125" s="389"/>
      <c r="P125" s="270"/>
    </row>
    <row r="126" spans="3:16" s="252" customFormat="1" x14ac:dyDescent="0.2">
      <c r="C126" s="390">
        <v>29</v>
      </c>
      <c r="D126" s="259"/>
      <c r="E126" s="396">
        <v>78220000</v>
      </c>
      <c r="F126" s="396">
        <v>75870000</v>
      </c>
      <c r="G126" s="377">
        <v>64555000</v>
      </c>
      <c r="H126" s="383">
        <v>5650000</v>
      </c>
      <c r="I126" s="383">
        <f t="shared" ref="I126" si="135">G126+H126</f>
        <v>70205000</v>
      </c>
      <c r="J126" s="380">
        <f t="shared" ref="J126" si="136">I126/F126*100</f>
        <v>92.533280611572422</v>
      </c>
      <c r="K126" s="386">
        <f t="shared" ref="K126:L126" si="137">G126</f>
        <v>64555000</v>
      </c>
      <c r="L126" s="386">
        <f t="shared" si="137"/>
        <v>5650000</v>
      </c>
      <c r="M126" s="386">
        <f t="shared" ref="M126" si="138">L126+K126</f>
        <v>70205000</v>
      </c>
      <c r="N126" s="380">
        <f t="shared" ref="N126" si="139">M126/F126*100</f>
        <v>92.533280611572422</v>
      </c>
      <c r="O126" s="372"/>
      <c r="P126" s="248"/>
    </row>
    <row r="127" spans="3:16" s="252" customFormat="1" x14ac:dyDescent="0.2">
      <c r="C127" s="391"/>
      <c r="D127" s="264" t="s">
        <v>318</v>
      </c>
      <c r="E127" s="397"/>
      <c r="F127" s="397"/>
      <c r="G127" s="378"/>
      <c r="H127" s="384"/>
      <c r="I127" s="384"/>
      <c r="J127" s="381"/>
      <c r="K127" s="387"/>
      <c r="L127" s="387"/>
      <c r="M127" s="387"/>
      <c r="N127" s="381"/>
      <c r="O127" s="373"/>
      <c r="P127" s="248"/>
    </row>
    <row r="128" spans="3:16" s="252" customFormat="1" x14ac:dyDescent="0.2">
      <c r="C128" s="391"/>
      <c r="D128" s="260" t="s">
        <v>201</v>
      </c>
      <c r="E128" s="397"/>
      <c r="F128" s="397"/>
      <c r="G128" s="378"/>
      <c r="H128" s="384"/>
      <c r="I128" s="384"/>
      <c r="J128" s="381"/>
      <c r="K128" s="387"/>
      <c r="L128" s="387"/>
      <c r="M128" s="387"/>
      <c r="N128" s="381"/>
      <c r="O128" s="373"/>
      <c r="P128" s="248"/>
    </row>
    <row r="129" spans="3:16" s="252" customFormat="1" x14ac:dyDescent="0.2">
      <c r="C129" s="392"/>
      <c r="D129" s="261"/>
      <c r="E129" s="398"/>
      <c r="F129" s="398"/>
      <c r="G129" s="379"/>
      <c r="H129" s="385"/>
      <c r="I129" s="385"/>
      <c r="J129" s="382"/>
      <c r="K129" s="388"/>
      <c r="L129" s="388"/>
      <c r="M129" s="388"/>
      <c r="N129" s="382"/>
      <c r="O129" s="389"/>
      <c r="P129" s="270"/>
    </row>
    <row r="130" spans="3:16" s="252" customFormat="1" x14ac:dyDescent="0.2">
      <c r="C130" s="393">
        <v>30</v>
      </c>
      <c r="D130" s="266"/>
      <c r="E130" s="396">
        <v>466198400</v>
      </c>
      <c r="F130" s="396">
        <v>480678700</v>
      </c>
      <c r="G130" s="377">
        <v>421616025</v>
      </c>
      <c r="H130" s="383">
        <v>27214400</v>
      </c>
      <c r="I130" s="383">
        <f t="shared" ref="I130" si="140">G130+H130</f>
        <v>448830425</v>
      </c>
      <c r="J130" s="380">
        <f t="shared" ref="J130" si="141">I130/F130*100</f>
        <v>93.374311156287973</v>
      </c>
      <c r="K130" s="386">
        <f t="shared" ref="K130:L130" si="142">G130</f>
        <v>421616025</v>
      </c>
      <c r="L130" s="386">
        <f t="shared" si="142"/>
        <v>27214400</v>
      </c>
      <c r="M130" s="386">
        <f t="shared" ref="M130" si="143">L130+K130</f>
        <v>448830425</v>
      </c>
      <c r="N130" s="380">
        <f t="shared" ref="N130" si="144">M130/F130*100</f>
        <v>93.374311156287973</v>
      </c>
      <c r="O130" s="372"/>
      <c r="P130" s="248"/>
    </row>
    <row r="131" spans="3:16" s="252" customFormat="1" x14ac:dyDescent="0.2">
      <c r="C131" s="394"/>
      <c r="D131" s="264" t="s">
        <v>319</v>
      </c>
      <c r="E131" s="397"/>
      <c r="F131" s="397"/>
      <c r="G131" s="378"/>
      <c r="H131" s="384"/>
      <c r="I131" s="384"/>
      <c r="J131" s="381"/>
      <c r="K131" s="387"/>
      <c r="L131" s="387"/>
      <c r="M131" s="387"/>
      <c r="N131" s="381"/>
      <c r="O131" s="373"/>
      <c r="P131" s="248"/>
    </row>
    <row r="132" spans="3:16" s="252" customFormat="1" x14ac:dyDescent="0.2">
      <c r="C132" s="394"/>
      <c r="D132" s="138" t="s">
        <v>203</v>
      </c>
      <c r="E132" s="397"/>
      <c r="F132" s="397"/>
      <c r="G132" s="378"/>
      <c r="H132" s="384"/>
      <c r="I132" s="384"/>
      <c r="J132" s="381"/>
      <c r="K132" s="387"/>
      <c r="L132" s="387"/>
      <c r="M132" s="387"/>
      <c r="N132" s="381"/>
      <c r="O132" s="373"/>
      <c r="P132" s="248"/>
    </row>
    <row r="133" spans="3:16" s="252" customFormat="1" x14ac:dyDescent="0.2">
      <c r="C133" s="395"/>
      <c r="D133" s="267"/>
      <c r="E133" s="398"/>
      <c r="F133" s="398"/>
      <c r="G133" s="379"/>
      <c r="H133" s="385"/>
      <c r="I133" s="385"/>
      <c r="J133" s="382"/>
      <c r="K133" s="388"/>
      <c r="L133" s="388"/>
      <c r="M133" s="388"/>
      <c r="N133" s="382"/>
      <c r="O133" s="389"/>
      <c r="P133" s="270"/>
    </row>
    <row r="134" spans="3:16" s="252" customFormat="1" x14ac:dyDescent="0.2">
      <c r="C134" s="390">
        <v>31</v>
      </c>
      <c r="D134" s="266"/>
      <c r="E134" s="396">
        <v>16650000</v>
      </c>
      <c r="F134" s="396">
        <v>16650000</v>
      </c>
      <c r="G134" s="377">
        <v>16650000</v>
      </c>
      <c r="H134" s="383">
        <v>0</v>
      </c>
      <c r="I134" s="383">
        <f t="shared" ref="I134" si="145">G134+H134</f>
        <v>16650000</v>
      </c>
      <c r="J134" s="380">
        <f t="shared" ref="J134" si="146">I134/F134*100</f>
        <v>100</v>
      </c>
      <c r="K134" s="386">
        <f t="shared" ref="K134:L134" si="147">G134</f>
        <v>16650000</v>
      </c>
      <c r="L134" s="386">
        <f t="shared" si="147"/>
        <v>0</v>
      </c>
      <c r="M134" s="386">
        <f t="shared" ref="M134" si="148">L134+K134</f>
        <v>16650000</v>
      </c>
      <c r="N134" s="380">
        <f t="shared" ref="N134" si="149">M134/F134*100</f>
        <v>100</v>
      </c>
      <c r="O134" s="372"/>
      <c r="P134" s="248"/>
    </row>
    <row r="135" spans="3:16" s="252" customFormat="1" x14ac:dyDescent="0.2">
      <c r="C135" s="391"/>
      <c r="D135" s="268" t="s">
        <v>320</v>
      </c>
      <c r="E135" s="397"/>
      <c r="F135" s="397"/>
      <c r="G135" s="378"/>
      <c r="H135" s="384"/>
      <c r="I135" s="384"/>
      <c r="J135" s="381"/>
      <c r="K135" s="387"/>
      <c r="L135" s="387"/>
      <c r="M135" s="387"/>
      <c r="N135" s="381"/>
      <c r="O135" s="373"/>
      <c r="P135" s="248"/>
    </row>
    <row r="136" spans="3:16" s="252" customFormat="1" ht="25.5" x14ac:dyDescent="0.2">
      <c r="C136" s="391"/>
      <c r="D136" s="260" t="s">
        <v>204</v>
      </c>
      <c r="E136" s="397"/>
      <c r="F136" s="397"/>
      <c r="G136" s="378"/>
      <c r="H136" s="384"/>
      <c r="I136" s="384"/>
      <c r="J136" s="381"/>
      <c r="K136" s="387"/>
      <c r="L136" s="387"/>
      <c r="M136" s="387"/>
      <c r="N136" s="381"/>
      <c r="O136" s="373"/>
      <c r="P136" s="248"/>
    </row>
    <row r="137" spans="3:16" s="252" customFormat="1" x14ac:dyDescent="0.2">
      <c r="C137" s="392"/>
      <c r="D137" s="267"/>
      <c r="E137" s="398"/>
      <c r="F137" s="398"/>
      <c r="G137" s="379"/>
      <c r="H137" s="385"/>
      <c r="I137" s="385"/>
      <c r="J137" s="382"/>
      <c r="K137" s="388"/>
      <c r="L137" s="388"/>
      <c r="M137" s="388"/>
      <c r="N137" s="382"/>
      <c r="O137" s="389"/>
      <c r="P137" s="270"/>
    </row>
    <row r="138" spans="3:16" s="252" customFormat="1" x14ac:dyDescent="0.2">
      <c r="C138" s="393">
        <v>32</v>
      </c>
      <c r="D138" s="259"/>
      <c r="E138" s="396">
        <v>6279000</v>
      </c>
      <c r="F138" s="396">
        <v>6279000</v>
      </c>
      <c r="G138" s="377">
        <v>2943300</v>
      </c>
      <c r="H138" s="383">
        <v>0</v>
      </c>
      <c r="I138" s="383">
        <f t="shared" ref="I138" si="150">G138+H138</f>
        <v>2943300</v>
      </c>
      <c r="J138" s="380">
        <f t="shared" ref="J138" si="151">I138/F138*100</f>
        <v>46.875298614429049</v>
      </c>
      <c r="K138" s="386">
        <f t="shared" ref="K138:L138" si="152">G138</f>
        <v>2943300</v>
      </c>
      <c r="L138" s="386">
        <f t="shared" si="152"/>
        <v>0</v>
      </c>
      <c r="M138" s="386">
        <f t="shared" ref="M138" si="153">L138+K138</f>
        <v>2943300</v>
      </c>
      <c r="N138" s="380">
        <f t="shared" ref="N138" si="154">M138/F138*100</f>
        <v>46.875298614429049</v>
      </c>
      <c r="O138" s="372"/>
      <c r="P138" s="248"/>
    </row>
    <row r="139" spans="3:16" s="252" customFormat="1" x14ac:dyDescent="0.2">
      <c r="C139" s="394"/>
      <c r="D139" s="268" t="s">
        <v>321</v>
      </c>
      <c r="E139" s="397"/>
      <c r="F139" s="397"/>
      <c r="G139" s="378"/>
      <c r="H139" s="384"/>
      <c r="I139" s="384"/>
      <c r="J139" s="381"/>
      <c r="K139" s="387"/>
      <c r="L139" s="387"/>
      <c r="M139" s="387"/>
      <c r="N139" s="381"/>
      <c r="O139" s="373"/>
      <c r="P139" s="248"/>
    </row>
    <row r="140" spans="3:16" s="252" customFormat="1" ht="25.5" customHeight="1" x14ac:dyDescent="0.2">
      <c r="C140" s="394"/>
      <c r="D140" s="248" t="s">
        <v>207</v>
      </c>
      <c r="E140" s="397"/>
      <c r="F140" s="397"/>
      <c r="G140" s="378"/>
      <c r="H140" s="384"/>
      <c r="I140" s="384"/>
      <c r="J140" s="381"/>
      <c r="K140" s="387"/>
      <c r="L140" s="387"/>
      <c r="M140" s="387"/>
      <c r="N140" s="381"/>
      <c r="O140" s="373"/>
      <c r="P140" s="248"/>
    </row>
    <row r="141" spans="3:16" s="252" customFormat="1" x14ac:dyDescent="0.2">
      <c r="C141" s="395"/>
      <c r="D141" s="261"/>
      <c r="E141" s="398"/>
      <c r="F141" s="398"/>
      <c r="G141" s="379"/>
      <c r="H141" s="385"/>
      <c r="I141" s="385"/>
      <c r="J141" s="382"/>
      <c r="K141" s="388"/>
      <c r="L141" s="388"/>
      <c r="M141" s="388"/>
      <c r="N141" s="382"/>
      <c r="O141" s="389"/>
      <c r="P141" s="270"/>
    </row>
    <row r="142" spans="3:16" s="252" customFormat="1" x14ac:dyDescent="0.2">
      <c r="C142" s="390">
        <v>33</v>
      </c>
      <c r="D142" s="259"/>
      <c r="E142" s="396">
        <v>6779000</v>
      </c>
      <c r="F142" s="396">
        <v>46779000</v>
      </c>
      <c r="G142" s="377">
        <v>0</v>
      </c>
      <c r="H142" s="383">
        <v>0</v>
      </c>
      <c r="I142" s="383">
        <f t="shared" ref="I142" si="155">G142+H142</f>
        <v>0</v>
      </c>
      <c r="J142" s="380">
        <f t="shared" ref="J142" si="156">I142/F142*100</f>
        <v>0</v>
      </c>
      <c r="K142" s="386">
        <f t="shared" ref="K142:L142" si="157">G142</f>
        <v>0</v>
      </c>
      <c r="L142" s="386">
        <f t="shared" si="157"/>
        <v>0</v>
      </c>
      <c r="M142" s="386">
        <f t="shared" ref="M142" si="158">L142+K142</f>
        <v>0</v>
      </c>
      <c r="N142" s="380">
        <f t="shared" ref="N142" si="159">M142/F142*100</f>
        <v>0</v>
      </c>
      <c r="O142" s="372"/>
      <c r="P142" s="248"/>
    </row>
    <row r="143" spans="3:16" s="252" customFormat="1" x14ac:dyDescent="0.2">
      <c r="C143" s="391"/>
      <c r="D143" s="268" t="s">
        <v>322</v>
      </c>
      <c r="E143" s="397"/>
      <c r="F143" s="397"/>
      <c r="G143" s="378"/>
      <c r="H143" s="384"/>
      <c r="I143" s="384"/>
      <c r="J143" s="381"/>
      <c r="K143" s="387"/>
      <c r="L143" s="387"/>
      <c r="M143" s="387"/>
      <c r="N143" s="381"/>
      <c r="O143" s="373"/>
      <c r="P143" s="248"/>
    </row>
    <row r="144" spans="3:16" s="252" customFormat="1" ht="38.25" x14ac:dyDescent="0.2">
      <c r="C144" s="391"/>
      <c r="D144" s="260" t="s">
        <v>211</v>
      </c>
      <c r="E144" s="397"/>
      <c r="F144" s="397"/>
      <c r="G144" s="378"/>
      <c r="H144" s="384"/>
      <c r="I144" s="384"/>
      <c r="J144" s="381"/>
      <c r="K144" s="387"/>
      <c r="L144" s="387"/>
      <c r="M144" s="387"/>
      <c r="N144" s="381"/>
      <c r="O144" s="373"/>
      <c r="P144" s="248"/>
    </row>
    <row r="145" spans="3:16" s="252" customFormat="1" x14ac:dyDescent="0.2">
      <c r="C145" s="392"/>
      <c r="D145" s="260"/>
      <c r="E145" s="398"/>
      <c r="F145" s="398"/>
      <c r="G145" s="379"/>
      <c r="H145" s="385"/>
      <c r="I145" s="385"/>
      <c r="J145" s="382"/>
      <c r="K145" s="388"/>
      <c r="L145" s="388"/>
      <c r="M145" s="388"/>
      <c r="N145" s="382"/>
      <c r="O145" s="389"/>
      <c r="P145" s="270"/>
    </row>
    <row r="146" spans="3:16" s="252" customFormat="1" x14ac:dyDescent="0.2">
      <c r="C146" s="393">
        <v>34</v>
      </c>
      <c r="D146" s="259"/>
      <c r="E146" s="396">
        <v>571837800</v>
      </c>
      <c r="F146" s="396">
        <v>684397800</v>
      </c>
      <c r="G146" s="377">
        <v>445989800</v>
      </c>
      <c r="H146" s="383">
        <v>87518500</v>
      </c>
      <c r="I146" s="383">
        <f t="shared" ref="I146" si="160">G146+H146</f>
        <v>533508300</v>
      </c>
      <c r="J146" s="380">
        <f t="shared" ref="J146" si="161">I146/F146*100</f>
        <v>77.952953676940524</v>
      </c>
      <c r="K146" s="386">
        <f t="shared" ref="K146:L146" si="162">G146</f>
        <v>445989800</v>
      </c>
      <c r="L146" s="386">
        <f t="shared" si="162"/>
        <v>87518500</v>
      </c>
      <c r="M146" s="386">
        <f t="shared" ref="M146" si="163">L146+K146</f>
        <v>533508300</v>
      </c>
      <c r="N146" s="380">
        <f t="shared" ref="N146" si="164">M146/F146*100</f>
        <v>77.952953676940524</v>
      </c>
      <c r="O146" s="372"/>
      <c r="P146" s="248"/>
    </row>
    <row r="147" spans="3:16" s="252" customFormat="1" x14ac:dyDescent="0.2">
      <c r="C147" s="394"/>
      <c r="D147" s="268" t="s">
        <v>323</v>
      </c>
      <c r="E147" s="397"/>
      <c r="F147" s="397"/>
      <c r="G147" s="378"/>
      <c r="H147" s="384"/>
      <c r="I147" s="384"/>
      <c r="J147" s="381"/>
      <c r="K147" s="387"/>
      <c r="L147" s="387"/>
      <c r="M147" s="387"/>
      <c r="N147" s="381"/>
      <c r="O147" s="373"/>
      <c r="P147" s="248"/>
    </row>
    <row r="148" spans="3:16" s="252" customFormat="1" ht="51" x14ac:dyDescent="0.2">
      <c r="C148" s="394"/>
      <c r="D148" s="260" t="s">
        <v>215</v>
      </c>
      <c r="E148" s="397"/>
      <c r="F148" s="397"/>
      <c r="G148" s="378"/>
      <c r="H148" s="384"/>
      <c r="I148" s="384"/>
      <c r="J148" s="381"/>
      <c r="K148" s="387"/>
      <c r="L148" s="387"/>
      <c r="M148" s="387"/>
      <c r="N148" s="381"/>
      <c r="O148" s="373"/>
      <c r="P148" s="248"/>
    </row>
    <row r="149" spans="3:16" s="252" customFormat="1" x14ac:dyDescent="0.2">
      <c r="C149" s="395"/>
      <c r="D149" s="261"/>
      <c r="E149" s="398"/>
      <c r="F149" s="398"/>
      <c r="G149" s="379"/>
      <c r="H149" s="385"/>
      <c r="I149" s="385"/>
      <c r="J149" s="382"/>
      <c r="K149" s="388"/>
      <c r="L149" s="388"/>
      <c r="M149" s="388"/>
      <c r="N149" s="382"/>
      <c r="O149" s="389"/>
      <c r="P149" s="270"/>
    </row>
    <row r="150" spans="3:16" s="252" customFormat="1" x14ac:dyDescent="0.2">
      <c r="C150" s="390">
        <v>35</v>
      </c>
      <c r="D150" s="259"/>
      <c r="E150" s="396">
        <v>4550000</v>
      </c>
      <c r="F150" s="396">
        <v>4550000</v>
      </c>
      <c r="G150" s="377">
        <v>290000</v>
      </c>
      <c r="H150" s="383">
        <v>0</v>
      </c>
      <c r="I150" s="383">
        <f t="shared" ref="I150" si="165">G150+H150</f>
        <v>290000</v>
      </c>
      <c r="J150" s="380">
        <f t="shared" ref="J150" si="166">I150/F150*100</f>
        <v>6.3736263736263732</v>
      </c>
      <c r="K150" s="386">
        <f t="shared" ref="K150:L150" si="167">G150</f>
        <v>290000</v>
      </c>
      <c r="L150" s="386">
        <f t="shared" si="167"/>
        <v>0</v>
      </c>
      <c r="M150" s="386">
        <f t="shared" ref="M150" si="168">L150+K150</f>
        <v>290000</v>
      </c>
      <c r="N150" s="380">
        <f t="shared" ref="N150" si="169">M150/F150*100</f>
        <v>6.3736263736263732</v>
      </c>
      <c r="O150" s="372"/>
      <c r="P150" s="248"/>
    </row>
    <row r="151" spans="3:16" s="252" customFormat="1" x14ac:dyDescent="0.2">
      <c r="C151" s="391"/>
      <c r="D151" s="268" t="s">
        <v>324</v>
      </c>
      <c r="E151" s="397"/>
      <c r="F151" s="397"/>
      <c r="G151" s="378"/>
      <c r="H151" s="384"/>
      <c r="I151" s="384"/>
      <c r="J151" s="381"/>
      <c r="K151" s="387"/>
      <c r="L151" s="387"/>
      <c r="M151" s="387"/>
      <c r="N151" s="381"/>
      <c r="O151" s="373"/>
      <c r="P151" s="248"/>
    </row>
    <row r="152" spans="3:16" s="252" customFormat="1" ht="38.25" x14ac:dyDescent="0.2">
      <c r="C152" s="391"/>
      <c r="D152" s="248" t="s">
        <v>222</v>
      </c>
      <c r="E152" s="397"/>
      <c r="F152" s="397"/>
      <c r="G152" s="378"/>
      <c r="H152" s="384"/>
      <c r="I152" s="384"/>
      <c r="J152" s="381"/>
      <c r="K152" s="387"/>
      <c r="L152" s="387"/>
      <c r="M152" s="387"/>
      <c r="N152" s="381"/>
      <c r="O152" s="373"/>
      <c r="P152" s="248"/>
    </row>
    <row r="153" spans="3:16" s="252" customFormat="1" x14ac:dyDescent="0.2">
      <c r="C153" s="392"/>
      <c r="D153" s="261"/>
      <c r="E153" s="398"/>
      <c r="F153" s="398"/>
      <c r="G153" s="379"/>
      <c r="H153" s="385"/>
      <c r="I153" s="385"/>
      <c r="J153" s="382"/>
      <c r="K153" s="388"/>
      <c r="L153" s="388"/>
      <c r="M153" s="388"/>
      <c r="N153" s="382"/>
      <c r="O153" s="389"/>
      <c r="P153" s="270"/>
    </row>
    <row r="154" spans="3:16" s="252" customFormat="1" x14ac:dyDescent="0.2">
      <c r="C154" s="393">
        <v>36</v>
      </c>
      <c r="D154" s="259"/>
      <c r="E154" s="396">
        <v>160000000</v>
      </c>
      <c r="F154" s="396">
        <v>160000000</v>
      </c>
      <c r="G154" s="377">
        <v>158700000</v>
      </c>
      <c r="H154" s="383">
        <v>0</v>
      </c>
      <c r="I154" s="383">
        <f t="shared" ref="I154" si="170">G154+H154</f>
        <v>158700000</v>
      </c>
      <c r="J154" s="380">
        <f t="shared" ref="J154" si="171">I154/F154*100</f>
        <v>99.1875</v>
      </c>
      <c r="K154" s="386">
        <f t="shared" ref="K154:L154" si="172">G154</f>
        <v>158700000</v>
      </c>
      <c r="L154" s="386">
        <f t="shared" si="172"/>
        <v>0</v>
      </c>
      <c r="M154" s="386">
        <f t="shared" ref="M154" si="173">L154+K154</f>
        <v>158700000</v>
      </c>
      <c r="N154" s="380">
        <f t="shared" ref="N154" si="174">M154/F154*100</f>
        <v>99.1875</v>
      </c>
      <c r="O154" s="372"/>
      <c r="P154" s="248"/>
    </row>
    <row r="155" spans="3:16" s="252" customFormat="1" x14ac:dyDescent="0.2">
      <c r="C155" s="394"/>
      <c r="D155" s="268" t="s">
        <v>325</v>
      </c>
      <c r="E155" s="397"/>
      <c r="F155" s="397"/>
      <c r="G155" s="378"/>
      <c r="H155" s="384"/>
      <c r="I155" s="384"/>
      <c r="J155" s="381"/>
      <c r="K155" s="387"/>
      <c r="L155" s="387"/>
      <c r="M155" s="387"/>
      <c r="N155" s="381"/>
      <c r="O155" s="373"/>
      <c r="P155" s="248"/>
    </row>
    <row r="156" spans="3:16" s="252" customFormat="1" ht="25.5" x14ac:dyDescent="0.2">
      <c r="C156" s="394"/>
      <c r="D156" s="248" t="s">
        <v>219</v>
      </c>
      <c r="E156" s="397"/>
      <c r="F156" s="397"/>
      <c r="G156" s="378"/>
      <c r="H156" s="384"/>
      <c r="I156" s="384"/>
      <c r="J156" s="381"/>
      <c r="K156" s="387"/>
      <c r="L156" s="387"/>
      <c r="M156" s="387"/>
      <c r="N156" s="381"/>
      <c r="O156" s="373"/>
      <c r="P156" s="248"/>
    </row>
    <row r="157" spans="3:16" s="252" customFormat="1" x14ac:dyDescent="0.2">
      <c r="C157" s="395"/>
      <c r="D157" s="261"/>
      <c r="E157" s="398"/>
      <c r="F157" s="398"/>
      <c r="G157" s="379"/>
      <c r="H157" s="385"/>
      <c r="I157" s="385"/>
      <c r="J157" s="382"/>
      <c r="K157" s="388"/>
      <c r="L157" s="388"/>
      <c r="M157" s="388"/>
      <c r="N157" s="382"/>
      <c r="O157" s="389"/>
      <c r="P157" s="270"/>
    </row>
    <row r="158" spans="3:16" s="252" customFormat="1" x14ac:dyDescent="0.2">
      <c r="C158" s="390">
        <v>37</v>
      </c>
      <c r="D158" s="259"/>
      <c r="E158" s="396">
        <v>8679000</v>
      </c>
      <c r="F158" s="396">
        <v>8679000</v>
      </c>
      <c r="G158" s="377">
        <v>630000</v>
      </c>
      <c r="H158" s="383">
        <v>0</v>
      </c>
      <c r="I158" s="383">
        <f t="shared" ref="I158" si="175">G158+H158</f>
        <v>630000</v>
      </c>
      <c r="J158" s="380">
        <f t="shared" ref="J158" si="176">I158/F158*100</f>
        <v>7.2589007950224671</v>
      </c>
      <c r="K158" s="386">
        <f t="shared" ref="K158:L158" si="177">G158</f>
        <v>630000</v>
      </c>
      <c r="L158" s="386">
        <f t="shared" si="177"/>
        <v>0</v>
      </c>
      <c r="M158" s="386">
        <f t="shared" ref="M158" si="178">L158+K158</f>
        <v>630000</v>
      </c>
      <c r="N158" s="380">
        <f t="shared" ref="N158" si="179">M158/F158*100</f>
        <v>7.2589007950224671</v>
      </c>
      <c r="O158" s="372"/>
      <c r="P158" s="248"/>
    </row>
    <row r="159" spans="3:16" s="252" customFormat="1" x14ac:dyDescent="0.2">
      <c r="C159" s="391"/>
      <c r="D159" s="268" t="s">
        <v>326</v>
      </c>
      <c r="E159" s="397"/>
      <c r="F159" s="397"/>
      <c r="G159" s="378"/>
      <c r="H159" s="384"/>
      <c r="I159" s="384"/>
      <c r="J159" s="381"/>
      <c r="K159" s="387"/>
      <c r="L159" s="387"/>
      <c r="M159" s="387"/>
      <c r="N159" s="381"/>
      <c r="O159" s="373"/>
      <c r="P159" s="248"/>
    </row>
    <row r="160" spans="3:16" s="252" customFormat="1" ht="38.25" x14ac:dyDescent="0.2">
      <c r="C160" s="391"/>
      <c r="D160" s="248" t="s">
        <v>226</v>
      </c>
      <c r="E160" s="397"/>
      <c r="F160" s="397"/>
      <c r="G160" s="378"/>
      <c r="H160" s="384"/>
      <c r="I160" s="384"/>
      <c r="J160" s="381"/>
      <c r="K160" s="387"/>
      <c r="L160" s="387"/>
      <c r="M160" s="387"/>
      <c r="N160" s="381"/>
      <c r="O160" s="373"/>
      <c r="P160" s="248"/>
    </row>
    <row r="161" spans="3:16" s="252" customFormat="1" x14ac:dyDescent="0.2">
      <c r="C161" s="392"/>
      <c r="D161" s="261"/>
      <c r="E161" s="398"/>
      <c r="F161" s="398"/>
      <c r="G161" s="379"/>
      <c r="H161" s="385"/>
      <c r="I161" s="385"/>
      <c r="J161" s="382"/>
      <c r="K161" s="388"/>
      <c r="L161" s="388"/>
      <c r="M161" s="388"/>
      <c r="N161" s="382"/>
      <c r="O161" s="389"/>
      <c r="P161" s="270"/>
    </row>
    <row r="162" spans="3:16" s="252" customFormat="1" x14ac:dyDescent="0.2">
      <c r="C162" s="393">
        <v>38</v>
      </c>
      <c r="D162" s="259"/>
      <c r="E162" s="396">
        <v>233725200</v>
      </c>
      <c r="F162" s="396">
        <v>363725200</v>
      </c>
      <c r="G162" s="377">
        <v>226532000</v>
      </c>
      <c r="H162" s="383">
        <v>19720000</v>
      </c>
      <c r="I162" s="383">
        <f t="shared" ref="I162" si="180">G162+H162</f>
        <v>246252000</v>
      </c>
      <c r="J162" s="380">
        <f t="shared" ref="J162" si="181">I162/F162*100</f>
        <v>67.702760215679319</v>
      </c>
      <c r="K162" s="386">
        <f t="shared" ref="K162:L162" si="182">G162</f>
        <v>226532000</v>
      </c>
      <c r="L162" s="386">
        <f t="shared" si="182"/>
        <v>19720000</v>
      </c>
      <c r="M162" s="386">
        <f t="shared" ref="M162" si="183">L162+K162</f>
        <v>246252000</v>
      </c>
      <c r="N162" s="380">
        <f t="shared" ref="N162" si="184">M162/F162*100</f>
        <v>67.702760215679319</v>
      </c>
      <c r="O162" s="372"/>
      <c r="P162" s="248"/>
    </row>
    <row r="163" spans="3:16" s="252" customFormat="1" x14ac:dyDescent="0.2">
      <c r="C163" s="394"/>
      <c r="D163" s="268" t="s">
        <v>327</v>
      </c>
      <c r="E163" s="397"/>
      <c r="F163" s="397"/>
      <c r="G163" s="378"/>
      <c r="H163" s="384"/>
      <c r="I163" s="384"/>
      <c r="J163" s="381"/>
      <c r="K163" s="387"/>
      <c r="L163" s="387"/>
      <c r="M163" s="387"/>
      <c r="N163" s="381"/>
      <c r="O163" s="373"/>
      <c r="P163" s="248"/>
    </row>
    <row r="164" spans="3:16" s="252" customFormat="1" ht="25.5" x14ac:dyDescent="0.2">
      <c r="C164" s="394"/>
      <c r="D164" s="248" t="s">
        <v>230</v>
      </c>
      <c r="E164" s="397"/>
      <c r="F164" s="397"/>
      <c r="G164" s="378"/>
      <c r="H164" s="384"/>
      <c r="I164" s="384"/>
      <c r="J164" s="381"/>
      <c r="K164" s="387"/>
      <c r="L164" s="387"/>
      <c r="M164" s="387"/>
      <c r="N164" s="381"/>
      <c r="O164" s="373"/>
      <c r="P164" s="248"/>
    </row>
    <row r="165" spans="3:16" s="252" customFormat="1" x14ac:dyDescent="0.2">
      <c r="C165" s="395"/>
      <c r="D165" s="269"/>
      <c r="E165" s="398"/>
      <c r="F165" s="398"/>
      <c r="G165" s="379"/>
      <c r="H165" s="385"/>
      <c r="I165" s="385"/>
      <c r="J165" s="382"/>
      <c r="K165" s="388"/>
      <c r="L165" s="388"/>
      <c r="M165" s="388"/>
      <c r="N165" s="382"/>
      <c r="O165" s="389"/>
      <c r="P165" s="270"/>
    </row>
    <row r="166" spans="3:16" s="252" customFormat="1" x14ac:dyDescent="0.2">
      <c r="C166" s="390">
        <v>39</v>
      </c>
      <c r="D166" s="260"/>
      <c r="E166" s="396">
        <v>47565500</v>
      </c>
      <c r="F166" s="396">
        <v>63200500</v>
      </c>
      <c r="G166" s="377">
        <v>45638250</v>
      </c>
      <c r="H166" s="383">
        <v>12916250</v>
      </c>
      <c r="I166" s="383">
        <f t="shared" ref="I166" si="185">G166+H166</f>
        <v>58554500</v>
      </c>
      <c r="J166" s="380">
        <f t="shared" ref="J166" si="186">I166/F166*100</f>
        <v>92.648792335503671</v>
      </c>
      <c r="K166" s="386">
        <f t="shared" ref="K166:L166" si="187">G166</f>
        <v>45638250</v>
      </c>
      <c r="L166" s="386">
        <f t="shared" si="187"/>
        <v>12916250</v>
      </c>
      <c r="M166" s="386">
        <f t="shared" ref="M166" si="188">L166+K166</f>
        <v>58554500</v>
      </c>
      <c r="N166" s="380">
        <f t="shared" ref="N166" si="189">M166/F166*100</f>
        <v>92.648792335503671</v>
      </c>
      <c r="O166" s="372"/>
      <c r="P166" s="248"/>
    </row>
    <row r="167" spans="3:16" s="252" customFormat="1" x14ac:dyDescent="0.2">
      <c r="C167" s="391"/>
      <c r="D167" s="268" t="s">
        <v>328</v>
      </c>
      <c r="E167" s="397"/>
      <c r="F167" s="397"/>
      <c r="G167" s="378"/>
      <c r="H167" s="384"/>
      <c r="I167" s="384"/>
      <c r="J167" s="381"/>
      <c r="K167" s="387"/>
      <c r="L167" s="387"/>
      <c r="M167" s="387"/>
      <c r="N167" s="381"/>
      <c r="O167" s="373"/>
      <c r="P167" s="248"/>
    </row>
    <row r="168" spans="3:16" s="252" customFormat="1" ht="25.5" x14ac:dyDescent="0.2">
      <c r="C168" s="391"/>
      <c r="D168" s="248" t="s">
        <v>233</v>
      </c>
      <c r="E168" s="397"/>
      <c r="F168" s="397"/>
      <c r="G168" s="378"/>
      <c r="H168" s="384"/>
      <c r="I168" s="384"/>
      <c r="J168" s="381"/>
      <c r="K168" s="387"/>
      <c r="L168" s="387"/>
      <c r="M168" s="387"/>
      <c r="N168" s="381"/>
      <c r="O168" s="373"/>
      <c r="P168" s="248"/>
    </row>
    <row r="169" spans="3:16" s="252" customFormat="1" x14ac:dyDescent="0.2">
      <c r="C169" s="392"/>
      <c r="D169" s="261"/>
      <c r="E169" s="398"/>
      <c r="F169" s="398"/>
      <c r="G169" s="379"/>
      <c r="H169" s="385"/>
      <c r="I169" s="385"/>
      <c r="J169" s="382"/>
      <c r="K169" s="388"/>
      <c r="L169" s="388"/>
      <c r="M169" s="388"/>
      <c r="N169" s="382"/>
      <c r="O169" s="389"/>
      <c r="P169" s="270"/>
    </row>
    <row r="170" spans="3:16" s="252" customFormat="1" x14ac:dyDescent="0.2">
      <c r="C170" s="393">
        <v>40</v>
      </c>
      <c r="D170" s="297"/>
      <c r="E170" s="396">
        <v>15293100</v>
      </c>
      <c r="F170" s="396">
        <v>13656200</v>
      </c>
      <c r="G170" s="377">
        <v>13655600</v>
      </c>
      <c r="H170" s="383">
        <v>0</v>
      </c>
      <c r="I170" s="383">
        <f t="shared" ref="I170" si="190">G170+H170</f>
        <v>13655600</v>
      </c>
      <c r="J170" s="380">
        <f t="shared" ref="J170" si="191">I170/F170*100</f>
        <v>99.995606391236208</v>
      </c>
      <c r="K170" s="386">
        <f t="shared" ref="K170:L170" si="192">G170</f>
        <v>13655600</v>
      </c>
      <c r="L170" s="386">
        <f t="shared" si="192"/>
        <v>0</v>
      </c>
      <c r="M170" s="386">
        <f t="shared" ref="M170" si="193">L170+K170</f>
        <v>13655600</v>
      </c>
      <c r="N170" s="380">
        <f t="shared" ref="N170" si="194">M170/F170*100</f>
        <v>99.995606391236208</v>
      </c>
      <c r="O170" s="372"/>
      <c r="P170" s="248"/>
    </row>
    <row r="171" spans="3:16" s="252" customFormat="1" x14ac:dyDescent="0.2">
      <c r="C171" s="394"/>
      <c r="D171" s="268" t="s">
        <v>329</v>
      </c>
      <c r="E171" s="397"/>
      <c r="F171" s="397"/>
      <c r="G171" s="378"/>
      <c r="H171" s="384"/>
      <c r="I171" s="384"/>
      <c r="J171" s="381"/>
      <c r="K171" s="387"/>
      <c r="L171" s="387"/>
      <c r="M171" s="387"/>
      <c r="N171" s="381"/>
      <c r="O171" s="373"/>
      <c r="P171" s="248"/>
    </row>
    <row r="172" spans="3:16" s="252" customFormat="1" ht="25.5" x14ac:dyDescent="0.2">
      <c r="C172" s="394"/>
      <c r="D172" s="248" t="s">
        <v>236</v>
      </c>
      <c r="E172" s="397"/>
      <c r="F172" s="397"/>
      <c r="G172" s="378"/>
      <c r="H172" s="384"/>
      <c r="I172" s="384"/>
      <c r="J172" s="381"/>
      <c r="K172" s="387"/>
      <c r="L172" s="387"/>
      <c r="M172" s="387"/>
      <c r="N172" s="381"/>
      <c r="O172" s="373"/>
      <c r="P172" s="248"/>
    </row>
    <row r="173" spans="3:16" s="252" customFormat="1" x14ac:dyDescent="0.2">
      <c r="C173" s="395"/>
      <c r="D173" s="270"/>
      <c r="E173" s="398"/>
      <c r="F173" s="398"/>
      <c r="G173" s="379"/>
      <c r="H173" s="385"/>
      <c r="I173" s="385"/>
      <c r="J173" s="382"/>
      <c r="K173" s="388"/>
      <c r="L173" s="388"/>
      <c r="M173" s="388"/>
      <c r="N173" s="382"/>
      <c r="O173" s="389"/>
      <c r="P173" s="270"/>
    </row>
    <row r="174" spans="3:16" s="252" customFormat="1" x14ac:dyDescent="0.2">
      <c r="C174" s="390">
        <v>41</v>
      </c>
      <c r="D174" s="259"/>
      <c r="E174" s="374">
        <v>788808600</v>
      </c>
      <c r="F174" s="374">
        <v>841713800</v>
      </c>
      <c r="G174" s="377">
        <v>717821197</v>
      </c>
      <c r="H174" s="383">
        <v>36339150</v>
      </c>
      <c r="I174" s="383">
        <f t="shared" ref="I174" si="195">G174+H174</f>
        <v>754160347</v>
      </c>
      <c r="J174" s="380">
        <f t="shared" ref="J174" si="196">I174/F174*100</f>
        <v>89.598192045799891</v>
      </c>
      <c r="K174" s="386">
        <f t="shared" ref="K174:L174" si="197">G174</f>
        <v>717821197</v>
      </c>
      <c r="L174" s="386">
        <f t="shared" si="197"/>
        <v>36339150</v>
      </c>
      <c r="M174" s="386">
        <f t="shared" ref="M174" si="198">L174+K174</f>
        <v>754160347</v>
      </c>
      <c r="N174" s="380">
        <f t="shared" ref="N174" si="199">M174/F174*100</f>
        <v>89.598192045799891</v>
      </c>
      <c r="O174" s="372"/>
      <c r="P174" s="248"/>
    </row>
    <row r="175" spans="3:16" s="252" customFormat="1" x14ac:dyDescent="0.2">
      <c r="C175" s="391"/>
      <c r="D175" s="268" t="s">
        <v>330</v>
      </c>
      <c r="E175" s="375"/>
      <c r="F175" s="375"/>
      <c r="G175" s="378"/>
      <c r="H175" s="384"/>
      <c r="I175" s="384"/>
      <c r="J175" s="381"/>
      <c r="K175" s="387"/>
      <c r="L175" s="387"/>
      <c r="M175" s="387"/>
      <c r="N175" s="381"/>
      <c r="O175" s="373"/>
      <c r="P175" s="248"/>
    </row>
    <row r="176" spans="3:16" s="252" customFormat="1" ht="51" x14ac:dyDescent="0.2">
      <c r="C176" s="391"/>
      <c r="D176" s="248" t="s">
        <v>239</v>
      </c>
      <c r="E176" s="375"/>
      <c r="F176" s="375"/>
      <c r="G176" s="378"/>
      <c r="H176" s="384"/>
      <c r="I176" s="384"/>
      <c r="J176" s="381"/>
      <c r="K176" s="387"/>
      <c r="L176" s="387"/>
      <c r="M176" s="387"/>
      <c r="N176" s="381"/>
      <c r="O176" s="373"/>
      <c r="P176" s="248"/>
    </row>
    <row r="177" spans="3:16" s="252" customFormat="1" x14ac:dyDescent="0.2">
      <c r="C177" s="392"/>
      <c r="D177" s="261"/>
      <c r="E177" s="376"/>
      <c r="F177" s="376"/>
      <c r="G177" s="379"/>
      <c r="H177" s="385"/>
      <c r="I177" s="385"/>
      <c r="J177" s="382"/>
      <c r="K177" s="388"/>
      <c r="L177" s="388"/>
      <c r="M177" s="388"/>
      <c r="N177" s="382"/>
      <c r="O177" s="389"/>
      <c r="P177" s="270"/>
    </row>
    <row r="178" spans="3:16" s="252" customFormat="1" x14ac:dyDescent="0.2">
      <c r="C178" s="393">
        <v>42</v>
      </c>
      <c r="D178" s="259"/>
      <c r="E178" s="396">
        <v>50183500</v>
      </c>
      <c r="F178" s="396">
        <v>20837300</v>
      </c>
      <c r="G178" s="377">
        <v>3809100</v>
      </c>
      <c r="H178" s="383">
        <v>15481200</v>
      </c>
      <c r="I178" s="383">
        <f t="shared" ref="I178" si="200">G178+H178</f>
        <v>19290300</v>
      </c>
      <c r="J178" s="380">
        <f t="shared" ref="J178" si="201">I178/F178*100</f>
        <v>92.575813565097206</v>
      </c>
      <c r="K178" s="386">
        <f t="shared" ref="K178:L178" si="202">G178</f>
        <v>3809100</v>
      </c>
      <c r="L178" s="386">
        <f t="shared" si="202"/>
        <v>15481200</v>
      </c>
      <c r="M178" s="386">
        <f t="shared" ref="M178" si="203">L178+K178</f>
        <v>19290300</v>
      </c>
      <c r="N178" s="380">
        <f t="shared" ref="N178" si="204">M178/F178*100</f>
        <v>92.575813565097206</v>
      </c>
      <c r="O178" s="372"/>
      <c r="P178" s="248"/>
    </row>
    <row r="179" spans="3:16" s="252" customFormat="1" x14ac:dyDescent="0.2">
      <c r="C179" s="394"/>
      <c r="D179" s="268" t="s">
        <v>331</v>
      </c>
      <c r="E179" s="397"/>
      <c r="F179" s="397"/>
      <c r="G179" s="378"/>
      <c r="H179" s="384"/>
      <c r="I179" s="384"/>
      <c r="J179" s="381"/>
      <c r="K179" s="387"/>
      <c r="L179" s="387"/>
      <c r="M179" s="387"/>
      <c r="N179" s="381"/>
      <c r="O179" s="373"/>
      <c r="P179" s="248"/>
    </row>
    <row r="180" spans="3:16" s="252" customFormat="1" ht="25.5" x14ac:dyDescent="0.2">
      <c r="C180" s="394"/>
      <c r="D180" s="248" t="s">
        <v>243</v>
      </c>
      <c r="E180" s="397"/>
      <c r="F180" s="397"/>
      <c r="G180" s="378"/>
      <c r="H180" s="384"/>
      <c r="I180" s="384"/>
      <c r="J180" s="381"/>
      <c r="K180" s="387"/>
      <c r="L180" s="387"/>
      <c r="M180" s="387"/>
      <c r="N180" s="381"/>
      <c r="O180" s="373"/>
      <c r="P180" s="248"/>
    </row>
    <row r="181" spans="3:16" s="252" customFormat="1" x14ac:dyDescent="0.2">
      <c r="C181" s="395"/>
      <c r="D181" s="261"/>
      <c r="E181" s="398"/>
      <c r="F181" s="398"/>
      <c r="G181" s="379"/>
      <c r="H181" s="385"/>
      <c r="I181" s="385"/>
      <c r="J181" s="382"/>
      <c r="K181" s="388"/>
      <c r="L181" s="388"/>
      <c r="M181" s="388"/>
      <c r="N181" s="382"/>
      <c r="O181" s="389"/>
      <c r="P181" s="270"/>
    </row>
    <row r="182" spans="3:16" s="252" customFormat="1" x14ac:dyDescent="0.2">
      <c r="C182" s="390">
        <v>43</v>
      </c>
      <c r="D182" s="259"/>
      <c r="E182" s="396">
        <v>113509800</v>
      </c>
      <c r="F182" s="396">
        <v>98335200</v>
      </c>
      <c r="G182" s="377">
        <v>7298100</v>
      </c>
      <c r="H182" s="383">
        <v>6914000</v>
      </c>
      <c r="I182" s="383">
        <f t="shared" ref="I182" si="205">G182+H182</f>
        <v>14212100</v>
      </c>
      <c r="J182" s="380">
        <f t="shared" ref="J182" si="206">I182/F182*100</f>
        <v>14.45270869434343</v>
      </c>
      <c r="K182" s="386">
        <f t="shared" ref="K182:L182" si="207">G182</f>
        <v>7298100</v>
      </c>
      <c r="L182" s="386">
        <f t="shared" si="207"/>
        <v>6914000</v>
      </c>
      <c r="M182" s="386">
        <f t="shared" ref="M182" si="208">L182+K182</f>
        <v>14212100</v>
      </c>
      <c r="N182" s="380">
        <f t="shared" ref="N182" si="209">M182/F182*100</f>
        <v>14.45270869434343</v>
      </c>
      <c r="O182" s="372"/>
      <c r="P182" s="248"/>
    </row>
    <row r="183" spans="3:16" s="252" customFormat="1" x14ac:dyDescent="0.2">
      <c r="C183" s="391"/>
      <c r="D183" s="268" t="s">
        <v>333</v>
      </c>
      <c r="E183" s="397"/>
      <c r="F183" s="397"/>
      <c r="G183" s="378"/>
      <c r="H183" s="384"/>
      <c r="I183" s="384"/>
      <c r="J183" s="381"/>
      <c r="K183" s="387"/>
      <c r="L183" s="387"/>
      <c r="M183" s="387"/>
      <c r="N183" s="381"/>
      <c r="O183" s="373"/>
      <c r="P183" s="248"/>
    </row>
    <row r="184" spans="3:16" s="252" customFormat="1" ht="25.5" x14ac:dyDescent="0.2">
      <c r="C184" s="391"/>
      <c r="D184" s="248" t="s">
        <v>246</v>
      </c>
      <c r="E184" s="397"/>
      <c r="F184" s="397"/>
      <c r="G184" s="378"/>
      <c r="H184" s="384"/>
      <c r="I184" s="384"/>
      <c r="J184" s="381"/>
      <c r="K184" s="387"/>
      <c r="L184" s="387"/>
      <c r="M184" s="387"/>
      <c r="N184" s="381"/>
      <c r="O184" s="373"/>
      <c r="P184" s="248"/>
    </row>
    <row r="185" spans="3:16" s="252" customFormat="1" x14ac:dyDescent="0.2">
      <c r="C185" s="392"/>
      <c r="D185" s="270"/>
      <c r="E185" s="398"/>
      <c r="F185" s="398"/>
      <c r="G185" s="379"/>
      <c r="H185" s="385"/>
      <c r="I185" s="385"/>
      <c r="J185" s="382"/>
      <c r="K185" s="388"/>
      <c r="L185" s="388"/>
      <c r="M185" s="388"/>
      <c r="N185" s="382"/>
      <c r="O185" s="389"/>
      <c r="P185" s="270"/>
    </row>
    <row r="186" spans="3:16" s="252" customFormat="1" x14ac:dyDescent="0.2">
      <c r="C186" s="393">
        <v>44</v>
      </c>
      <c r="D186" s="259"/>
      <c r="E186" s="396">
        <v>31124500</v>
      </c>
      <c r="F186" s="396">
        <v>11717000</v>
      </c>
      <c r="G186" s="377">
        <v>0</v>
      </c>
      <c r="H186" s="383">
        <v>1250000</v>
      </c>
      <c r="I186" s="383">
        <f t="shared" ref="I186" si="210">G186+H186</f>
        <v>1250000</v>
      </c>
      <c r="J186" s="380">
        <f t="shared" ref="J186" si="211">I186/F186*100</f>
        <v>10.668259793462491</v>
      </c>
      <c r="K186" s="386">
        <f t="shared" ref="K186:L186" si="212">G186</f>
        <v>0</v>
      </c>
      <c r="L186" s="386">
        <f t="shared" si="212"/>
        <v>1250000</v>
      </c>
      <c r="M186" s="386">
        <f t="shared" ref="M186" si="213">L186+K186</f>
        <v>1250000</v>
      </c>
      <c r="N186" s="380">
        <f t="shared" ref="N186" si="214">M186/F186*100</f>
        <v>10.668259793462491</v>
      </c>
      <c r="O186" s="372"/>
      <c r="P186" s="248"/>
    </row>
    <row r="187" spans="3:16" s="252" customFormat="1" x14ac:dyDescent="0.2">
      <c r="C187" s="394"/>
      <c r="D187" s="268" t="s">
        <v>332</v>
      </c>
      <c r="E187" s="397"/>
      <c r="F187" s="397"/>
      <c r="G187" s="378"/>
      <c r="H187" s="384"/>
      <c r="I187" s="384"/>
      <c r="J187" s="381"/>
      <c r="K187" s="387"/>
      <c r="L187" s="387"/>
      <c r="M187" s="387"/>
      <c r="N187" s="381"/>
      <c r="O187" s="373"/>
      <c r="P187" s="294"/>
    </row>
    <row r="188" spans="3:16" s="252" customFormat="1" ht="25.5" x14ac:dyDescent="0.2">
      <c r="C188" s="394"/>
      <c r="D188" s="248" t="s">
        <v>288</v>
      </c>
      <c r="E188" s="397"/>
      <c r="F188" s="397"/>
      <c r="G188" s="378"/>
      <c r="H188" s="384"/>
      <c r="I188" s="384"/>
      <c r="J188" s="381"/>
      <c r="K188" s="387"/>
      <c r="L188" s="387"/>
      <c r="M188" s="387"/>
      <c r="N188" s="381"/>
      <c r="O188" s="373"/>
      <c r="P188" s="248"/>
    </row>
    <row r="189" spans="3:16" s="252" customFormat="1" x14ac:dyDescent="0.2">
      <c r="C189" s="395"/>
      <c r="D189" s="261"/>
      <c r="E189" s="398"/>
      <c r="F189" s="398"/>
      <c r="G189" s="379"/>
      <c r="H189" s="385"/>
      <c r="I189" s="385"/>
      <c r="J189" s="382"/>
      <c r="K189" s="388"/>
      <c r="L189" s="388"/>
      <c r="M189" s="388"/>
      <c r="N189" s="382"/>
      <c r="O189" s="389"/>
      <c r="P189" s="270"/>
    </row>
    <row r="190" spans="3:16" s="252" customFormat="1" x14ac:dyDescent="0.2">
      <c r="C190" s="390">
        <v>45</v>
      </c>
      <c r="D190" s="259"/>
      <c r="E190" s="396">
        <v>466494000</v>
      </c>
      <c r="F190" s="396">
        <v>513549000</v>
      </c>
      <c r="G190" s="377">
        <v>227077000</v>
      </c>
      <c r="H190" s="383">
        <v>222733000</v>
      </c>
      <c r="I190" s="383">
        <f t="shared" ref="I190" si="215">G190+H190</f>
        <v>449810000</v>
      </c>
      <c r="J190" s="380">
        <f t="shared" ref="J190" si="216">I190/F190*100</f>
        <v>87.588526119221342</v>
      </c>
      <c r="K190" s="386">
        <f t="shared" ref="K190:L190" si="217">G190</f>
        <v>227077000</v>
      </c>
      <c r="L190" s="386">
        <f t="shared" si="217"/>
        <v>222733000</v>
      </c>
      <c r="M190" s="386">
        <f t="shared" ref="M190" si="218">L190+K190</f>
        <v>449810000</v>
      </c>
      <c r="N190" s="380">
        <f t="shared" ref="N190" si="219">M190/F190*100</f>
        <v>87.588526119221342</v>
      </c>
      <c r="O190" s="372"/>
      <c r="P190" s="248"/>
    </row>
    <row r="191" spans="3:16" s="252" customFormat="1" x14ac:dyDescent="0.2">
      <c r="C191" s="391"/>
      <c r="D191" s="268" t="s">
        <v>334</v>
      </c>
      <c r="E191" s="397"/>
      <c r="F191" s="397"/>
      <c r="G191" s="378"/>
      <c r="H191" s="384"/>
      <c r="I191" s="384"/>
      <c r="J191" s="381"/>
      <c r="K191" s="387"/>
      <c r="L191" s="387"/>
      <c r="M191" s="387"/>
      <c r="N191" s="381"/>
      <c r="O191" s="373"/>
      <c r="P191" s="294"/>
    </row>
    <row r="192" spans="3:16" s="252" customFormat="1" ht="25.5" x14ac:dyDescent="0.2">
      <c r="C192" s="391"/>
      <c r="D192" s="248" t="s">
        <v>249</v>
      </c>
      <c r="E192" s="397"/>
      <c r="F192" s="397"/>
      <c r="G192" s="378"/>
      <c r="H192" s="384"/>
      <c r="I192" s="384"/>
      <c r="J192" s="381"/>
      <c r="K192" s="387"/>
      <c r="L192" s="387"/>
      <c r="M192" s="387"/>
      <c r="N192" s="381"/>
      <c r="O192" s="373"/>
      <c r="P192" s="248"/>
    </row>
    <row r="193" spans="3:16" s="252" customFormat="1" x14ac:dyDescent="0.2">
      <c r="C193" s="392"/>
      <c r="D193" s="261"/>
      <c r="E193" s="398"/>
      <c r="F193" s="398"/>
      <c r="G193" s="379"/>
      <c r="H193" s="385"/>
      <c r="I193" s="385"/>
      <c r="J193" s="382"/>
      <c r="K193" s="388"/>
      <c r="L193" s="388"/>
      <c r="M193" s="388"/>
      <c r="N193" s="382"/>
      <c r="O193" s="389"/>
      <c r="P193" s="270"/>
    </row>
    <row r="194" spans="3:16" s="252" customFormat="1" x14ac:dyDescent="0.2">
      <c r="C194" s="393">
        <v>46</v>
      </c>
      <c r="D194" s="259"/>
      <c r="E194" s="374">
        <v>325031788200</v>
      </c>
      <c r="F194" s="374">
        <v>348848142400</v>
      </c>
      <c r="G194" s="377">
        <v>130661320000</v>
      </c>
      <c r="H194" s="383">
        <v>7606617000</v>
      </c>
      <c r="I194" s="383">
        <f t="shared" ref="I194" si="220">G194+H194</f>
        <v>138267937000</v>
      </c>
      <c r="J194" s="380">
        <f t="shared" ref="J194" si="221">I194/F194*100</f>
        <v>39.635566366713725</v>
      </c>
      <c r="K194" s="386">
        <f t="shared" ref="K194:L194" si="222">G194</f>
        <v>130661320000</v>
      </c>
      <c r="L194" s="386">
        <f t="shared" si="222"/>
        <v>7606617000</v>
      </c>
      <c r="M194" s="386">
        <f t="shared" ref="M194" si="223">L194+K194</f>
        <v>138267937000</v>
      </c>
      <c r="N194" s="380">
        <f t="shared" ref="N194" si="224">M194/F194*100</f>
        <v>39.635566366713725</v>
      </c>
      <c r="O194" s="372"/>
      <c r="P194" s="248"/>
    </row>
    <row r="195" spans="3:16" s="252" customFormat="1" x14ac:dyDescent="0.2">
      <c r="C195" s="394"/>
      <c r="D195" s="268" t="s">
        <v>335</v>
      </c>
      <c r="E195" s="375"/>
      <c r="F195" s="375"/>
      <c r="G195" s="378"/>
      <c r="H195" s="384"/>
      <c r="I195" s="384"/>
      <c r="J195" s="381"/>
      <c r="K195" s="387"/>
      <c r="L195" s="387"/>
      <c r="M195" s="387"/>
      <c r="N195" s="381"/>
      <c r="O195" s="373"/>
      <c r="P195" s="248"/>
    </row>
    <row r="196" spans="3:16" s="252" customFormat="1" x14ac:dyDescent="0.2">
      <c r="C196" s="394"/>
      <c r="D196" s="248" t="s">
        <v>252</v>
      </c>
      <c r="E196" s="375"/>
      <c r="F196" s="375"/>
      <c r="G196" s="378"/>
      <c r="H196" s="384"/>
      <c r="I196" s="384"/>
      <c r="J196" s="381"/>
      <c r="K196" s="387"/>
      <c r="L196" s="387"/>
      <c r="M196" s="387"/>
      <c r="N196" s="381"/>
      <c r="O196" s="373"/>
      <c r="P196" s="248"/>
    </row>
    <row r="197" spans="3:16" s="252" customFormat="1" x14ac:dyDescent="0.2">
      <c r="C197" s="395"/>
      <c r="D197" s="261"/>
      <c r="E197" s="376"/>
      <c r="F197" s="376"/>
      <c r="G197" s="379"/>
      <c r="H197" s="385"/>
      <c r="I197" s="385"/>
      <c r="J197" s="382"/>
      <c r="K197" s="388"/>
      <c r="L197" s="388"/>
      <c r="M197" s="388"/>
      <c r="N197" s="382"/>
      <c r="O197" s="389"/>
      <c r="P197" s="270"/>
    </row>
    <row r="198" spans="3:16" s="252" customFormat="1" x14ac:dyDescent="0.2">
      <c r="C198" s="390">
        <v>47</v>
      </c>
      <c r="D198" s="259"/>
      <c r="E198" s="396">
        <v>8000000000</v>
      </c>
      <c r="F198" s="396">
        <v>2311382400</v>
      </c>
      <c r="G198" s="377">
        <v>2131877500</v>
      </c>
      <c r="H198" s="383">
        <v>0</v>
      </c>
      <c r="I198" s="383">
        <f t="shared" ref="I198" si="225">G198+H198</f>
        <v>2131877500</v>
      </c>
      <c r="J198" s="380">
        <f t="shared" ref="J198" si="226">I198/F198*100</f>
        <v>92.233872681560612</v>
      </c>
      <c r="K198" s="386">
        <f t="shared" ref="K198:L198" si="227">G198</f>
        <v>2131877500</v>
      </c>
      <c r="L198" s="386">
        <f t="shared" si="227"/>
        <v>0</v>
      </c>
      <c r="M198" s="386">
        <f t="shared" ref="M198" si="228">L198+K198</f>
        <v>2131877500</v>
      </c>
      <c r="N198" s="380">
        <f t="shared" ref="N198" si="229">M198/F198*100</f>
        <v>92.233872681560612</v>
      </c>
      <c r="O198" s="372"/>
      <c r="P198" s="248"/>
    </row>
    <row r="199" spans="3:16" s="252" customFormat="1" x14ac:dyDescent="0.2">
      <c r="C199" s="391"/>
      <c r="D199" s="268" t="s">
        <v>336</v>
      </c>
      <c r="E199" s="397"/>
      <c r="F199" s="397"/>
      <c r="G199" s="378"/>
      <c r="H199" s="384"/>
      <c r="I199" s="384"/>
      <c r="J199" s="381"/>
      <c r="K199" s="387"/>
      <c r="L199" s="387"/>
      <c r="M199" s="387"/>
      <c r="N199" s="381"/>
      <c r="O199" s="373"/>
      <c r="P199" s="248"/>
    </row>
    <row r="200" spans="3:16" s="252" customFormat="1" x14ac:dyDescent="0.2">
      <c r="C200" s="391"/>
      <c r="D200" s="248" t="s">
        <v>253</v>
      </c>
      <c r="E200" s="397"/>
      <c r="F200" s="397"/>
      <c r="G200" s="378"/>
      <c r="H200" s="384"/>
      <c r="I200" s="384"/>
      <c r="J200" s="381"/>
      <c r="K200" s="387"/>
      <c r="L200" s="387"/>
      <c r="M200" s="387"/>
      <c r="N200" s="381"/>
      <c r="O200" s="373"/>
      <c r="P200" s="248"/>
    </row>
    <row r="201" spans="3:16" s="252" customFormat="1" x14ac:dyDescent="0.2">
      <c r="C201" s="392"/>
      <c r="D201" s="261"/>
      <c r="E201" s="398"/>
      <c r="F201" s="398"/>
      <c r="G201" s="379"/>
      <c r="H201" s="385"/>
      <c r="I201" s="385"/>
      <c r="J201" s="382"/>
      <c r="K201" s="388"/>
      <c r="L201" s="388"/>
      <c r="M201" s="388"/>
      <c r="N201" s="382"/>
      <c r="O201" s="389"/>
      <c r="P201" s="270"/>
    </row>
    <row r="202" spans="3:16" s="252" customFormat="1" x14ac:dyDescent="0.2">
      <c r="C202" s="393">
        <v>48</v>
      </c>
      <c r="D202" s="259"/>
      <c r="E202" s="396">
        <v>19577417200</v>
      </c>
      <c r="F202" s="396">
        <v>21566767080</v>
      </c>
      <c r="G202" s="377">
        <v>13856732800</v>
      </c>
      <c r="H202" s="383">
        <v>75197100</v>
      </c>
      <c r="I202" s="383">
        <f t="shared" ref="I202" si="230">G202+H202</f>
        <v>13931929900</v>
      </c>
      <c r="J202" s="380">
        <f t="shared" ref="J202" si="231">I202/F202*100</f>
        <v>64.599065072297336</v>
      </c>
      <c r="K202" s="386">
        <f t="shared" ref="K202:L202" si="232">G202</f>
        <v>13856732800</v>
      </c>
      <c r="L202" s="386">
        <f t="shared" si="232"/>
        <v>75197100</v>
      </c>
      <c r="M202" s="386">
        <f t="shared" ref="M202" si="233">L202+K202</f>
        <v>13931929900</v>
      </c>
      <c r="N202" s="380">
        <f t="shared" ref="N202" si="234">M202/F202*100</f>
        <v>64.599065072297336</v>
      </c>
      <c r="O202" s="372"/>
      <c r="P202" s="248"/>
    </row>
    <row r="203" spans="3:16" s="252" customFormat="1" x14ac:dyDescent="0.2">
      <c r="C203" s="394"/>
      <c r="D203" s="268" t="s">
        <v>337</v>
      </c>
      <c r="E203" s="397"/>
      <c r="F203" s="397"/>
      <c r="G203" s="378"/>
      <c r="H203" s="384"/>
      <c r="I203" s="384"/>
      <c r="J203" s="381"/>
      <c r="K203" s="387"/>
      <c r="L203" s="387"/>
      <c r="M203" s="387"/>
      <c r="N203" s="381"/>
      <c r="O203" s="373"/>
      <c r="P203" s="248"/>
    </row>
    <row r="204" spans="3:16" s="252" customFormat="1" x14ac:dyDescent="0.2">
      <c r="C204" s="394"/>
      <c r="D204" s="248" t="s">
        <v>254</v>
      </c>
      <c r="E204" s="397"/>
      <c r="F204" s="397"/>
      <c r="G204" s="378"/>
      <c r="H204" s="384"/>
      <c r="I204" s="384"/>
      <c r="J204" s="381"/>
      <c r="K204" s="387"/>
      <c r="L204" s="387"/>
      <c r="M204" s="387"/>
      <c r="N204" s="381"/>
      <c r="O204" s="373"/>
      <c r="P204" s="248"/>
    </row>
    <row r="205" spans="3:16" s="252" customFormat="1" x14ac:dyDescent="0.2">
      <c r="C205" s="395"/>
      <c r="D205" s="261"/>
      <c r="E205" s="398"/>
      <c r="F205" s="398"/>
      <c r="G205" s="379"/>
      <c r="H205" s="385"/>
      <c r="I205" s="385"/>
      <c r="J205" s="382"/>
      <c r="K205" s="388"/>
      <c r="L205" s="388"/>
      <c r="M205" s="388"/>
      <c r="N205" s="382"/>
      <c r="O205" s="389"/>
      <c r="P205" s="270"/>
    </row>
    <row r="206" spans="3:16" s="252" customFormat="1" x14ac:dyDescent="0.2">
      <c r="C206" s="390">
        <v>49</v>
      </c>
      <c r="D206" s="259"/>
      <c r="E206" s="396">
        <v>46043000</v>
      </c>
      <c r="F206" s="396">
        <v>0</v>
      </c>
      <c r="G206" s="377">
        <v>0</v>
      </c>
      <c r="H206" s="383">
        <v>0</v>
      </c>
      <c r="I206" s="383">
        <f t="shared" ref="I206" si="235">G206+H206</f>
        <v>0</v>
      </c>
      <c r="J206" s="380">
        <v>0</v>
      </c>
      <c r="K206" s="386">
        <f t="shared" ref="K206:L206" si="236">G206</f>
        <v>0</v>
      </c>
      <c r="L206" s="386">
        <f t="shared" si="236"/>
        <v>0</v>
      </c>
      <c r="M206" s="386">
        <f t="shared" ref="M206" si="237">L206+K206</f>
        <v>0</v>
      </c>
      <c r="N206" s="380">
        <v>0</v>
      </c>
      <c r="O206" s="372"/>
      <c r="P206" s="248"/>
    </row>
    <row r="207" spans="3:16" s="252" customFormat="1" x14ac:dyDescent="0.2">
      <c r="C207" s="391"/>
      <c r="D207" s="271" t="s">
        <v>338</v>
      </c>
      <c r="E207" s="397"/>
      <c r="F207" s="397"/>
      <c r="G207" s="378"/>
      <c r="H207" s="384"/>
      <c r="I207" s="384"/>
      <c r="J207" s="381"/>
      <c r="K207" s="387"/>
      <c r="L207" s="387"/>
      <c r="M207" s="387"/>
      <c r="N207" s="381"/>
      <c r="O207" s="373"/>
      <c r="P207" s="248"/>
    </row>
    <row r="208" spans="3:16" s="252" customFormat="1" x14ac:dyDescent="0.2">
      <c r="C208" s="391"/>
      <c r="D208" s="272" t="s">
        <v>256</v>
      </c>
      <c r="E208" s="397"/>
      <c r="F208" s="397"/>
      <c r="G208" s="378"/>
      <c r="H208" s="384"/>
      <c r="I208" s="384"/>
      <c r="J208" s="381"/>
      <c r="K208" s="387"/>
      <c r="L208" s="387"/>
      <c r="M208" s="387"/>
      <c r="N208" s="381"/>
      <c r="O208" s="373"/>
      <c r="P208" s="248"/>
    </row>
    <row r="209" spans="3:16" s="252" customFormat="1" x14ac:dyDescent="0.2">
      <c r="C209" s="392"/>
      <c r="D209" s="270"/>
      <c r="E209" s="398"/>
      <c r="F209" s="398"/>
      <c r="G209" s="379"/>
      <c r="H209" s="385"/>
      <c r="I209" s="385"/>
      <c r="J209" s="382"/>
      <c r="K209" s="388"/>
      <c r="L209" s="388"/>
      <c r="M209" s="388"/>
      <c r="N209" s="382"/>
      <c r="O209" s="389"/>
      <c r="P209" s="270"/>
    </row>
    <row r="210" spans="3:16" s="252" customFormat="1" x14ac:dyDescent="0.2">
      <c r="C210" s="393">
        <v>50</v>
      </c>
      <c r="D210" s="260"/>
      <c r="E210" s="374">
        <v>101577000</v>
      </c>
      <c r="F210" s="374">
        <v>110425000</v>
      </c>
      <c r="G210" s="377">
        <v>89647500</v>
      </c>
      <c r="H210" s="383">
        <v>12892000</v>
      </c>
      <c r="I210" s="383">
        <f t="shared" ref="I210" si="238">G210+H210</f>
        <v>102539500</v>
      </c>
      <c r="J210" s="380">
        <f t="shared" ref="J210" si="239">I210/F210*100</f>
        <v>92.858954041204427</v>
      </c>
      <c r="K210" s="386">
        <f t="shared" ref="K210:L210" si="240">G210</f>
        <v>89647500</v>
      </c>
      <c r="L210" s="386">
        <f t="shared" si="240"/>
        <v>12892000</v>
      </c>
      <c r="M210" s="386">
        <f t="shared" ref="M210" si="241">L210+K210</f>
        <v>102539500</v>
      </c>
      <c r="N210" s="380">
        <f t="shared" ref="N210" si="242">M210/F210*100</f>
        <v>92.858954041204427</v>
      </c>
      <c r="O210" s="372"/>
      <c r="P210" s="248"/>
    </row>
    <row r="211" spans="3:16" s="252" customFormat="1" x14ac:dyDescent="0.2">
      <c r="C211" s="394"/>
      <c r="D211" s="271" t="s">
        <v>339</v>
      </c>
      <c r="E211" s="375"/>
      <c r="F211" s="375"/>
      <c r="G211" s="378"/>
      <c r="H211" s="384"/>
      <c r="I211" s="384"/>
      <c r="J211" s="381"/>
      <c r="K211" s="387"/>
      <c r="L211" s="387"/>
      <c r="M211" s="387"/>
      <c r="N211" s="381"/>
      <c r="O211" s="373"/>
      <c r="P211" s="248"/>
    </row>
    <row r="212" spans="3:16" s="252" customFormat="1" x14ac:dyDescent="0.2">
      <c r="C212" s="394"/>
      <c r="D212" s="137" t="s">
        <v>257</v>
      </c>
      <c r="E212" s="375"/>
      <c r="F212" s="375"/>
      <c r="G212" s="378"/>
      <c r="H212" s="384"/>
      <c r="I212" s="384"/>
      <c r="J212" s="381"/>
      <c r="K212" s="387"/>
      <c r="L212" s="387"/>
      <c r="M212" s="387"/>
      <c r="N212" s="381"/>
      <c r="O212" s="373"/>
      <c r="P212" s="248"/>
    </row>
    <row r="213" spans="3:16" s="252" customFormat="1" x14ac:dyDescent="0.2">
      <c r="C213" s="395"/>
      <c r="D213" s="261"/>
      <c r="E213" s="376"/>
      <c r="F213" s="376"/>
      <c r="G213" s="379"/>
      <c r="H213" s="385"/>
      <c r="I213" s="385"/>
      <c r="J213" s="382"/>
      <c r="K213" s="388"/>
      <c r="L213" s="388"/>
      <c r="M213" s="388"/>
      <c r="N213" s="382"/>
      <c r="O213" s="389"/>
      <c r="P213" s="270"/>
    </row>
    <row r="214" spans="3:16" s="252" customFormat="1" x14ac:dyDescent="0.2">
      <c r="C214" s="390">
        <v>51</v>
      </c>
      <c r="D214" s="259"/>
      <c r="E214" s="374">
        <v>182666000</v>
      </c>
      <c r="F214" s="374">
        <v>227497900</v>
      </c>
      <c r="G214" s="377">
        <v>127058250</v>
      </c>
      <c r="H214" s="383">
        <v>63165900</v>
      </c>
      <c r="I214" s="383">
        <f t="shared" ref="I214" si="243">G214+H214</f>
        <v>190224150</v>
      </c>
      <c r="J214" s="380">
        <f t="shared" ref="J214" si="244">I214/F214*100</f>
        <v>83.615782827006313</v>
      </c>
      <c r="K214" s="386">
        <f t="shared" ref="K214:L214" si="245">G214</f>
        <v>127058250</v>
      </c>
      <c r="L214" s="386">
        <f t="shared" si="245"/>
        <v>63165900</v>
      </c>
      <c r="M214" s="386">
        <f t="shared" ref="M214" si="246">L214+K214</f>
        <v>190224150</v>
      </c>
      <c r="N214" s="380">
        <f t="shared" ref="N214" si="247">M214/F214*100</f>
        <v>83.615782827006313</v>
      </c>
      <c r="O214" s="372"/>
      <c r="P214" s="248"/>
    </row>
    <row r="215" spans="3:16" s="252" customFormat="1" x14ac:dyDescent="0.2">
      <c r="C215" s="391"/>
      <c r="D215" s="271" t="s">
        <v>340</v>
      </c>
      <c r="E215" s="375"/>
      <c r="F215" s="375"/>
      <c r="G215" s="378"/>
      <c r="H215" s="384"/>
      <c r="I215" s="384"/>
      <c r="J215" s="381"/>
      <c r="K215" s="387"/>
      <c r="L215" s="387"/>
      <c r="M215" s="387"/>
      <c r="N215" s="381"/>
      <c r="O215" s="373"/>
      <c r="P215" s="248"/>
    </row>
    <row r="216" spans="3:16" s="252" customFormat="1" x14ac:dyDescent="0.2">
      <c r="C216" s="391"/>
      <c r="D216" s="248" t="s">
        <v>258</v>
      </c>
      <c r="E216" s="375"/>
      <c r="F216" s="375"/>
      <c r="G216" s="378"/>
      <c r="H216" s="384"/>
      <c r="I216" s="384"/>
      <c r="J216" s="381"/>
      <c r="K216" s="387"/>
      <c r="L216" s="387"/>
      <c r="M216" s="387"/>
      <c r="N216" s="381"/>
      <c r="O216" s="373"/>
      <c r="P216" s="248"/>
    </row>
    <row r="217" spans="3:16" s="252" customFormat="1" x14ac:dyDescent="0.2">
      <c r="C217" s="392"/>
      <c r="D217" s="261"/>
      <c r="E217" s="376"/>
      <c r="F217" s="376"/>
      <c r="G217" s="379"/>
      <c r="H217" s="385"/>
      <c r="I217" s="385"/>
      <c r="J217" s="382"/>
      <c r="K217" s="388"/>
      <c r="L217" s="388"/>
      <c r="M217" s="388"/>
      <c r="N217" s="382"/>
      <c r="O217" s="389"/>
      <c r="P217" s="270"/>
    </row>
    <row r="218" spans="3:16" s="252" customFormat="1" x14ac:dyDescent="0.2">
      <c r="C218" s="393">
        <v>52</v>
      </c>
      <c r="D218" s="259"/>
      <c r="E218" s="374">
        <v>1378813000</v>
      </c>
      <c r="F218" s="374">
        <v>352700500</v>
      </c>
      <c r="G218" s="377">
        <v>191639100</v>
      </c>
      <c r="H218" s="383">
        <v>12200000</v>
      </c>
      <c r="I218" s="383">
        <f t="shared" ref="I218" si="248">G218+H218</f>
        <v>203839100</v>
      </c>
      <c r="J218" s="380">
        <f t="shared" ref="J218" si="249">I218/F218*100</f>
        <v>57.793822237280637</v>
      </c>
      <c r="K218" s="386">
        <f t="shared" ref="K218:L218" si="250">G218</f>
        <v>191639100</v>
      </c>
      <c r="L218" s="386">
        <f t="shared" si="250"/>
        <v>12200000</v>
      </c>
      <c r="M218" s="386">
        <f t="shared" ref="M218" si="251">L218+K218</f>
        <v>203839100</v>
      </c>
      <c r="N218" s="380">
        <f t="shared" ref="N218" si="252">M218/F218*100</f>
        <v>57.793822237280637</v>
      </c>
      <c r="O218" s="372"/>
      <c r="P218" s="248"/>
    </row>
    <row r="219" spans="3:16" s="252" customFormat="1" x14ac:dyDescent="0.2">
      <c r="C219" s="394"/>
      <c r="D219" s="271" t="s">
        <v>341</v>
      </c>
      <c r="E219" s="375"/>
      <c r="F219" s="375"/>
      <c r="G219" s="378"/>
      <c r="H219" s="384"/>
      <c r="I219" s="384"/>
      <c r="J219" s="381"/>
      <c r="K219" s="387"/>
      <c r="L219" s="387"/>
      <c r="M219" s="387"/>
      <c r="N219" s="381"/>
      <c r="O219" s="373"/>
      <c r="P219" s="248"/>
    </row>
    <row r="220" spans="3:16" s="252" customFormat="1" x14ac:dyDescent="0.2">
      <c r="C220" s="394"/>
      <c r="D220" s="248" t="s">
        <v>259</v>
      </c>
      <c r="E220" s="375"/>
      <c r="F220" s="375"/>
      <c r="G220" s="378"/>
      <c r="H220" s="384"/>
      <c r="I220" s="384"/>
      <c r="J220" s="381"/>
      <c r="K220" s="387"/>
      <c r="L220" s="387"/>
      <c r="M220" s="387"/>
      <c r="N220" s="381"/>
      <c r="O220" s="373"/>
      <c r="P220" s="248"/>
    </row>
    <row r="221" spans="3:16" s="252" customFormat="1" x14ac:dyDescent="0.2">
      <c r="C221" s="395"/>
      <c r="D221" s="261"/>
      <c r="E221" s="376"/>
      <c r="F221" s="376"/>
      <c r="G221" s="379"/>
      <c r="H221" s="385"/>
      <c r="I221" s="385"/>
      <c r="J221" s="382"/>
      <c r="K221" s="388"/>
      <c r="L221" s="388"/>
      <c r="M221" s="388"/>
      <c r="N221" s="382"/>
      <c r="O221" s="389"/>
      <c r="P221" s="270"/>
    </row>
    <row r="222" spans="3:16" s="252" customFormat="1" x14ac:dyDescent="0.2">
      <c r="C222" s="390">
        <v>53</v>
      </c>
      <c r="D222" s="259"/>
      <c r="E222" s="374">
        <v>353558000</v>
      </c>
      <c r="F222" s="374">
        <v>532377600</v>
      </c>
      <c r="G222" s="377">
        <v>276711375</v>
      </c>
      <c r="H222" s="383">
        <v>171028850</v>
      </c>
      <c r="I222" s="383">
        <f t="shared" ref="I222" si="253">G222+H222</f>
        <v>447740225</v>
      </c>
      <c r="J222" s="380">
        <f t="shared" ref="J222" si="254">I222/F222*100</f>
        <v>84.102002976834484</v>
      </c>
      <c r="K222" s="386">
        <f t="shared" ref="K222:L222" si="255">G222</f>
        <v>276711375</v>
      </c>
      <c r="L222" s="386">
        <f t="shared" si="255"/>
        <v>171028850</v>
      </c>
      <c r="M222" s="386">
        <f t="shared" ref="M222" si="256">L222+K222</f>
        <v>447740225</v>
      </c>
      <c r="N222" s="380">
        <f t="shared" ref="N222" si="257">M222/F222*100</f>
        <v>84.102002976834484</v>
      </c>
      <c r="O222" s="372"/>
      <c r="P222" s="248"/>
    </row>
    <row r="223" spans="3:16" s="252" customFormat="1" x14ac:dyDescent="0.2">
      <c r="C223" s="391"/>
      <c r="D223" s="271" t="s">
        <v>342</v>
      </c>
      <c r="E223" s="375"/>
      <c r="F223" s="375"/>
      <c r="G223" s="378"/>
      <c r="H223" s="384"/>
      <c r="I223" s="384"/>
      <c r="J223" s="381"/>
      <c r="K223" s="387"/>
      <c r="L223" s="387"/>
      <c r="M223" s="387"/>
      <c r="N223" s="381"/>
      <c r="O223" s="373"/>
      <c r="P223" s="248"/>
    </row>
    <row r="224" spans="3:16" s="252" customFormat="1" ht="25.5" x14ac:dyDescent="0.2">
      <c r="C224" s="391"/>
      <c r="D224" s="248" t="s">
        <v>261</v>
      </c>
      <c r="E224" s="375"/>
      <c r="F224" s="375"/>
      <c r="G224" s="378"/>
      <c r="H224" s="384"/>
      <c r="I224" s="384"/>
      <c r="J224" s="381"/>
      <c r="K224" s="387"/>
      <c r="L224" s="387"/>
      <c r="M224" s="387"/>
      <c r="N224" s="381"/>
      <c r="O224" s="373"/>
      <c r="P224" s="248"/>
    </row>
    <row r="225" spans="3:16" s="252" customFormat="1" x14ac:dyDescent="0.2">
      <c r="C225" s="392"/>
      <c r="D225" s="260"/>
      <c r="E225" s="376"/>
      <c r="F225" s="376"/>
      <c r="G225" s="379"/>
      <c r="H225" s="385"/>
      <c r="I225" s="385"/>
      <c r="J225" s="382"/>
      <c r="K225" s="388"/>
      <c r="L225" s="388"/>
      <c r="M225" s="388"/>
      <c r="N225" s="382"/>
      <c r="O225" s="389"/>
      <c r="P225" s="270"/>
    </row>
    <row r="226" spans="3:16" s="252" customFormat="1" x14ac:dyDescent="0.2">
      <c r="C226" s="393">
        <v>54</v>
      </c>
      <c r="D226" s="259"/>
      <c r="E226" s="374">
        <v>83422000</v>
      </c>
      <c r="F226" s="374">
        <v>98552000</v>
      </c>
      <c r="G226" s="377">
        <v>62096500</v>
      </c>
      <c r="H226" s="383">
        <v>24512500</v>
      </c>
      <c r="I226" s="383">
        <f t="shared" ref="I226" si="258">G226+H226</f>
        <v>86609000</v>
      </c>
      <c r="J226" s="380">
        <f t="shared" ref="J226" si="259">I226/F226*100</f>
        <v>87.881524474389153</v>
      </c>
      <c r="K226" s="386">
        <f t="shared" ref="K226:L226" si="260">G226</f>
        <v>62096500</v>
      </c>
      <c r="L226" s="386">
        <f t="shared" si="260"/>
        <v>24512500</v>
      </c>
      <c r="M226" s="386">
        <f t="shared" ref="M226" si="261">L226+K226</f>
        <v>86609000</v>
      </c>
      <c r="N226" s="380">
        <f t="shared" ref="N226" si="262">M226/F226*100</f>
        <v>87.881524474389153</v>
      </c>
      <c r="O226" s="372"/>
      <c r="P226" s="248"/>
    </row>
    <row r="227" spans="3:16" s="252" customFormat="1" x14ac:dyDescent="0.2">
      <c r="C227" s="394"/>
      <c r="D227" s="271" t="s">
        <v>343</v>
      </c>
      <c r="E227" s="375"/>
      <c r="F227" s="375"/>
      <c r="G227" s="378"/>
      <c r="H227" s="384"/>
      <c r="I227" s="384"/>
      <c r="J227" s="381"/>
      <c r="K227" s="387"/>
      <c r="L227" s="387"/>
      <c r="M227" s="387"/>
      <c r="N227" s="381"/>
      <c r="O227" s="373"/>
      <c r="P227" s="248"/>
    </row>
    <row r="228" spans="3:16" s="252" customFormat="1" ht="25.5" x14ac:dyDescent="0.2">
      <c r="C228" s="394"/>
      <c r="D228" s="260" t="s">
        <v>264</v>
      </c>
      <c r="E228" s="375"/>
      <c r="F228" s="375"/>
      <c r="G228" s="378"/>
      <c r="H228" s="384"/>
      <c r="I228" s="384"/>
      <c r="J228" s="381"/>
      <c r="K228" s="387"/>
      <c r="L228" s="387"/>
      <c r="M228" s="387"/>
      <c r="N228" s="381"/>
      <c r="O228" s="373"/>
      <c r="P228" s="248"/>
    </row>
    <row r="229" spans="3:16" s="252" customFormat="1" x14ac:dyDescent="0.2">
      <c r="C229" s="395"/>
      <c r="D229" s="261"/>
      <c r="E229" s="376"/>
      <c r="F229" s="376"/>
      <c r="G229" s="379"/>
      <c r="H229" s="385"/>
      <c r="I229" s="385"/>
      <c r="J229" s="382"/>
      <c r="K229" s="388"/>
      <c r="L229" s="388"/>
      <c r="M229" s="388"/>
      <c r="N229" s="382"/>
      <c r="O229" s="389"/>
      <c r="P229" s="270"/>
    </row>
    <row r="230" spans="3:16" s="252" customFormat="1" x14ac:dyDescent="0.2">
      <c r="C230" s="390">
        <v>55</v>
      </c>
      <c r="D230" s="259"/>
      <c r="E230" s="374">
        <v>212841000</v>
      </c>
      <c r="F230" s="374">
        <v>338727000</v>
      </c>
      <c r="G230" s="377">
        <v>194506000</v>
      </c>
      <c r="H230" s="383">
        <v>22077500</v>
      </c>
      <c r="I230" s="383">
        <f t="shared" ref="I230" si="263">G230+H230</f>
        <v>216583500</v>
      </c>
      <c r="J230" s="380">
        <f t="shared" ref="J230" si="264">I230/F230*100</f>
        <v>63.940429903727782</v>
      </c>
      <c r="K230" s="386">
        <f t="shared" ref="K230:L230" si="265">G230</f>
        <v>194506000</v>
      </c>
      <c r="L230" s="386">
        <f t="shared" si="265"/>
        <v>22077500</v>
      </c>
      <c r="M230" s="386">
        <f t="shared" ref="M230" si="266">L230+K230</f>
        <v>216583500</v>
      </c>
      <c r="N230" s="380">
        <f t="shared" ref="N230" si="267">M230/F230*100</f>
        <v>63.940429903727782</v>
      </c>
      <c r="O230" s="372"/>
      <c r="P230" s="248"/>
    </row>
    <row r="231" spans="3:16" s="252" customFormat="1" x14ac:dyDescent="0.2">
      <c r="C231" s="391"/>
      <c r="D231" s="271" t="s">
        <v>344</v>
      </c>
      <c r="E231" s="375"/>
      <c r="F231" s="375"/>
      <c r="G231" s="378"/>
      <c r="H231" s="384"/>
      <c r="I231" s="384"/>
      <c r="J231" s="381"/>
      <c r="K231" s="387"/>
      <c r="L231" s="387"/>
      <c r="M231" s="387"/>
      <c r="N231" s="381"/>
      <c r="O231" s="373"/>
      <c r="P231" s="248"/>
    </row>
    <row r="232" spans="3:16" s="252" customFormat="1" ht="25.5" x14ac:dyDescent="0.2">
      <c r="C232" s="391"/>
      <c r="D232" s="263" t="s">
        <v>289</v>
      </c>
      <c r="E232" s="375"/>
      <c r="F232" s="375"/>
      <c r="G232" s="378"/>
      <c r="H232" s="384"/>
      <c r="I232" s="384"/>
      <c r="J232" s="381"/>
      <c r="K232" s="387"/>
      <c r="L232" s="387"/>
      <c r="M232" s="387"/>
      <c r="N232" s="381"/>
      <c r="O232" s="373"/>
      <c r="P232" s="248"/>
    </row>
    <row r="233" spans="3:16" s="252" customFormat="1" x14ac:dyDescent="0.2">
      <c r="C233" s="392"/>
      <c r="D233" s="261"/>
      <c r="E233" s="376"/>
      <c r="F233" s="376"/>
      <c r="G233" s="379"/>
      <c r="H233" s="385"/>
      <c r="I233" s="385"/>
      <c r="J233" s="382"/>
      <c r="K233" s="388"/>
      <c r="L233" s="388"/>
      <c r="M233" s="388"/>
      <c r="N233" s="382"/>
      <c r="O233" s="389"/>
      <c r="P233" s="270"/>
    </row>
    <row r="234" spans="3:16" s="252" customFormat="1" x14ac:dyDescent="0.2">
      <c r="C234" s="393">
        <v>56</v>
      </c>
      <c r="D234" s="259"/>
      <c r="E234" s="374">
        <v>377830000</v>
      </c>
      <c r="F234" s="374">
        <v>433811000</v>
      </c>
      <c r="G234" s="377">
        <v>178025000</v>
      </c>
      <c r="H234" s="383">
        <v>93290200</v>
      </c>
      <c r="I234" s="383">
        <f t="shared" ref="I234" si="268">G234+H234</f>
        <v>271315200</v>
      </c>
      <c r="J234" s="380">
        <f t="shared" ref="J234" si="269">I234/F234*100</f>
        <v>62.542259186604312</v>
      </c>
      <c r="K234" s="386">
        <f t="shared" ref="K234:L234" si="270">G234</f>
        <v>178025000</v>
      </c>
      <c r="L234" s="386">
        <f t="shared" si="270"/>
        <v>93290200</v>
      </c>
      <c r="M234" s="386">
        <f t="shared" ref="M234" si="271">L234+K234</f>
        <v>271315200</v>
      </c>
      <c r="N234" s="380">
        <f t="shared" ref="N234" si="272">M234/F234*100</f>
        <v>62.542259186604312</v>
      </c>
      <c r="O234" s="372"/>
      <c r="P234" s="248"/>
    </row>
    <row r="235" spans="3:16" s="252" customFormat="1" x14ac:dyDescent="0.2">
      <c r="C235" s="394"/>
      <c r="D235" s="263" t="s">
        <v>345</v>
      </c>
      <c r="E235" s="375"/>
      <c r="F235" s="375"/>
      <c r="G235" s="378"/>
      <c r="H235" s="384"/>
      <c r="I235" s="384"/>
      <c r="J235" s="381"/>
      <c r="K235" s="387"/>
      <c r="L235" s="387"/>
      <c r="M235" s="387"/>
      <c r="N235" s="381"/>
      <c r="O235" s="373"/>
      <c r="P235" s="248"/>
    </row>
    <row r="236" spans="3:16" s="252" customFormat="1" x14ac:dyDescent="0.2">
      <c r="C236" s="394"/>
      <c r="D236" s="263" t="s">
        <v>357</v>
      </c>
      <c r="E236" s="375"/>
      <c r="F236" s="375"/>
      <c r="G236" s="378"/>
      <c r="H236" s="384"/>
      <c r="I236" s="384"/>
      <c r="J236" s="381"/>
      <c r="K236" s="387"/>
      <c r="L236" s="387"/>
      <c r="M236" s="387"/>
      <c r="N236" s="381"/>
      <c r="O236" s="373"/>
      <c r="P236" s="248"/>
    </row>
    <row r="237" spans="3:16" s="252" customFormat="1" x14ac:dyDescent="0.2">
      <c r="C237" s="395"/>
      <c r="D237" s="261"/>
      <c r="E237" s="376"/>
      <c r="F237" s="376"/>
      <c r="G237" s="379"/>
      <c r="H237" s="385"/>
      <c r="I237" s="385"/>
      <c r="J237" s="382"/>
      <c r="K237" s="388"/>
      <c r="L237" s="388"/>
      <c r="M237" s="388"/>
      <c r="N237" s="382"/>
      <c r="O237" s="389"/>
      <c r="P237" s="270"/>
    </row>
    <row r="238" spans="3:16" s="252" customFormat="1" x14ac:dyDescent="0.2">
      <c r="C238" s="390">
        <v>57</v>
      </c>
      <c r="D238" s="259"/>
      <c r="E238" s="374">
        <v>0</v>
      </c>
      <c r="F238" s="374">
        <v>100000000</v>
      </c>
      <c r="G238" s="377">
        <v>0</v>
      </c>
      <c r="H238" s="383">
        <v>0</v>
      </c>
      <c r="I238" s="383">
        <f t="shared" ref="I238" si="273">G238+H238</f>
        <v>0</v>
      </c>
      <c r="J238" s="380">
        <f t="shared" ref="J238" si="274">I238/F238*100</f>
        <v>0</v>
      </c>
      <c r="K238" s="386">
        <f t="shared" ref="K238:L238" si="275">G238</f>
        <v>0</v>
      </c>
      <c r="L238" s="386">
        <f t="shared" si="275"/>
        <v>0</v>
      </c>
      <c r="M238" s="386">
        <f t="shared" ref="M238" si="276">L238+K238</f>
        <v>0</v>
      </c>
      <c r="N238" s="380">
        <f t="shared" ref="N238" si="277">M238/F238*100</f>
        <v>0</v>
      </c>
      <c r="O238" s="372"/>
      <c r="P238" s="248"/>
    </row>
    <row r="239" spans="3:16" s="252" customFormat="1" x14ac:dyDescent="0.2">
      <c r="C239" s="391"/>
      <c r="D239" s="263" t="s">
        <v>379</v>
      </c>
      <c r="E239" s="375"/>
      <c r="F239" s="375"/>
      <c r="G239" s="378"/>
      <c r="H239" s="384"/>
      <c r="I239" s="384"/>
      <c r="J239" s="381"/>
      <c r="K239" s="387"/>
      <c r="L239" s="387"/>
      <c r="M239" s="387"/>
      <c r="N239" s="381"/>
      <c r="O239" s="373"/>
      <c r="P239" s="248"/>
    </row>
    <row r="240" spans="3:16" s="252" customFormat="1" ht="30.75" customHeight="1" x14ac:dyDescent="0.2">
      <c r="C240" s="391"/>
      <c r="D240" s="263" t="s">
        <v>382</v>
      </c>
      <c r="E240" s="375"/>
      <c r="F240" s="375"/>
      <c r="G240" s="378"/>
      <c r="H240" s="384"/>
      <c r="I240" s="384"/>
      <c r="J240" s="381"/>
      <c r="K240" s="387"/>
      <c r="L240" s="387"/>
      <c r="M240" s="387"/>
      <c r="N240" s="381"/>
      <c r="O240" s="373"/>
      <c r="P240" s="248"/>
    </row>
    <row r="241" spans="3:16" s="252" customFormat="1" x14ac:dyDescent="0.2">
      <c r="C241" s="392"/>
      <c r="D241" s="263"/>
      <c r="E241" s="375"/>
      <c r="F241" s="375"/>
      <c r="G241" s="378"/>
      <c r="H241" s="385"/>
      <c r="I241" s="385"/>
      <c r="J241" s="382"/>
      <c r="K241" s="387"/>
      <c r="L241" s="388"/>
      <c r="M241" s="387"/>
      <c r="N241" s="382"/>
      <c r="O241" s="373"/>
      <c r="P241" s="248"/>
    </row>
    <row r="242" spans="3:16" s="252" customFormat="1" x14ac:dyDescent="0.2">
      <c r="C242" s="393">
        <v>58</v>
      </c>
      <c r="D242" s="259"/>
      <c r="E242" s="374">
        <v>70000000</v>
      </c>
      <c r="F242" s="374">
        <v>90000000</v>
      </c>
      <c r="G242" s="377">
        <v>43775000</v>
      </c>
      <c r="H242" s="383">
        <v>28824900</v>
      </c>
      <c r="I242" s="383">
        <f t="shared" ref="I242" si="278">G242+H242</f>
        <v>72599900</v>
      </c>
      <c r="J242" s="380">
        <f t="shared" ref="J242" si="279">I242/F242*100</f>
        <v>80.666555555555547</v>
      </c>
      <c r="K242" s="386">
        <f t="shared" ref="K242:L242" si="280">G242</f>
        <v>43775000</v>
      </c>
      <c r="L242" s="386">
        <f t="shared" si="280"/>
        <v>28824900</v>
      </c>
      <c r="M242" s="386">
        <f t="shared" ref="M242" si="281">L242+K242</f>
        <v>72599900</v>
      </c>
      <c r="N242" s="380">
        <f t="shared" ref="N242" si="282">M242/F242*100</f>
        <v>80.666555555555547</v>
      </c>
      <c r="O242" s="372"/>
      <c r="P242" s="248"/>
    </row>
    <row r="243" spans="3:16" s="252" customFormat="1" x14ac:dyDescent="0.2">
      <c r="C243" s="394"/>
      <c r="D243" s="263" t="s">
        <v>346</v>
      </c>
      <c r="E243" s="375"/>
      <c r="F243" s="375"/>
      <c r="G243" s="378"/>
      <c r="H243" s="384"/>
      <c r="I243" s="384"/>
      <c r="J243" s="381"/>
      <c r="K243" s="387"/>
      <c r="L243" s="387"/>
      <c r="M243" s="387"/>
      <c r="N243" s="381"/>
      <c r="O243" s="373"/>
      <c r="P243" s="248"/>
    </row>
    <row r="244" spans="3:16" s="252" customFormat="1" x14ac:dyDescent="0.2">
      <c r="C244" s="394"/>
      <c r="D244" s="260" t="s">
        <v>269</v>
      </c>
      <c r="E244" s="375"/>
      <c r="F244" s="375"/>
      <c r="G244" s="378"/>
      <c r="H244" s="384"/>
      <c r="I244" s="384"/>
      <c r="J244" s="381"/>
      <c r="K244" s="387"/>
      <c r="L244" s="387"/>
      <c r="M244" s="387"/>
      <c r="N244" s="381"/>
      <c r="O244" s="373"/>
      <c r="P244" s="248"/>
    </row>
    <row r="245" spans="3:16" s="252" customFormat="1" x14ac:dyDescent="0.2">
      <c r="C245" s="395"/>
      <c r="D245" s="261"/>
      <c r="E245" s="376"/>
      <c r="F245" s="376"/>
      <c r="G245" s="379"/>
      <c r="H245" s="385"/>
      <c r="I245" s="385"/>
      <c r="J245" s="382"/>
      <c r="K245" s="388"/>
      <c r="L245" s="388"/>
      <c r="M245" s="388"/>
      <c r="N245" s="382"/>
      <c r="O245" s="389"/>
      <c r="P245" s="270"/>
    </row>
    <row r="246" spans="3:16" s="252" customFormat="1" x14ac:dyDescent="0.2">
      <c r="C246" s="390">
        <v>59</v>
      </c>
      <c r="D246" s="259"/>
      <c r="E246" s="374">
        <v>1266900000</v>
      </c>
      <c r="F246" s="374">
        <v>1552175000</v>
      </c>
      <c r="G246" s="377">
        <v>928028250</v>
      </c>
      <c r="H246" s="383">
        <v>270954000</v>
      </c>
      <c r="I246" s="383">
        <f t="shared" ref="I246" si="283">G246+H246</f>
        <v>1198982250</v>
      </c>
      <c r="J246" s="380">
        <f t="shared" ref="J246" si="284">I246/F246*100</f>
        <v>77.245300948668799</v>
      </c>
      <c r="K246" s="386">
        <f t="shared" ref="K246:L246" si="285">G246</f>
        <v>928028250</v>
      </c>
      <c r="L246" s="386">
        <f t="shared" si="285"/>
        <v>270954000</v>
      </c>
      <c r="M246" s="386">
        <f t="shared" ref="M246" si="286">L246+K246</f>
        <v>1198982250</v>
      </c>
      <c r="N246" s="380">
        <f t="shared" ref="N246" si="287">M246/F246*100</f>
        <v>77.245300948668799</v>
      </c>
      <c r="O246" s="372"/>
      <c r="P246" s="248"/>
    </row>
    <row r="247" spans="3:16" s="252" customFormat="1" x14ac:dyDescent="0.2">
      <c r="C247" s="391"/>
      <c r="D247" s="263" t="s">
        <v>347</v>
      </c>
      <c r="E247" s="375"/>
      <c r="F247" s="375"/>
      <c r="G247" s="378"/>
      <c r="H247" s="384"/>
      <c r="I247" s="384"/>
      <c r="J247" s="381"/>
      <c r="K247" s="387"/>
      <c r="L247" s="387"/>
      <c r="M247" s="387"/>
      <c r="N247" s="381"/>
      <c r="O247" s="373"/>
      <c r="P247" s="248"/>
    </row>
    <row r="248" spans="3:16" s="252" customFormat="1" ht="38.25" x14ac:dyDescent="0.2">
      <c r="C248" s="391"/>
      <c r="D248" s="260" t="s">
        <v>270</v>
      </c>
      <c r="E248" s="375"/>
      <c r="F248" s="375"/>
      <c r="G248" s="378"/>
      <c r="H248" s="384"/>
      <c r="I248" s="384"/>
      <c r="J248" s="381"/>
      <c r="K248" s="387"/>
      <c r="L248" s="387"/>
      <c r="M248" s="387"/>
      <c r="N248" s="381"/>
      <c r="O248" s="373"/>
      <c r="P248" s="248"/>
    </row>
    <row r="249" spans="3:16" s="252" customFormat="1" x14ac:dyDescent="0.2">
      <c r="C249" s="392"/>
      <c r="D249" s="261"/>
      <c r="E249" s="376"/>
      <c r="F249" s="376"/>
      <c r="G249" s="379"/>
      <c r="H249" s="385"/>
      <c r="I249" s="385"/>
      <c r="J249" s="382"/>
      <c r="K249" s="388"/>
      <c r="L249" s="388"/>
      <c r="M249" s="388"/>
      <c r="N249" s="382"/>
      <c r="O249" s="389"/>
      <c r="P249" s="270"/>
    </row>
    <row r="250" spans="3:16" s="252" customFormat="1" x14ac:dyDescent="0.2">
      <c r="C250" s="393">
        <v>60</v>
      </c>
      <c r="D250" s="259"/>
      <c r="E250" s="374">
        <v>1338300000</v>
      </c>
      <c r="F250" s="374">
        <v>1482004000</v>
      </c>
      <c r="G250" s="377">
        <v>600550149</v>
      </c>
      <c r="H250" s="383">
        <v>234719000</v>
      </c>
      <c r="I250" s="383">
        <f t="shared" ref="I250" si="288">G250+H250</f>
        <v>835269149</v>
      </c>
      <c r="J250" s="380">
        <f t="shared" ref="J250" si="289">I250/F250*100</f>
        <v>56.360789107181894</v>
      </c>
      <c r="K250" s="386">
        <f t="shared" ref="K250:L250" si="290">G250</f>
        <v>600550149</v>
      </c>
      <c r="L250" s="386">
        <f t="shared" si="290"/>
        <v>234719000</v>
      </c>
      <c r="M250" s="386">
        <f t="shared" ref="M250" si="291">L250+K250</f>
        <v>835269149</v>
      </c>
      <c r="N250" s="380">
        <f t="shared" ref="N250" si="292">M250/F250*100</f>
        <v>56.360789107181894</v>
      </c>
      <c r="O250" s="372"/>
      <c r="P250" s="248"/>
    </row>
    <row r="251" spans="3:16" s="252" customFormat="1" x14ac:dyDescent="0.2">
      <c r="C251" s="394"/>
      <c r="D251" s="263" t="s">
        <v>348</v>
      </c>
      <c r="E251" s="375"/>
      <c r="F251" s="375"/>
      <c r="G251" s="378"/>
      <c r="H251" s="384"/>
      <c r="I251" s="384"/>
      <c r="J251" s="381"/>
      <c r="K251" s="387"/>
      <c r="L251" s="387"/>
      <c r="M251" s="387"/>
      <c r="N251" s="381"/>
      <c r="O251" s="373"/>
      <c r="P251" s="248"/>
    </row>
    <row r="252" spans="3:16" s="252" customFormat="1" x14ac:dyDescent="0.2">
      <c r="C252" s="394"/>
      <c r="D252" s="260" t="s">
        <v>273</v>
      </c>
      <c r="E252" s="375"/>
      <c r="F252" s="375"/>
      <c r="G252" s="378"/>
      <c r="H252" s="384"/>
      <c r="I252" s="384"/>
      <c r="J252" s="381"/>
      <c r="K252" s="387"/>
      <c r="L252" s="387"/>
      <c r="M252" s="387"/>
      <c r="N252" s="381"/>
      <c r="O252" s="373"/>
      <c r="P252" s="248"/>
    </row>
    <row r="253" spans="3:16" s="252" customFormat="1" x14ac:dyDescent="0.2">
      <c r="C253" s="395"/>
      <c r="D253" s="261"/>
      <c r="E253" s="376"/>
      <c r="F253" s="376"/>
      <c r="G253" s="379"/>
      <c r="H253" s="385"/>
      <c r="I253" s="385"/>
      <c r="J253" s="382"/>
      <c r="K253" s="388"/>
      <c r="L253" s="388"/>
      <c r="M253" s="388"/>
      <c r="N253" s="382"/>
      <c r="O253" s="389"/>
      <c r="P253" s="270"/>
    </row>
    <row r="254" spans="3:16" s="252" customFormat="1" x14ac:dyDescent="0.2">
      <c r="C254" s="390">
        <v>61</v>
      </c>
      <c r="D254" s="259"/>
      <c r="E254" s="374">
        <v>125000000</v>
      </c>
      <c r="F254" s="374">
        <v>90684000</v>
      </c>
      <c r="G254" s="377">
        <v>83169900</v>
      </c>
      <c r="H254" s="383">
        <v>6375000</v>
      </c>
      <c r="I254" s="383">
        <f t="shared" ref="I254" si="293">G254+H254</f>
        <v>89544900</v>
      </c>
      <c r="J254" s="380">
        <f t="shared" ref="J254" si="294">I254/F254*100</f>
        <v>98.743879846499937</v>
      </c>
      <c r="K254" s="386">
        <f t="shared" ref="K254:L254" si="295">G254</f>
        <v>83169900</v>
      </c>
      <c r="L254" s="386">
        <f t="shared" si="295"/>
        <v>6375000</v>
      </c>
      <c r="M254" s="386">
        <f t="shared" ref="M254" si="296">L254+K254</f>
        <v>89544900</v>
      </c>
      <c r="N254" s="380">
        <f t="shared" ref="N254" si="297">M254/F254*100</f>
        <v>98.743879846499937</v>
      </c>
      <c r="O254" s="372"/>
      <c r="P254" s="248"/>
    </row>
    <row r="255" spans="3:16" s="252" customFormat="1" x14ac:dyDescent="0.2">
      <c r="C255" s="391"/>
      <c r="D255" s="263" t="s">
        <v>349</v>
      </c>
      <c r="E255" s="375"/>
      <c r="F255" s="375"/>
      <c r="G255" s="378"/>
      <c r="H255" s="384"/>
      <c r="I255" s="384"/>
      <c r="J255" s="381"/>
      <c r="K255" s="387"/>
      <c r="L255" s="387"/>
      <c r="M255" s="387"/>
      <c r="N255" s="381"/>
      <c r="O255" s="373"/>
      <c r="P255" s="248"/>
    </row>
    <row r="256" spans="3:16" s="252" customFormat="1" x14ac:dyDescent="0.2">
      <c r="C256" s="391"/>
      <c r="D256" s="260" t="s">
        <v>274</v>
      </c>
      <c r="E256" s="375"/>
      <c r="F256" s="375"/>
      <c r="G256" s="378"/>
      <c r="H256" s="384"/>
      <c r="I256" s="384"/>
      <c r="J256" s="381"/>
      <c r="K256" s="387"/>
      <c r="L256" s="387"/>
      <c r="M256" s="387"/>
      <c r="N256" s="381"/>
      <c r="O256" s="373"/>
      <c r="P256" s="248"/>
    </row>
    <row r="257" spans="3:20" s="252" customFormat="1" x14ac:dyDescent="0.2">
      <c r="C257" s="392"/>
      <c r="D257" s="261"/>
      <c r="E257" s="376"/>
      <c r="F257" s="376"/>
      <c r="G257" s="379"/>
      <c r="H257" s="385"/>
      <c r="I257" s="385"/>
      <c r="J257" s="382"/>
      <c r="K257" s="388"/>
      <c r="L257" s="388"/>
      <c r="M257" s="388"/>
      <c r="N257" s="382"/>
      <c r="O257" s="389"/>
      <c r="P257" s="270"/>
    </row>
    <row r="258" spans="3:20" s="252" customFormat="1" x14ac:dyDescent="0.2">
      <c r="C258" s="393">
        <v>62</v>
      </c>
      <c r="D258" s="260"/>
      <c r="E258" s="374">
        <v>1297250000</v>
      </c>
      <c r="F258" s="374">
        <v>1575611200</v>
      </c>
      <c r="G258" s="377">
        <v>1115824964</v>
      </c>
      <c r="H258" s="383">
        <v>259154400</v>
      </c>
      <c r="I258" s="383">
        <f t="shared" ref="I258" si="298">G258+H258</f>
        <v>1374979364</v>
      </c>
      <c r="J258" s="380">
        <f t="shared" ref="J258" si="299">I258/F258*100</f>
        <v>87.266412170718255</v>
      </c>
      <c r="K258" s="386">
        <f t="shared" ref="K258:L258" si="300">G258</f>
        <v>1115824964</v>
      </c>
      <c r="L258" s="386">
        <f t="shared" si="300"/>
        <v>259154400</v>
      </c>
      <c r="M258" s="386">
        <f t="shared" ref="M258" si="301">L258+K258</f>
        <v>1374979364</v>
      </c>
      <c r="N258" s="380">
        <f t="shared" ref="N258" si="302">M258/F258*100</f>
        <v>87.266412170718255</v>
      </c>
      <c r="O258" s="372"/>
      <c r="P258" s="248"/>
    </row>
    <row r="259" spans="3:20" s="252" customFormat="1" x14ac:dyDescent="0.2">
      <c r="C259" s="394"/>
      <c r="D259" s="263" t="s">
        <v>350</v>
      </c>
      <c r="E259" s="375"/>
      <c r="F259" s="375"/>
      <c r="G259" s="378"/>
      <c r="H259" s="384"/>
      <c r="I259" s="384"/>
      <c r="J259" s="381"/>
      <c r="K259" s="387"/>
      <c r="L259" s="387"/>
      <c r="M259" s="387"/>
      <c r="N259" s="381"/>
      <c r="O259" s="373"/>
      <c r="P259" s="248"/>
    </row>
    <row r="260" spans="3:20" s="252" customFormat="1" x14ac:dyDescent="0.2">
      <c r="C260" s="394"/>
      <c r="D260" s="260" t="s">
        <v>275</v>
      </c>
      <c r="E260" s="375"/>
      <c r="F260" s="375"/>
      <c r="G260" s="378"/>
      <c r="H260" s="384"/>
      <c r="I260" s="384"/>
      <c r="J260" s="381"/>
      <c r="K260" s="387"/>
      <c r="L260" s="387"/>
      <c r="M260" s="387"/>
      <c r="N260" s="381"/>
      <c r="O260" s="373"/>
      <c r="P260" s="248"/>
    </row>
    <row r="261" spans="3:20" s="252" customFormat="1" x14ac:dyDescent="0.2">
      <c r="C261" s="395"/>
      <c r="D261" s="260"/>
      <c r="E261" s="376"/>
      <c r="F261" s="376"/>
      <c r="G261" s="379"/>
      <c r="H261" s="385"/>
      <c r="I261" s="385"/>
      <c r="J261" s="382"/>
      <c r="K261" s="388"/>
      <c r="L261" s="388"/>
      <c r="M261" s="388"/>
      <c r="N261" s="382"/>
      <c r="O261" s="389"/>
      <c r="P261" s="270"/>
    </row>
    <row r="262" spans="3:20" s="252" customFormat="1" x14ac:dyDescent="0.2">
      <c r="C262" s="390">
        <v>63</v>
      </c>
      <c r="D262" s="259"/>
      <c r="E262" s="374">
        <v>20000000</v>
      </c>
      <c r="F262" s="374">
        <v>15000000</v>
      </c>
      <c r="G262" s="377">
        <v>9864800</v>
      </c>
      <c r="H262" s="383">
        <v>0</v>
      </c>
      <c r="I262" s="383">
        <f t="shared" ref="I262" si="303">G262+H262</f>
        <v>9864800</v>
      </c>
      <c r="J262" s="380">
        <f t="shared" ref="J262" si="304">I262/F262*100</f>
        <v>65.765333333333331</v>
      </c>
      <c r="K262" s="386">
        <f t="shared" ref="K262:L262" si="305">G262</f>
        <v>9864800</v>
      </c>
      <c r="L262" s="386">
        <f t="shared" si="305"/>
        <v>0</v>
      </c>
      <c r="M262" s="386">
        <f t="shared" ref="M262" si="306">L262+K262</f>
        <v>9864800</v>
      </c>
      <c r="N262" s="380">
        <f t="shared" ref="N262" si="307">M262/F262*100</f>
        <v>65.765333333333331</v>
      </c>
      <c r="O262" s="372"/>
      <c r="P262" s="248"/>
    </row>
    <row r="263" spans="3:20" s="252" customFormat="1" x14ac:dyDescent="0.2">
      <c r="C263" s="391"/>
      <c r="D263" s="263" t="s">
        <v>351</v>
      </c>
      <c r="E263" s="375"/>
      <c r="F263" s="375"/>
      <c r="G263" s="378"/>
      <c r="H263" s="384"/>
      <c r="I263" s="384"/>
      <c r="J263" s="381"/>
      <c r="K263" s="387"/>
      <c r="L263" s="387"/>
      <c r="M263" s="387"/>
      <c r="N263" s="381"/>
      <c r="O263" s="373"/>
      <c r="P263" s="248"/>
    </row>
    <row r="264" spans="3:20" s="252" customFormat="1" x14ac:dyDescent="0.2">
      <c r="C264" s="391"/>
      <c r="D264" s="260" t="s">
        <v>276</v>
      </c>
      <c r="E264" s="375"/>
      <c r="F264" s="375"/>
      <c r="G264" s="378"/>
      <c r="H264" s="384"/>
      <c r="I264" s="384"/>
      <c r="J264" s="381"/>
      <c r="K264" s="387"/>
      <c r="L264" s="387"/>
      <c r="M264" s="387"/>
      <c r="N264" s="381"/>
      <c r="O264" s="373"/>
      <c r="P264" s="248"/>
    </row>
    <row r="265" spans="3:20" s="252" customFormat="1" x14ac:dyDescent="0.2">
      <c r="C265" s="392"/>
      <c r="D265" s="261"/>
      <c r="E265" s="376"/>
      <c r="F265" s="376"/>
      <c r="G265" s="379"/>
      <c r="H265" s="385"/>
      <c r="I265" s="385"/>
      <c r="J265" s="382"/>
      <c r="K265" s="388"/>
      <c r="L265" s="388"/>
      <c r="M265" s="388"/>
      <c r="N265" s="382"/>
      <c r="O265" s="389"/>
      <c r="P265" s="270"/>
    </row>
    <row r="266" spans="3:20" s="252" customFormat="1" x14ac:dyDescent="0.2">
      <c r="C266" s="393">
        <v>64</v>
      </c>
      <c r="D266" s="260"/>
      <c r="E266" s="374">
        <v>731348000</v>
      </c>
      <c r="F266" s="374">
        <v>722302800</v>
      </c>
      <c r="G266" s="377">
        <v>462998300</v>
      </c>
      <c r="H266" s="383">
        <v>59180200</v>
      </c>
      <c r="I266" s="383">
        <f t="shared" ref="I266" si="308">G266+H266</f>
        <v>522178500</v>
      </c>
      <c r="J266" s="380">
        <f t="shared" ref="J266" si="309">I266/F266*100</f>
        <v>72.293572723240175</v>
      </c>
      <c r="K266" s="386">
        <f t="shared" ref="K266:L266" si="310">G266</f>
        <v>462998300</v>
      </c>
      <c r="L266" s="386">
        <f t="shared" si="310"/>
        <v>59180200</v>
      </c>
      <c r="M266" s="386">
        <f t="shared" ref="M266" si="311">L266+K266</f>
        <v>522178500</v>
      </c>
      <c r="N266" s="380">
        <f t="shared" ref="N266" si="312">M266/F266*100</f>
        <v>72.293572723240175</v>
      </c>
      <c r="O266" s="372"/>
      <c r="P266" s="248"/>
    </row>
    <row r="267" spans="3:20" s="252" customFormat="1" x14ac:dyDescent="0.2">
      <c r="C267" s="394"/>
      <c r="D267" s="263" t="s">
        <v>352</v>
      </c>
      <c r="E267" s="375"/>
      <c r="F267" s="375"/>
      <c r="G267" s="378"/>
      <c r="H267" s="384"/>
      <c r="I267" s="384"/>
      <c r="J267" s="381"/>
      <c r="K267" s="387"/>
      <c r="L267" s="387"/>
      <c r="M267" s="387"/>
      <c r="N267" s="381"/>
      <c r="O267" s="373"/>
      <c r="P267" s="248"/>
    </row>
    <row r="268" spans="3:20" s="252" customFormat="1" x14ac:dyDescent="0.2">
      <c r="C268" s="394"/>
      <c r="D268" s="260" t="s">
        <v>277</v>
      </c>
      <c r="E268" s="375"/>
      <c r="F268" s="375"/>
      <c r="G268" s="378"/>
      <c r="H268" s="384"/>
      <c r="I268" s="384"/>
      <c r="J268" s="381"/>
      <c r="K268" s="387"/>
      <c r="L268" s="387"/>
      <c r="M268" s="387"/>
      <c r="N268" s="381"/>
      <c r="O268" s="373"/>
      <c r="P268" s="248"/>
    </row>
    <row r="269" spans="3:20" s="252" customFormat="1" x14ac:dyDescent="0.2">
      <c r="C269" s="395"/>
      <c r="D269" s="261"/>
      <c r="E269" s="376"/>
      <c r="F269" s="376"/>
      <c r="G269" s="379"/>
      <c r="H269" s="385"/>
      <c r="I269" s="385"/>
      <c r="J269" s="382"/>
      <c r="K269" s="388"/>
      <c r="L269" s="388"/>
      <c r="M269" s="388"/>
      <c r="N269" s="382"/>
      <c r="O269" s="389"/>
      <c r="P269" s="270"/>
    </row>
    <row r="270" spans="3:20" x14ac:dyDescent="0.2">
      <c r="C270" s="429" t="s">
        <v>120</v>
      </c>
      <c r="D270" s="430"/>
      <c r="E270" s="168">
        <f>SUM(E14:E269)</f>
        <v>439896767667</v>
      </c>
      <c r="F270" s="168">
        <f>SUM(F14:F269)</f>
        <v>460724208970</v>
      </c>
      <c r="G270" s="168">
        <f>SUM(G14:G269)</f>
        <v>203301696858</v>
      </c>
      <c r="H270" s="168">
        <f>SUM(H14:H269)</f>
        <v>15954731306</v>
      </c>
      <c r="I270" s="168">
        <f>SUM(I14:I269)</f>
        <v>219256428164</v>
      </c>
      <c r="J270" s="130">
        <f>SUM(J14:J269)/64</f>
        <v>69.15674196793826</v>
      </c>
      <c r="K270" s="169">
        <f>SUM(K14:K269)</f>
        <v>203301696858</v>
      </c>
      <c r="L270" s="169">
        <f>SUM(L14:L269)</f>
        <v>15954731306</v>
      </c>
      <c r="M270" s="168">
        <f>SUM(M14:M269)</f>
        <v>219256428164</v>
      </c>
      <c r="N270" s="130">
        <f>SUM(N14:N269)/64</f>
        <v>69.15674196793826</v>
      </c>
      <c r="O270" s="130"/>
      <c r="P270" s="170"/>
    </row>
    <row r="271" spans="3:20" x14ac:dyDescent="0.2">
      <c r="C271" s="143"/>
      <c r="D271" s="143"/>
      <c r="E271" s="171"/>
      <c r="F271" s="152"/>
      <c r="G271" s="152"/>
      <c r="H271" s="152"/>
      <c r="I271" s="152"/>
      <c r="J271" s="172"/>
      <c r="K271" s="173"/>
      <c r="L271" s="173"/>
      <c r="M271" s="173"/>
      <c r="N271" s="172"/>
      <c r="O271" s="172"/>
      <c r="P271" s="123"/>
      <c r="Q271" s="123"/>
      <c r="R271" s="123"/>
      <c r="S271" s="123"/>
      <c r="T271" s="146"/>
    </row>
    <row r="272" spans="3:20" x14ac:dyDescent="0.2">
      <c r="C272" s="143"/>
      <c r="D272" s="143"/>
      <c r="E272" s="152"/>
      <c r="F272" s="152"/>
      <c r="G272" s="152"/>
      <c r="H272" s="152"/>
      <c r="I272" s="152"/>
      <c r="J272" s="172"/>
      <c r="K272" s="173"/>
      <c r="L272" s="173"/>
      <c r="M272" s="173"/>
      <c r="N272" s="172"/>
      <c r="O272" s="172"/>
      <c r="P272" s="123"/>
      <c r="Q272" s="123"/>
      <c r="R272" s="123"/>
      <c r="S272" s="123"/>
      <c r="T272" s="146"/>
    </row>
    <row r="273" spans="3:20" x14ac:dyDescent="0.2">
      <c r="C273" s="6"/>
      <c r="D273" s="123"/>
      <c r="E273" s="174"/>
      <c r="F273" s="175"/>
      <c r="G273" s="148"/>
      <c r="H273" s="148"/>
      <c r="I273" s="148"/>
      <c r="J273" s="172"/>
      <c r="K273" s="150"/>
      <c r="L273" s="151"/>
      <c r="M273" s="151"/>
      <c r="N273" s="172" t="s">
        <v>132</v>
      </c>
      <c r="O273" s="172"/>
      <c r="P273" s="123"/>
      <c r="Q273" s="123"/>
      <c r="R273" s="123"/>
      <c r="S273" s="123"/>
      <c r="T273" s="146"/>
    </row>
    <row r="274" spans="3:20" x14ac:dyDescent="0.2">
      <c r="E274" s="175"/>
      <c r="F274" s="175"/>
      <c r="M274" s="431" t="s">
        <v>389</v>
      </c>
      <c r="N274" s="432"/>
      <c r="O274" s="432"/>
      <c r="P274" s="123"/>
      <c r="Q274" s="123"/>
      <c r="R274" s="123"/>
      <c r="S274" s="123"/>
      <c r="T274" s="146"/>
    </row>
    <row r="275" spans="3:20" x14ac:dyDescent="0.2">
      <c r="E275" s="175"/>
      <c r="F275" s="175"/>
      <c r="M275" s="179" t="s">
        <v>34</v>
      </c>
      <c r="N275" s="180"/>
      <c r="O275" s="213"/>
      <c r="P275" s="123"/>
      <c r="Q275" s="123"/>
      <c r="R275" s="123"/>
      <c r="S275" s="123"/>
      <c r="T275" s="146"/>
    </row>
    <row r="276" spans="3:20" x14ac:dyDescent="0.2">
      <c r="E276" s="175"/>
      <c r="F276" s="175"/>
      <c r="M276" s="179" t="s">
        <v>36</v>
      </c>
      <c r="N276" s="180"/>
      <c r="O276" s="213"/>
      <c r="P276" s="123"/>
      <c r="Q276" s="123"/>
      <c r="R276" s="123"/>
      <c r="S276" s="123"/>
      <c r="T276" s="146"/>
    </row>
    <row r="277" spans="3:20" x14ac:dyDescent="0.2">
      <c r="E277" s="175"/>
      <c r="F277" s="175"/>
      <c r="M277" s="179"/>
      <c r="N277" s="180"/>
      <c r="O277" s="37"/>
      <c r="P277" s="123"/>
      <c r="Q277" s="123"/>
      <c r="R277" s="123"/>
      <c r="S277" s="123"/>
      <c r="T277" s="146"/>
    </row>
    <row r="278" spans="3:20" x14ac:dyDescent="0.2">
      <c r="E278" s="175"/>
      <c r="F278" s="175"/>
      <c r="M278" s="179"/>
      <c r="N278" s="180"/>
      <c r="O278" s="37"/>
      <c r="P278" s="123"/>
      <c r="Q278" s="123"/>
      <c r="R278" s="123"/>
      <c r="S278" s="123"/>
      <c r="T278" s="146"/>
    </row>
    <row r="279" spans="3:20" x14ac:dyDescent="0.2">
      <c r="E279" s="175"/>
      <c r="F279" s="175"/>
      <c r="M279" s="179"/>
      <c r="N279" s="180"/>
      <c r="O279" s="37"/>
      <c r="P279" s="123"/>
      <c r="Q279" s="123"/>
      <c r="R279" s="123"/>
      <c r="S279" s="123"/>
      <c r="T279" s="146"/>
    </row>
    <row r="280" spans="3:20" ht="14.25" x14ac:dyDescent="0.2">
      <c r="E280" s="175"/>
      <c r="F280" s="175"/>
      <c r="G280" s="181"/>
      <c r="H280" s="181"/>
      <c r="M280" s="179"/>
      <c r="N280" s="180"/>
      <c r="O280" s="37"/>
      <c r="P280" s="123"/>
      <c r="Q280" s="123"/>
      <c r="R280" s="123"/>
      <c r="S280" s="123"/>
      <c r="T280" s="146"/>
    </row>
    <row r="281" spans="3:20" ht="14.25" x14ac:dyDescent="0.2">
      <c r="E281" s="175"/>
      <c r="F281" s="175"/>
      <c r="G281" s="181"/>
      <c r="H281" s="181"/>
      <c r="M281" s="179"/>
      <c r="N281" s="182"/>
      <c r="O281" s="183"/>
      <c r="P281" s="123"/>
      <c r="Q281" s="123"/>
      <c r="R281" s="123"/>
      <c r="S281" s="123"/>
      <c r="T281" s="146"/>
    </row>
    <row r="282" spans="3:20" ht="14.25" x14ac:dyDescent="0.2">
      <c r="E282" s="175"/>
      <c r="F282" s="175"/>
      <c r="M282" s="324" t="s">
        <v>149</v>
      </c>
      <c r="N282" s="324"/>
      <c r="O282" s="324"/>
      <c r="P282" s="324"/>
      <c r="Q282" s="324"/>
      <c r="R282" s="324"/>
      <c r="S282" s="324"/>
      <c r="T282" s="428"/>
    </row>
    <row r="283" spans="3:20" ht="14.25" x14ac:dyDescent="0.2">
      <c r="E283" s="175"/>
      <c r="F283" s="175"/>
      <c r="M283" s="324" t="s">
        <v>150</v>
      </c>
      <c r="N283" s="324"/>
      <c r="O283" s="324"/>
      <c r="P283" s="324"/>
      <c r="Q283" s="324"/>
      <c r="R283" s="324"/>
      <c r="S283" s="324"/>
      <c r="T283" s="428"/>
    </row>
    <row r="284" spans="3:20" ht="14.25" x14ac:dyDescent="0.2">
      <c r="E284" s="175"/>
      <c r="F284" s="175"/>
      <c r="M284" s="324" t="s">
        <v>151</v>
      </c>
      <c r="N284" s="324"/>
      <c r="O284" s="324"/>
      <c r="P284" s="324"/>
      <c r="Q284" s="324"/>
      <c r="R284" s="324"/>
      <c r="S284" s="324"/>
      <c r="T284" s="428"/>
    </row>
    <row r="285" spans="3:20" x14ac:dyDescent="0.2">
      <c r="M285" s="151"/>
      <c r="N285" s="149"/>
      <c r="O285" s="124"/>
      <c r="P285" s="123"/>
      <c r="Q285" s="123"/>
      <c r="R285" s="123"/>
      <c r="S285" s="123"/>
      <c r="T285" s="146"/>
    </row>
  </sheetData>
  <mergeCells count="786">
    <mergeCell ref="N50:N53"/>
    <mergeCell ref="O50:O53"/>
    <mergeCell ref="C50:C53"/>
    <mergeCell ref="E50:E53"/>
    <mergeCell ref="H50:H53"/>
    <mergeCell ref="I50:I53"/>
    <mergeCell ref="J50:J53"/>
    <mergeCell ref="K50:K53"/>
    <mergeCell ref="L50:L53"/>
    <mergeCell ref="M50:M53"/>
    <mergeCell ref="F50:F53"/>
    <mergeCell ref="M284:T284"/>
    <mergeCell ref="C270:D270"/>
    <mergeCell ref="M274:O274"/>
    <mergeCell ref="M282:T282"/>
    <mergeCell ref="M283:T283"/>
    <mergeCell ref="C262:C265"/>
    <mergeCell ref="E262:E265"/>
    <mergeCell ref="H262:H265"/>
    <mergeCell ref="O262:O265"/>
    <mergeCell ref="C266:C269"/>
    <mergeCell ref="E266:E269"/>
    <mergeCell ref="H266:H269"/>
    <mergeCell ref="I266:I269"/>
    <mergeCell ref="O266:O269"/>
    <mergeCell ref="J266:J269"/>
    <mergeCell ref="K266:K269"/>
    <mergeCell ref="L266:L269"/>
    <mergeCell ref="I262:I265"/>
    <mergeCell ref="M262:M265"/>
    <mergeCell ref="N262:N265"/>
    <mergeCell ref="M266:M269"/>
    <mergeCell ref="N266:N269"/>
    <mergeCell ref="N250:N253"/>
    <mergeCell ref="M254:M257"/>
    <mergeCell ref="N254:N257"/>
    <mergeCell ref="L254:L257"/>
    <mergeCell ref="I250:I253"/>
    <mergeCell ref="J250:J253"/>
    <mergeCell ref="K250:K253"/>
    <mergeCell ref="L250:L253"/>
    <mergeCell ref="M250:M253"/>
    <mergeCell ref="C246:C249"/>
    <mergeCell ref="E246:E249"/>
    <mergeCell ref="N258:N261"/>
    <mergeCell ref="O258:O261"/>
    <mergeCell ref="C258:C261"/>
    <mergeCell ref="E258:E261"/>
    <mergeCell ref="H246:H249"/>
    <mergeCell ref="I246:I249"/>
    <mergeCell ref="J246:J249"/>
    <mergeCell ref="K246:K249"/>
    <mergeCell ref="L246:L249"/>
    <mergeCell ref="M246:M249"/>
    <mergeCell ref="C250:C253"/>
    <mergeCell ref="E250:E253"/>
    <mergeCell ref="C254:C257"/>
    <mergeCell ref="E254:E257"/>
    <mergeCell ref="G246:G249"/>
    <mergeCell ref="G250:G253"/>
    <mergeCell ref="G254:G257"/>
    <mergeCell ref="G258:G261"/>
    <mergeCell ref="I254:I257"/>
    <mergeCell ref="J254:J257"/>
    <mergeCell ref="K254:K257"/>
    <mergeCell ref="F246:F249"/>
    <mergeCell ref="O234:O237"/>
    <mergeCell ref="C242:C245"/>
    <mergeCell ref="E242:E245"/>
    <mergeCell ref="G242:G245"/>
    <mergeCell ref="H242:H245"/>
    <mergeCell ref="I242:I245"/>
    <mergeCell ref="J242:J245"/>
    <mergeCell ref="K242:K245"/>
    <mergeCell ref="L242:L245"/>
    <mergeCell ref="I234:I237"/>
    <mergeCell ref="J234:J237"/>
    <mergeCell ref="K234:K237"/>
    <mergeCell ref="L234:L237"/>
    <mergeCell ref="M234:M237"/>
    <mergeCell ref="N234:N237"/>
    <mergeCell ref="M242:M245"/>
    <mergeCell ref="N242:N245"/>
    <mergeCell ref="O242:O245"/>
    <mergeCell ref="C238:C241"/>
    <mergeCell ref="E238:E241"/>
    <mergeCell ref="F238:F241"/>
    <mergeCell ref="G238:G241"/>
    <mergeCell ref="H238:H241"/>
    <mergeCell ref="I238:I241"/>
    <mergeCell ref="O226:O229"/>
    <mergeCell ref="E230:E233"/>
    <mergeCell ref="G230:G233"/>
    <mergeCell ref="H230:H233"/>
    <mergeCell ref="I230:I233"/>
    <mergeCell ref="J230:J233"/>
    <mergeCell ref="K230:K233"/>
    <mergeCell ref="E226:E229"/>
    <mergeCell ref="H226:H229"/>
    <mergeCell ref="I226:I229"/>
    <mergeCell ref="J226:J229"/>
    <mergeCell ref="K226:K229"/>
    <mergeCell ref="L226:L229"/>
    <mergeCell ref="N230:N233"/>
    <mergeCell ref="O230:O233"/>
    <mergeCell ref="M226:M229"/>
    <mergeCell ref="L230:L233"/>
    <mergeCell ref="M230:M233"/>
    <mergeCell ref="O218:O221"/>
    <mergeCell ref="C222:C225"/>
    <mergeCell ref="E222:E225"/>
    <mergeCell ref="L214:L217"/>
    <mergeCell ref="N218:N221"/>
    <mergeCell ref="E218:E221"/>
    <mergeCell ref="H218:H221"/>
    <mergeCell ref="I218:I221"/>
    <mergeCell ref="J218:J221"/>
    <mergeCell ref="K218:K221"/>
    <mergeCell ref="L218:L221"/>
    <mergeCell ref="M218:M221"/>
    <mergeCell ref="C218:C221"/>
    <mergeCell ref="C214:C217"/>
    <mergeCell ref="E214:E217"/>
    <mergeCell ref="H214:H217"/>
    <mergeCell ref="O222:O225"/>
    <mergeCell ref="M222:M225"/>
    <mergeCell ref="N222:N225"/>
    <mergeCell ref="I222:I225"/>
    <mergeCell ref="J222:J225"/>
    <mergeCell ref="K222:K225"/>
    <mergeCell ref="L222:L225"/>
    <mergeCell ref="H222:H225"/>
    <mergeCell ref="M214:M217"/>
    <mergeCell ref="N214:N217"/>
    <mergeCell ref="O214:O217"/>
    <mergeCell ref="I214:I217"/>
    <mergeCell ref="J214:J217"/>
    <mergeCell ref="K214:K217"/>
    <mergeCell ref="M194:M197"/>
    <mergeCell ref="N194:N197"/>
    <mergeCell ref="M198:M201"/>
    <mergeCell ref="N198:N201"/>
    <mergeCell ref="N210:N213"/>
    <mergeCell ref="I198:I201"/>
    <mergeCell ref="J198:J201"/>
    <mergeCell ref="K198:K201"/>
    <mergeCell ref="O210:O213"/>
    <mergeCell ref="L210:L213"/>
    <mergeCell ref="M210:M213"/>
    <mergeCell ref="L206:L209"/>
    <mergeCell ref="M206:M209"/>
    <mergeCell ref="N206:N209"/>
    <mergeCell ref="O206:O209"/>
    <mergeCell ref="O202:O205"/>
    <mergeCell ref="L202:L205"/>
    <mergeCell ref="M202:M205"/>
    <mergeCell ref="N202:N205"/>
    <mergeCell ref="L198:L201"/>
    <mergeCell ref="I194:I197"/>
    <mergeCell ref="J194:J197"/>
    <mergeCell ref="K194:K197"/>
    <mergeCell ref="L194:L197"/>
    <mergeCell ref="C210:C213"/>
    <mergeCell ref="E210:E213"/>
    <mergeCell ref="H210:H213"/>
    <mergeCell ref="I210:I213"/>
    <mergeCell ref="J210:J213"/>
    <mergeCell ref="K210:K213"/>
    <mergeCell ref="C206:C209"/>
    <mergeCell ref="E206:E209"/>
    <mergeCell ref="H206:H209"/>
    <mergeCell ref="I206:I209"/>
    <mergeCell ref="J206:J209"/>
    <mergeCell ref="K206:K209"/>
    <mergeCell ref="C202:C205"/>
    <mergeCell ref="E202:E205"/>
    <mergeCell ref="H202:H205"/>
    <mergeCell ref="I202:I205"/>
    <mergeCell ref="J202:J205"/>
    <mergeCell ref="K202:K205"/>
    <mergeCell ref="K178:K181"/>
    <mergeCell ref="L178:L181"/>
    <mergeCell ref="I174:I177"/>
    <mergeCell ref="J174:J177"/>
    <mergeCell ref="K174:K177"/>
    <mergeCell ref="L174:L177"/>
    <mergeCell ref="O198:O201"/>
    <mergeCell ref="C194:C197"/>
    <mergeCell ref="E194:E197"/>
    <mergeCell ref="H194:H197"/>
    <mergeCell ref="O194:O197"/>
    <mergeCell ref="C198:C201"/>
    <mergeCell ref="E198:E201"/>
    <mergeCell ref="H198:H201"/>
    <mergeCell ref="N186:N189"/>
    <mergeCell ref="M190:M193"/>
    <mergeCell ref="N190:N193"/>
    <mergeCell ref="O190:O193"/>
    <mergeCell ref="C182:C185"/>
    <mergeCell ref="E182:E185"/>
    <mergeCell ref="H182:H185"/>
    <mergeCell ref="I182:I185"/>
    <mergeCell ref="J182:J185"/>
    <mergeCell ref="K182:K185"/>
    <mergeCell ref="L182:L185"/>
    <mergeCell ref="M182:M185"/>
    <mergeCell ref="N182:N185"/>
    <mergeCell ref="O182:O185"/>
    <mergeCell ref="C186:C189"/>
    <mergeCell ref="E186:E189"/>
    <mergeCell ref="H186:H189"/>
    <mergeCell ref="O186:O189"/>
    <mergeCell ref="C190:C193"/>
    <mergeCell ref="E190:E193"/>
    <mergeCell ref="H190:H193"/>
    <mergeCell ref="M186:M189"/>
    <mergeCell ref="I190:I193"/>
    <mergeCell ref="J190:J193"/>
    <mergeCell ref="K190:K193"/>
    <mergeCell ref="L190:L193"/>
    <mergeCell ref="I186:I189"/>
    <mergeCell ref="J186:J189"/>
    <mergeCell ref="K186:K189"/>
    <mergeCell ref="L186:L189"/>
    <mergeCell ref="M174:M177"/>
    <mergeCell ref="N174:N177"/>
    <mergeCell ref="M178:M181"/>
    <mergeCell ref="N178:N181"/>
    <mergeCell ref="O178:O181"/>
    <mergeCell ref="C170:C173"/>
    <mergeCell ref="E170:E173"/>
    <mergeCell ref="H170:H173"/>
    <mergeCell ref="I170:I173"/>
    <mergeCell ref="J170:J173"/>
    <mergeCell ref="K170:K173"/>
    <mergeCell ref="L170:L173"/>
    <mergeCell ref="M170:M173"/>
    <mergeCell ref="N170:N173"/>
    <mergeCell ref="O170:O173"/>
    <mergeCell ref="C174:C177"/>
    <mergeCell ref="E174:E177"/>
    <mergeCell ref="H174:H177"/>
    <mergeCell ref="O174:O177"/>
    <mergeCell ref="C178:C181"/>
    <mergeCell ref="E178:E181"/>
    <mergeCell ref="H178:H181"/>
    <mergeCell ref="I178:I181"/>
    <mergeCell ref="J178:J181"/>
    <mergeCell ref="O166:O169"/>
    <mergeCell ref="C158:C161"/>
    <mergeCell ref="E158:E161"/>
    <mergeCell ref="H158:H161"/>
    <mergeCell ref="I158:I161"/>
    <mergeCell ref="J158:J161"/>
    <mergeCell ref="K158:K161"/>
    <mergeCell ref="L158:L161"/>
    <mergeCell ref="M158:M161"/>
    <mergeCell ref="N158:N161"/>
    <mergeCell ref="O158:O161"/>
    <mergeCell ref="C162:C165"/>
    <mergeCell ref="E162:E165"/>
    <mergeCell ref="H162:H165"/>
    <mergeCell ref="O162:O165"/>
    <mergeCell ref="C166:C169"/>
    <mergeCell ref="E166:E169"/>
    <mergeCell ref="H166:H169"/>
    <mergeCell ref="I166:I169"/>
    <mergeCell ref="J166:J169"/>
    <mergeCell ref="K166:K169"/>
    <mergeCell ref="L166:L169"/>
    <mergeCell ref="I162:I165"/>
    <mergeCell ref="J162:J165"/>
    <mergeCell ref="K142:K145"/>
    <mergeCell ref="L142:L145"/>
    <mergeCell ref="I138:I141"/>
    <mergeCell ref="J138:J141"/>
    <mergeCell ref="K138:K141"/>
    <mergeCell ref="L138:L141"/>
    <mergeCell ref="M162:M165"/>
    <mergeCell ref="N162:N165"/>
    <mergeCell ref="M166:M169"/>
    <mergeCell ref="N166:N169"/>
    <mergeCell ref="I154:I157"/>
    <mergeCell ref="J154:J157"/>
    <mergeCell ref="K154:K157"/>
    <mergeCell ref="L154:L157"/>
    <mergeCell ref="I150:I153"/>
    <mergeCell ref="J150:J153"/>
    <mergeCell ref="K150:K153"/>
    <mergeCell ref="L150:L153"/>
    <mergeCell ref="K162:K165"/>
    <mergeCell ref="L162:L165"/>
    <mergeCell ref="M150:M153"/>
    <mergeCell ref="N150:N153"/>
    <mergeCell ref="M154:M157"/>
    <mergeCell ref="N154:N157"/>
    <mergeCell ref="O154:O157"/>
    <mergeCell ref="C146:C149"/>
    <mergeCell ref="E146:E149"/>
    <mergeCell ref="H146:H149"/>
    <mergeCell ref="I146:I149"/>
    <mergeCell ref="J146:J149"/>
    <mergeCell ref="K146:K149"/>
    <mergeCell ref="L146:L149"/>
    <mergeCell ref="M146:M149"/>
    <mergeCell ref="N146:N149"/>
    <mergeCell ref="O146:O149"/>
    <mergeCell ref="C150:C153"/>
    <mergeCell ref="E150:E153"/>
    <mergeCell ref="H150:H153"/>
    <mergeCell ref="O150:O153"/>
    <mergeCell ref="C154:C157"/>
    <mergeCell ref="E154:E157"/>
    <mergeCell ref="H154:H157"/>
    <mergeCell ref="M138:M141"/>
    <mergeCell ref="N138:N141"/>
    <mergeCell ref="M142:M145"/>
    <mergeCell ref="N142:N145"/>
    <mergeCell ref="O142:O145"/>
    <mergeCell ref="C134:C137"/>
    <mergeCell ref="E134:E137"/>
    <mergeCell ref="H134:H137"/>
    <mergeCell ref="I134:I137"/>
    <mergeCell ref="J134:J137"/>
    <mergeCell ref="K134:K137"/>
    <mergeCell ref="L134:L137"/>
    <mergeCell ref="M134:M137"/>
    <mergeCell ref="N134:N137"/>
    <mergeCell ref="O134:O137"/>
    <mergeCell ref="C138:C141"/>
    <mergeCell ref="E138:E141"/>
    <mergeCell ref="H138:H141"/>
    <mergeCell ref="O138:O141"/>
    <mergeCell ref="C142:C145"/>
    <mergeCell ref="E142:E145"/>
    <mergeCell ref="H142:H145"/>
    <mergeCell ref="I142:I145"/>
    <mergeCell ref="J142:J145"/>
    <mergeCell ref="C126:C129"/>
    <mergeCell ref="E126:E129"/>
    <mergeCell ref="G126:G129"/>
    <mergeCell ref="H126:H129"/>
    <mergeCell ref="O126:O129"/>
    <mergeCell ref="C130:C133"/>
    <mergeCell ref="E130:E133"/>
    <mergeCell ref="G130:G133"/>
    <mergeCell ref="H130:H133"/>
    <mergeCell ref="I130:I133"/>
    <mergeCell ref="J130:J133"/>
    <mergeCell ref="K130:K133"/>
    <mergeCell ref="L130:L133"/>
    <mergeCell ref="I126:I129"/>
    <mergeCell ref="J126:J129"/>
    <mergeCell ref="K126:K129"/>
    <mergeCell ref="L126:L129"/>
    <mergeCell ref="M126:M129"/>
    <mergeCell ref="N126:N129"/>
    <mergeCell ref="M130:M133"/>
    <mergeCell ref="N130:N133"/>
    <mergeCell ref="O130:O133"/>
    <mergeCell ref="F126:F129"/>
    <mergeCell ref="F130:F133"/>
    <mergeCell ref="O122:O125"/>
    <mergeCell ref="C122:C125"/>
    <mergeCell ref="E122:E125"/>
    <mergeCell ref="G122:G125"/>
    <mergeCell ref="H122:H125"/>
    <mergeCell ref="I122:I125"/>
    <mergeCell ref="J122:J125"/>
    <mergeCell ref="K122:K125"/>
    <mergeCell ref="L122:L125"/>
    <mergeCell ref="M122:M125"/>
    <mergeCell ref="N122:N125"/>
    <mergeCell ref="F122:F125"/>
    <mergeCell ref="C118:C121"/>
    <mergeCell ref="E118:E121"/>
    <mergeCell ref="G118:G121"/>
    <mergeCell ref="H118:H121"/>
    <mergeCell ref="I118:I121"/>
    <mergeCell ref="J118:J121"/>
    <mergeCell ref="K118:K121"/>
    <mergeCell ref="L118:L121"/>
    <mergeCell ref="C114:C117"/>
    <mergeCell ref="E114:E117"/>
    <mergeCell ref="G114:G117"/>
    <mergeCell ref="H114:H117"/>
    <mergeCell ref="I114:I117"/>
    <mergeCell ref="J114:J117"/>
    <mergeCell ref="K114:K117"/>
    <mergeCell ref="F114:F117"/>
    <mergeCell ref="F118:F121"/>
    <mergeCell ref="O98:O101"/>
    <mergeCell ref="C102:C105"/>
    <mergeCell ref="E102:E105"/>
    <mergeCell ref="G102:G105"/>
    <mergeCell ref="H102:H105"/>
    <mergeCell ref="O102:O105"/>
    <mergeCell ref="K98:K101"/>
    <mergeCell ref="L98:L101"/>
    <mergeCell ref="M98:M101"/>
    <mergeCell ref="I102:I105"/>
    <mergeCell ref="J102:J105"/>
    <mergeCell ref="K102:K105"/>
    <mergeCell ref="C98:C101"/>
    <mergeCell ref="E98:E101"/>
    <mergeCell ref="G98:G101"/>
    <mergeCell ref="H98:H101"/>
    <mergeCell ref="I98:I101"/>
    <mergeCell ref="J98:J101"/>
    <mergeCell ref="N98:N101"/>
    <mergeCell ref="F98:F101"/>
    <mergeCell ref="F102:F105"/>
    <mergeCell ref="C106:C109"/>
    <mergeCell ref="E106:E109"/>
    <mergeCell ref="G106:G109"/>
    <mergeCell ref="H106:H109"/>
    <mergeCell ref="I106:I109"/>
    <mergeCell ref="J106:J109"/>
    <mergeCell ref="K106:K109"/>
    <mergeCell ref="I110:I113"/>
    <mergeCell ref="J110:J113"/>
    <mergeCell ref="K110:K113"/>
    <mergeCell ref="C110:C113"/>
    <mergeCell ref="E110:E113"/>
    <mergeCell ref="G110:G113"/>
    <mergeCell ref="H110:H113"/>
    <mergeCell ref="F106:F109"/>
    <mergeCell ref="F110:F113"/>
    <mergeCell ref="O114:O117"/>
    <mergeCell ref="L110:L113"/>
    <mergeCell ref="M110:M113"/>
    <mergeCell ref="N118:N121"/>
    <mergeCell ref="N106:N109"/>
    <mergeCell ref="L102:L105"/>
    <mergeCell ref="M102:M105"/>
    <mergeCell ref="N102:N105"/>
    <mergeCell ref="M106:M109"/>
    <mergeCell ref="O118:O121"/>
    <mergeCell ref="O106:O109"/>
    <mergeCell ref="O110:O113"/>
    <mergeCell ref="L106:L109"/>
    <mergeCell ref="L114:L117"/>
    <mergeCell ref="M114:M117"/>
    <mergeCell ref="N114:N117"/>
    <mergeCell ref="M118:M121"/>
    <mergeCell ref="N110:N113"/>
    <mergeCell ref="O94:O97"/>
    <mergeCell ref="C86:C89"/>
    <mergeCell ref="E86:E89"/>
    <mergeCell ref="H86:H89"/>
    <mergeCell ref="I86:I89"/>
    <mergeCell ref="O82:O85"/>
    <mergeCell ref="C94:C97"/>
    <mergeCell ref="E94:E97"/>
    <mergeCell ref="H94:H97"/>
    <mergeCell ref="I94:I97"/>
    <mergeCell ref="J94:J97"/>
    <mergeCell ref="J90:J93"/>
    <mergeCell ref="K90:K93"/>
    <mergeCell ref="L90:L93"/>
    <mergeCell ref="M90:M93"/>
    <mergeCell ref="N90:N93"/>
    <mergeCell ref="M94:M97"/>
    <mergeCell ref="N94:N97"/>
    <mergeCell ref="K94:K97"/>
    <mergeCell ref="L94:L97"/>
    <mergeCell ref="C90:C93"/>
    <mergeCell ref="E90:E93"/>
    <mergeCell ref="H90:H93"/>
    <mergeCell ref="O90:O93"/>
    <mergeCell ref="K82:K85"/>
    <mergeCell ref="L82:L85"/>
    <mergeCell ref="I78:I81"/>
    <mergeCell ref="J78:J81"/>
    <mergeCell ref="K78:K81"/>
    <mergeCell ref="L78:L81"/>
    <mergeCell ref="M78:M81"/>
    <mergeCell ref="N78:N81"/>
    <mergeCell ref="M82:M85"/>
    <mergeCell ref="N82:N85"/>
    <mergeCell ref="I90:I93"/>
    <mergeCell ref="C62:C65"/>
    <mergeCell ref="E62:E65"/>
    <mergeCell ref="J86:J89"/>
    <mergeCell ref="K86:K89"/>
    <mergeCell ref="L86:L89"/>
    <mergeCell ref="M86:M89"/>
    <mergeCell ref="N74:N77"/>
    <mergeCell ref="O74:O77"/>
    <mergeCell ref="C78:C81"/>
    <mergeCell ref="E78:E81"/>
    <mergeCell ref="H78:H81"/>
    <mergeCell ref="O78:O81"/>
    <mergeCell ref="C82:C85"/>
    <mergeCell ref="E82:E85"/>
    <mergeCell ref="H82:H85"/>
    <mergeCell ref="I82:I85"/>
    <mergeCell ref="J82:J85"/>
    <mergeCell ref="C74:C77"/>
    <mergeCell ref="E74:E77"/>
    <mergeCell ref="H74:H77"/>
    <mergeCell ref="N86:N89"/>
    <mergeCell ref="O86:O89"/>
    <mergeCell ref="I66:I69"/>
    <mergeCell ref="J66:J69"/>
    <mergeCell ref="K66:K69"/>
    <mergeCell ref="L66:L69"/>
    <mergeCell ref="M66:M69"/>
    <mergeCell ref="N66:N69"/>
    <mergeCell ref="M70:M73"/>
    <mergeCell ref="N70:N73"/>
    <mergeCell ref="O70:O73"/>
    <mergeCell ref="N54:N57"/>
    <mergeCell ref="M58:M61"/>
    <mergeCell ref="N58:N61"/>
    <mergeCell ref="O58:O61"/>
    <mergeCell ref="L62:L65"/>
    <mergeCell ref="M62:M65"/>
    <mergeCell ref="C46:C49"/>
    <mergeCell ref="E46:E49"/>
    <mergeCell ref="I74:I77"/>
    <mergeCell ref="J74:J77"/>
    <mergeCell ref="K74:K77"/>
    <mergeCell ref="L74:L77"/>
    <mergeCell ref="M74:M77"/>
    <mergeCell ref="N62:N65"/>
    <mergeCell ref="O62:O65"/>
    <mergeCell ref="C66:C69"/>
    <mergeCell ref="E66:E69"/>
    <mergeCell ref="H66:H69"/>
    <mergeCell ref="O66:O69"/>
    <mergeCell ref="C70:C73"/>
    <mergeCell ref="E70:E73"/>
    <mergeCell ref="H70:H73"/>
    <mergeCell ref="I70:I73"/>
    <mergeCell ref="J70:J73"/>
    <mergeCell ref="K70:K73"/>
    <mergeCell ref="L70:L73"/>
    <mergeCell ref="H62:H65"/>
    <mergeCell ref="I62:I65"/>
    <mergeCell ref="J62:J65"/>
    <mergeCell ref="K62:K65"/>
    <mergeCell ref="C54:C57"/>
    <mergeCell ref="E54:E57"/>
    <mergeCell ref="H54:H57"/>
    <mergeCell ref="O54:O57"/>
    <mergeCell ref="C58:C61"/>
    <mergeCell ref="E58:E61"/>
    <mergeCell ref="H58:H61"/>
    <mergeCell ref="I58:I61"/>
    <mergeCell ref="J58:J61"/>
    <mergeCell ref="K58:K61"/>
    <mergeCell ref="L58:L61"/>
    <mergeCell ref="I54:I57"/>
    <mergeCell ref="J54:J57"/>
    <mergeCell ref="K54:K57"/>
    <mergeCell ref="L54:L57"/>
    <mergeCell ref="M54:M57"/>
    <mergeCell ref="F54:F57"/>
    <mergeCell ref="F58:F61"/>
    <mergeCell ref="C38:C41"/>
    <mergeCell ref="E38:E41"/>
    <mergeCell ref="H38:H41"/>
    <mergeCell ref="O38:O41"/>
    <mergeCell ref="C42:C45"/>
    <mergeCell ref="E42:E45"/>
    <mergeCell ref="H42:H45"/>
    <mergeCell ref="I42:I45"/>
    <mergeCell ref="J42:J45"/>
    <mergeCell ref="K42:K45"/>
    <mergeCell ref="L42:L45"/>
    <mergeCell ref="I38:I41"/>
    <mergeCell ref="J38:J41"/>
    <mergeCell ref="K38:K41"/>
    <mergeCell ref="L38:L41"/>
    <mergeCell ref="M38:M41"/>
    <mergeCell ref="N38:N41"/>
    <mergeCell ref="M42:M45"/>
    <mergeCell ref="N42:N45"/>
    <mergeCell ref="O42:O45"/>
    <mergeCell ref="M30:M33"/>
    <mergeCell ref="N30:N33"/>
    <mergeCell ref="O30:O33"/>
    <mergeCell ref="H46:H49"/>
    <mergeCell ref="I46:I49"/>
    <mergeCell ref="J46:J49"/>
    <mergeCell ref="K46:K49"/>
    <mergeCell ref="L46:L49"/>
    <mergeCell ref="M46:M49"/>
    <mergeCell ref="N34:N37"/>
    <mergeCell ref="O34:O37"/>
    <mergeCell ref="M34:M37"/>
    <mergeCell ref="N46:N49"/>
    <mergeCell ref="O46:O49"/>
    <mergeCell ref="E34:E37"/>
    <mergeCell ref="H34:H37"/>
    <mergeCell ref="I34:I37"/>
    <mergeCell ref="J34:J37"/>
    <mergeCell ref="K34:K37"/>
    <mergeCell ref="L34:L37"/>
    <mergeCell ref="C34:C37"/>
    <mergeCell ref="O26:O29"/>
    <mergeCell ref="C30:C33"/>
    <mergeCell ref="E30:E33"/>
    <mergeCell ref="H30:H33"/>
    <mergeCell ref="I30:I33"/>
    <mergeCell ref="J30:J33"/>
    <mergeCell ref="K30:K33"/>
    <mergeCell ref="L30:L33"/>
    <mergeCell ref="I26:I29"/>
    <mergeCell ref="J26:J29"/>
    <mergeCell ref="K26:K29"/>
    <mergeCell ref="L26:L29"/>
    <mergeCell ref="M26:M29"/>
    <mergeCell ref="N26:N29"/>
    <mergeCell ref="C26:C29"/>
    <mergeCell ref="E26:E29"/>
    <mergeCell ref="H26:H29"/>
    <mergeCell ref="M22:M25"/>
    <mergeCell ref="N22:N25"/>
    <mergeCell ref="O22:O25"/>
    <mergeCell ref="O18:O21"/>
    <mergeCell ref="C22:C25"/>
    <mergeCell ref="E22:E25"/>
    <mergeCell ref="G22:G25"/>
    <mergeCell ref="H22:H25"/>
    <mergeCell ref="I22:I25"/>
    <mergeCell ref="J22:J25"/>
    <mergeCell ref="K22:K25"/>
    <mergeCell ref="L22:L25"/>
    <mergeCell ref="I18:I21"/>
    <mergeCell ref="J18:J21"/>
    <mergeCell ref="K18:K21"/>
    <mergeCell ref="L18:L21"/>
    <mergeCell ref="M18:M21"/>
    <mergeCell ref="N18:N21"/>
    <mergeCell ref="G18:G21"/>
    <mergeCell ref="C18:C21"/>
    <mergeCell ref="E18:E21"/>
    <mergeCell ref="H18:H21"/>
    <mergeCell ref="K14:K17"/>
    <mergeCell ref="L14:L17"/>
    <mergeCell ref="M14:M17"/>
    <mergeCell ref="N14:N17"/>
    <mergeCell ref="O14:O17"/>
    <mergeCell ref="C14:C17"/>
    <mergeCell ref="E14:E17"/>
    <mergeCell ref="G14:G17"/>
    <mergeCell ref="C2:P2"/>
    <mergeCell ref="C3:P3"/>
    <mergeCell ref="C9:C12"/>
    <mergeCell ref="D9:D10"/>
    <mergeCell ref="E9:E10"/>
    <mergeCell ref="G9:J10"/>
    <mergeCell ref="K9:N10"/>
    <mergeCell ref="O9:O10"/>
    <mergeCell ref="P9:P12"/>
    <mergeCell ref="D11:D12"/>
    <mergeCell ref="J11:J12"/>
    <mergeCell ref="N11:N12"/>
    <mergeCell ref="H14:H17"/>
    <mergeCell ref="I14:I17"/>
    <mergeCell ref="J14:J17"/>
    <mergeCell ref="F9:F10"/>
    <mergeCell ref="G26:G29"/>
    <mergeCell ref="G30:G33"/>
    <mergeCell ref="G34:G37"/>
    <mergeCell ref="G38:G41"/>
    <mergeCell ref="G42:G45"/>
    <mergeCell ref="G46:G49"/>
    <mergeCell ref="G50:G53"/>
    <mergeCell ref="G54:G57"/>
    <mergeCell ref="G58:G61"/>
    <mergeCell ref="G62:G65"/>
    <mergeCell ref="G66:G69"/>
    <mergeCell ref="G70:G73"/>
    <mergeCell ref="G74:G77"/>
    <mergeCell ref="G78:G81"/>
    <mergeCell ref="G82:G85"/>
    <mergeCell ref="G86:G89"/>
    <mergeCell ref="G90:G93"/>
    <mergeCell ref="G94:G97"/>
    <mergeCell ref="G134:G137"/>
    <mergeCell ref="G138:G141"/>
    <mergeCell ref="G142:G145"/>
    <mergeCell ref="G146:G149"/>
    <mergeCell ref="G150:G153"/>
    <mergeCell ref="G154:G157"/>
    <mergeCell ref="G158:G161"/>
    <mergeCell ref="G162:G165"/>
    <mergeCell ref="G166:G169"/>
    <mergeCell ref="G202:G205"/>
    <mergeCell ref="G206:G209"/>
    <mergeCell ref="G210:G213"/>
    <mergeCell ref="G214:G217"/>
    <mergeCell ref="G218:G221"/>
    <mergeCell ref="G222:G225"/>
    <mergeCell ref="G226:G229"/>
    <mergeCell ref="G170:G173"/>
    <mergeCell ref="G174:G177"/>
    <mergeCell ref="G178:G181"/>
    <mergeCell ref="G182:G185"/>
    <mergeCell ref="G186:G189"/>
    <mergeCell ref="G190:G193"/>
    <mergeCell ref="G194:G197"/>
    <mergeCell ref="G198:G201"/>
    <mergeCell ref="F14:F17"/>
    <mergeCell ref="F18:F21"/>
    <mergeCell ref="F22:F25"/>
    <mergeCell ref="F26:F29"/>
    <mergeCell ref="F30:F33"/>
    <mergeCell ref="F34:F37"/>
    <mergeCell ref="F38:F41"/>
    <mergeCell ref="F42:F45"/>
    <mergeCell ref="F46:F49"/>
    <mergeCell ref="F62:F65"/>
    <mergeCell ref="F66:F69"/>
    <mergeCell ref="F70:F73"/>
    <mergeCell ref="F74:F77"/>
    <mergeCell ref="F78:F81"/>
    <mergeCell ref="F82:F85"/>
    <mergeCell ref="F86:F89"/>
    <mergeCell ref="F90:F93"/>
    <mergeCell ref="F94:F97"/>
    <mergeCell ref="F134:F137"/>
    <mergeCell ref="F138:F141"/>
    <mergeCell ref="F142:F145"/>
    <mergeCell ref="F146:F149"/>
    <mergeCell ref="F150:F153"/>
    <mergeCell ref="F154:F157"/>
    <mergeCell ref="F158:F161"/>
    <mergeCell ref="F162:F165"/>
    <mergeCell ref="F166:F169"/>
    <mergeCell ref="F170:F173"/>
    <mergeCell ref="F174:F177"/>
    <mergeCell ref="F178:F181"/>
    <mergeCell ref="F182:F185"/>
    <mergeCell ref="F186:F189"/>
    <mergeCell ref="F190:F193"/>
    <mergeCell ref="F194:F197"/>
    <mergeCell ref="F198:F201"/>
    <mergeCell ref="F202:F205"/>
    <mergeCell ref="F206:F209"/>
    <mergeCell ref="F210:F213"/>
    <mergeCell ref="F214:F217"/>
    <mergeCell ref="F218:F221"/>
    <mergeCell ref="F222:F225"/>
    <mergeCell ref="F226:F229"/>
    <mergeCell ref="F230:F233"/>
    <mergeCell ref="F234:F237"/>
    <mergeCell ref="C234:C237"/>
    <mergeCell ref="E234:E237"/>
    <mergeCell ref="G234:G237"/>
    <mergeCell ref="H234:H237"/>
    <mergeCell ref="C230:C233"/>
    <mergeCell ref="C226:C229"/>
    <mergeCell ref="J238:J241"/>
    <mergeCell ref="K238:K241"/>
    <mergeCell ref="L238:L241"/>
    <mergeCell ref="M238:M241"/>
    <mergeCell ref="N238:N241"/>
    <mergeCell ref="N226:N229"/>
    <mergeCell ref="O238:O241"/>
    <mergeCell ref="F258:F261"/>
    <mergeCell ref="F262:F265"/>
    <mergeCell ref="F266:F269"/>
    <mergeCell ref="F242:F245"/>
    <mergeCell ref="G266:G269"/>
    <mergeCell ref="G262:G265"/>
    <mergeCell ref="J262:J265"/>
    <mergeCell ref="H258:H261"/>
    <mergeCell ref="I258:I261"/>
    <mergeCell ref="J258:J261"/>
    <mergeCell ref="K258:K261"/>
    <mergeCell ref="L258:L261"/>
    <mergeCell ref="M258:M261"/>
    <mergeCell ref="N246:N249"/>
    <mergeCell ref="O246:O249"/>
    <mergeCell ref="H250:H253"/>
    <mergeCell ref="O250:O253"/>
    <mergeCell ref="H254:H257"/>
    <mergeCell ref="O254:O257"/>
    <mergeCell ref="F250:F253"/>
    <mergeCell ref="F254:F257"/>
    <mergeCell ref="K262:K265"/>
    <mergeCell ref="L262:L265"/>
  </mergeCells>
  <printOptions horizontalCentered="1"/>
  <pageMargins left="0.63" right="0.23622047244094499" top="0.59055118110236204" bottom="0.39370078740157499" header="0.27559055118110198" footer="0.15748031496063"/>
  <pageSetup paperSize="5" scale="60" orientation="landscape" r:id="rId1"/>
  <headerFooter alignWithMargins="0"/>
  <rowBreaks count="4" manualBreakCount="4">
    <brk id="65" max="15" man="1"/>
    <brk id="125" max="15" man="1"/>
    <brk id="173" max="15" man="1"/>
    <brk id="229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9"/>
  <sheetViews>
    <sheetView view="pageBreakPreview" topLeftCell="A244" zoomScale="80" zoomScaleSheetLayoutView="80" workbookViewId="0">
      <selection activeCell="E279" sqref="E279"/>
    </sheetView>
  </sheetViews>
  <sheetFormatPr defaultRowHeight="12.75" x14ac:dyDescent="0.2"/>
  <cols>
    <col min="1" max="1" width="5.7109375" style="90" customWidth="1"/>
    <col min="2" max="2" width="5.140625" style="90" customWidth="1"/>
    <col min="3" max="3" width="57.7109375" style="274" customWidth="1"/>
    <col min="4" max="5" width="20.7109375" style="3" customWidth="1"/>
    <col min="6" max="6" width="17.7109375" style="90" customWidth="1"/>
    <col min="7" max="7" width="16.28515625" style="90" customWidth="1"/>
    <col min="8" max="8" width="18.140625" style="90" customWidth="1"/>
    <col min="9" max="9" width="14.7109375" style="90" customWidth="1"/>
    <col min="10" max="10" width="18.140625" style="146" customWidth="1"/>
    <col min="11" max="11" width="9.140625" style="90"/>
    <col min="12" max="12" width="5" style="90" customWidth="1"/>
    <col min="13" max="13" width="18.140625" style="90" customWidth="1"/>
    <col min="14" max="14" width="43.5703125" style="90" customWidth="1"/>
    <col min="15" max="15" width="21.28515625" style="90" customWidth="1"/>
    <col min="16" max="16384" width="9.140625" style="90"/>
  </cols>
  <sheetData>
    <row r="1" spans="2:10" x14ac:dyDescent="0.2">
      <c r="F1" s="123"/>
      <c r="G1" s="123"/>
      <c r="H1" s="123"/>
      <c r="I1" s="123"/>
      <c r="J1" s="123"/>
    </row>
    <row r="2" spans="2:10" ht="18" x14ac:dyDescent="0.25">
      <c r="B2" s="433" t="s">
        <v>377</v>
      </c>
      <c r="C2" s="433"/>
      <c r="D2" s="433"/>
      <c r="E2" s="433"/>
      <c r="F2" s="433"/>
      <c r="G2" s="433"/>
      <c r="H2" s="433"/>
      <c r="I2" s="433"/>
      <c r="J2" s="433"/>
    </row>
    <row r="3" spans="2:10" x14ac:dyDescent="0.2">
      <c r="C3" s="252"/>
      <c r="F3" s="124"/>
      <c r="G3" s="124"/>
      <c r="H3" s="124"/>
      <c r="I3" s="124"/>
      <c r="J3" s="124"/>
    </row>
    <row r="4" spans="2:10" x14ac:dyDescent="0.2">
      <c r="B4" s="123"/>
      <c r="C4" s="249"/>
      <c r="D4" s="126"/>
      <c r="E4" s="126"/>
      <c r="F4" s="124"/>
      <c r="G4" s="124"/>
      <c r="H4" s="124"/>
      <c r="I4" s="124"/>
      <c r="J4" s="124"/>
    </row>
    <row r="5" spans="2:10" x14ac:dyDescent="0.2">
      <c r="B5" s="123" t="s">
        <v>41</v>
      </c>
      <c r="C5" s="249"/>
      <c r="D5" s="126" t="s">
        <v>2</v>
      </c>
      <c r="E5" s="126"/>
      <c r="F5" s="123"/>
      <c r="G5" s="123"/>
      <c r="H5" s="123"/>
      <c r="I5" s="123"/>
      <c r="J5" s="123"/>
    </row>
    <row r="6" spans="2:10" x14ac:dyDescent="0.2">
      <c r="B6" s="123" t="s">
        <v>3</v>
      </c>
      <c r="C6" s="249"/>
      <c r="D6" s="126" t="s">
        <v>4</v>
      </c>
      <c r="E6" s="126"/>
      <c r="F6" s="123"/>
      <c r="G6" s="123"/>
      <c r="H6" s="123"/>
      <c r="I6" s="123"/>
      <c r="J6" s="123"/>
    </row>
    <row r="7" spans="2:10" x14ac:dyDescent="0.2">
      <c r="B7" s="123" t="s">
        <v>42</v>
      </c>
      <c r="C7" s="249"/>
      <c r="D7" s="224" t="s">
        <v>387</v>
      </c>
      <c r="E7" s="224"/>
      <c r="F7" s="123"/>
      <c r="G7" s="123"/>
      <c r="H7" s="123"/>
      <c r="I7" s="123"/>
      <c r="J7" s="123"/>
    </row>
    <row r="8" spans="2:10" x14ac:dyDescent="0.2">
      <c r="B8" s="87"/>
      <c r="C8" s="250"/>
      <c r="D8" s="128"/>
      <c r="E8" s="128"/>
      <c r="F8" s="87"/>
      <c r="G8" s="87"/>
      <c r="H8" s="87"/>
      <c r="I8" s="123"/>
      <c r="J8" s="87" t="s">
        <v>43</v>
      </c>
    </row>
    <row r="9" spans="2:10" x14ac:dyDescent="0.2">
      <c r="B9" s="356" t="s">
        <v>12</v>
      </c>
      <c r="C9" s="281" t="s">
        <v>44</v>
      </c>
      <c r="D9" s="350" t="s">
        <v>45</v>
      </c>
      <c r="E9" s="306" t="s">
        <v>45</v>
      </c>
      <c r="F9" s="334" t="s">
        <v>46</v>
      </c>
      <c r="G9" s="429" t="s">
        <v>47</v>
      </c>
      <c r="H9" s="430"/>
      <c r="I9" s="334" t="s">
        <v>48</v>
      </c>
      <c r="J9" s="334" t="s">
        <v>49</v>
      </c>
    </row>
    <row r="10" spans="2:10" x14ac:dyDescent="0.2">
      <c r="B10" s="357"/>
      <c r="C10" s="282" t="s">
        <v>50</v>
      </c>
      <c r="D10" s="351"/>
      <c r="E10" s="307"/>
      <c r="F10" s="335"/>
      <c r="G10" s="356" t="s">
        <v>51</v>
      </c>
      <c r="H10" s="356" t="s">
        <v>52</v>
      </c>
      <c r="I10" s="335"/>
      <c r="J10" s="335"/>
    </row>
    <row r="11" spans="2:10" x14ac:dyDescent="0.2">
      <c r="B11" s="357"/>
      <c r="C11" s="283"/>
      <c r="D11" s="129" t="s">
        <v>53</v>
      </c>
      <c r="E11" s="129" t="s">
        <v>384</v>
      </c>
      <c r="F11" s="335"/>
      <c r="G11" s="357"/>
      <c r="H11" s="357"/>
      <c r="I11" s="335"/>
      <c r="J11" s="335"/>
    </row>
    <row r="12" spans="2:10" x14ac:dyDescent="0.2">
      <c r="B12" s="358"/>
      <c r="C12" s="284"/>
      <c r="D12" s="81" t="s">
        <v>54</v>
      </c>
      <c r="E12" s="81" t="s">
        <v>54</v>
      </c>
      <c r="F12" s="336"/>
      <c r="G12" s="358"/>
      <c r="H12" s="358"/>
      <c r="I12" s="336"/>
      <c r="J12" s="336"/>
    </row>
    <row r="13" spans="2:10" s="132" customFormat="1" x14ac:dyDescent="0.2">
      <c r="B13" s="130">
        <v>1</v>
      </c>
      <c r="C13" s="285">
        <v>2</v>
      </c>
      <c r="D13" s="130">
        <v>3</v>
      </c>
      <c r="E13" s="130"/>
      <c r="F13" s="130">
        <v>5</v>
      </c>
      <c r="G13" s="131">
        <v>6</v>
      </c>
      <c r="H13" s="130">
        <v>7</v>
      </c>
      <c r="I13" s="131">
        <v>8</v>
      </c>
      <c r="J13" s="130">
        <v>9</v>
      </c>
    </row>
    <row r="14" spans="2:10" x14ac:dyDescent="0.2">
      <c r="B14" s="437" t="s">
        <v>55</v>
      </c>
      <c r="C14" s="251"/>
      <c r="D14" s="399">
        <v>117975500</v>
      </c>
      <c r="E14" s="399">
        <v>132158400</v>
      </c>
      <c r="F14" s="326" t="s">
        <v>56</v>
      </c>
      <c r="G14" s="441" t="s">
        <v>372</v>
      </c>
      <c r="H14" s="441" t="s">
        <v>373</v>
      </c>
      <c r="I14" s="434" t="s">
        <v>56</v>
      </c>
      <c r="J14" s="434"/>
    </row>
    <row r="15" spans="2:10" x14ac:dyDescent="0.2">
      <c r="B15" s="327"/>
      <c r="C15" s="54" t="s">
        <v>292</v>
      </c>
      <c r="D15" s="400"/>
      <c r="E15" s="400"/>
      <c r="F15" s="327"/>
      <c r="G15" s="435"/>
      <c r="H15" s="435"/>
      <c r="I15" s="435"/>
      <c r="J15" s="435"/>
    </row>
    <row r="16" spans="2:10" x14ac:dyDescent="0.2">
      <c r="B16" s="327"/>
      <c r="C16" s="240" t="s">
        <v>278</v>
      </c>
      <c r="D16" s="400"/>
      <c r="E16" s="400"/>
      <c r="F16" s="327"/>
      <c r="G16" s="435"/>
      <c r="H16" s="435"/>
      <c r="I16" s="435"/>
      <c r="J16" s="435"/>
    </row>
    <row r="17" spans="2:10" x14ac:dyDescent="0.2">
      <c r="B17" s="328"/>
      <c r="C17" s="80"/>
      <c r="D17" s="401"/>
      <c r="E17" s="401"/>
      <c r="F17" s="328"/>
      <c r="G17" s="436"/>
      <c r="H17" s="436"/>
      <c r="I17" s="436"/>
      <c r="J17" s="436"/>
    </row>
    <row r="18" spans="2:10" x14ac:dyDescent="0.2">
      <c r="B18" s="437" t="s">
        <v>57</v>
      </c>
      <c r="C18" s="252"/>
      <c r="D18" s="399">
        <v>158294000</v>
      </c>
      <c r="E18" s="396">
        <v>169894000</v>
      </c>
      <c r="F18" s="326" t="s">
        <v>56</v>
      </c>
      <c r="G18" s="441" t="s">
        <v>372</v>
      </c>
      <c r="H18" s="441" t="s">
        <v>373</v>
      </c>
      <c r="I18" s="434" t="s">
        <v>56</v>
      </c>
      <c r="J18" s="434"/>
    </row>
    <row r="19" spans="2:10" x14ac:dyDescent="0.2">
      <c r="B19" s="327"/>
      <c r="C19" s="54" t="s">
        <v>293</v>
      </c>
      <c r="D19" s="400"/>
      <c r="E19" s="397"/>
      <c r="F19" s="327"/>
      <c r="G19" s="435"/>
      <c r="H19" s="435"/>
      <c r="I19" s="435"/>
      <c r="J19" s="435"/>
    </row>
    <row r="20" spans="2:10" ht="25.5" x14ac:dyDescent="0.2">
      <c r="B20" s="327"/>
      <c r="C20" s="240" t="s">
        <v>279</v>
      </c>
      <c r="D20" s="400"/>
      <c r="E20" s="397"/>
      <c r="F20" s="327"/>
      <c r="G20" s="435"/>
      <c r="H20" s="435"/>
      <c r="I20" s="435"/>
      <c r="J20" s="435"/>
    </row>
    <row r="21" spans="2:10" x14ac:dyDescent="0.2">
      <c r="B21" s="328"/>
      <c r="C21" s="253"/>
      <c r="D21" s="401"/>
      <c r="E21" s="398"/>
      <c r="F21" s="328"/>
      <c r="G21" s="436"/>
      <c r="H21" s="436"/>
      <c r="I21" s="436"/>
      <c r="J21" s="436"/>
    </row>
    <row r="22" spans="2:10" x14ac:dyDescent="0.2">
      <c r="B22" s="437" t="s">
        <v>58</v>
      </c>
      <c r="C22" s="254"/>
      <c r="D22" s="438">
        <v>27939292142</v>
      </c>
      <c r="E22" s="402">
        <v>26924105865</v>
      </c>
      <c r="F22" s="326" t="s">
        <v>56</v>
      </c>
      <c r="G22" s="441" t="s">
        <v>372</v>
      </c>
      <c r="H22" s="441" t="s">
        <v>373</v>
      </c>
      <c r="I22" s="434" t="s">
        <v>56</v>
      </c>
      <c r="J22" s="434"/>
    </row>
    <row r="23" spans="2:10" x14ac:dyDescent="0.2">
      <c r="B23" s="327"/>
      <c r="C23" s="255" t="s">
        <v>294</v>
      </c>
      <c r="D23" s="439"/>
      <c r="E23" s="403"/>
      <c r="F23" s="327"/>
      <c r="G23" s="435"/>
      <c r="H23" s="435"/>
      <c r="I23" s="435"/>
      <c r="J23" s="435"/>
    </row>
    <row r="24" spans="2:10" x14ac:dyDescent="0.2">
      <c r="B24" s="327"/>
      <c r="C24" s="141" t="s">
        <v>156</v>
      </c>
      <c r="D24" s="439"/>
      <c r="E24" s="403"/>
      <c r="F24" s="327"/>
      <c r="G24" s="435"/>
      <c r="H24" s="435"/>
      <c r="I24" s="435"/>
      <c r="J24" s="435"/>
    </row>
    <row r="25" spans="2:10" x14ac:dyDescent="0.2">
      <c r="B25" s="328"/>
      <c r="C25" s="76"/>
      <c r="D25" s="440"/>
      <c r="E25" s="404"/>
      <c r="F25" s="328"/>
      <c r="G25" s="436"/>
      <c r="H25" s="436"/>
      <c r="I25" s="436"/>
      <c r="J25" s="436"/>
    </row>
    <row r="26" spans="2:10" x14ac:dyDescent="0.2">
      <c r="B26" s="437" t="s">
        <v>59</v>
      </c>
      <c r="C26" s="256"/>
      <c r="D26" s="442">
        <v>31153000</v>
      </c>
      <c r="E26" s="374">
        <v>37473000</v>
      </c>
      <c r="F26" s="326" t="s">
        <v>56</v>
      </c>
      <c r="G26" s="441" t="s">
        <v>372</v>
      </c>
      <c r="H26" s="441" t="s">
        <v>373</v>
      </c>
      <c r="I26" s="434" t="s">
        <v>56</v>
      </c>
      <c r="J26" s="434"/>
    </row>
    <row r="27" spans="2:10" x14ac:dyDescent="0.2">
      <c r="B27" s="327"/>
      <c r="C27" s="255" t="s">
        <v>295</v>
      </c>
      <c r="D27" s="443"/>
      <c r="E27" s="375"/>
      <c r="F27" s="327"/>
      <c r="G27" s="435"/>
      <c r="H27" s="435"/>
      <c r="I27" s="435"/>
      <c r="J27" s="435"/>
    </row>
    <row r="28" spans="2:10" ht="12.75" customHeight="1" x14ac:dyDescent="0.2">
      <c r="B28" s="327"/>
      <c r="C28" s="257" t="s">
        <v>280</v>
      </c>
      <c r="D28" s="443"/>
      <c r="E28" s="375"/>
      <c r="F28" s="327"/>
      <c r="G28" s="435"/>
      <c r="H28" s="435"/>
      <c r="I28" s="435"/>
      <c r="J28" s="435"/>
    </row>
    <row r="29" spans="2:10" x14ac:dyDescent="0.2">
      <c r="B29" s="328"/>
      <c r="C29" s="258"/>
      <c r="D29" s="444"/>
      <c r="E29" s="376"/>
      <c r="F29" s="328"/>
      <c r="G29" s="436"/>
      <c r="H29" s="436"/>
      <c r="I29" s="436"/>
      <c r="J29" s="436"/>
    </row>
    <row r="30" spans="2:10" x14ac:dyDescent="0.2">
      <c r="B30" s="437" t="s">
        <v>60</v>
      </c>
      <c r="C30" s="259"/>
      <c r="D30" s="399">
        <v>654671250</v>
      </c>
      <c r="E30" s="396">
        <v>555247250</v>
      </c>
      <c r="F30" s="326" t="s">
        <v>56</v>
      </c>
      <c r="G30" s="441" t="s">
        <v>372</v>
      </c>
      <c r="H30" s="441" t="s">
        <v>373</v>
      </c>
      <c r="I30" s="434" t="s">
        <v>56</v>
      </c>
      <c r="J30" s="434"/>
    </row>
    <row r="31" spans="2:10" x14ac:dyDescent="0.2">
      <c r="B31" s="327"/>
      <c r="C31" s="255" t="s">
        <v>296</v>
      </c>
      <c r="D31" s="400"/>
      <c r="E31" s="397"/>
      <c r="F31" s="327"/>
      <c r="G31" s="435"/>
      <c r="H31" s="435"/>
      <c r="I31" s="435"/>
      <c r="J31" s="435"/>
    </row>
    <row r="32" spans="2:10" ht="25.5" x14ac:dyDescent="0.2">
      <c r="B32" s="327"/>
      <c r="C32" s="260" t="s">
        <v>281</v>
      </c>
      <c r="D32" s="400"/>
      <c r="E32" s="397"/>
      <c r="F32" s="327"/>
      <c r="G32" s="435"/>
      <c r="H32" s="435"/>
      <c r="I32" s="435"/>
      <c r="J32" s="435"/>
    </row>
    <row r="33" spans="2:15" x14ac:dyDescent="0.2">
      <c r="B33" s="328"/>
      <c r="C33" s="261"/>
      <c r="D33" s="401"/>
      <c r="E33" s="398"/>
      <c r="F33" s="328"/>
      <c r="G33" s="436"/>
      <c r="H33" s="436"/>
      <c r="I33" s="436"/>
      <c r="J33" s="436"/>
    </row>
    <row r="34" spans="2:15" x14ac:dyDescent="0.2">
      <c r="B34" s="437" t="s">
        <v>62</v>
      </c>
      <c r="C34" s="259"/>
      <c r="D34" s="399">
        <v>1165936000</v>
      </c>
      <c r="E34" s="396">
        <v>1480686000</v>
      </c>
      <c r="F34" s="326" t="s">
        <v>56</v>
      </c>
      <c r="G34" s="441" t="s">
        <v>372</v>
      </c>
      <c r="H34" s="441" t="s">
        <v>373</v>
      </c>
      <c r="I34" s="434" t="s">
        <v>56</v>
      </c>
      <c r="J34" s="434"/>
    </row>
    <row r="35" spans="2:15" x14ac:dyDescent="0.2">
      <c r="B35" s="327"/>
      <c r="C35" s="255" t="s">
        <v>297</v>
      </c>
      <c r="D35" s="400"/>
      <c r="E35" s="397"/>
      <c r="F35" s="327"/>
      <c r="G35" s="435"/>
      <c r="H35" s="435"/>
      <c r="I35" s="435"/>
      <c r="J35" s="435"/>
    </row>
    <row r="36" spans="2:15" x14ac:dyDescent="0.2">
      <c r="B36" s="327"/>
      <c r="C36" s="260" t="s">
        <v>161</v>
      </c>
      <c r="D36" s="400"/>
      <c r="E36" s="397"/>
      <c r="F36" s="327"/>
      <c r="G36" s="435"/>
      <c r="H36" s="435"/>
      <c r="I36" s="435"/>
      <c r="J36" s="435"/>
    </row>
    <row r="37" spans="2:15" x14ac:dyDescent="0.2">
      <c r="B37" s="328"/>
      <c r="C37" s="261"/>
      <c r="D37" s="401"/>
      <c r="E37" s="398"/>
      <c r="F37" s="328"/>
      <c r="G37" s="436"/>
      <c r="H37" s="436"/>
      <c r="I37" s="436"/>
      <c r="J37" s="436"/>
    </row>
    <row r="38" spans="2:15" x14ac:dyDescent="0.2">
      <c r="B38" s="437" t="s">
        <v>63</v>
      </c>
      <c r="C38" s="259"/>
      <c r="D38" s="399">
        <v>540210000</v>
      </c>
      <c r="E38" s="396">
        <v>440210000</v>
      </c>
      <c r="F38" s="326" t="s">
        <v>56</v>
      </c>
      <c r="G38" s="441" t="s">
        <v>372</v>
      </c>
      <c r="H38" s="441" t="s">
        <v>373</v>
      </c>
      <c r="I38" s="434" t="s">
        <v>56</v>
      </c>
      <c r="J38" s="434"/>
    </row>
    <row r="39" spans="2:15" x14ac:dyDescent="0.2">
      <c r="B39" s="327"/>
      <c r="C39" s="255" t="s">
        <v>298</v>
      </c>
      <c r="D39" s="400"/>
      <c r="E39" s="397"/>
      <c r="F39" s="327"/>
      <c r="G39" s="435"/>
      <c r="H39" s="435"/>
      <c r="I39" s="435"/>
      <c r="J39" s="435"/>
    </row>
    <row r="40" spans="2:15" x14ac:dyDescent="0.2">
      <c r="B40" s="327"/>
      <c r="C40" s="260" t="s">
        <v>162</v>
      </c>
      <c r="D40" s="400"/>
      <c r="E40" s="397"/>
      <c r="F40" s="327"/>
      <c r="G40" s="435"/>
      <c r="H40" s="435"/>
      <c r="I40" s="435"/>
      <c r="J40" s="435"/>
    </row>
    <row r="41" spans="2:15" x14ac:dyDescent="0.2">
      <c r="B41" s="328"/>
      <c r="C41" s="261"/>
      <c r="D41" s="401"/>
      <c r="E41" s="398"/>
      <c r="F41" s="328"/>
      <c r="G41" s="436"/>
      <c r="H41" s="436"/>
      <c r="I41" s="436"/>
      <c r="J41" s="436"/>
    </row>
    <row r="42" spans="2:15" x14ac:dyDescent="0.2">
      <c r="B42" s="437" t="s">
        <v>64</v>
      </c>
      <c r="C42" s="259"/>
      <c r="D42" s="399">
        <v>1600450000</v>
      </c>
      <c r="E42" s="396">
        <v>2343940000</v>
      </c>
      <c r="F42" s="326" t="s">
        <v>56</v>
      </c>
      <c r="G42" s="441" t="s">
        <v>372</v>
      </c>
      <c r="H42" s="441" t="s">
        <v>373</v>
      </c>
      <c r="I42" s="434" t="s">
        <v>56</v>
      </c>
      <c r="J42" s="434"/>
      <c r="L42" s="123"/>
      <c r="M42" s="123"/>
      <c r="N42" s="123"/>
      <c r="O42" s="123"/>
    </row>
    <row r="43" spans="2:15" x14ac:dyDescent="0.2">
      <c r="B43" s="327"/>
      <c r="C43" s="255" t="s">
        <v>299</v>
      </c>
      <c r="D43" s="400"/>
      <c r="E43" s="397"/>
      <c r="F43" s="327"/>
      <c r="G43" s="435"/>
      <c r="H43" s="435"/>
      <c r="I43" s="435"/>
      <c r="J43" s="435"/>
      <c r="L43" s="123"/>
      <c r="M43" s="123"/>
      <c r="N43" s="123"/>
      <c r="O43" s="123"/>
    </row>
    <row r="44" spans="2:15" x14ac:dyDescent="0.2">
      <c r="B44" s="327"/>
      <c r="C44" s="247" t="s">
        <v>163</v>
      </c>
      <c r="D44" s="400"/>
      <c r="E44" s="397"/>
      <c r="F44" s="327"/>
      <c r="G44" s="435"/>
      <c r="H44" s="435"/>
      <c r="I44" s="435"/>
      <c r="J44" s="435"/>
      <c r="L44" s="123"/>
      <c r="M44" s="123"/>
      <c r="N44" s="123"/>
      <c r="O44" s="123"/>
    </row>
    <row r="45" spans="2:15" x14ac:dyDescent="0.2">
      <c r="B45" s="328"/>
      <c r="C45" s="133" t="s">
        <v>164</v>
      </c>
      <c r="D45" s="401"/>
      <c r="E45" s="398"/>
      <c r="F45" s="328"/>
      <c r="G45" s="436"/>
      <c r="H45" s="436"/>
      <c r="I45" s="436"/>
      <c r="J45" s="436"/>
      <c r="L45" s="123"/>
      <c r="M45" s="123"/>
      <c r="N45" s="123"/>
      <c r="O45" s="123"/>
    </row>
    <row r="46" spans="2:15" x14ac:dyDescent="0.2">
      <c r="B46" s="437" t="s">
        <v>65</v>
      </c>
      <c r="C46" s="259"/>
      <c r="D46" s="399">
        <v>200844000</v>
      </c>
      <c r="E46" s="396">
        <v>200844000</v>
      </c>
      <c r="F46" s="326" t="s">
        <v>56</v>
      </c>
      <c r="G46" s="441" t="s">
        <v>372</v>
      </c>
      <c r="H46" s="441" t="s">
        <v>373</v>
      </c>
      <c r="I46" s="434" t="s">
        <v>56</v>
      </c>
      <c r="J46" s="434"/>
      <c r="L46" s="123"/>
      <c r="M46" s="123"/>
      <c r="N46" s="123"/>
      <c r="O46" s="123"/>
    </row>
    <row r="47" spans="2:15" x14ac:dyDescent="0.2">
      <c r="B47" s="327"/>
      <c r="C47" s="255" t="s">
        <v>300</v>
      </c>
      <c r="D47" s="400"/>
      <c r="E47" s="397"/>
      <c r="F47" s="327"/>
      <c r="G47" s="435"/>
      <c r="H47" s="435"/>
      <c r="I47" s="435"/>
      <c r="J47" s="435"/>
      <c r="L47" s="123"/>
      <c r="M47" s="123"/>
      <c r="N47" s="123"/>
      <c r="O47" s="123"/>
    </row>
    <row r="48" spans="2:15" x14ac:dyDescent="0.2">
      <c r="B48" s="327"/>
      <c r="C48" s="262" t="s">
        <v>165</v>
      </c>
      <c r="D48" s="400"/>
      <c r="E48" s="397"/>
      <c r="F48" s="327"/>
      <c r="G48" s="435"/>
      <c r="H48" s="435"/>
      <c r="I48" s="435"/>
      <c r="J48" s="435"/>
      <c r="L48" s="123"/>
      <c r="M48" s="123"/>
      <c r="N48" s="123"/>
      <c r="O48" s="123"/>
    </row>
    <row r="49" spans="2:15" x14ac:dyDescent="0.2">
      <c r="B49" s="328"/>
      <c r="C49" s="261"/>
      <c r="D49" s="401"/>
      <c r="E49" s="398"/>
      <c r="F49" s="328"/>
      <c r="G49" s="436"/>
      <c r="H49" s="436"/>
      <c r="I49" s="436"/>
      <c r="J49" s="436"/>
      <c r="L49" s="123"/>
      <c r="M49" s="123"/>
      <c r="N49" s="123"/>
      <c r="O49" s="123"/>
    </row>
    <row r="50" spans="2:15" x14ac:dyDescent="0.2">
      <c r="B50" s="437" t="s">
        <v>66</v>
      </c>
      <c r="C50" s="259"/>
      <c r="D50" s="399">
        <v>810211500</v>
      </c>
      <c r="E50" s="396">
        <v>1070690950</v>
      </c>
      <c r="F50" s="326" t="s">
        <v>56</v>
      </c>
      <c r="G50" s="441" t="s">
        <v>372</v>
      </c>
      <c r="H50" s="441" t="s">
        <v>373</v>
      </c>
      <c r="I50" s="434" t="s">
        <v>56</v>
      </c>
      <c r="J50" s="434"/>
    </row>
    <row r="51" spans="2:15" x14ac:dyDescent="0.2">
      <c r="B51" s="327"/>
      <c r="C51" s="255" t="s">
        <v>301</v>
      </c>
      <c r="D51" s="400"/>
      <c r="E51" s="397"/>
      <c r="F51" s="327"/>
      <c r="G51" s="435"/>
      <c r="H51" s="435"/>
      <c r="I51" s="435"/>
      <c r="J51" s="435"/>
    </row>
    <row r="52" spans="2:15" ht="25.5" x14ac:dyDescent="0.2">
      <c r="B52" s="327"/>
      <c r="C52" s="248" t="s">
        <v>282</v>
      </c>
      <c r="D52" s="400"/>
      <c r="E52" s="397"/>
      <c r="F52" s="327"/>
      <c r="G52" s="435"/>
      <c r="H52" s="435"/>
      <c r="I52" s="435"/>
      <c r="J52" s="435"/>
    </row>
    <row r="53" spans="2:15" x14ac:dyDescent="0.2">
      <c r="B53" s="328"/>
      <c r="C53" s="261"/>
      <c r="D53" s="401"/>
      <c r="E53" s="398"/>
      <c r="F53" s="328"/>
      <c r="G53" s="436"/>
      <c r="H53" s="436"/>
      <c r="I53" s="436"/>
      <c r="J53" s="436"/>
    </row>
    <row r="54" spans="2:15" x14ac:dyDescent="0.2">
      <c r="B54" s="437" t="s">
        <v>67</v>
      </c>
      <c r="C54" s="259"/>
      <c r="D54" s="399">
        <v>260000000</v>
      </c>
      <c r="E54" s="396">
        <v>660000000</v>
      </c>
      <c r="F54" s="326" t="s">
        <v>56</v>
      </c>
      <c r="G54" s="441" t="s">
        <v>372</v>
      </c>
      <c r="H54" s="441" t="s">
        <v>373</v>
      </c>
      <c r="I54" s="434" t="s">
        <v>56</v>
      </c>
      <c r="J54" s="434"/>
    </row>
    <row r="55" spans="2:15" x14ac:dyDescent="0.2">
      <c r="B55" s="327"/>
      <c r="C55" s="255" t="s">
        <v>302</v>
      </c>
      <c r="D55" s="400"/>
      <c r="E55" s="397"/>
      <c r="F55" s="327"/>
      <c r="G55" s="435"/>
      <c r="H55" s="435"/>
      <c r="I55" s="435"/>
      <c r="J55" s="435"/>
    </row>
    <row r="56" spans="2:15" x14ac:dyDescent="0.2">
      <c r="B56" s="327"/>
      <c r="C56" s="260" t="s">
        <v>283</v>
      </c>
      <c r="D56" s="400"/>
      <c r="E56" s="397"/>
      <c r="F56" s="327"/>
      <c r="G56" s="435"/>
      <c r="H56" s="435"/>
      <c r="I56" s="435"/>
      <c r="J56" s="435"/>
    </row>
    <row r="57" spans="2:15" x14ac:dyDescent="0.2">
      <c r="B57" s="328"/>
      <c r="C57" s="261"/>
      <c r="D57" s="401"/>
      <c r="E57" s="398"/>
      <c r="F57" s="328"/>
      <c r="G57" s="436"/>
      <c r="H57" s="436"/>
      <c r="I57" s="436"/>
      <c r="J57" s="436"/>
    </row>
    <row r="58" spans="2:15" x14ac:dyDescent="0.2">
      <c r="B58" s="437" t="s">
        <v>68</v>
      </c>
      <c r="C58" s="259"/>
      <c r="D58" s="399">
        <v>219414700</v>
      </c>
      <c r="E58" s="396">
        <v>402950900</v>
      </c>
      <c r="F58" s="326" t="s">
        <v>56</v>
      </c>
      <c r="G58" s="441" t="s">
        <v>372</v>
      </c>
      <c r="H58" s="441" t="s">
        <v>373</v>
      </c>
      <c r="I58" s="434" t="s">
        <v>56</v>
      </c>
      <c r="J58" s="434"/>
    </row>
    <row r="59" spans="2:15" x14ac:dyDescent="0.2">
      <c r="B59" s="327"/>
      <c r="C59" s="255" t="s">
        <v>303</v>
      </c>
      <c r="D59" s="400"/>
      <c r="E59" s="397"/>
      <c r="F59" s="327"/>
      <c r="G59" s="435"/>
      <c r="H59" s="435"/>
      <c r="I59" s="435"/>
      <c r="J59" s="435"/>
    </row>
    <row r="60" spans="2:15" x14ac:dyDescent="0.2">
      <c r="B60" s="327"/>
      <c r="C60" s="263" t="s">
        <v>61</v>
      </c>
      <c r="D60" s="400"/>
      <c r="E60" s="397"/>
      <c r="F60" s="327"/>
      <c r="G60" s="435"/>
      <c r="H60" s="435"/>
      <c r="I60" s="435"/>
      <c r="J60" s="435"/>
    </row>
    <row r="61" spans="2:15" x14ac:dyDescent="0.2">
      <c r="B61" s="328"/>
      <c r="C61" s="261"/>
      <c r="D61" s="401"/>
      <c r="E61" s="398"/>
      <c r="F61" s="328"/>
      <c r="G61" s="436"/>
      <c r="H61" s="436"/>
      <c r="I61" s="436"/>
      <c r="J61" s="436"/>
    </row>
    <row r="62" spans="2:15" x14ac:dyDescent="0.2">
      <c r="B62" s="437" t="s">
        <v>69</v>
      </c>
      <c r="C62" s="259"/>
      <c r="D62" s="399">
        <v>38400620000</v>
      </c>
      <c r="E62" s="396">
        <v>37589968600</v>
      </c>
      <c r="F62" s="326" t="s">
        <v>56</v>
      </c>
      <c r="G62" s="441" t="s">
        <v>372</v>
      </c>
      <c r="H62" s="441" t="s">
        <v>373</v>
      </c>
      <c r="I62" s="434" t="s">
        <v>56</v>
      </c>
      <c r="J62" s="434"/>
    </row>
    <row r="63" spans="2:15" x14ac:dyDescent="0.2">
      <c r="B63" s="327"/>
      <c r="C63" s="255" t="s">
        <v>304</v>
      </c>
      <c r="D63" s="400"/>
      <c r="E63" s="397"/>
      <c r="F63" s="327"/>
      <c r="G63" s="435"/>
      <c r="H63" s="435"/>
      <c r="I63" s="435"/>
      <c r="J63" s="435"/>
    </row>
    <row r="64" spans="2:15" x14ac:dyDescent="0.2">
      <c r="B64" s="327"/>
      <c r="C64" s="263" t="s">
        <v>353</v>
      </c>
      <c r="D64" s="400"/>
      <c r="E64" s="397"/>
      <c r="F64" s="327"/>
      <c r="G64" s="435"/>
      <c r="H64" s="435"/>
      <c r="I64" s="435"/>
      <c r="J64" s="435"/>
    </row>
    <row r="65" spans="2:10" x14ac:dyDescent="0.2">
      <c r="B65" s="328"/>
      <c r="C65" s="261"/>
      <c r="D65" s="401"/>
      <c r="E65" s="398"/>
      <c r="F65" s="328"/>
      <c r="G65" s="436"/>
      <c r="H65" s="436"/>
      <c r="I65" s="436"/>
      <c r="J65" s="436"/>
    </row>
    <row r="66" spans="2:10" x14ac:dyDescent="0.2">
      <c r="B66" s="437" t="s">
        <v>70</v>
      </c>
      <c r="C66" s="259"/>
      <c r="D66" s="442">
        <v>100000000</v>
      </c>
      <c r="E66" s="374">
        <v>100000000</v>
      </c>
      <c r="F66" s="326" t="s">
        <v>56</v>
      </c>
      <c r="G66" s="441" t="s">
        <v>372</v>
      </c>
      <c r="H66" s="441" t="s">
        <v>373</v>
      </c>
      <c r="I66" s="434" t="s">
        <v>56</v>
      </c>
      <c r="J66" s="434"/>
    </row>
    <row r="67" spans="2:10" x14ac:dyDescent="0.2">
      <c r="B67" s="327"/>
      <c r="C67" s="255" t="s">
        <v>305</v>
      </c>
      <c r="D67" s="443"/>
      <c r="E67" s="375"/>
      <c r="F67" s="327"/>
      <c r="G67" s="435"/>
      <c r="H67" s="435"/>
      <c r="I67" s="435"/>
      <c r="J67" s="435"/>
    </row>
    <row r="68" spans="2:10" x14ac:dyDescent="0.2">
      <c r="B68" s="327"/>
      <c r="C68" s="260" t="s">
        <v>284</v>
      </c>
      <c r="D68" s="443"/>
      <c r="E68" s="375"/>
      <c r="F68" s="327"/>
      <c r="G68" s="435"/>
      <c r="H68" s="435"/>
      <c r="I68" s="435"/>
      <c r="J68" s="435"/>
    </row>
    <row r="69" spans="2:10" x14ac:dyDescent="0.2">
      <c r="B69" s="328"/>
      <c r="C69" s="261"/>
      <c r="D69" s="444"/>
      <c r="E69" s="376"/>
      <c r="F69" s="328"/>
      <c r="G69" s="436"/>
      <c r="H69" s="436"/>
      <c r="I69" s="436"/>
      <c r="J69" s="436"/>
    </row>
    <row r="70" spans="2:10" x14ac:dyDescent="0.2">
      <c r="B70" s="437" t="s">
        <v>71</v>
      </c>
      <c r="C70" s="259"/>
      <c r="D70" s="399">
        <v>1060812675</v>
      </c>
      <c r="E70" s="396">
        <v>1676072625</v>
      </c>
      <c r="F70" s="326" t="s">
        <v>56</v>
      </c>
      <c r="G70" s="441" t="s">
        <v>372</v>
      </c>
      <c r="H70" s="441" t="s">
        <v>373</v>
      </c>
      <c r="I70" s="434" t="s">
        <v>56</v>
      </c>
      <c r="J70" s="434"/>
    </row>
    <row r="71" spans="2:10" x14ac:dyDescent="0.2">
      <c r="B71" s="327"/>
      <c r="C71" s="255" t="s">
        <v>354</v>
      </c>
      <c r="D71" s="400"/>
      <c r="E71" s="397"/>
      <c r="F71" s="327"/>
      <c r="G71" s="435"/>
      <c r="H71" s="435"/>
      <c r="I71" s="435"/>
      <c r="J71" s="435"/>
    </row>
    <row r="72" spans="2:10" x14ac:dyDescent="0.2">
      <c r="B72" s="327"/>
      <c r="C72" s="263" t="s">
        <v>355</v>
      </c>
      <c r="D72" s="400"/>
      <c r="E72" s="397"/>
      <c r="F72" s="327"/>
      <c r="G72" s="435"/>
      <c r="H72" s="435"/>
      <c r="I72" s="435"/>
      <c r="J72" s="435"/>
    </row>
    <row r="73" spans="2:10" x14ac:dyDescent="0.2">
      <c r="B73" s="328"/>
      <c r="C73" s="261"/>
      <c r="D73" s="401"/>
      <c r="E73" s="398"/>
      <c r="F73" s="328"/>
      <c r="G73" s="436"/>
      <c r="H73" s="436"/>
      <c r="I73" s="436"/>
      <c r="J73" s="436"/>
    </row>
    <row r="74" spans="2:10" x14ac:dyDescent="0.2">
      <c r="B74" s="437" t="s">
        <v>72</v>
      </c>
      <c r="C74" s="259"/>
      <c r="D74" s="442">
        <v>690000000</v>
      </c>
      <c r="E74" s="374">
        <v>588500000</v>
      </c>
      <c r="F74" s="326" t="s">
        <v>56</v>
      </c>
      <c r="G74" s="441" t="s">
        <v>372</v>
      </c>
      <c r="H74" s="441" t="s">
        <v>373</v>
      </c>
      <c r="I74" s="434" t="s">
        <v>56</v>
      </c>
      <c r="J74" s="434"/>
    </row>
    <row r="75" spans="2:10" x14ac:dyDescent="0.2">
      <c r="B75" s="327"/>
      <c r="C75" s="255" t="s">
        <v>356</v>
      </c>
      <c r="D75" s="443"/>
      <c r="E75" s="375"/>
      <c r="F75" s="327"/>
      <c r="G75" s="435"/>
      <c r="H75" s="435"/>
      <c r="I75" s="435"/>
      <c r="J75" s="435"/>
    </row>
    <row r="76" spans="2:10" ht="25.5" x14ac:dyDescent="0.2">
      <c r="B76" s="327"/>
      <c r="C76" s="263" t="s">
        <v>370</v>
      </c>
      <c r="D76" s="443"/>
      <c r="E76" s="375"/>
      <c r="F76" s="327"/>
      <c r="G76" s="435"/>
      <c r="H76" s="435"/>
      <c r="I76" s="435"/>
      <c r="J76" s="435"/>
    </row>
    <row r="77" spans="2:10" x14ac:dyDescent="0.2">
      <c r="B77" s="328"/>
      <c r="C77" s="261"/>
      <c r="D77" s="444"/>
      <c r="E77" s="376"/>
      <c r="F77" s="328"/>
      <c r="G77" s="436"/>
      <c r="H77" s="436"/>
      <c r="I77" s="436"/>
      <c r="J77" s="436"/>
    </row>
    <row r="78" spans="2:10" x14ac:dyDescent="0.2">
      <c r="B78" s="437" t="s">
        <v>73</v>
      </c>
      <c r="C78" s="259"/>
      <c r="D78" s="442">
        <v>1024733000</v>
      </c>
      <c r="E78" s="374">
        <v>967773000</v>
      </c>
      <c r="F78" s="326" t="s">
        <v>56</v>
      </c>
      <c r="G78" s="441" t="s">
        <v>372</v>
      </c>
      <c r="H78" s="441" t="s">
        <v>373</v>
      </c>
      <c r="I78" s="434" t="s">
        <v>56</v>
      </c>
      <c r="J78" s="434"/>
    </row>
    <row r="79" spans="2:10" x14ac:dyDescent="0.2">
      <c r="B79" s="327"/>
      <c r="C79" s="255" t="s">
        <v>306</v>
      </c>
      <c r="D79" s="443"/>
      <c r="E79" s="375"/>
      <c r="F79" s="327"/>
      <c r="G79" s="435"/>
      <c r="H79" s="435"/>
      <c r="I79" s="435"/>
      <c r="J79" s="435"/>
    </row>
    <row r="80" spans="2:10" x14ac:dyDescent="0.2">
      <c r="B80" s="327"/>
      <c r="C80" s="260" t="s">
        <v>174</v>
      </c>
      <c r="D80" s="443"/>
      <c r="E80" s="375"/>
      <c r="F80" s="327"/>
      <c r="G80" s="435"/>
      <c r="H80" s="435"/>
      <c r="I80" s="435"/>
      <c r="J80" s="435"/>
    </row>
    <row r="81" spans="2:15" x14ac:dyDescent="0.2">
      <c r="B81" s="328"/>
      <c r="C81" s="260"/>
      <c r="D81" s="444"/>
      <c r="E81" s="376"/>
      <c r="F81" s="328"/>
      <c r="G81" s="436"/>
      <c r="H81" s="436"/>
      <c r="I81" s="436"/>
      <c r="J81" s="436"/>
    </row>
    <row r="82" spans="2:15" x14ac:dyDescent="0.2">
      <c r="B82" s="437" t="s">
        <v>74</v>
      </c>
      <c r="C82" s="297"/>
      <c r="D82" s="399">
        <v>399988000</v>
      </c>
      <c r="E82" s="396">
        <v>200000000</v>
      </c>
      <c r="F82" s="326" t="s">
        <v>56</v>
      </c>
      <c r="G82" s="441" t="s">
        <v>372</v>
      </c>
      <c r="H82" s="441" t="s">
        <v>373</v>
      </c>
      <c r="I82" s="434" t="s">
        <v>56</v>
      </c>
      <c r="J82" s="434"/>
    </row>
    <row r="83" spans="2:15" x14ac:dyDescent="0.2">
      <c r="B83" s="327"/>
      <c r="C83" s="268" t="s">
        <v>307</v>
      </c>
      <c r="D83" s="400"/>
      <c r="E83" s="397"/>
      <c r="F83" s="327"/>
      <c r="G83" s="435"/>
      <c r="H83" s="435"/>
      <c r="I83" s="435"/>
      <c r="J83" s="435"/>
    </row>
    <row r="84" spans="2:15" x14ac:dyDescent="0.2">
      <c r="B84" s="327"/>
      <c r="C84" s="257" t="s">
        <v>285</v>
      </c>
      <c r="D84" s="400"/>
      <c r="E84" s="397"/>
      <c r="F84" s="327"/>
      <c r="G84" s="435"/>
      <c r="H84" s="435"/>
      <c r="I84" s="435"/>
      <c r="J84" s="435"/>
    </row>
    <row r="85" spans="2:15" x14ac:dyDescent="0.2">
      <c r="B85" s="328"/>
      <c r="C85" s="298"/>
      <c r="D85" s="401"/>
      <c r="E85" s="398"/>
      <c r="F85" s="328"/>
      <c r="G85" s="436"/>
      <c r="H85" s="436"/>
      <c r="I85" s="436"/>
      <c r="J85" s="436"/>
    </row>
    <row r="86" spans="2:15" x14ac:dyDescent="0.2">
      <c r="B86" s="437" t="s">
        <v>75</v>
      </c>
      <c r="C86" s="259"/>
      <c r="D86" s="399">
        <v>200000000</v>
      </c>
      <c r="E86" s="396">
        <v>200000000</v>
      </c>
      <c r="F86" s="326" t="s">
        <v>56</v>
      </c>
      <c r="G86" s="441" t="s">
        <v>372</v>
      </c>
      <c r="H86" s="441" t="s">
        <v>373</v>
      </c>
      <c r="I86" s="434" t="s">
        <v>56</v>
      </c>
      <c r="J86" s="434"/>
    </row>
    <row r="87" spans="2:15" x14ac:dyDescent="0.2">
      <c r="B87" s="327"/>
      <c r="C87" s="255" t="s">
        <v>308</v>
      </c>
      <c r="D87" s="400"/>
      <c r="E87" s="397"/>
      <c r="F87" s="327"/>
      <c r="G87" s="435"/>
      <c r="H87" s="435"/>
      <c r="I87" s="435"/>
      <c r="J87" s="435"/>
    </row>
    <row r="88" spans="2:15" ht="25.5" x14ac:dyDescent="0.2">
      <c r="B88" s="327"/>
      <c r="C88" s="260" t="s">
        <v>286</v>
      </c>
      <c r="D88" s="400"/>
      <c r="E88" s="397"/>
      <c r="F88" s="327"/>
      <c r="G88" s="435"/>
      <c r="H88" s="435"/>
      <c r="I88" s="435"/>
      <c r="J88" s="435"/>
    </row>
    <row r="89" spans="2:15" x14ac:dyDescent="0.2">
      <c r="B89" s="328"/>
      <c r="C89" s="261"/>
      <c r="D89" s="401"/>
      <c r="E89" s="398"/>
      <c r="F89" s="328"/>
      <c r="G89" s="436"/>
      <c r="H89" s="436"/>
      <c r="I89" s="436"/>
      <c r="J89" s="436"/>
    </row>
    <row r="90" spans="2:15" ht="14.25" customHeight="1" x14ac:dyDescent="0.2">
      <c r="B90" s="437" t="s">
        <v>76</v>
      </c>
      <c r="C90" s="259"/>
      <c r="D90" s="399">
        <v>80000000</v>
      </c>
      <c r="E90" s="396">
        <v>80000000</v>
      </c>
      <c r="F90" s="326" t="s">
        <v>56</v>
      </c>
      <c r="G90" s="441" t="s">
        <v>372</v>
      </c>
      <c r="H90" s="441" t="s">
        <v>373</v>
      </c>
      <c r="I90" s="434" t="s">
        <v>56</v>
      </c>
      <c r="J90" s="434"/>
    </row>
    <row r="91" spans="2:15" x14ac:dyDescent="0.2">
      <c r="B91" s="327"/>
      <c r="C91" s="255" t="s">
        <v>309</v>
      </c>
      <c r="D91" s="400"/>
      <c r="E91" s="397"/>
      <c r="F91" s="327"/>
      <c r="G91" s="435"/>
      <c r="H91" s="435"/>
      <c r="I91" s="435"/>
      <c r="J91" s="435"/>
    </row>
    <row r="92" spans="2:15" ht="25.5" x14ac:dyDescent="0.2">
      <c r="B92" s="327"/>
      <c r="C92" s="260" t="s">
        <v>287</v>
      </c>
      <c r="D92" s="400"/>
      <c r="E92" s="397"/>
      <c r="F92" s="327"/>
      <c r="G92" s="435"/>
      <c r="H92" s="435"/>
      <c r="I92" s="435"/>
      <c r="J92" s="435"/>
    </row>
    <row r="93" spans="2:15" x14ac:dyDescent="0.2">
      <c r="B93" s="328"/>
      <c r="C93" s="261"/>
      <c r="D93" s="401"/>
      <c r="E93" s="398"/>
      <c r="F93" s="328"/>
      <c r="G93" s="436"/>
      <c r="H93" s="436"/>
      <c r="I93" s="436"/>
      <c r="J93" s="436"/>
    </row>
    <row r="94" spans="2:15" x14ac:dyDescent="0.2">
      <c r="B94" s="437" t="s">
        <v>77</v>
      </c>
      <c r="C94" s="259"/>
      <c r="D94" s="442">
        <v>271135200</v>
      </c>
      <c r="E94" s="374">
        <v>241050600</v>
      </c>
      <c r="F94" s="326" t="s">
        <v>56</v>
      </c>
      <c r="G94" s="441" t="s">
        <v>372</v>
      </c>
      <c r="H94" s="441" t="s">
        <v>373</v>
      </c>
      <c r="I94" s="434" t="s">
        <v>56</v>
      </c>
      <c r="J94" s="434"/>
      <c r="L94" s="123"/>
      <c r="M94" s="123"/>
      <c r="N94" s="123"/>
      <c r="O94" s="123"/>
    </row>
    <row r="95" spans="2:15" x14ac:dyDescent="0.2">
      <c r="B95" s="327"/>
      <c r="C95" s="264" t="s">
        <v>310</v>
      </c>
      <c r="D95" s="443"/>
      <c r="E95" s="375"/>
      <c r="F95" s="327"/>
      <c r="G95" s="435"/>
      <c r="H95" s="435"/>
      <c r="I95" s="435"/>
      <c r="J95" s="435"/>
      <c r="L95" s="123"/>
      <c r="M95" s="123"/>
      <c r="N95" s="123"/>
      <c r="O95" s="123"/>
    </row>
    <row r="96" spans="2:15" x14ac:dyDescent="0.2">
      <c r="B96" s="327"/>
      <c r="C96" s="260" t="s">
        <v>182</v>
      </c>
      <c r="D96" s="443"/>
      <c r="E96" s="375"/>
      <c r="F96" s="327"/>
      <c r="G96" s="435"/>
      <c r="H96" s="435"/>
      <c r="I96" s="435"/>
      <c r="J96" s="435"/>
      <c r="L96" s="123"/>
      <c r="M96" s="123"/>
      <c r="N96" s="123"/>
      <c r="O96" s="123"/>
    </row>
    <row r="97" spans="2:15" x14ac:dyDescent="0.2">
      <c r="B97" s="328"/>
      <c r="C97" s="261"/>
      <c r="D97" s="444"/>
      <c r="E97" s="376"/>
      <c r="F97" s="328"/>
      <c r="G97" s="436"/>
      <c r="H97" s="436"/>
      <c r="I97" s="436"/>
      <c r="J97" s="436"/>
    </row>
    <row r="98" spans="2:15" x14ac:dyDescent="0.2">
      <c r="B98" s="437" t="s">
        <v>78</v>
      </c>
      <c r="C98" s="259"/>
      <c r="D98" s="442">
        <v>93078000</v>
      </c>
      <c r="E98" s="374">
        <v>160269500</v>
      </c>
      <c r="F98" s="326" t="s">
        <v>56</v>
      </c>
      <c r="G98" s="441" t="s">
        <v>372</v>
      </c>
      <c r="H98" s="441" t="s">
        <v>373</v>
      </c>
      <c r="I98" s="434" t="s">
        <v>56</v>
      </c>
      <c r="J98" s="434"/>
      <c r="L98" s="123"/>
      <c r="M98" s="123"/>
      <c r="N98" s="123"/>
      <c r="O98" s="123"/>
    </row>
    <row r="99" spans="2:15" x14ac:dyDescent="0.2">
      <c r="B99" s="327"/>
      <c r="C99" s="264" t="s">
        <v>311</v>
      </c>
      <c r="D99" s="443"/>
      <c r="E99" s="375"/>
      <c r="F99" s="327"/>
      <c r="G99" s="435"/>
      <c r="H99" s="435"/>
      <c r="I99" s="435"/>
      <c r="J99" s="435"/>
      <c r="L99" s="135"/>
      <c r="M99" s="135"/>
      <c r="N99" s="135"/>
      <c r="O99" s="135"/>
    </row>
    <row r="100" spans="2:15" x14ac:dyDescent="0.2">
      <c r="B100" s="327"/>
      <c r="C100" s="260" t="s">
        <v>183</v>
      </c>
      <c r="D100" s="443"/>
      <c r="E100" s="375"/>
      <c r="F100" s="327"/>
      <c r="G100" s="435"/>
      <c r="H100" s="435"/>
      <c r="I100" s="435"/>
      <c r="J100" s="435"/>
      <c r="L100" s="135"/>
      <c r="M100" s="135"/>
      <c r="N100" s="135"/>
      <c r="O100" s="135"/>
    </row>
    <row r="101" spans="2:15" x14ac:dyDescent="0.2">
      <c r="B101" s="328"/>
      <c r="C101" s="261"/>
      <c r="D101" s="444"/>
      <c r="E101" s="376"/>
      <c r="F101" s="328"/>
      <c r="G101" s="436"/>
      <c r="H101" s="436"/>
      <c r="I101" s="436"/>
      <c r="J101" s="436"/>
      <c r="L101" s="135"/>
      <c r="M101" s="135"/>
      <c r="N101" s="135"/>
      <c r="O101" s="135"/>
    </row>
    <row r="102" spans="2:15" x14ac:dyDescent="0.2">
      <c r="B102" s="437" t="s">
        <v>79</v>
      </c>
      <c r="C102" s="260"/>
      <c r="D102" s="399">
        <v>21464000</v>
      </c>
      <c r="E102" s="396">
        <v>24412000</v>
      </c>
      <c r="F102" s="326" t="s">
        <v>56</v>
      </c>
      <c r="G102" s="441" t="s">
        <v>372</v>
      </c>
      <c r="H102" s="441" t="s">
        <v>373</v>
      </c>
      <c r="I102" s="434" t="s">
        <v>56</v>
      </c>
      <c r="J102" s="434"/>
      <c r="L102" s="123"/>
      <c r="M102" s="123"/>
      <c r="N102" s="123"/>
      <c r="O102" s="123"/>
    </row>
    <row r="103" spans="2:15" x14ac:dyDescent="0.2">
      <c r="B103" s="327"/>
      <c r="C103" s="264" t="s">
        <v>312</v>
      </c>
      <c r="D103" s="400"/>
      <c r="E103" s="397"/>
      <c r="F103" s="327"/>
      <c r="G103" s="435"/>
      <c r="H103" s="435"/>
      <c r="I103" s="435"/>
      <c r="J103" s="435"/>
      <c r="L103" s="123"/>
      <c r="M103" s="123"/>
      <c r="N103" s="123"/>
      <c r="O103" s="123"/>
    </row>
    <row r="104" spans="2:15" x14ac:dyDescent="0.2">
      <c r="B104" s="327"/>
      <c r="C104" s="260" t="s">
        <v>184</v>
      </c>
      <c r="D104" s="400"/>
      <c r="E104" s="397"/>
      <c r="F104" s="327"/>
      <c r="G104" s="435"/>
      <c r="H104" s="435"/>
      <c r="I104" s="435"/>
      <c r="J104" s="435"/>
      <c r="L104" s="135"/>
      <c r="M104" s="136"/>
      <c r="N104" s="136"/>
      <c r="O104" s="136"/>
    </row>
    <row r="105" spans="2:15" x14ac:dyDescent="0.2">
      <c r="B105" s="328"/>
      <c r="C105" s="260"/>
      <c r="D105" s="401"/>
      <c r="E105" s="398"/>
      <c r="F105" s="328"/>
      <c r="G105" s="436"/>
      <c r="H105" s="436"/>
      <c r="I105" s="436"/>
      <c r="J105" s="436"/>
      <c r="L105" s="135"/>
      <c r="M105" s="136"/>
      <c r="N105" s="136"/>
      <c r="O105" s="136"/>
    </row>
    <row r="106" spans="2:15" x14ac:dyDescent="0.2">
      <c r="B106" s="437" t="s">
        <v>80</v>
      </c>
      <c r="C106" s="259"/>
      <c r="D106" s="442">
        <v>23607500</v>
      </c>
      <c r="E106" s="374">
        <v>25305500</v>
      </c>
      <c r="F106" s="326" t="s">
        <v>56</v>
      </c>
      <c r="G106" s="441" t="s">
        <v>372</v>
      </c>
      <c r="H106" s="441" t="s">
        <v>373</v>
      </c>
      <c r="I106" s="434" t="s">
        <v>56</v>
      </c>
      <c r="J106" s="434"/>
      <c r="L106" s="135"/>
      <c r="M106" s="136"/>
      <c r="N106" s="136"/>
      <c r="O106" s="136"/>
    </row>
    <row r="107" spans="2:15" x14ac:dyDescent="0.2">
      <c r="B107" s="327"/>
      <c r="C107" s="264" t="s">
        <v>313</v>
      </c>
      <c r="D107" s="443"/>
      <c r="E107" s="375"/>
      <c r="F107" s="327"/>
      <c r="G107" s="435"/>
      <c r="H107" s="435"/>
      <c r="I107" s="435"/>
      <c r="J107" s="435"/>
      <c r="L107" s="135"/>
      <c r="M107" s="123"/>
      <c r="N107" s="123"/>
      <c r="O107" s="123"/>
    </row>
    <row r="108" spans="2:15" x14ac:dyDescent="0.2">
      <c r="B108" s="327"/>
      <c r="C108" s="260" t="s">
        <v>185</v>
      </c>
      <c r="D108" s="443"/>
      <c r="E108" s="375"/>
      <c r="F108" s="327"/>
      <c r="G108" s="435"/>
      <c r="H108" s="435"/>
      <c r="I108" s="435"/>
      <c r="J108" s="435"/>
      <c r="L108" s="135"/>
      <c r="M108" s="123"/>
      <c r="N108" s="123"/>
      <c r="O108" s="123"/>
    </row>
    <row r="109" spans="2:15" x14ac:dyDescent="0.2">
      <c r="B109" s="328"/>
      <c r="C109" s="260"/>
      <c r="D109" s="444"/>
      <c r="E109" s="376"/>
      <c r="F109" s="328"/>
      <c r="G109" s="436"/>
      <c r="H109" s="436"/>
      <c r="I109" s="436"/>
      <c r="J109" s="436"/>
      <c r="L109" s="135"/>
      <c r="M109" s="123"/>
      <c r="N109" s="123"/>
      <c r="O109" s="123"/>
    </row>
    <row r="110" spans="2:15" x14ac:dyDescent="0.2">
      <c r="B110" s="437" t="s">
        <v>81</v>
      </c>
      <c r="C110" s="259"/>
      <c r="D110" s="445">
        <v>39650500</v>
      </c>
      <c r="E110" s="425">
        <v>34100500</v>
      </c>
      <c r="F110" s="326" t="s">
        <v>56</v>
      </c>
      <c r="G110" s="441" t="s">
        <v>372</v>
      </c>
      <c r="H110" s="441" t="s">
        <v>373</v>
      </c>
      <c r="I110" s="434" t="s">
        <v>56</v>
      </c>
      <c r="J110" s="434"/>
    </row>
    <row r="111" spans="2:15" x14ac:dyDescent="0.2">
      <c r="B111" s="327"/>
      <c r="C111" s="264" t="s">
        <v>314</v>
      </c>
      <c r="D111" s="446"/>
      <c r="E111" s="426"/>
      <c r="F111" s="327"/>
      <c r="G111" s="435"/>
      <c r="H111" s="435"/>
      <c r="I111" s="435"/>
      <c r="J111" s="435"/>
    </row>
    <row r="112" spans="2:15" x14ac:dyDescent="0.2">
      <c r="B112" s="327"/>
      <c r="C112" s="248" t="s">
        <v>190</v>
      </c>
      <c r="D112" s="446"/>
      <c r="E112" s="426"/>
      <c r="F112" s="327"/>
      <c r="G112" s="435"/>
      <c r="H112" s="435"/>
      <c r="I112" s="435"/>
      <c r="J112" s="435"/>
    </row>
    <row r="113" spans="2:10" x14ac:dyDescent="0.2">
      <c r="B113" s="328"/>
      <c r="C113" s="265"/>
      <c r="D113" s="447"/>
      <c r="E113" s="427"/>
      <c r="F113" s="328"/>
      <c r="G113" s="436"/>
      <c r="H113" s="436"/>
      <c r="I113" s="436"/>
      <c r="J113" s="436"/>
    </row>
    <row r="114" spans="2:10" x14ac:dyDescent="0.2">
      <c r="B114" s="437" t="s">
        <v>82</v>
      </c>
      <c r="C114" s="259"/>
      <c r="D114" s="445">
        <v>35342000</v>
      </c>
      <c r="E114" s="425">
        <v>45906000</v>
      </c>
      <c r="F114" s="326" t="s">
        <v>56</v>
      </c>
      <c r="G114" s="441" t="s">
        <v>372</v>
      </c>
      <c r="H114" s="441" t="s">
        <v>373</v>
      </c>
      <c r="I114" s="434" t="s">
        <v>56</v>
      </c>
      <c r="J114" s="434"/>
    </row>
    <row r="115" spans="2:10" x14ac:dyDescent="0.2">
      <c r="B115" s="327"/>
      <c r="C115" s="264" t="s">
        <v>315</v>
      </c>
      <c r="D115" s="446"/>
      <c r="E115" s="426"/>
      <c r="F115" s="327"/>
      <c r="G115" s="435"/>
      <c r="H115" s="435"/>
      <c r="I115" s="435"/>
      <c r="J115" s="435"/>
    </row>
    <row r="116" spans="2:10" x14ac:dyDescent="0.2">
      <c r="B116" s="327"/>
      <c r="C116" s="260" t="s">
        <v>191</v>
      </c>
      <c r="D116" s="446"/>
      <c r="E116" s="426"/>
      <c r="F116" s="327"/>
      <c r="G116" s="435"/>
      <c r="H116" s="435"/>
      <c r="I116" s="435"/>
      <c r="J116" s="435"/>
    </row>
    <row r="117" spans="2:10" x14ac:dyDescent="0.2">
      <c r="B117" s="328"/>
      <c r="C117" s="261"/>
      <c r="D117" s="447"/>
      <c r="E117" s="427"/>
      <c r="F117" s="328"/>
      <c r="G117" s="436"/>
      <c r="H117" s="436"/>
      <c r="I117" s="436"/>
      <c r="J117" s="436"/>
    </row>
    <row r="118" spans="2:10" x14ac:dyDescent="0.2">
      <c r="B118" s="437" t="s">
        <v>83</v>
      </c>
      <c r="C118" s="259"/>
      <c r="D118" s="442">
        <v>267085600</v>
      </c>
      <c r="E118" s="374">
        <v>257733600</v>
      </c>
      <c r="F118" s="326" t="s">
        <v>56</v>
      </c>
      <c r="G118" s="441" t="s">
        <v>372</v>
      </c>
      <c r="H118" s="441" t="s">
        <v>373</v>
      </c>
      <c r="I118" s="434" t="s">
        <v>56</v>
      </c>
      <c r="J118" s="434"/>
    </row>
    <row r="119" spans="2:10" x14ac:dyDescent="0.2">
      <c r="B119" s="327"/>
      <c r="C119" s="264" t="s">
        <v>316</v>
      </c>
      <c r="D119" s="443"/>
      <c r="E119" s="375"/>
      <c r="F119" s="327"/>
      <c r="G119" s="435"/>
      <c r="H119" s="435"/>
      <c r="I119" s="435"/>
      <c r="J119" s="435"/>
    </row>
    <row r="120" spans="2:10" ht="25.5" x14ac:dyDescent="0.2">
      <c r="B120" s="327"/>
      <c r="C120" s="260" t="s">
        <v>193</v>
      </c>
      <c r="D120" s="443"/>
      <c r="E120" s="375"/>
      <c r="F120" s="327"/>
      <c r="G120" s="435"/>
      <c r="H120" s="435"/>
      <c r="I120" s="435"/>
      <c r="J120" s="435"/>
    </row>
    <row r="121" spans="2:10" x14ac:dyDescent="0.2">
      <c r="B121" s="328"/>
      <c r="C121" s="261"/>
      <c r="D121" s="444"/>
      <c r="E121" s="376"/>
      <c r="F121" s="328"/>
      <c r="G121" s="436"/>
      <c r="H121" s="436"/>
      <c r="I121" s="436"/>
      <c r="J121" s="436"/>
    </row>
    <row r="122" spans="2:10" x14ac:dyDescent="0.2">
      <c r="B122" s="437" t="s">
        <v>84</v>
      </c>
      <c r="C122" s="297"/>
      <c r="D122" s="399">
        <v>230148300</v>
      </c>
      <c r="E122" s="396">
        <v>256139100</v>
      </c>
      <c r="F122" s="326" t="s">
        <v>56</v>
      </c>
      <c r="G122" s="441" t="s">
        <v>372</v>
      </c>
      <c r="H122" s="441" t="s">
        <v>373</v>
      </c>
      <c r="I122" s="434" t="s">
        <v>56</v>
      </c>
      <c r="J122" s="434"/>
    </row>
    <row r="123" spans="2:10" x14ac:dyDescent="0.2">
      <c r="B123" s="327"/>
      <c r="C123" s="264" t="s">
        <v>317</v>
      </c>
      <c r="D123" s="400"/>
      <c r="E123" s="397"/>
      <c r="F123" s="327"/>
      <c r="G123" s="435"/>
      <c r="H123" s="435"/>
      <c r="I123" s="435"/>
      <c r="J123" s="435"/>
    </row>
    <row r="124" spans="2:10" ht="38.25" x14ac:dyDescent="0.2">
      <c r="B124" s="327"/>
      <c r="C124" s="299" t="s">
        <v>197</v>
      </c>
      <c r="D124" s="400"/>
      <c r="E124" s="397"/>
      <c r="F124" s="327"/>
      <c r="G124" s="435"/>
      <c r="H124" s="435"/>
      <c r="I124" s="435"/>
      <c r="J124" s="435"/>
    </row>
    <row r="125" spans="2:10" x14ac:dyDescent="0.2">
      <c r="B125" s="328"/>
      <c r="C125" s="298"/>
      <c r="D125" s="401"/>
      <c r="E125" s="398"/>
      <c r="F125" s="328"/>
      <c r="G125" s="436"/>
      <c r="H125" s="436"/>
      <c r="I125" s="436"/>
      <c r="J125" s="436"/>
    </row>
    <row r="126" spans="2:10" x14ac:dyDescent="0.2">
      <c r="B126" s="437" t="s">
        <v>85</v>
      </c>
      <c r="C126" s="259"/>
      <c r="D126" s="399">
        <v>78220000</v>
      </c>
      <c r="E126" s="396">
        <v>75870000</v>
      </c>
      <c r="F126" s="326" t="s">
        <v>56</v>
      </c>
      <c r="G126" s="441" t="s">
        <v>372</v>
      </c>
      <c r="H126" s="441" t="s">
        <v>373</v>
      </c>
      <c r="I126" s="434" t="s">
        <v>56</v>
      </c>
      <c r="J126" s="434"/>
    </row>
    <row r="127" spans="2:10" x14ac:dyDescent="0.2">
      <c r="B127" s="327"/>
      <c r="C127" s="264" t="s">
        <v>318</v>
      </c>
      <c r="D127" s="400"/>
      <c r="E127" s="397"/>
      <c r="F127" s="327"/>
      <c r="G127" s="435"/>
      <c r="H127" s="435"/>
      <c r="I127" s="435"/>
      <c r="J127" s="435"/>
    </row>
    <row r="128" spans="2:10" x14ac:dyDescent="0.2">
      <c r="B128" s="327"/>
      <c r="C128" s="260" t="s">
        <v>201</v>
      </c>
      <c r="D128" s="400"/>
      <c r="E128" s="397"/>
      <c r="F128" s="327"/>
      <c r="G128" s="435"/>
      <c r="H128" s="435"/>
      <c r="I128" s="435"/>
      <c r="J128" s="435"/>
    </row>
    <row r="129" spans="2:10" x14ac:dyDescent="0.2">
      <c r="B129" s="328"/>
      <c r="C129" s="261"/>
      <c r="D129" s="401"/>
      <c r="E129" s="398"/>
      <c r="F129" s="328"/>
      <c r="G129" s="436"/>
      <c r="H129" s="436"/>
      <c r="I129" s="436"/>
      <c r="J129" s="436"/>
    </row>
    <row r="130" spans="2:10" x14ac:dyDescent="0.2">
      <c r="B130" s="437" t="s">
        <v>86</v>
      </c>
      <c r="C130" s="266"/>
      <c r="D130" s="399">
        <v>466198400</v>
      </c>
      <c r="E130" s="396">
        <v>480678700</v>
      </c>
      <c r="F130" s="326" t="s">
        <v>56</v>
      </c>
      <c r="G130" s="441" t="s">
        <v>372</v>
      </c>
      <c r="H130" s="441" t="s">
        <v>373</v>
      </c>
      <c r="I130" s="434" t="s">
        <v>56</v>
      </c>
      <c r="J130" s="434"/>
    </row>
    <row r="131" spans="2:10" x14ac:dyDescent="0.2">
      <c r="B131" s="327"/>
      <c r="C131" s="264" t="s">
        <v>319</v>
      </c>
      <c r="D131" s="400"/>
      <c r="E131" s="397"/>
      <c r="F131" s="327"/>
      <c r="G131" s="435"/>
      <c r="H131" s="435"/>
      <c r="I131" s="435"/>
      <c r="J131" s="435"/>
    </row>
    <row r="132" spans="2:10" x14ac:dyDescent="0.2">
      <c r="B132" s="327"/>
      <c r="C132" s="138" t="s">
        <v>203</v>
      </c>
      <c r="D132" s="400"/>
      <c r="E132" s="397"/>
      <c r="F132" s="327"/>
      <c r="G132" s="435"/>
      <c r="H132" s="435"/>
      <c r="I132" s="435"/>
      <c r="J132" s="435"/>
    </row>
    <row r="133" spans="2:10" x14ac:dyDescent="0.2">
      <c r="B133" s="328"/>
      <c r="C133" s="267"/>
      <c r="D133" s="401"/>
      <c r="E133" s="398"/>
      <c r="F133" s="328"/>
      <c r="G133" s="436"/>
      <c r="H133" s="436"/>
      <c r="I133" s="436"/>
      <c r="J133" s="436"/>
    </row>
    <row r="134" spans="2:10" x14ac:dyDescent="0.2">
      <c r="B134" s="437" t="s">
        <v>87</v>
      </c>
      <c r="C134" s="266"/>
      <c r="D134" s="399">
        <v>16650000</v>
      </c>
      <c r="E134" s="396">
        <v>16650000</v>
      </c>
      <c r="F134" s="326" t="s">
        <v>56</v>
      </c>
      <c r="G134" s="441" t="s">
        <v>372</v>
      </c>
      <c r="H134" s="441" t="s">
        <v>373</v>
      </c>
      <c r="I134" s="434" t="s">
        <v>56</v>
      </c>
      <c r="J134" s="434"/>
    </row>
    <row r="135" spans="2:10" x14ac:dyDescent="0.2">
      <c r="B135" s="327"/>
      <c r="C135" s="268" t="s">
        <v>320</v>
      </c>
      <c r="D135" s="400"/>
      <c r="E135" s="397"/>
      <c r="F135" s="327"/>
      <c r="G135" s="435"/>
      <c r="H135" s="435"/>
      <c r="I135" s="435"/>
      <c r="J135" s="435"/>
    </row>
    <row r="136" spans="2:10" ht="25.5" x14ac:dyDescent="0.2">
      <c r="B136" s="327"/>
      <c r="C136" s="260" t="s">
        <v>204</v>
      </c>
      <c r="D136" s="400"/>
      <c r="E136" s="397"/>
      <c r="F136" s="327"/>
      <c r="G136" s="435"/>
      <c r="H136" s="435"/>
      <c r="I136" s="435"/>
      <c r="J136" s="435"/>
    </row>
    <row r="137" spans="2:10" x14ac:dyDescent="0.2">
      <c r="B137" s="328"/>
      <c r="C137" s="267"/>
      <c r="D137" s="401"/>
      <c r="E137" s="398"/>
      <c r="F137" s="328"/>
      <c r="G137" s="436"/>
      <c r="H137" s="436"/>
      <c r="I137" s="436"/>
      <c r="J137" s="436"/>
    </row>
    <row r="138" spans="2:10" x14ac:dyDescent="0.2">
      <c r="B138" s="437" t="s">
        <v>88</v>
      </c>
      <c r="C138" s="259"/>
      <c r="D138" s="399">
        <v>6279000</v>
      </c>
      <c r="E138" s="396">
        <v>6279000</v>
      </c>
      <c r="F138" s="326" t="s">
        <v>56</v>
      </c>
      <c r="G138" s="441" t="s">
        <v>372</v>
      </c>
      <c r="H138" s="441" t="s">
        <v>373</v>
      </c>
      <c r="I138" s="434" t="s">
        <v>56</v>
      </c>
      <c r="J138" s="434"/>
    </row>
    <row r="139" spans="2:10" x14ac:dyDescent="0.2">
      <c r="B139" s="327"/>
      <c r="C139" s="268" t="s">
        <v>321</v>
      </c>
      <c r="D139" s="400"/>
      <c r="E139" s="397"/>
      <c r="F139" s="327"/>
      <c r="G139" s="435"/>
      <c r="H139" s="435"/>
      <c r="I139" s="435"/>
      <c r="J139" s="435"/>
    </row>
    <row r="140" spans="2:10" ht="25.5" customHeight="1" x14ac:dyDescent="0.2">
      <c r="B140" s="327"/>
      <c r="C140" s="248" t="s">
        <v>207</v>
      </c>
      <c r="D140" s="400"/>
      <c r="E140" s="397"/>
      <c r="F140" s="327"/>
      <c r="G140" s="435"/>
      <c r="H140" s="435"/>
      <c r="I140" s="435"/>
      <c r="J140" s="435"/>
    </row>
    <row r="141" spans="2:10" x14ac:dyDescent="0.2">
      <c r="B141" s="328"/>
      <c r="C141" s="261"/>
      <c r="D141" s="401"/>
      <c r="E141" s="398"/>
      <c r="F141" s="328"/>
      <c r="G141" s="436"/>
      <c r="H141" s="436"/>
      <c r="I141" s="436"/>
      <c r="J141" s="436"/>
    </row>
    <row r="142" spans="2:10" x14ac:dyDescent="0.2">
      <c r="B142" s="437" t="s">
        <v>89</v>
      </c>
      <c r="C142" s="259"/>
      <c r="D142" s="399">
        <v>6779000</v>
      </c>
      <c r="E142" s="396">
        <v>46779000</v>
      </c>
      <c r="F142" s="326" t="s">
        <v>56</v>
      </c>
      <c r="G142" s="441" t="s">
        <v>372</v>
      </c>
      <c r="H142" s="441" t="s">
        <v>373</v>
      </c>
      <c r="I142" s="434" t="s">
        <v>56</v>
      </c>
      <c r="J142" s="434"/>
    </row>
    <row r="143" spans="2:10" x14ac:dyDescent="0.2">
      <c r="B143" s="327"/>
      <c r="C143" s="268" t="s">
        <v>322</v>
      </c>
      <c r="D143" s="400"/>
      <c r="E143" s="397"/>
      <c r="F143" s="327"/>
      <c r="G143" s="435"/>
      <c r="H143" s="435"/>
      <c r="I143" s="435"/>
      <c r="J143" s="435"/>
    </row>
    <row r="144" spans="2:10" ht="38.25" x14ac:dyDescent="0.2">
      <c r="B144" s="327"/>
      <c r="C144" s="260" t="s">
        <v>211</v>
      </c>
      <c r="D144" s="400"/>
      <c r="E144" s="397"/>
      <c r="F144" s="327"/>
      <c r="G144" s="435"/>
      <c r="H144" s="435"/>
      <c r="I144" s="435"/>
      <c r="J144" s="435"/>
    </row>
    <row r="145" spans="2:10" x14ac:dyDescent="0.2">
      <c r="B145" s="328"/>
      <c r="C145" s="260"/>
      <c r="D145" s="401"/>
      <c r="E145" s="398"/>
      <c r="F145" s="328"/>
      <c r="G145" s="436"/>
      <c r="H145" s="436"/>
      <c r="I145" s="436"/>
      <c r="J145" s="436"/>
    </row>
    <row r="146" spans="2:10" x14ac:dyDescent="0.2">
      <c r="B146" s="437" t="s">
        <v>90</v>
      </c>
      <c r="C146" s="259"/>
      <c r="D146" s="399">
        <v>571837800</v>
      </c>
      <c r="E146" s="396">
        <v>684397800</v>
      </c>
      <c r="F146" s="326" t="s">
        <v>56</v>
      </c>
      <c r="G146" s="441" t="s">
        <v>372</v>
      </c>
      <c r="H146" s="441" t="s">
        <v>373</v>
      </c>
      <c r="I146" s="434" t="s">
        <v>56</v>
      </c>
      <c r="J146" s="434"/>
    </row>
    <row r="147" spans="2:10" x14ac:dyDescent="0.2">
      <c r="B147" s="327"/>
      <c r="C147" s="268" t="s">
        <v>323</v>
      </c>
      <c r="D147" s="400"/>
      <c r="E147" s="397"/>
      <c r="F147" s="327"/>
      <c r="G147" s="435"/>
      <c r="H147" s="435"/>
      <c r="I147" s="435"/>
      <c r="J147" s="435"/>
    </row>
    <row r="148" spans="2:10" ht="51" x14ac:dyDescent="0.2">
      <c r="B148" s="327"/>
      <c r="C148" s="260" t="s">
        <v>215</v>
      </c>
      <c r="D148" s="400"/>
      <c r="E148" s="397"/>
      <c r="F148" s="327"/>
      <c r="G148" s="435"/>
      <c r="H148" s="435"/>
      <c r="I148" s="435"/>
      <c r="J148" s="435"/>
    </row>
    <row r="149" spans="2:10" x14ac:dyDescent="0.2">
      <c r="B149" s="328"/>
      <c r="C149" s="261"/>
      <c r="D149" s="401"/>
      <c r="E149" s="398"/>
      <c r="F149" s="328"/>
      <c r="G149" s="436"/>
      <c r="H149" s="436"/>
      <c r="I149" s="436"/>
      <c r="J149" s="436"/>
    </row>
    <row r="150" spans="2:10" x14ac:dyDescent="0.2">
      <c r="B150" s="437" t="s">
        <v>91</v>
      </c>
      <c r="C150" s="259"/>
      <c r="D150" s="399">
        <v>4550000</v>
      </c>
      <c r="E150" s="396">
        <v>4550000</v>
      </c>
      <c r="F150" s="326" t="s">
        <v>56</v>
      </c>
      <c r="G150" s="441" t="s">
        <v>372</v>
      </c>
      <c r="H150" s="441" t="s">
        <v>373</v>
      </c>
      <c r="I150" s="434" t="s">
        <v>56</v>
      </c>
      <c r="J150" s="434"/>
    </row>
    <row r="151" spans="2:10" x14ac:dyDescent="0.2">
      <c r="B151" s="327"/>
      <c r="C151" s="268" t="s">
        <v>324</v>
      </c>
      <c r="D151" s="400"/>
      <c r="E151" s="397"/>
      <c r="F151" s="327"/>
      <c r="G151" s="435"/>
      <c r="H151" s="435"/>
      <c r="I151" s="435"/>
      <c r="J151" s="435"/>
    </row>
    <row r="152" spans="2:10" ht="38.25" x14ac:dyDescent="0.2">
      <c r="B152" s="327"/>
      <c r="C152" s="248" t="s">
        <v>222</v>
      </c>
      <c r="D152" s="400"/>
      <c r="E152" s="397"/>
      <c r="F152" s="327"/>
      <c r="G152" s="435"/>
      <c r="H152" s="435"/>
      <c r="I152" s="435"/>
      <c r="J152" s="435"/>
    </row>
    <row r="153" spans="2:10" x14ac:dyDescent="0.2">
      <c r="B153" s="328"/>
      <c r="C153" s="261"/>
      <c r="D153" s="401"/>
      <c r="E153" s="398"/>
      <c r="F153" s="328"/>
      <c r="G153" s="436"/>
      <c r="H153" s="436"/>
      <c r="I153" s="436"/>
      <c r="J153" s="436"/>
    </row>
    <row r="154" spans="2:10" x14ac:dyDescent="0.2">
      <c r="B154" s="437" t="s">
        <v>92</v>
      </c>
      <c r="C154" s="259"/>
      <c r="D154" s="399">
        <v>160000000</v>
      </c>
      <c r="E154" s="396">
        <v>160000000</v>
      </c>
      <c r="F154" s="326" t="s">
        <v>56</v>
      </c>
      <c r="G154" s="441" t="s">
        <v>372</v>
      </c>
      <c r="H154" s="441" t="s">
        <v>373</v>
      </c>
      <c r="I154" s="434" t="s">
        <v>56</v>
      </c>
      <c r="J154" s="434"/>
    </row>
    <row r="155" spans="2:10" x14ac:dyDescent="0.2">
      <c r="B155" s="327"/>
      <c r="C155" s="268" t="s">
        <v>325</v>
      </c>
      <c r="D155" s="400"/>
      <c r="E155" s="397"/>
      <c r="F155" s="327"/>
      <c r="G155" s="435"/>
      <c r="H155" s="435"/>
      <c r="I155" s="435"/>
      <c r="J155" s="435"/>
    </row>
    <row r="156" spans="2:10" ht="25.5" x14ac:dyDescent="0.2">
      <c r="B156" s="327"/>
      <c r="C156" s="248" t="s">
        <v>219</v>
      </c>
      <c r="D156" s="400"/>
      <c r="E156" s="397"/>
      <c r="F156" s="327"/>
      <c r="G156" s="435"/>
      <c r="H156" s="435"/>
      <c r="I156" s="435"/>
      <c r="J156" s="435"/>
    </row>
    <row r="157" spans="2:10" x14ac:dyDescent="0.2">
      <c r="B157" s="328"/>
      <c r="C157" s="261"/>
      <c r="D157" s="401"/>
      <c r="E157" s="398"/>
      <c r="F157" s="328"/>
      <c r="G157" s="436"/>
      <c r="H157" s="436"/>
      <c r="I157" s="436"/>
      <c r="J157" s="436"/>
    </row>
    <row r="158" spans="2:10" x14ac:dyDescent="0.2">
      <c r="B158" s="437" t="s">
        <v>93</v>
      </c>
      <c r="C158" s="259"/>
      <c r="D158" s="399">
        <v>8679000</v>
      </c>
      <c r="E158" s="396">
        <v>8679000</v>
      </c>
      <c r="F158" s="326" t="s">
        <v>56</v>
      </c>
      <c r="G158" s="441" t="s">
        <v>372</v>
      </c>
      <c r="H158" s="441" t="s">
        <v>373</v>
      </c>
      <c r="I158" s="434" t="s">
        <v>56</v>
      </c>
      <c r="J158" s="434"/>
    </row>
    <row r="159" spans="2:10" x14ac:dyDescent="0.2">
      <c r="B159" s="327"/>
      <c r="C159" s="268" t="s">
        <v>326</v>
      </c>
      <c r="D159" s="400"/>
      <c r="E159" s="397"/>
      <c r="F159" s="327"/>
      <c r="G159" s="435"/>
      <c r="H159" s="435"/>
      <c r="I159" s="435"/>
      <c r="J159" s="435"/>
    </row>
    <row r="160" spans="2:10" ht="38.25" x14ac:dyDescent="0.2">
      <c r="B160" s="327"/>
      <c r="C160" s="248" t="s">
        <v>226</v>
      </c>
      <c r="D160" s="400"/>
      <c r="E160" s="397"/>
      <c r="F160" s="327"/>
      <c r="G160" s="435"/>
      <c r="H160" s="435"/>
      <c r="I160" s="435"/>
      <c r="J160" s="435"/>
    </row>
    <row r="161" spans="2:10" x14ac:dyDescent="0.2">
      <c r="B161" s="328"/>
      <c r="C161" s="261"/>
      <c r="D161" s="401"/>
      <c r="E161" s="398"/>
      <c r="F161" s="328"/>
      <c r="G161" s="436"/>
      <c r="H161" s="436"/>
      <c r="I161" s="436"/>
      <c r="J161" s="436"/>
    </row>
    <row r="162" spans="2:10" x14ac:dyDescent="0.2">
      <c r="B162" s="437" t="s">
        <v>94</v>
      </c>
      <c r="C162" s="259"/>
      <c r="D162" s="399">
        <v>233725200</v>
      </c>
      <c r="E162" s="396">
        <v>363725200</v>
      </c>
      <c r="F162" s="326" t="s">
        <v>56</v>
      </c>
      <c r="G162" s="441" t="s">
        <v>372</v>
      </c>
      <c r="H162" s="441" t="s">
        <v>373</v>
      </c>
      <c r="I162" s="434" t="s">
        <v>56</v>
      </c>
      <c r="J162" s="434"/>
    </row>
    <row r="163" spans="2:10" x14ac:dyDescent="0.2">
      <c r="B163" s="327"/>
      <c r="C163" s="268" t="s">
        <v>327</v>
      </c>
      <c r="D163" s="400"/>
      <c r="E163" s="397"/>
      <c r="F163" s="327"/>
      <c r="G163" s="435"/>
      <c r="H163" s="435"/>
      <c r="I163" s="435"/>
      <c r="J163" s="435"/>
    </row>
    <row r="164" spans="2:10" x14ac:dyDescent="0.2">
      <c r="B164" s="327"/>
      <c r="C164" s="248" t="s">
        <v>230</v>
      </c>
      <c r="D164" s="400"/>
      <c r="E164" s="397"/>
      <c r="F164" s="327"/>
      <c r="G164" s="435"/>
      <c r="H164" s="435"/>
      <c r="I164" s="435"/>
      <c r="J164" s="435"/>
    </row>
    <row r="165" spans="2:10" x14ac:dyDescent="0.2">
      <c r="B165" s="328"/>
      <c r="C165" s="269"/>
      <c r="D165" s="401"/>
      <c r="E165" s="398"/>
      <c r="F165" s="328"/>
      <c r="G165" s="436"/>
      <c r="H165" s="436"/>
      <c r="I165" s="436"/>
      <c r="J165" s="436"/>
    </row>
    <row r="166" spans="2:10" x14ac:dyDescent="0.2">
      <c r="B166" s="437" t="s">
        <v>95</v>
      </c>
      <c r="C166" s="260"/>
      <c r="D166" s="399">
        <v>47565500</v>
      </c>
      <c r="E166" s="396">
        <v>63200500</v>
      </c>
      <c r="F166" s="326" t="s">
        <v>56</v>
      </c>
      <c r="G166" s="441" t="s">
        <v>372</v>
      </c>
      <c r="H166" s="441" t="s">
        <v>373</v>
      </c>
      <c r="I166" s="434" t="s">
        <v>56</v>
      </c>
      <c r="J166" s="434"/>
    </row>
    <row r="167" spans="2:10" x14ac:dyDescent="0.2">
      <c r="B167" s="327"/>
      <c r="C167" s="268" t="s">
        <v>328</v>
      </c>
      <c r="D167" s="400"/>
      <c r="E167" s="397"/>
      <c r="F167" s="327"/>
      <c r="G167" s="435"/>
      <c r="H167" s="435"/>
      <c r="I167" s="435"/>
      <c r="J167" s="435"/>
    </row>
    <row r="168" spans="2:10" ht="25.5" x14ac:dyDescent="0.2">
      <c r="B168" s="327"/>
      <c r="C168" s="248" t="s">
        <v>233</v>
      </c>
      <c r="D168" s="400"/>
      <c r="E168" s="397"/>
      <c r="F168" s="327"/>
      <c r="G168" s="435"/>
      <c r="H168" s="435"/>
      <c r="I168" s="435"/>
      <c r="J168" s="435"/>
    </row>
    <row r="169" spans="2:10" x14ac:dyDescent="0.2">
      <c r="B169" s="328"/>
      <c r="C169" s="261"/>
      <c r="D169" s="401"/>
      <c r="E169" s="398"/>
      <c r="F169" s="328"/>
      <c r="G169" s="436"/>
      <c r="H169" s="436"/>
      <c r="I169" s="436"/>
      <c r="J169" s="436"/>
    </row>
    <row r="170" spans="2:10" x14ac:dyDescent="0.2">
      <c r="B170" s="437" t="s">
        <v>96</v>
      </c>
      <c r="C170" s="259"/>
      <c r="D170" s="399">
        <v>15293100</v>
      </c>
      <c r="E170" s="396">
        <v>13656200</v>
      </c>
      <c r="F170" s="326" t="s">
        <v>56</v>
      </c>
      <c r="G170" s="441" t="s">
        <v>372</v>
      </c>
      <c r="H170" s="441" t="s">
        <v>373</v>
      </c>
      <c r="I170" s="434" t="s">
        <v>56</v>
      </c>
      <c r="J170" s="434"/>
    </row>
    <row r="171" spans="2:10" x14ac:dyDescent="0.2">
      <c r="B171" s="327"/>
      <c r="C171" s="268" t="s">
        <v>329</v>
      </c>
      <c r="D171" s="400"/>
      <c r="E171" s="397"/>
      <c r="F171" s="327"/>
      <c r="G171" s="435"/>
      <c r="H171" s="435"/>
      <c r="I171" s="435"/>
      <c r="J171" s="435"/>
    </row>
    <row r="172" spans="2:10" ht="25.5" x14ac:dyDescent="0.2">
      <c r="B172" s="327"/>
      <c r="C172" s="248" t="s">
        <v>236</v>
      </c>
      <c r="D172" s="400"/>
      <c r="E172" s="397"/>
      <c r="F172" s="327"/>
      <c r="G172" s="435"/>
      <c r="H172" s="435"/>
      <c r="I172" s="435"/>
      <c r="J172" s="435"/>
    </row>
    <row r="173" spans="2:10" x14ac:dyDescent="0.2">
      <c r="B173" s="328"/>
      <c r="C173" s="248"/>
      <c r="D173" s="401"/>
      <c r="E173" s="398"/>
      <c r="F173" s="328"/>
      <c r="G173" s="436"/>
      <c r="H173" s="436"/>
      <c r="I173" s="436"/>
      <c r="J173" s="436"/>
    </row>
    <row r="174" spans="2:10" x14ac:dyDescent="0.2">
      <c r="B174" s="437" t="s">
        <v>97</v>
      </c>
      <c r="C174" s="259"/>
      <c r="D174" s="442">
        <v>788808600</v>
      </c>
      <c r="E174" s="374">
        <v>841713800</v>
      </c>
      <c r="F174" s="326" t="s">
        <v>56</v>
      </c>
      <c r="G174" s="441" t="s">
        <v>372</v>
      </c>
      <c r="H174" s="441" t="s">
        <v>373</v>
      </c>
      <c r="I174" s="434" t="s">
        <v>56</v>
      </c>
      <c r="J174" s="434"/>
    </row>
    <row r="175" spans="2:10" x14ac:dyDescent="0.2">
      <c r="B175" s="327"/>
      <c r="C175" s="268" t="s">
        <v>330</v>
      </c>
      <c r="D175" s="443"/>
      <c r="E175" s="375"/>
      <c r="F175" s="327"/>
      <c r="G175" s="435"/>
      <c r="H175" s="435"/>
      <c r="I175" s="435"/>
      <c r="J175" s="435"/>
    </row>
    <row r="176" spans="2:10" ht="51" x14ac:dyDescent="0.2">
      <c r="B176" s="327"/>
      <c r="C176" s="248" t="s">
        <v>239</v>
      </c>
      <c r="D176" s="443"/>
      <c r="E176" s="375"/>
      <c r="F176" s="327"/>
      <c r="G176" s="435"/>
      <c r="H176" s="435"/>
      <c r="I176" s="435"/>
      <c r="J176" s="435"/>
    </row>
    <row r="177" spans="2:10" x14ac:dyDescent="0.2">
      <c r="B177" s="328"/>
      <c r="C177" s="261"/>
      <c r="D177" s="444"/>
      <c r="E177" s="376"/>
      <c r="F177" s="328"/>
      <c r="G177" s="436"/>
      <c r="H177" s="436"/>
      <c r="I177" s="436"/>
      <c r="J177" s="436"/>
    </row>
    <row r="178" spans="2:10" x14ac:dyDescent="0.2">
      <c r="B178" s="437" t="s">
        <v>98</v>
      </c>
      <c r="C178" s="259"/>
      <c r="D178" s="399">
        <v>50183500</v>
      </c>
      <c r="E178" s="396">
        <v>20837300</v>
      </c>
      <c r="F178" s="326" t="s">
        <v>56</v>
      </c>
      <c r="G178" s="441" t="s">
        <v>372</v>
      </c>
      <c r="H178" s="441" t="s">
        <v>373</v>
      </c>
      <c r="I178" s="434" t="s">
        <v>56</v>
      </c>
      <c r="J178" s="434"/>
    </row>
    <row r="179" spans="2:10" x14ac:dyDescent="0.2">
      <c r="B179" s="327"/>
      <c r="C179" s="268" t="s">
        <v>331</v>
      </c>
      <c r="D179" s="400"/>
      <c r="E179" s="397"/>
      <c r="F179" s="327"/>
      <c r="G179" s="435"/>
      <c r="H179" s="435"/>
      <c r="I179" s="435"/>
      <c r="J179" s="435"/>
    </row>
    <row r="180" spans="2:10" ht="25.5" x14ac:dyDescent="0.2">
      <c r="B180" s="327"/>
      <c r="C180" s="248" t="s">
        <v>243</v>
      </c>
      <c r="D180" s="400"/>
      <c r="E180" s="397"/>
      <c r="F180" s="327"/>
      <c r="G180" s="435"/>
      <c r="H180" s="435"/>
      <c r="I180" s="435"/>
      <c r="J180" s="435"/>
    </row>
    <row r="181" spans="2:10" x14ac:dyDescent="0.2">
      <c r="B181" s="328"/>
      <c r="C181" s="261"/>
      <c r="D181" s="401"/>
      <c r="E181" s="398"/>
      <c r="F181" s="328"/>
      <c r="G181" s="436"/>
      <c r="H181" s="436"/>
      <c r="I181" s="436"/>
      <c r="J181" s="436"/>
    </row>
    <row r="182" spans="2:10" x14ac:dyDescent="0.2">
      <c r="B182" s="437" t="s">
        <v>99</v>
      </c>
      <c r="C182" s="259"/>
      <c r="D182" s="399">
        <v>113509800</v>
      </c>
      <c r="E182" s="396">
        <v>98335200</v>
      </c>
      <c r="F182" s="326" t="s">
        <v>56</v>
      </c>
      <c r="G182" s="441" t="s">
        <v>372</v>
      </c>
      <c r="H182" s="441" t="s">
        <v>373</v>
      </c>
      <c r="I182" s="434" t="s">
        <v>56</v>
      </c>
      <c r="J182" s="434"/>
    </row>
    <row r="183" spans="2:10" x14ac:dyDescent="0.2">
      <c r="B183" s="327"/>
      <c r="C183" s="268" t="s">
        <v>333</v>
      </c>
      <c r="D183" s="400"/>
      <c r="E183" s="397"/>
      <c r="F183" s="327"/>
      <c r="G183" s="435"/>
      <c r="H183" s="435"/>
      <c r="I183" s="435"/>
      <c r="J183" s="435"/>
    </row>
    <row r="184" spans="2:10" ht="25.5" x14ac:dyDescent="0.2">
      <c r="B184" s="327"/>
      <c r="C184" s="248" t="s">
        <v>246</v>
      </c>
      <c r="D184" s="400"/>
      <c r="E184" s="397"/>
      <c r="F184" s="327"/>
      <c r="G184" s="435"/>
      <c r="H184" s="435"/>
      <c r="I184" s="435"/>
      <c r="J184" s="435"/>
    </row>
    <row r="185" spans="2:10" x14ac:dyDescent="0.2">
      <c r="B185" s="328"/>
      <c r="C185" s="270"/>
      <c r="D185" s="401"/>
      <c r="E185" s="398"/>
      <c r="F185" s="328"/>
      <c r="G185" s="436"/>
      <c r="H185" s="436"/>
      <c r="I185" s="436"/>
      <c r="J185" s="436"/>
    </row>
    <row r="186" spans="2:10" x14ac:dyDescent="0.2">
      <c r="B186" s="437" t="s">
        <v>100</v>
      </c>
      <c r="C186" s="259"/>
      <c r="D186" s="399">
        <v>31124500</v>
      </c>
      <c r="E186" s="396">
        <v>11717000</v>
      </c>
      <c r="F186" s="326" t="s">
        <v>56</v>
      </c>
      <c r="G186" s="441" t="s">
        <v>372</v>
      </c>
      <c r="H186" s="441" t="s">
        <v>373</v>
      </c>
      <c r="I186" s="434" t="s">
        <v>56</v>
      </c>
      <c r="J186" s="434"/>
    </row>
    <row r="187" spans="2:10" x14ac:dyDescent="0.2">
      <c r="B187" s="327"/>
      <c r="C187" s="268" t="s">
        <v>332</v>
      </c>
      <c r="D187" s="400"/>
      <c r="E187" s="397"/>
      <c r="F187" s="327"/>
      <c r="G187" s="435"/>
      <c r="H187" s="435"/>
      <c r="I187" s="435"/>
      <c r="J187" s="435"/>
    </row>
    <row r="188" spans="2:10" ht="25.5" x14ac:dyDescent="0.2">
      <c r="B188" s="327"/>
      <c r="C188" s="248" t="s">
        <v>288</v>
      </c>
      <c r="D188" s="400"/>
      <c r="E188" s="397"/>
      <c r="F188" s="327"/>
      <c r="G188" s="435"/>
      <c r="H188" s="435"/>
      <c r="I188" s="435"/>
      <c r="J188" s="435"/>
    </row>
    <row r="189" spans="2:10" x14ac:dyDescent="0.2">
      <c r="B189" s="328"/>
      <c r="C189" s="261"/>
      <c r="D189" s="401"/>
      <c r="E189" s="398"/>
      <c r="F189" s="328"/>
      <c r="G189" s="436"/>
      <c r="H189" s="436"/>
      <c r="I189" s="436"/>
      <c r="J189" s="436"/>
    </row>
    <row r="190" spans="2:10" x14ac:dyDescent="0.2">
      <c r="B190" s="437" t="s">
        <v>101</v>
      </c>
      <c r="C190" s="259"/>
      <c r="D190" s="399">
        <v>466494000</v>
      </c>
      <c r="E190" s="396">
        <v>513549000</v>
      </c>
      <c r="F190" s="326" t="s">
        <v>56</v>
      </c>
      <c r="G190" s="441" t="s">
        <v>372</v>
      </c>
      <c r="H190" s="441" t="s">
        <v>373</v>
      </c>
      <c r="I190" s="434" t="s">
        <v>56</v>
      </c>
      <c r="J190" s="434"/>
    </row>
    <row r="191" spans="2:10" x14ac:dyDescent="0.2">
      <c r="B191" s="327"/>
      <c r="C191" s="268" t="s">
        <v>334</v>
      </c>
      <c r="D191" s="400"/>
      <c r="E191" s="397"/>
      <c r="F191" s="327"/>
      <c r="G191" s="435"/>
      <c r="H191" s="435"/>
      <c r="I191" s="435"/>
      <c r="J191" s="435"/>
    </row>
    <row r="192" spans="2:10" ht="25.5" x14ac:dyDescent="0.2">
      <c r="B192" s="327"/>
      <c r="C192" s="248" t="s">
        <v>249</v>
      </c>
      <c r="D192" s="400"/>
      <c r="E192" s="397"/>
      <c r="F192" s="327"/>
      <c r="G192" s="435"/>
      <c r="H192" s="435"/>
      <c r="I192" s="435"/>
      <c r="J192" s="435"/>
    </row>
    <row r="193" spans="1:10" x14ac:dyDescent="0.2">
      <c r="B193" s="328"/>
      <c r="C193" s="261"/>
      <c r="D193" s="401"/>
      <c r="E193" s="398"/>
      <c r="F193" s="328"/>
      <c r="G193" s="436"/>
      <c r="H193" s="436"/>
      <c r="I193" s="436"/>
      <c r="J193" s="436"/>
    </row>
    <row r="194" spans="1:10" x14ac:dyDescent="0.2">
      <c r="B194" s="437" t="s">
        <v>102</v>
      </c>
      <c r="C194" s="259"/>
      <c r="D194" s="442">
        <v>325031788200</v>
      </c>
      <c r="E194" s="374">
        <v>348848142400</v>
      </c>
      <c r="F194" s="326" t="s">
        <v>56</v>
      </c>
      <c r="G194" s="441" t="s">
        <v>372</v>
      </c>
      <c r="H194" s="441" t="s">
        <v>373</v>
      </c>
      <c r="I194" s="434" t="s">
        <v>56</v>
      </c>
      <c r="J194" s="434"/>
    </row>
    <row r="195" spans="1:10" x14ac:dyDescent="0.2">
      <c r="B195" s="327"/>
      <c r="C195" s="268" t="s">
        <v>335</v>
      </c>
      <c r="D195" s="443"/>
      <c r="E195" s="375"/>
      <c r="F195" s="327"/>
      <c r="G195" s="435"/>
      <c r="H195" s="435"/>
      <c r="I195" s="435"/>
      <c r="J195" s="435"/>
    </row>
    <row r="196" spans="1:10" ht="15" customHeight="1" x14ac:dyDescent="0.2">
      <c r="B196" s="327"/>
      <c r="C196" s="262" t="s">
        <v>371</v>
      </c>
      <c r="D196" s="443"/>
      <c r="E196" s="375"/>
      <c r="F196" s="327"/>
      <c r="G196" s="435"/>
      <c r="H196" s="435"/>
      <c r="I196" s="435"/>
      <c r="J196" s="435"/>
    </row>
    <row r="197" spans="1:10" ht="15" customHeight="1" x14ac:dyDescent="0.2">
      <c r="B197" s="328"/>
      <c r="C197" s="261"/>
      <c r="D197" s="444"/>
      <c r="E197" s="376"/>
      <c r="F197" s="328"/>
      <c r="G197" s="436"/>
      <c r="H197" s="436"/>
      <c r="I197" s="436"/>
      <c r="J197" s="436"/>
    </row>
    <row r="198" spans="1:10" x14ac:dyDescent="0.2">
      <c r="B198" s="437" t="s">
        <v>103</v>
      </c>
      <c r="C198" s="259"/>
      <c r="D198" s="399">
        <v>8000000000</v>
      </c>
      <c r="E198" s="396">
        <v>2550000000</v>
      </c>
      <c r="F198" s="326" t="s">
        <v>56</v>
      </c>
      <c r="G198" s="441" t="s">
        <v>372</v>
      </c>
      <c r="H198" s="441" t="s">
        <v>373</v>
      </c>
      <c r="I198" s="434" t="s">
        <v>56</v>
      </c>
      <c r="J198" s="434"/>
    </row>
    <row r="199" spans="1:10" x14ac:dyDescent="0.2">
      <c r="B199" s="327"/>
      <c r="C199" s="268" t="s">
        <v>336</v>
      </c>
      <c r="D199" s="400"/>
      <c r="E199" s="397"/>
      <c r="F199" s="327"/>
      <c r="G199" s="435"/>
      <c r="H199" s="435"/>
      <c r="I199" s="435"/>
      <c r="J199" s="435"/>
    </row>
    <row r="200" spans="1:10" ht="15.75" customHeight="1" x14ac:dyDescent="0.2">
      <c r="B200" s="327"/>
      <c r="C200" s="248" t="s">
        <v>253</v>
      </c>
      <c r="D200" s="400"/>
      <c r="E200" s="397"/>
      <c r="F200" s="327"/>
      <c r="G200" s="435"/>
      <c r="H200" s="435"/>
      <c r="I200" s="435"/>
      <c r="J200" s="435"/>
    </row>
    <row r="201" spans="1:10" x14ac:dyDescent="0.2">
      <c r="B201" s="328"/>
      <c r="C201" s="261"/>
      <c r="D201" s="401"/>
      <c r="E201" s="398"/>
      <c r="F201" s="328"/>
      <c r="G201" s="436"/>
      <c r="H201" s="436"/>
      <c r="I201" s="436"/>
      <c r="J201" s="436"/>
    </row>
    <row r="202" spans="1:10" x14ac:dyDescent="0.2">
      <c r="B202" s="437" t="s">
        <v>104</v>
      </c>
      <c r="C202" s="259"/>
      <c r="D202" s="399">
        <v>19577417200</v>
      </c>
      <c r="E202" s="396">
        <v>21566767080</v>
      </c>
      <c r="F202" s="326" t="s">
        <v>56</v>
      </c>
      <c r="G202" s="441" t="s">
        <v>372</v>
      </c>
      <c r="H202" s="441" t="s">
        <v>373</v>
      </c>
      <c r="I202" s="434" t="s">
        <v>56</v>
      </c>
      <c r="J202" s="434"/>
    </row>
    <row r="203" spans="1:10" x14ac:dyDescent="0.2">
      <c r="B203" s="327"/>
      <c r="C203" s="268" t="s">
        <v>337</v>
      </c>
      <c r="D203" s="400"/>
      <c r="E203" s="397"/>
      <c r="F203" s="327"/>
      <c r="G203" s="435"/>
      <c r="H203" s="435"/>
      <c r="I203" s="435"/>
      <c r="J203" s="435"/>
    </row>
    <row r="204" spans="1:10" ht="12.75" customHeight="1" x14ac:dyDescent="0.2">
      <c r="B204" s="327"/>
      <c r="C204" s="248" t="s">
        <v>254</v>
      </c>
      <c r="D204" s="400"/>
      <c r="E204" s="397"/>
      <c r="F204" s="327"/>
      <c r="G204" s="435"/>
      <c r="H204" s="435"/>
      <c r="I204" s="435"/>
      <c r="J204" s="435"/>
    </row>
    <row r="205" spans="1:10" x14ac:dyDescent="0.2">
      <c r="A205" s="123"/>
      <c r="B205" s="328"/>
      <c r="C205" s="261"/>
      <c r="D205" s="401"/>
      <c r="E205" s="398"/>
      <c r="F205" s="328"/>
      <c r="G205" s="436"/>
      <c r="H205" s="436"/>
      <c r="I205" s="436"/>
      <c r="J205" s="436"/>
    </row>
    <row r="206" spans="1:10" s="140" customFormat="1" x14ac:dyDescent="0.2">
      <c r="A206" s="123"/>
      <c r="B206" s="437" t="s">
        <v>105</v>
      </c>
      <c r="C206" s="259"/>
      <c r="D206" s="399">
        <v>46043000</v>
      </c>
      <c r="E206" s="396">
        <v>0</v>
      </c>
      <c r="F206" s="326" t="s">
        <v>56</v>
      </c>
      <c r="G206" s="441" t="s">
        <v>372</v>
      </c>
      <c r="H206" s="441" t="s">
        <v>373</v>
      </c>
      <c r="I206" s="434" t="s">
        <v>56</v>
      </c>
      <c r="J206" s="434"/>
    </row>
    <row r="207" spans="1:10" s="123" customFormat="1" x14ac:dyDescent="0.2">
      <c r="B207" s="327"/>
      <c r="C207" s="271" t="s">
        <v>338</v>
      </c>
      <c r="D207" s="400"/>
      <c r="E207" s="397"/>
      <c r="F207" s="327"/>
      <c r="G207" s="435"/>
      <c r="H207" s="435"/>
      <c r="I207" s="435"/>
      <c r="J207" s="435"/>
    </row>
    <row r="208" spans="1:10" s="123" customFormat="1" x14ac:dyDescent="0.2">
      <c r="B208" s="327"/>
      <c r="C208" s="272" t="s">
        <v>256</v>
      </c>
      <c r="D208" s="400"/>
      <c r="E208" s="397"/>
      <c r="F208" s="327"/>
      <c r="G208" s="435"/>
      <c r="H208" s="435"/>
      <c r="I208" s="435"/>
      <c r="J208" s="435"/>
    </row>
    <row r="209" spans="1:15" s="89" customFormat="1" x14ac:dyDescent="0.2">
      <c r="A209" s="123"/>
      <c r="B209" s="328"/>
      <c r="C209" s="270"/>
      <c r="D209" s="401"/>
      <c r="E209" s="398"/>
      <c r="F209" s="328"/>
      <c r="G209" s="436"/>
      <c r="H209" s="436"/>
      <c r="I209" s="436"/>
      <c r="J209" s="436"/>
    </row>
    <row r="210" spans="1:15" x14ac:dyDescent="0.2">
      <c r="A210" s="123"/>
      <c r="B210" s="437" t="s">
        <v>106</v>
      </c>
      <c r="C210" s="260"/>
      <c r="D210" s="442">
        <v>101577000</v>
      </c>
      <c r="E210" s="374">
        <v>110425000</v>
      </c>
      <c r="F210" s="326" t="s">
        <v>56</v>
      </c>
      <c r="G210" s="441" t="s">
        <v>372</v>
      </c>
      <c r="H210" s="441" t="s">
        <v>373</v>
      </c>
      <c r="I210" s="434" t="s">
        <v>56</v>
      </c>
      <c r="J210" s="434"/>
    </row>
    <row r="211" spans="1:15" x14ac:dyDescent="0.2">
      <c r="A211" s="123"/>
      <c r="B211" s="327"/>
      <c r="C211" s="271" t="s">
        <v>339</v>
      </c>
      <c r="D211" s="443"/>
      <c r="E211" s="375"/>
      <c r="F211" s="327"/>
      <c r="G211" s="435"/>
      <c r="H211" s="435"/>
      <c r="I211" s="435"/>
      <c r="J211" s="435"/>
    </row>
    <row r="212" spans="1:15" x14ac:dyDescent="0.2">
      <c r="A212" s="123"/>
      <c r="B212" s="327"/>
      <c r="C212" s="137" t="s">
        <v>257</v>
      </c>
      <c r="D212" s="443"/>
      <c r="E212" s="375"/>
      <c r="F212" s="327"/>
      <c r="G212" s="435"/>
      <c r="H212" s="435"/>
      <c r="I212" s="435"/>
      <c r="J212" s="435"/>
    </row>
    <row r="213" spans="1:15" x14ac:dyDescent="0.2">
      <c r="A213" s="123"/>
      <c r="B213" s="328"/>
      <c r="C213" s="261"/>
      <c r="D213" s="444"/>
      <c r="E213" s="376"/>
      <c r="F213" s="328"/>
      <c r="G213" s="436"/>
      <c r="H213" s="436"/>
      <c r="I213" s="436"/>
      <c r="J213" s="436"/>
    </row>
    <row r="214" spans="1:15" s="89" customFormat="1" x14ac:dyDescent="0.2">
      <c r="A214" s="123"/>
      <c r="B214" s="437" t="s">
        <v>107</v>
      </c>
      <c r="C214" s="259"/>
      <c r="D214" s="442">
        <v>182666000</v>
      </c>
      <c r="E214" s="374">
        <v>227497900</v>
      </c>
      <c r="F214" s="326" t="s">
        <v>56</v>
      </c>
      <c r="G214" s="441" t="s">
        <v>372</v>
      </c>
      <c r="H214" s="441" t="s">
        <v>373</v>
      </c>
      <c r="I214" s="434" t="s">
        <v>56</v>
      </c>
      <c r="J214" s="434"/>
      <c r="K214" s="123"/>
      <c r="L214" s="90"/>
      <c r="M214" s="90"/>
      <c r="N214" s="90"/>
      <c r="O214" s="90"/>
    </row>
    <row r="215" spans="1:15" s="140" customFormat="1" x14ac:dyDescent="0.2">
      <c r="A215" s="123"/>
      <c r="B215" s="327"/>
      <c r="C215" s="271" t="s">
        <v>340</v>
      </c>
      <c r="D215" s="443"/>
      <c r="E215" s="375"/>
      <c r="F215" s="327"/>
      <c r="G215" s="435"/>
      <c r="H215" s="435"/>
      <c r="I215" s="435"/>
      <c r="J215" s="435"/>
      <c r="K215" s="123"/>
      <c r="L215" s="90"/>
      <c r="M215" s="90"/>
      <c r="N215" s="90"/>
      <c r="O215" s="90"/>
    </row>
    <row r="216" spans="1:15" s="123" customFormat="1" x14ac:dyDescent="0.2">
      <c r="B216" s="327"/>
      <c r="C216" s="248" t="s">
        <v>258</v>
      </c>
      <c r="D216" s="443"/>
      <c r="E216" s="375"/>
      <c r="F216" s="327"/>
      <c r="G216" s="435"/>
      <c r="H216" s="435"/>
      <c r="I216" s="435"/>
      <c r="J216" s="435"/>
      <c r="L216" s="90"/>
      <c r="M216" s="90"/>
      <c r="N216" s="90"/>
      <c r="O216" s="90"/>
    </row>
    <row r="217" spans="1:15" s="123" customFormat="1" x14ac:dyDescent="0.2">
      <c r="B217" s="328"/>
      <c r="C217" s="261"/>
      <c r="D217" s="444"/>
      <c r="E217" s="376"/>
      <c r="F217" s="328"/>
      <c r="G217" s="436"/>
      <c r="H217" s="436"/>
      <c r="I217" s="436"/>
      <c r="J217" s="436"/>
      <c r="L217" s="90"/>
      <c r="M217" s="90"/>
      <c r="N217" s="90"/>
      <c r="O217" s="90"/>
    </row>
    <row r="218" spans="1:15" s="89" customFormat="1" x14ac:dyDescent="0.2">
      <c r="A218" s="123"/>
      <c r="B218" s="437" t="s">
        <v>108</v>
      </c>
      <c r="C218" s="259"/>
      <c r="D218" s="442">
        <v>1378813000</v>
      </c>
      <c r="E218" s="374">
        <v>352700500</v>
      </c>
      <c r="F218" s="326" t="s">
        <v>56</v>
      </c>
      <c r="G218" s="441" t="s">
        <v>372</v>
      </c>
      <c r="H218" s="441" t="s">
        <v>373</v>
      </c>
      <c r="I218" s="434" t="s">
        <v>56</v>
      </c>
      <c r="J218" s="434"/>
      <c r="K218" s="123"/>
      <c r="L218" s="90"/>
      <c r="M218" s="90"/>
      <c r="N218" s="90"/>
      <c r="O218" s="90"/>
    </row>
    <row r="219" spans="1:15" s="140" customFormat="1" x14ac:dyDescent="0.2">
      <c r="A219" s="123"/>
      <c r="B219" s="327"/>
      <c r="C219" s="271" t="s">
        <v>341</v>
      </c>
      <c r="D219" s="443"/>
      <c r="E219" s="375"/>
      <c r="F219" s="327"/>
      <c r="G219" s="435"/>
      <c r="H219" s="435"/>
      <c r="I219" s="435"/>
      <c r="J219" s="435"/>
      <c r="K219" s="123"/>
      <c r="L219" s="90"/>
      <c r="M219" s="90"/>
      <c r="N219" s="90"/>
      <c r="O219" s="90"/>
    </row>
    <row r="220" spans="1:15" s="123" customFormat="1" x14ac:dyDescent="0.2">
      <c r="B220" s="327"/>
      <c r="C220" s="248" t="s">
        <v>259</v>
      </c>
      <c r="D220" s="443"/>
      <c r="E220" s="375"/>
      <c r="F220" s="327"/>
      <c r="G220" s="435"/>
      <c r="H220" s="435"/>
      <c r="I220" s="435"/>
      <c r="J220" s="435"/>
      <c r="L220" s="90"/>
      <c r="M220" s="90"/>
      <c r="N220" s="90"/>
      <c r="O220" s="90"/>
    </row>
    <row r="221" spans="1:15" s="123" customFormat="1" ht="13.5" customHeight="1" x14ac:dyDescent="0.2">
      <c r="B221" s="328"/>
      <c r="C221" s="261"/>
      <c r="D221" s="444"/>
      <c r="E221" s="376"/>
      <c r="F221" s="328"/>
      <c r="G221" s="436"/>
      <c r="H221" s="436"/>
      <c r="I221" s="436"/>
      <c r="J221" s="436"/>
      <c r="L221" s="90"/>
      <c r="M221" s="90"/>
      <c r="N221" s="90"/>
      <c r="O221" s="90"/>
    </row>
    <row r="222" spans="1:15" s="123" customFormat="1" ht="13.5" customHeight="1" x14ac:dyDescent="0.2">
      <c r="B222" s="437" t="s">
        <v>109</v>
      </c>
      <c r="C222" s="259"/>
      <c r="D222" s="442">
        <v>353558000</v>
      </c>
      <c r="E222" s="374">
        <v>532377600</v>
      </c>
      <c r="F222" s="326" t="s">
        <v>56</v>
      </c>
      <c r="G222" s="441" t="s">
        <v>372</v>
      </c>
      <c r="H222" s="441" t="s">
        <v>373</v>
      </c>
      <c r="I222" s="434" t="s">
        <v>56</v>
      </c>
      <c r="J222" s="434"/>
      <c r="L222" s="90"/>
      <c r="M222" s="90"/>
      <c r="N222" s="90"/>
      <c r="O222" s="90"/>
    </row>
    <row r="223" spans="1:15" s="89" customFormat="1" x14ac:dyDescent="0.2">
      <c r="A223" s="123"/>
      <c r="B223" s="327"/>
      <c r="C223" s="271" t="s">
        <v>342</v>
      </c>
      <c r="D223" s="443"/>
      <c r="E223" s="375"/>
      <c r="F223" s="327"/>
      <c r="G223" s="435"/>
      <c r="H223" s="435"/>
      <c r="I223" s="435"/>
      <c r="J223" s="435"/>
      <c r="K223" s="123"/>
      <c r="L223" s="90"/>
      <c r="M223" s="90"/>
      <c r="N223" s="90"/>
      <c r="O223" s="90"/>
    </row>
    <row r="224" spans="1:15" ht="25.5" x14ac:dyDescent="0.2">
      <c r="A224" s="123"/>
      <c r="B224" s="327"/>
      <c r="C224" s="248" t="s">
        <v>261</v>
      </c>
      <c r="D224" s="443"/>
      <c r="E224" s="375"/>
      <c r="F224" s="327"/>
      <c r="G224" s="435"/>
      <c r="H224" s="435"/>
      <c r="I224" s="435"/>
      <c r="J224" s="435"/>
    </row>
    <row r="225" spans="1:10" x14ac:dyDescent="0.2">
      <c r="A225" s="123"/>
      <c r="B225" s="328"/>
      <c r="C225" s="260"/>
      <c r="D225" s="444"/>
      <c r="E225" s="376"/>
      <c r="F225" s="328"/>
      <c r="G225" s="436"/>
      <c r="H225" s="436"/>
      <c r="I225" s="436"/>
      <c r="J225" s="436"/>
    </row>
    <row r="226" spans="1:10" s="140" customFormat="1" x14ac:dyDescent="0.2">
      <c r="A226" s="123"/>
      <c r="B226" s="437" t="s">
        <v>110</v>
      </c>
      <c r="C226" s="259"/>
      <c r="D226" s="442">
        <v>83422000</v>
      </c>
      <c r="E226" s="374">
        <v>98552000</v>
      </c>
      <c r="F226" s="326" t="s">
        <v>56</v>
      </c>
      <c r="G226" s="441" t="s">
        <v>372</v>
      </c>
      <c r="H226" s="441" t="s">
        <v>373</v>
      </c>
      <c r="I226" s="434" t="s">
        <v>56</v>
      </c>
      <c r="J226" s="202"/>
    </row>
    <row r="227" spans="1:10" s="123" customFormat="1" x14ac:dyDescent="0.2">
      <c r="B227" s="327"/>
      <c r="C227" s="271" t="s">
        <v>343</v>
      </c>
      <c r="D227" s="443"/>
      <c r="E227" s="375"/>
      <c r="F227" s="327"/>
      <c r="G227" s="435"/>
      <c r="H227" s="435"/>
      <c r="I227" s="435"/>
      <c r="J227" s="203"/>
    </row>
    <row r="228" spans="1:10" s="123" customFormat="1" ht="25.5" x14ac:dyDescent="0.2">
      <c r="B228" s="327"/>
      <c r="C228" s="260" t="s">
        <v>264</v>
      </c>
      <c r="D228" s="443"/>
      <c r="E228" s="375"/>
      <c r="F228" s="327"/>
      <c r="G228" s="435"/>
      <c r="H228" s="435"/>
      <c r="I228" s="435"/>
      <c r="J228" s="203"/>
    </row>
    <row r="229" spans="1:10" s="89" customFormat="1" x14ac:dyDescent="0.2">
      <c r="A229" s="123"/>
      <c r="B229" s="328"/>
      <c r="C229" s="261"/>
      <c r="D229" s="444"/>
      <c r="E229" s="376"/>
      <c r="F229" s="328"/>
      <c r="G229" s="436"/>
      <c r="H229" s="436"/>
      <c r="I229" s="436"/>
      <c r="J229" s="204"/>
    </row>
    <row r="230" spans="1:10" s="140" customFormat="1" x14ac:dyDescent="0.2">
      <c r="A230" s="123"/>
      <c r="B230" s="437" t="s">
        <v>111</v>
      </c>
      <c r="C230" s="259"/>
      <c r="D230" s="442">
        <v>212841000</v>
      </c>
      <c r="E230" s="374">
        <v>338727000</v>
      </c>
      <c r="F230" s="326" t="s">
        <v>56</v>
      </c>
      <c r="G230" s="441" t="s">
        <v>372</v>
      </c>
      <c r="H230" s="441" t="s">
        <v>373</v>
      </c>
      <c r="I230" s="434" t="s">
        <v>56</v>
      </c>
      <c r="J230" s="202"/>
    </row>
    <row r="231" spans="1:10" s="123" customFormat="1" x14ac:dyDescent="0.2">
      <c r="B231" s="327"/>
      <c r="C231" s="271" t="s">
        <v>344</v>
      </c>
      <c r="D231" s="443"/>
      <c r="E231" s="375"/>
      <c r="F231" s="327"/>
      <c r="G231" s="435"/>
      <c r="H231" s="435"/>
      <c r="I231" s="435"/>
      <c r="J231" s="203"/>
    </row>
    <row r="232" spans="1:10" s="123" customFormat="1" ht="25.5" x14ac:dyDescent="0.2">
      <c r="B232" s="327"/>
      <c r="C232" s="263" t="s">
        <v>289</v>
      </c>
      <c r="D232" s="443"/>
      <c r="E232" s="375"/>
      <c r="F232" s="327"/>
      <c r="G232" s="435"/>
      <c r="H232" s="435"/>
      <c r="I232" s="435"/>
      <c r="J232" s="203"/>
    </row>
    <row r="233" spans="1:10" s="89" customFormat="1" x14ac:dyDescent="0.2">
      <c r="A233" s="123"/>
      <c r="B233" s="328"/>
      <c r="C233" s="261"/>
      <c r="D233" s="444"/>
      <c r="E233" s="376"/>
      <c r="F233" s="328"/>
      <c r="G233" s="436"/>
      <c r="H233" s="436"/>
      <c r="I233" s="436"/>
      <c r="J233" s="204"/>
    </row>
    <row r="234" spans="1:10" s="140" customFormat="1" x14ac:dyDescent="0.2">
      <c r="A234" s="123"/>
      <c r="B234" s="437" t="s">
        <v>112</v>
      </c>
      <c r="C234" s="259"/>
      <c r="D234" s="442">
        <v>377830000</v>
      </c>
      <c r="E234" s="374">
        <v>433811000</v>
      </c>
      <c r="F234" s="326" t="s">
        <v>56</v>
      </c>
      <c r="G234" s="441" t="s">
        <v>372</v>
      </c>
      <c r="H234" s="441" t="s">
        <v>373</v>
      </c>
      <c r="I234" s="434" t="s">
        <v>56</v>
      </c>
      <c r="J234" s="202"/>
    </row>
    <row r="235" spans="1:10" s="123" customFormat="1" x14ac:dyDescent="0.2">
      <c r="B235" s="327"/>
      <c r="C235" s="263" t="s">
        <v>345</v>
      </c>
      <c r="D235" s="443"/>
      <c r="E235" s="375"/>
      <c r="F235" s="327"/>
      <c r="G235" s="435"/>
      <c r="H235" s="435"/>
      <c r="I235" s="435"/>
      <c r="J235" s="203"/>
    </row>
    <row r="236" spans="1:10" s="123" customFormat="1" x14ac:dyDescent="0.2">
      <c r="B236" s="327"/>
      <c r="C236" s="263" t="s">
        <v>357</v>
      </c>
      <c r="D236" s="443"/>
      <c r="E236" s="375"/>
      <c r="F236" s="327"/>
      <c r="G236" s="435"/>
      <c r="H236" s="435"/>
      <c r="I236" s="435"/>
      <c r="J236" s="203"/>
    </row>
    <row r="237" spans="1:10" s="89" customFormat="1" x14ac:dyDescent="0.2">
      <c r="A237" s="123"/>
      <c r="B237" s="328"/>
      <c r="C237" s="261"/>
      <c r="D237" s="444"/>
      <c r="E237" s="376"/>
      <c r="F237" s="328"/>
      <c r="G237" s="436"/>
      <c r="H237" s="436"/>
      <c r="I237" s="436"/>
      <c r="J237" s="204"/>
    </row>
    <row r="238" spans="1:10" s="123" customFormat="1" x14ac:dyDescent="0.2">
      <c r="B238" s="437" t="s">
        <v>113</v>
      </c>
      <c r="C238" s="259"/>
      <c r="D238" s="442">
        <v>0</v>
      </c>
      <c r="E238" s="442">
        <v>100000000</v>
      </c>
      <c r="F238" s="326" t="s">
        <v>56</v>
      </c>
      <c r="G238" s="441" t="s">
        <v>383</v>
      </c>
      <c r="H238" s="441" t="s">
        <v>373</v>
      </c>
      <c r="I238" s="434" t="s">
        <v>56</v>
      </c>
      <c r="J238" s="308"/>
    </row>
    <row r="239" spans="1:10" s="123" customFormat="1" x14ac:dyDescent="0.2">
      <c r="B239" s="327"/>
      <c r="C239" s="263" t="s">
        <v>379</v>
      </c>
      <c r="D239" s="443"/>
      <c r="E239" s="443"/>
      <c r="F239" s="327"/>
      <c r="G239" s="435"/>
      <c r="H239" s="435"/>
      <c r="I239" s="435"/>
      <c r="J239" s="308"/>
    </row>
    <row r="240" spans="1:10" s="123" customFormat="1" ht="25.5" x14ac:dyDescent="0.2">
      <c r="B240" s="327"/>
      <c r="C240" s="263" t="s">
        <v>382</v>
      </c>
      <c r="D240" s="443"/>
      <c r="E240" s="443"/>
      <c r="F240" s="327"/>
      <c r="G240" s="435"/>
      <c r="H240" s="435"/>
      <c r="I240" s="435"/>
      <c r="J240" s="308"/>
    </row>
    <row r="241" spans="1:10" s="123" customFormat="1" x14ac:dyDescent="0.2">
      <c r="B241" s="328"/>
      <c r="C241" s="261"/>
      <c r="D241" s="444"/>
      <c r="E241" s="444"/>
      <c r="F241" s="328"/>
      <c r="G241" s="436"/>
      <c r="H241" s="436"/>
      <c r="I241" s="436"/>
      <c r="J241" s="308"/>
    </row>
    <row r="242" spans="1:10" s="140" customFormat="1" x14ac:dyDescent="0.2">
      <c r="A242" s="123"/>
      <c r="B242" s="437" t="s">
        <v>114</v>
      </c>
      <c r="C242" s="259"/>
      <c r="D242" s="442">
        <v>70000000</v>
      </c>
      <c r="E242" s="374">
        <v>90000000</v>
      </c>
      <c r="F242" s="326" t="s">
        <v>56</v>
      </c>
      <c r="G242" s="441" t="s">
        <v>372</v>
      </c>
      <c r="H242" s="441" t="s">
        <v>373</v>
      </c>
      <c r="I242" s="434" t="s">
        <v>56</v>
      </c>
      <c r="J242" s="202"/>
    </row>
    <row r="243" spans="1:10" s="123" customFormat="1" x14ac:dyDescent="0.2">
      <c r="B243" s="327"/>
      <c r="C243" s="263" t="s">
        <v>346</v>
      </c>
      <c r="D243" s="443"/>
      <c r="E243" s="375"/>
      <c r="F243" s="327"/>
      <c r="G243" s="435"/>
      <c r="H243" s="435"/>
      <c r="I243" s="435"/>
      <c r="J243" s="203"/>
    </row>
    <row r="244" spans="1:10" s="123" customFormat="1" x14ac:dyDescent="0.2">
      <c r="B244" s="327"/>
      <c r="C244" s="260" t="s">
        <v>269</v>
      </c>
      <c r="D244" s="443"/>
      <c r="E244" s="375"/>
      <c r="F244" s="327"/>
      <c r="G244" s="435"/>
      <c r="H244" s="435"/>
      <c r="I244" s="435"/>
      <c r="J244" s="203"/>
    </row>
    <row r="245" spans="1:10" s="89" customFormat="1" x14ac:dyDescent="0.2">
      <c r="A245" s="123"/>
      <c r="B245" s="328"/>
      <c r="C245" s="261"/>
      <c r="D245" s="444"/>
      <c r="E245" s="376"/>
      <c r="F245" s="328"/>
      <c r="G245" s="436"/>
      <c r="H245" s="436"/>
      <c r="I245" s="436"/>
      <c r="J245" s="204"/>
    </row>
    <row r="246" spans="1:10" s="140" customFormat="1" x14ac:dyDescent="0.2">
      <c r="A246" s="123"/>
      <c r="B246" s="437" t="s">
        <v>115</v>
      </c>
      <c r="C246" s="259"/>
      <c r="D246" s="442">
        <v>1266900000</v>
      </c>
      <c r="E246" s="374">
        <v>1552175000</v>
      </c>
      <c r="F246" s="326" t="s">
        <v>56</v>
      </c>
      <c r="G246" s="441" t="s">
        <v>372</v>
      </c>
      <c r="H246" s="441" t="s">
        <v>373</v>
      </c>
      <c r="I246" s="434" t="s">
        <v>56</v>
      </c>
      <c r="J246" s="202"/>
    </row>
    <row r="247" spans="1:10" s="123" customFormat="1" x14ac:dyDescent="0.2">
      <c r="B247" s="327"/>
      <c r="C247" s="263" t="s">
        <v>347</v>
      </c>
      <c r="D247" s="443"/>
      <c r="E247" s="375"/>
      <c r="F247" s="327"/>
      <c r="G247" s="435"/>
      <c r="H247" s="435"/>
      <c r="I247" s="435"/>
      <c r="J247" s="203"/>
    </row>
    <row r="248" spans="1:10" s="123" customFormat="1" ht="38.25" x14ac:dyDescent="0.2">
      <c r="B248" s="327"/>
      <c r="C248" s="260" t="s">
        <v>270</v>
      </c>
      <c r="D248" s="443"/>
      <c r="E248" s="375"/>
      <c r="F248" s="327"/>
      <c r="G248" s="435"/>
      <c r="H248" s="435"/>
      <c r="I248" s="435"/>
      <c r="J248" s="203"/>
    </row>
    <row r="249" spans="1:10" s="89" customFormat="1" x14ac:dyDescent="0.2">
      <c r="A249" s="123"/>
      <c r="B249" s="328"/>
      <c r="C249" s="261"/>
      <c r="D249" s="444"/>
      <c r="E249" s="376"/>
      <c r="F249" s="328"/>
      <c r="G249" s="436"/>
      <c r="H249" s="436"/>
      <c r="I249" s="436"/>
      <c r="J249" s="204"/>
    </row>
    <row r="250" spans="1:10" s="140" customFormat="1" x14ac:dyDescent="0.2">
      <c r="A250" s="123"/>
      <c r="B250" s="437" t="s">
        <v>116</v>
      </c>
      <c r="C250" s="259"/>
      <c r="D250" s="442">
        <v>1338300000</v>
      </c>
      <c r="E250" s="374">
        <v>1482004000</v>
      </c>
      <c r="F250" s="326" t="s">
        <v>56</v>
      </c>
      <c r="G250" s="441" t="s">
        <v>372</v>
      </c>
      <c r="H250" s="441" t="s">
        <v>373</v>
      </c>
      <c r="I250" s="434" t="s">
        <v>56</v>
      </c>
      <c r="J250" s="202"/>
    </row>
    <row r="251" spans="1:10" s="123" customFormat="1" x14ac:dyDescent="0.2">
      <c r="B251" s="327"/>
      <c r="C251" s="263" t="s">
        <v>348</v>
      </c>
      <c r="D251" s="443"/>
      <c r="E251" s="375"/>
      <c r="F251" s="327"/>
      <c r="G251" s="435"/>
      <c r="H251" s="435"/>
      <c r="I251" s="435"/>
      <c r="J251" s="203"/>
    </row>
    <row r="252" spans="1:10" s="123" customFormat="1" x14ac:dyDescent="0.2">
      <c r="B252" s="327"/>
      <c r="C252" s="260" t="s">
        <v>273</v>
      </c>
      <c r="D252" s="443"/>
      <c r="E252" s="375"/>
      <c r="F252" s="327"/>
      <c r="G252" s="435"/>
      <c r="H252" s="435"/>
      <c r="I252" s="435"/>
      <c r="J252" s="203"/>
    </row>
    <row r="253" spans="1:10" s="89" customFormat="1" x14ac:dyDescent="0.2">
      <c r="A253" s="123"/>
      <c r="B253" s="328"/>
      <c r="C253" s="261"/>
      <c r="D253" s="444"/>
      <c r="E253" s="376"/>
      <c r="F253" s="328"/>
      <c r="G253" s="436"/>
      <c r="H253" s="436"/>
      <c r="I253" s="436"/>
      <c r="J253" s="204"/>
    </row>
    <row r="254" spans="1:10" s="140" customFormat="1" x14ac:dyDescent="0.2">
      <c r="A254" s="123"/>
      <c r="B254" s="437" t="s">
        <v>117</v>
      </c>
      <c r="C254" s="259"/>
      <c r="D254" s="442">
        <v>125000000</v>
      </c>
      <c r="E254" s="374">
        <v>90684000</v>
      </c>
      <c r="F254" s="326" t="s">
        <v>56</v>
      </c>
      <c r="G254" s="441" t="s">
        <v>372</v>
      </c>
      <c r="H254" s="441" t="s">
        <v>373</v>
      </c>
      <c r="I254" s="434" t="s">
        <v>56</v>
      </c>
      <c r="J254" s="202"/>
    </row>
    <row r="255" spans="1:10" s="123" customFormat="1" x14ac:dyDescent="0.2">
      <c r="B255" s="327"/>
      <c r="C255" s="263" t="s">
        <v>349</v>
      </c>
      <c r="D255" s="443"/>
      <c r="E255" s="375"/>
      <c r="F255" s="327"/>
      <c r="G255" s="435"/>
      <c r="H255" s="435"/>
      <c r="I255" s="435"/>
      <c r="J255" s="203"/>
    </row>
    <row r="256" spans="1:10" s="123" customFormat="1" x14ac:dyDescent="0.2">
      <c r="B256" s="327"/>
      <c r="C256" s="260" t="s">
        <v>274</v>
      </c>
      <c r="D256" s="443"/>
      <c r="E256" s="375"/>
      <c r="F256" s="327"/>
      <c r="G256" s="435"/>
      <c r="H256" s="435"/>
      <c r="I256" s="435"/>
      <c r="J256" s="203"/>
    </row>
    <row r="257" spans="1:16" s="89" customFormat="1" x14ac:dyDescent="0.2">
      <c r="A257" s="123"/>
      <c r="B257" s="328"/>
      <c r="C257" s="261"/>
      <c r="D257" s="444"/>
      <c r="E257" s="376"/>
      <c r="F257" s="328"/>
      <c r="G257" s="436"/>
      <c r="H257" s="436"/>
      <c r="I257" s="436"/>
      <c r="J257" s="204"/>
    </row>
    <row r="258" spans="1:16" s="123" customFormat="1" x14ac:dyDescent="0.2">
      <c r="B258" s="437" t="s">
        <v>118</v>
      </c>
      <c r="C258" s="297"/>
      <c r="D258" s="442">
        <v>1297250000</v>
      </c>
      <c r="E258" s="374">
        <v>1575611200</v>
      </c>
      <c r="F258" s="326" t="s">
        <v>56</v>
      </c>
      <c r="G258" s="441" t="s">
        <v>372</v>
      </c>
      <c r="H258" s="441" t="s">
        <v>373</v>
      </c>
      <c r="I258" s="434" t="s">
        <v>56</v>
      </c>
      <c r="J258" s="203"/>
    </row>
    <row r="259" spans="1:16" s="123" customFormat="1" x14ac:dyDescent="0.2">
      <c r="B259" s="327"/>
      <c r="C259" s="300" t="s">
        <v>350</v>
      </c>
      <c r="D259" s="443"/>
      <c r="E259" s="375"/>
      <c r="F259" s="327"/>
      <c r="G259" s="435"/>
      <c r="H259" s="435"/>
      <c r="I259" s="435"/>
      <c r="J259" s="203"/>
    </row>
    <row r="260" spans="1:16" s="123" customFormat="1" x14ac:dyDescent="0.2">
      <c r="B260" s="327"/>
      <c r="C260" s="257" t="s">
        <v>275</v>
      </c>
      <c r="D260" s="443"/>
      <c r="E260" s="375"/>
      <c r="F260" s="327"/>
      <c r="G260" s="435"/>
      <c r="H260" s="435"/>
      <c r="I260" s="435"/>
      <c r="J260" s="203"/>
    </row>
    <row r="261" spans="1:16" s="123" customFormat="1" x14ac:dyDescent="0.2">
      <c r="B261" s="328"/>
      <c r="C261" s="258"/>
      <c r="D261" s="444"/>
      <c r="E261" s="376"/>
      <c r="F261" s="328"/>
      <c r="G261" s="436"/>
      <c r="H261" s="436"/>
      <c r="I261" s="436"/>
      <c r="J261" s="304"/>
    </row>
    <row r="262" spans="1:16" s="140" customFormat="1" x14ac:dyDescent="0.2">
      <c r="A262" s="123"/>
      <c r="B262" s="437" t="s">
        <v>119</v>
      </c>
      <c r="C262" s="259"/>
      <c r="D262" s="442">
        <v>20000000</v>
      </c>
      <c r="E262" s="374">
        <v>15000000</v>
      </c>
      <c r="F262" s="326" t="s">
        <v>56</v>
      </c>
      <c r="G262" s="441" t="s">
        <v>372</v>
      </c>
      <c r="H262" s="441" t="s">
        <v>373</v>
      </c>
      <c r="I262" s="434" t="s">
        <v>56</v>
      </c>
      <c r="J262" s="202"/>
    </row>
    <row r="263" spans="1:16" s="123" customFormat="1" x14ac:dyDescent="0.2">
      <c r="B263" s="327"/>
      <c r="C263" s="263" t="s">
        <v>351</v>
      </c>
      <c r="D263" s="443"/>
      <c r="E263" s="375"/>
      <c r="F263" s="327"/>
      <c r="G263" s="435"/>
      <c r="H263" s="435"/>
      <c r="I263" s="435"/>
      <c r="J263" s="203"/>
    </row>
    <row r="264" spans="1:16" s="123" customFormat="1" x14ac:dyDescent="0.2">
      <c r="B264" s="327"/>
      <c r="C264" s="260" t="s">
        <v>276</v>
      </c>
      <c r="D264" s="443"/>
      <c r="E264" s="375"/>
      <c r="F264" s="327"/>
      <c r="G264" s="435"/>
      <c r="H264" s="435"/>
      <c r="I264" s="435"/>
      <c r="J264" s="203"/>
    </row>
    <row r="265" spans="1:16" s="89" customFormat="1" x14ac:dyDescent="0.2">
      <c r="A265" s="123"/>
      <c r="B265" s="328"/>
      <c r="C265" s="261"/>
      <c r="D265" s="444"/>
      <c r="E265" s="376"/>
      <c r="F265" s="328"/>
      <c r="G265" s="436"/>
      <c r="H265" s="436"/>
      <c r="I265" s="436"/>
      <c r="J265" s="204"/>
    </row>
    <row r="266" spans="1:16" x14ac:dyDescent="0.2">
      <c r="A266" s="123"/>
      <c r="B266" s="437" t="s">
        <v>385</v>
      </c>
      <c r="C266" s="260"/>
      <c r="D266" s="442">
        <v>731348000</v>
      </c>
      <c r="E266" s="374">
        <v>722302800</v>
      </c>
      <c r="F266" s="326" t="s">
        <v>56</v>
      </c>
      <c r="G266" s="441" t="s">
        <v>372</v>
      </c>
      <c r="H266" s="441" t="s">
        <v>373</v>
      </c>
      <c r="I266" s="434" t="s">
        <v>56</v>
      </c>
      <c r="J266" s="448"/>
    </row>
    <row r="267" spans="1:16" x14ac:dyDescent="0.2">
      <c r="A267" s="123"/>
      <c r="B267" s="327"/>
      <c r="C267" s="263" t="s">
        <v>352</v>
      </c>
      <c r="D267" s="443"/>
      <c r="E267" s="375"/>
      <c r="F267" s="327"/>
      <c r="G267" s="435"/>
      <c r="H267" s="435"/>
      <c r="I267" s="435"/>
      <c r="J267" s="449"/>
    </row>
    <row r="268" spans="1:16" x14ac:dyDescent="0.2">
      <c r="A268" s="123"/>
      <c r="B268" s="327"/>
      <c r="C268" s="260" t="s">
        <v>277</v>
      </c>
      <c r="D268" s="443"/>
      <c r="E268" s="375"/>
      <c r="F268" s="327"/>
      <c r="G268" s="435"/>
      <c r="H268" s="435"/>
      <c r="I268" s="435"/>
      <c r="J268" s="449"/>
    </row>
    <row r="269" spans="1:16" x14ac:dyDescent="0.2">
      <c r="A269" s="123"/>
      <c r="B269" s="328"/>
      <c r="C269" s="261"/>
      <c r="D269" s="444"/>
      <c r="E269" s="376"/>
      <c r="F269" s="328"/>
      <c r="G269" s="436"/>
      <c r="H269" s="436"/>
      <c r="I269" s="436"/>
      <c r="J269" s="450"/>
    </row>
    <row r="270" spans="1:16" ht="15" customHeight="1" x14ac:dyDescent="0.2">
      <c r="B270" s="429" t="s">
        <v>120</v>
      </c>
      <c r="C270" s="430"/>
      <c r="D270" s="142">
        <f>SUM(D14:D269)</f>
        <v>439896767667</v>
      </c>
      <c r="E270" s="142">
        <f>SUM(E14:E269)</f>
        <v>460962826570</v>
      </c>
      <c r="F270" s="142"/>
      <c r="G270" s="142"/>
      <c r="H270" s="142"/>
      <c r="I270" s="142"/>
      <c r="J270" s="142"/>
      <c r="K270" s="135"/>
    </row>
    <row r="271" spans="1:16" x14ac:dyDescent="0.2">
      <c r="B271" s="143"/>
      <c r="C271" s="273"/>
      <c r="D271" s="128"/>
      <c r="E271" s="128"/>
      <c r="F271" s="128"/>
      <c r="G271" s="128"/>
      <c r="H271" s="128"/>
      <c r="I271" s="128"/>
      <c r="J271" s="128"/>
      <c r="K271" s="135"/>
    </row>
    <row r="272" spans="1:16" ht="14.25" x14ac:dyDescent="0.2">
      <c r="H272" s="325" t="s">
        <v>388</v>
      </c>
      <c r="I272" s="325"/>
      <c r="J272" s="325"/>
      <c r="K272" s="205"/>
      <c r="L272" s="205"/>
      <c r="M272" s="205"/>
      <c r="N272" s="205"/>
      <c r="O272" s="205"/>
      <c r="P272" s="144"/>
    </row>
    <row r="273" spans="6:16" ht="14.25" x14ac:dyDescent="0.2">
      <c r="G273" s="145"/>
      <c r="H273" s="325" t="s">
        <v>34</v>
      </c>
      <c r="I273" s="325"/>
      <c r="J273" s="325"/>
      <c r="K273" s="205"/>
      <c r="L273" s="205"/>
      <c r="M273" s="205"/>
      <c r="N273" s="205"/>
      <c r="O273" s="205"/>
      <c r="P273" s="144"/>
    </row>
    <row r="274" spans="6:16" ht="14.25" x14ac:dyDescent="0.2">
      <c r="H274" s="201" t="s">
        <v>36</v>
      </c>
      <c r="I274" s="201"/>
      <c r="J274" s="201"/>
      <c r="K274" s="205"/>
      <c r="L274" s="205"/>
      <c r="M274" s="205"/>
      <c r="N274" s="205"/>
      <c r="O274" s="205"/>
      <c r="P274" s="136"/>
    </row>
    <row r="275" spans="6:16" ht="14.25" x14ac:dyDescent="0.2">
      <c r="H275" s="201"/>
      <c r="I275" s="201"/>
      <c r="J275" s="201"/>
      <c r="K275" s="205"/>
      <c r="L275" s="205"/>
      <c r="M275" s="205"/>
      <c r="N275" s="205"/>
      <c r="O275" s="205"/>
    </row>
    <row r="276" spans="6:16" ht="14.25" x14ac:dyDescent="0.2">
      <c r="H276" s="201"/>
      <c r="I276" s="201"/>
      <c r="J276" s="201"/>
      <c r="K276" s="205"/>
      <c r="L276" s="205"/>
      <c r="M276" s="205"/>
      <c r="N276" s="205"/>
      <c r="O276" s="205"/>
    </row>
    <row r="277" spans="6:16" ht="14.25" x14ac:dyDescent="0.2">
      <c r="H277" s="201"/>
      <c r="I277" s="201"/>
      <c r="J277" s="201"/>
      <c r="K277" s="205"/>
      <c r="L277" s="205"/>
      <c r="M277" s="205"/>
      <c r="N277" s="205"/>
      <c r="O277" s="205"/>
    </row>
    <row r="278" spans="6:16" ht="14.25" x14ac:dyDescent="0.2">
      <c r="H278" s="201"/>
      <c r="I278" s="201"/>
      <c r="J278" s="201"/>
      <c r="K278" s="205"/>
      <c r="L278" s="205"/>
      <c r="M278" s="205"/>
      <c r="N278" s="205"/>
      <c r="O278" s="205"/>
    </row>
    <row r="279" spans="6:16" ht="14.25" x14ac:dyDescent="0.2">
      <c r="H279" s="324" t="s">
        <v>149</v>
      </c>
      <c r="I279" s="324"/>
      <c r="J279" s="324"/>
      <c r="K279" s="324"/>
      <c r="L279" s="324"/>
      <c r="M279" s="324"/>
      <c r="N279" s="324"/>
      <c r="O279" s="324"/>
    </row>
    <row r="280" spans="6:16" ht="14.25" x14ac:dyDescent="0.2">
      <c r="H280" s="324" t="s">
        <v>150</v>
      </c>
      <c r="I280" s="324"/>
      <c r="J280" s="324"/>
      <c r="K280" s="324"/>
      <c r="L280" s="324"/>
      <c r="M280" s="324"/>
      <c r="N280" s="324"/>
      <c r="O280" s="324"/>
    </row>
    <row r="281" spans="6:16" ht="14.25" x14ac:dyDescent="0.2">
      <c r="H281" s="324" t="s">
        <v>151</v>
      </c>
      <c r="I281" s="324"/>
      <c r="J281" s="324"/>
      <c r="K281" s="324"/>
      <c r="L281" s="324"/>
      <c r="M281" s="324"/>
      <c r="N281" s="324"/>
      <c r="O281" s="324"/>
    </row>
    <row r="282" spans="6:16" x14ac:dyDescent="0.2">
      <c r="F282" s="37"/>
      <c r="G282" s="37"/>
      <c r="J282" s="123"/>
      <c r="K282" s="123"/>
    </row>
    <row r="283" spans="6:16" x14ac:dyDescent="0.2">
      <c r="F283" s="37"/>
      <c r="G283" s="37"/>
      <c r="J283" s="123"/>
    </row>
    <row r="284" spans="6:16" x14ac:dyDescent="0.2">
      <c r="F284" s="37"/>
      <c r="G284" s="37"/>
      <c r="J284" s="123"/>
    </row>
    <row r="285" spans="6:16" x14ac:dyDescent="0.2">
      <c r="J285" s="123"/>
    </row>
    <row r="286" spans="6:16" x14ac:dyDescent="0.2">
      <c r="J286" s="123"/>
    </row>
    <row r="287" spans="6:16" x14ac:dyDescent="0.2">
      <c r="J287" s="123"/>
    </row>
    <row r="288" spans="6:16" x14ac:dyDescent="0.2">
      <c r="J288" s="123"/>
    </row>
    <row r="289" spans="10:10" x14ac:dyDescent="0.2">
      <c r="J289" s="123"/>
    </row>
    <row r="290" spans="10:10" x14ac:dyDescent="0.2">
      <c r="J290" s="123"/>
    </row>
    <row r="291" spans="10:10" x14ac:dyDescent="0.2">
      <c r="J291" s="123"/>
    </row>
    <row r="292" spans="10:10" x14ac:dyDescent="0.2">
      <c r="J292" s="123"/>
    </row>
    <row r="293" spans="10:10" x14ac:dyDescent="0.2">
      <c r="J293" s="123"/>
    </row>
    <row r="294" spans="10:10" x14ac:dyDescent="0.2">
      <c r="J294" s="123"/>
    </row>
    <row r="295" spans="10:10" x14ac:dyDescent="0.2">
      <c r="J295" s="123"/>
    </row>
    <row r="296" spans="10:10" x14ac:dyDescent="0.2">
      <c r="J296" s="123"/>
    </row>
    <row r="297" spans="10:10" x14ac:dyDescent="0.2">
      <c r="J297" s="123"/>
    </row>
    <row r="298" spans="10:10" x14ac:dyDescent="0.2">
      <c r="J298" s="123"/>
    </row>
    <row r="299" spans="10:10" x14ac:dyDescent="0.2">
      <c r="J299" s="123"/>
    </row>
    <row r="300" spans="10:10" x14ac:dyDescent="0.2">
      <c r="J300" s="123"/>
    </row>
    <row r="301" spans="10:10" x14ac:dyDescent="0.2">
      <c r="J301" s="123"/>
    </row>
    <row r="302" spans="10:10" x14ac:dyDescent="0.2">
      <c r="J302" s="123"/>
    </row>
    <row r="303" spans="10:10" x14ac:dyDescent="0.2">
      <c r="J303" s="123"/>
    </row>
    <row r="304" spans="10:10" x14ac:dyDescent="0.2">
      <c r="J304" s="123"/>
    </row>
    <row r="305" spans="10:10" x14ac:dyDescent="0.2">
      <c r="J305" s="123"/>
    </row>
    <row r="306" spans="10:10" x14ac:dyDescent="0.2">
      <c r="J306" s="123"/>
    </row>
    <row r="307" spans="10:10" x14ac:dyDescent="0.2">
      <c r="J307" s="123"/>
    </row>
    <row r="308" spans="10:10" x14ac:dyDescent="0.2">
      <c r="J308" s="123"/>
    </row>
    <row r="309" spans="10:10" x14ac:dyDescent="0.2">
      <c r="J309" s="123"/>
    </row>
    <row r="310" spans="10:10" x14ac:dyDescent="0.2">
      <c r="J310" s="123"/>
    </row>
    <row r="311" spans="10:10" x14ac:dyDescent="0.2">
      <c r="J311" s="123"/>
    </row>
    <row r="312" spans="10:10" x14ac:dyDescent="0.2">
      <c r="J312" s="123"/>
    </row>
    <row r="313" spans="10:10" x14ac:dyDescent="0.2">
      <c r="J313" s="123"/>
    </row>
    <row r="314" spans="10:10" x14ac:dyDescent="0.2">
      <c r="J314" s="123"/>
    </row>
    <row r="315" spans="10:10" x14ac:dyDescent="0.2">
      <c r="J315" s="123"/>
    </row>
    <row r="316" spans="10:10" x14ac:dyDescent="0.2">
      <c r="J316" s="123"/>
    </row>
    <row r="317" spans="10:10" x14ac:dyDescent="0.2">
      <c r="J317" s="123"/>
    </row>
    <row r="318" spans="10:10" x14ac:dyDescent="0.2">
      <c r="J318" s="123"/>
    </row>
    <row r="319" spans="10:10" x14ac:dyDescent="0.2">
      <c r="J319" s="123"/>
    </row>
    <row r="320" spans="10:10" x14ac:dyDescent="0.2">
      <c r="J320" s="123"/>
    </row>
    <row r="321" spans="10:10" x14ac:dyDescent="0.2">
      <c r="J321" s="123"/>
    </row>
    <row r="322" spans="10:10" x14ac:dyDescent="0.2">
      <c r="J322" s="123"/>
    </row>
    <row r="323" spans="10:10" x14ac:dyDescent="0.2">
      <c r="J323" s="123"/>
    </row>
    <row r="324" spans="10:10" x14ac:dyDescent="0.2">
      <c r="J324" s="123"/>
    </row>
    <row r="325" spans="10:10" x14ac:dyDescent="0.2">
      <c r="J325" s="123"/>
    </row>
    <row r="326" spans="10:10" x14ac:dyDescent="0.2">
      <c r="J326" s="123"/>
    </row>
    <row r="327" spans="10:10" x14ac:dyDescent="0.2">
      <c r="J327" s="123"/>
    </row>
    <row r="328" spans="10:10" x14ac:dyDescent="0.2">
      <c r="J328" s="123"/>
    </row>
    <row r="329" spans="10:10" x14ac:dyDescent="0.2">
      <c r="J329" s="123"/>
    </row>
    <row r="330" spans="10:10" x14ac:dyDescent="0.2">
      <c r="J330" s="123"/>
    </row>
    <row r="331" spans="10:10" x14ac:dyDescent="0.2">
      <c r="J331" s="123"/>
    </row>
    <row r="332" spans="10:10" x14ac:dyDescent="0.2">
      <c r="J332" s="123"/>
    </row>
    <row r="333" spans="10:10" x14ac:dyDescent="0.2">
      <c r="J333" s="123"/>
    </row>
    <row r="334" spans="10:10" x14ac:dyDescent="0.2">
      <c r="J334" s="123"/>
    </row>
    <row r="335" spans="10:10" x14ac:dyDescent="0.2">
      <c r="J335" s="123"/>
    </row>
    <row r="336" spans="10:10" x14ac:dyDescent="0.2">
      <c r="J336" s="123"/>
    </row>
    <row r="337" spans="10:10" x14ac:dyDescent="0.2">
      <c r="J337" s="123"/>
    </row>
    <row r="338" spans="10:10" x14ac:dyDescent="0.2">
      <c r="J338" s="123"/>
    </row>
    <row r="339" spans="10:10" x14ac:dyDescent="0.2">
      <c r="J339" s="123"/>
    </row>
    <row r="340" spans="10:10" x14ac:dyDescent="0.2">
      <c r="J340" s="123"/>
    </row>
    <row r="341" spans="10:10" x14ac:dyDescent="0.2">
      <c r="J341" s="123"/>
    </row>
    <row r="342" spans="10:10" x14ac:dyDescent="0.2">
      <c r="J342" s="123"/>
    </row>
    <row r="343" spans="10:10" x14ac:dyDescent="0.2">
      <c r="J343" s="123"/>
    </row>
    <row r="344" spans="10:10" x14ac:dyDescent="0.2">
      <c r="J344" s="123"/>
    </row>
    <row r="345" spans="10:10" x14ac:dyDescent="0.2">
      <c r="J345" s="123"/>
    </row>
    <row r="346" spans="10:10" x14ac:dyDescent="0.2">
      <c r="J346" s="123"/>
    </row>
    <row r="347" spans="10:10" x14ac:dyDescent="0.2">
      <c r="J347" s="123"/>
    </row>
    <row r="348" spans="10:10" x14ac:dyDescent="0.2">
      <c r="J348" s="123"/>
    </row>
    <row r="349" spans="10:10" x14ac:dyDescent="0.2">
      <c r="J349" s="123"/>
    </row>
    <row r="350" spans="10:10" x14ac:dyDescent="0.2">
      <c r="J350" s="123"/>
    </row>
    <row r="351" spans="10:10" x14ac:dyDescent="0.2">
      <c r="J351" s="123"/>
    </row>
    <row r="352" spans="10:10" x14ac:dyDescent="0.2">
      <c r="J352" s="123"/>
    </row>
    <row r="353" spans="10:10" x14ac:dyDescent="0.2">
      <c r="J353" s="123"/>
    </row>
    <row r="354" spans="10:10" x14ac:dyDescent="0.2">
      <c r="J354" s="123"/>
    </row>
    <row r="355" spans="10:10" x14ac:dyDescent="0.2">
      <c r="J355" s="123"/>
    </row>
    <row r="356" spans="10:10" x14ac:dyDescent="0.2">
      <c r="J356" s="123"/>
    </row>
    <row r="357" spans="10:10" x14ac:dyDescent="0.2">
      <c r="J357" s="123"/>
    </row>
    <row r="358" spans="10:10" x14ac:dyDescent="0.2">
      <c r="J358" s="123"/>
    </row>
    <row r="359" spans="10:10" x14ac:dyDescent="0.2">
      <c r="J359" s="123"/>
    </row>
    <row r="360" spans="10:10" x14ac:dyDescent="0.2">
      <c r="J360" s="123"/>
    </row>
    <row r="361" spans="10:10" x14ac:dyDescent="0.2">
      <c r="J361" s="123"/>
    </row>
    <row r="362" spans="10:10" x14ac:dyDescent="0.2">
      <c r="J362" s="123"/>
    </row>
    <row r="363" spans="10:10" x14ac:dyDescent="0.2">
      <c r="J363" s="123"/>
    </row>
    <row r="364" spans="10:10" x14ac:dyDescent="0.2">
      <c r="J364" s="123"/>
    </row>
    <row r="365" spans="10:10" x14ac:dyDescent="0.2">
      <c r="J365" s="123"/>
    </row>
    <row r="366" spans="10:10" x14ac:dyDescent="0.2">
      <c r="J366" s="123"/>
    </row>
    <row r="367" spans="10:10" x14ac:dyDescent="0.2">
      <c r="J367" s="123"/>
    </row>
    <row r="368" spans="10:10" x14ac:dyDescent="0.2">
      <c r="J368" s="123"/>
    </row>
    <row r="369" spans="10:10" x14ac:dyDescent="0.2">
      <c r="J369" s="123"/>
    </row>
    <row r="370" spans="10:10" x14ac:dyDescent="0.2">
      <c r="J370" s="123"/>
    </row>
    <row r="371" spans="10:10" x14ac:dyDescent="0.2">
      <c r="J371" s="123"/>
    </row>
    <row r="372" spans="10:10" x14ac:dyDescent="0.2">
      <c r="J372" s="123"/>
    </row>
    <row r="373" spans="10:10" x14ac:dyDescent="0.2">
      <c r="J373" s="123"/>
    </row>
    <row r="374" spans="10:10" x14ac:dyDescent="0.2">
      <c r="J374" s="123"/>
    </row>
    <row r="375" spans="10:10" x14ac:dyDescent="0.2">
      <c r="J375" s="123"/>
    </row>
    <row r="376" spans="10:10" x14ac:dyDescent="0.2">
      <c r="J376" s="123"/>
    </row>
    <row r="377" spans="10:10" x14ac:dyDescent="0.2">
      <c r="J377" s="123"/>
    </row>
    <row r="378" spans="10:10" x14ac:dyDescent="0.2">
      <c r="J378" s="123"/>
    </row>
    <row r="379" spans="10:10" x14ac:dyDescent="0.2">
      <c r="J379" s="123"/>
    </row>
    <row r="380" spans="10:10" x14ac:dyDescent="0.2">
      <c r="J380" s="123"/>
    </row>
    <row r="381" spans="10:10" x14ac:dyDescent="0.2">
      <c r="J381" s="123"/>
    </row>
    <row r="382" spans="10:10" x14ac:dyDescent="0.2">
      <c r="J382" s="123"/>
    </row>
    <row r="383" spans="10:10" x14ac:dyDescent="0.2">
      <c r="J383" s="123"/>
    </row>
    <row r="384" spans="10:10" x14ac:dyDescent="0.2">
      <c r="J384" s="123"/>
    </row>
    <row r="385" spans="10:10" x14ac:dyDescent="0.2">
      <c r="J385" s="123"/>
    </row>
    <row r="386" spans="10:10" x14ac:dyDescent="0.2">
      <c r="J386" s="123"/>
    </row>
    <row r="387" spans="10:10" x14ac:dyDescent="0.2">
      <c r="J387" s="123"/>
    </row>
    <row r="388" spans="10:10" x14ac:dyDescent="0.2">
      <c r="J388" s="123"/>
    </row>
    <row r="389" spans="10:10" x14ac:dyDescent="0.2">
      <c r="J389" s="123"/>
    </row>
    <row r="390" spans="10:10" x14ac:dyDescent="0.2">
      <c r="J390" s="123"/>
    </row>
    <row r="391" spans="10:10" x14ac:dyDescent="0.2">
      <c r="J391" s="123"/>
    </row>
    <row r="392" spans="10:10" x14ac:dyDescent="0.2">
      <c r="J392" s="123"/>
    </row>
    <row r="393" spans="10:10" x14ac:dyDescent="0.2">
      <c r="J393" s="123"/>
    </row>
    <row r="394" spans="10:10" x14ac:dyDescent="0.2">
      <c r="J394" s="123"/>
    </row>
    <row r="395" spans="10:10" x14ac:dyDescent="0.2">
      <c r="J395" s="123"/>
    </row>
    <row r="396" spans="10:10" x14ac:dyDescent="0.2">
      <c r="J396" s="123"/>
    </row>
    <row r="397" spans="10:10" x14ac:dyDescent="0.2">
      <c r="J397" s="123"/>
    </row>
    <row r="398" spans="10:10" x14ac:dyDescent="0.2">
      <c r="J398" s="123"/>
    </row>
    <row r="399" spans="10:10" x14ac:dyDescent="0.2">
      <c r="J399" s="123"/>
    </row>
    <row r="400" spans="10:10" x14ac:dyDescent="0.2">
      <c r="J400" s="123"/>
    </row>
    <row r="401" spans="10:10" x14ac:dyDescent="0.2">
      <c r="J401" s="123"/>
    </row>
    <row r="402" spans="10:10" x14ac:dyDescent="0.2">
      <c r="J402" s="123"/>
    </row>
    <row r="403" spans="10:10" x14ac:dyDescent="0.2">
      <c r="J403" s="123"/>
    </row>
    <row r="404" spans="10:10" x14ac:dyDescent="0.2">
      <c r="J404" s="123"/>
    </row>
    <row r="405" spans="10:10" x14ac:dyDescent="0.2">
      <c r="J405" s="123"/>
    </row>
    <row r="406" spans="10:10" x14ac:dyDescent="0.2">
      <c r="J406" s="123"/>
    </row>
    <row r="407" spans="10:10" x14ac:dyDescent="0.2">
      <c r="J407" s="123"/>
    </row>
    <row r="408" spans="10:10" x14ac:dyDescent="0.2">
      <c r="J408" s="123"/>
    </row>
    <row r="409" spans="10:10" x14ac:dyDescent="0.2">
      <c r="J409" s="123"/>
    </row>
    <row r="410" spans="10:10" x14ac:dyDescent="0.2">
      <c r="J410" s="123"/>
    </row>
    <row r="411" spans="10:10" x14ac:dyDescent="0.2">
      <c r="J411" s="123"/>
    </row>
    <row r="412" spans="10:10" x14ac:dyDescent="0.2">
      <c r="J412" s="123"/>
    </row>
    <row r="413" spans="10:10" x14ac:dyDescent="0.2">
      <c r="J413" s="123"/>
    </row>
    <row r="414" spans="10:10" x14ac:dyDescent="0.2">
      <c r="J414" s="123"/>
    </row>
    <row r="415" spans="10:10" x14ac:dyDescent="0.2">
      <c r="J415" s="123"/>
    </row>
    <row r="416" spans="10:10" x14ac:dyDescent="0.2">
      <c r="J416" s="123"/>
    </row>
    <row r="417" spans="10:10" x14ac:dyDescent="0.2">
      <c r="J417" s="123"/>
    </row>
    <row r="418" spans="10:10" x14ac:dyDescent="0.2">
      <c r="J418" s="123"/>
    </row>
    <row r="419" spans="10:10" x14ac:dyDescent="0.2">
      <c r="J419" s="123"/>
    </row>
    <row r="420" spans="10:10" x14ac:dyDescent="0.2">
      <c r="J420" s="123"/>
    </row>
    <row r="421" spans="10:10" x14ac:dyDescent="0.2">
      <c r="J421" s="123"/>
    </row>
    <row r="422" spans="10:10" x14ac:dyDescent="0.2">
      <c r="J422" s="123"/>
    </row>
    <row r="423" spans="10:10" x14ac:dyDescent="0.2">
      <c r="J423" s="123"/>
    </row>
    <row r="424" spans="10:10" x14ac:dyDescent="0.2">
      <c r="J424" s="123"/>
    </row>
    <row r="425" spans="10:10" x14ac:dyDescent="0.2">
      <c r="J425" s="123"/>
    </row>
    <row r="426" spans="10:10" x14ac:dyDescent="0.2">
      <c r="J426" s="123"/>
    </row>
    <row r="427" spans="10:10" x14ac:dyDescent="0.2">
      <c r="J427" s="123"/>
    </row>
    <row r="428" spans="10:10" x14ac:dyDescent="0.2">
      <c r="J428" s="123"/>
    </row>
    <row r="429" spans="10:10" x14ac:dyDescent="0.2">
      <c r="J429" s="123"/>
    </row>
    <row r="430" spans="10:10" x14ac:dyDescent="0.2">
      <c r="J430" s="123"/>
    </row>
    <row r="431" spans="10:10" x14ac:dyDescent="0.2">
      <c r="J431" s="123"/>
    </row>
    <row r="432" spans="10:10" x14ac:dyDescent="0.2">
      <c r="J432" s="123"/>
    </row>
    <row r="433" spans="10:10" x14ac:dyDescent="0.2">
      <c r="J433" s="123"/>
    </row>
    <row r="434" spans="10:10" x14ac:dyDescent="0.2">
      <c r="J434" s="123"/>
    </row>
    <row r="435" spans="10:10" x14ac:dyDescent="0.2">
      <c r="J435" s="123"/>
    </row>
    <row r="436" spans="10:10" x14ac:dyDescent="0.2">
      <c r="J436" s="123"/>
    </row>
    <row r="437" spans="10:10" x14ac:dyDescent="0.2">
      <c r="J437" s="123"/>
    </row>
    <row r="438" spans="10:10" x14ac:dyDescent="0.2">
      <c r="J438" s="123"/>
    </row>
    <row r="439" spans="10:10" x14ac:dyDescent="0.2">
      <c r="J439" s="123"/>
    </row>
    <row r="440" spans="10:10" x14ac:dyDescent="0.2">
      <c r="J440" s="123"/>
    </row>
    <row r="441" spans="10:10" x14ac:dyDescent="0.2">
      <c r="J441" s="123"/>
    </row>
    <row r="442" spans="10:10" x14ac:dyDescent="0.2">
      <c r="J442" s="123"/>
    </row>
    <row r="443" spans="10:10" x14ac:dyDescent="0.2">
      <c r="J443" s="123"/>
    </row>
    <row r="444" spans="10:10" x14ac:dyDescent="0.2">
      <c r="J444" s="123"/>
    </row>
    <row r="445" spans="10:10" x14ac:dyDescent="0.2">
      <c r="J445" s="123"/>
    </row>
    <row r="446" spans="10:10" x14ac:dyDescent="0.2">
      <c r="J446" s="123"/>
    </row>
    <row r="447" spans="10:10" x14ac:dyDescent="0.2">
      <c r="J447" s="123"/>
    </row>
    <row r="448" spans="10:10" x14ac:dyDescent="0.2">
      <c r="J448" s="123"/>
    </row>
    <row r="449" spans="10:10" x14ac:dyDescent="0.2">
      <c r="J449" s="123"/>
    </row>
    <row r="450" spans="10:10" x14ac:dyDescent="0.2">
      <c r="J450" s="123"/>
    </row>
    <row r="451" spans="10:10" x14ac:dyDescent="0.2">
      <c r="J451" s="123"/>
    </row>
    <row r="452" spans="10:10" x14ac:dyDescent="0.2">
      <c r="J452" s="123"/>
    </row>
    <row r="453" spans="10:10" x14ac:dyDescent="0.2">
      <c r="J453" s="123"/>
    </row>
    <row r="454" spans="10:10" x14ac:dyDescent="0.2">
      <c r="J454" s="123"/>
    </row>
    <row r="455" spans="10:10" x14ac:dyDescent="0.2">
      <c r="J455" s="123"/>
    </row>
    <row r="456" spans="10:10" x14ac:dyDescent="0.2">
      <c r="J456" s="123"/>
    </row>
    <row r="457" spans="10:10" x14ac:dyDescent="0.2">
      <c r="J457" s="123"/>
    </row>
    <row r="458" spans="10:10" x14ac:dyDescent="0.2">
      <c r="J458" s="123"/>
    </row>
    <row r="459" spans="10:10" x14ac:dyDescent="0.2">
      <c r="J459" s="123"/>
    </row>
    <row r="460" spans="10:10" x14ac:dyDescent="0.2">
      <c r="J460" s="123"/>
    </row>
    <row r="461" spans="10:10" x14ac:dyDescent="0.2">
      <c r="J461" s="123"/>
    </row>
    <row r="462" spans="10:10" x14ac:dyDescent="0.2">
      <c r="J462" s="123"/>
    </row>
    <row r="463" spans="10:10" x14ac:dyDescent="0.2">
      <c r="J463" s="123"/>
    </row>
    <row r="464" spans="10:10" x14ac:dyDescent="0.2">
      <c r="J464" s="123"/>
    </row>
    <row r="465" spans="10:10" x14ac:dyDescent="0.2">
      <c r="J465" s="123"/>
    </row>
    <row r="466" spans="10:10" x14ac:dyDescent="0.2">
      <c r="J466" s="123"/>
    </row>
    <row r="467" spans="10:10" x14ac:dyDescent="0.2">
      <c r="J467" s="123"/>
    </row>
    <row r="468" spans="10:10" x14ac:dyDescent="0.2">
      <c r="J468" s="123"/>
    </row>
    <row r="469" spans="10:10" x14ac:dyDescent="0.2">
      <c r="J469" s="123"/>
    </row>
    <row r="470" spans="10:10" x14ac:dyDescent="0.2">
      <c r="J470" s="123"/>
    </row>
    <row r="471" spans="10:10" x14ac:dyDescent="0.2">
      <c r="J471" s="123"/>
    </row>
    <row r="472" spans="10:10" x14ac:dyDescent="0.2">
      <c r="J472" s="123"/>
    </row>
    <row r="473" spans="10:10" x14ac:dyDescent="0.2">
      <c r="J473" s="123"/>
    </row>
    <row r="474" spans="10:10" x14ac:dyDescent="0.2">
      <c r="J474" s="123"/>
    </row>
    <row r="475" spans="10:10" x14ac:dyDescent="0.2">
      <c r="J475" s="123"/>
    </row>
    <row r="476" spans="10:10" x14ac:dyDescent="0.2">
      <c r="J476" s="123"/>
    </row>
    <row r="477" spans="10:10" x14ac:dyDescent="0.2">
      <c r="J477" s="123"/>
    </row>
    <row r="478" spans="10:10" x14ac:dyDescent="0.2">
      <c r="J478" s="123"/>
    </row>
    <row r="479" spans="10:10" x14ac:dyDescent="0.2">
      <c r="J479" s="123"/>
    </row>
    <row r="480" spans="10:10" x14ac:dyDescent="0.2">
      <c r="J480" s="123"/>
    </row>
    <row r="481" spans="10:10" x14ac:dyDescent="0.2">
      <c r="J481" s="123"/>
    </row>
    <row r="482" spans="10:10" x14ac:dyDescent="0.2">
      <c r="J482" s="123"/>
    </row>
    <row r="483" spans="10:10" x14ac:dyDescent="0.2">
      <c r="J483" s="123"/>
    </row>
    <row r="484" spans="10:10" x14ac:dyDescent="0.2">
      <c r="J484" s="123"/>
    </row>
    <row r="485" spans="10:10" x14ac:dyDescent="0.2">
      <c r="J485" s="123"/>
    </row>
    <row r="486" spans="10:10" x14ac:dyDescent="0.2">
      <c r="J486" s="123"/>
    </row>
    <row r="487" spans="10:10" x14ac:dyDescent="0.2">
      <c r="J487" s="123"/>
    </row>
    <row r="488" spans="10:10" x14ac:dyDescent="0.2">
      <c r="J488" s="123"/>
    </row>
    <row r="489" spans="10:10" x14ac:dyDescent="0.2">
      <c r="J489" s="123"/>
    </row>
    <row r="490" spans="10:10" x14ac:dyDescent="0.2">
      <c r="J490" s="123"/>
    </row>
    <row r="491" spans="10:10" x14ac:dyDescent="0.2">
      <c r="J491" s="123"/>
    </row>
    <row r="492" spans="10:10" x14ac:dyDescent="0.2">
      <c r="J492" s="123"/>
    </row>
    <row r="493" spans="10:10" x14ac:dyDescent="0.2">
      <c r="J493" s="123"/>
    </row>
    <row r="494" spans="10:10" x14ac:dyDescent="0.2">
      <c r="J494" s="123"/>
    </row>
    <row r="495" spans="10:10" x14ac:dyDescent="0.2">
      <c r="J495" s="123"/>
    </row>
    <row r="496" spans="10:10" x14ac:dyDescent="0.2">
      <c r="J496" s="123"/>
    </row>
    <row r="497" spans="10:10" x14ac:dyDescent="0.2">
      <c r="J497" s="123"/>
    </row>
    <row r="498" spans="10:10" x14ac:dyDescent="0.2">
      <c r="J498" s="123"/>
    </row>
    <row r="499" spans="10:10" x14ac:dyDescent="0.2">
      <c r="J499" s="123"/>
    </row>
    <row r="500" spans="10:10" x14ac:dyDescent="0.2">
      <c r="J500" s="123"/>
    </row>
    <row r="501" spans="10:10" x14ac:dyDescent="0.2">
      <c r="J501" s="123"/>
    </row>
    <row r="502" spans="10:10" x14ac:dyDescent="0.2">
      <c r="J502" s="123"/>
    </row>
    <row r="503" spans="10:10" x14ac:dyDescent="0.2">
      <c r="J503" s="123"/>
    </row>
    <row r="504" spans="10:10" x14ac:dyDescent="0.2">
      <c r="J504" s="123"/>
    </row>
    <row r="505" spans="10:10" x14ac:dyDescent="0.2">
      <c r="J505" s="123"/>
    </row>
    <row r="506" spans="10:10" x14ac:dyDescent="0.2">
      <c r="J506" s="123"/>
    </row>
    <row r="507" spans="10:10" x14ac:dyDescent="0.2">
      <c r="J507" s="123"/>
    </row>
    <row r="508" spans="10:10" x14ac:dyDescent="0.2">
      <c r="J508" s="123"/>
    </row>
    <row r="509" spans="10:10" x14ac:dyDescent="0.2">
      <c r="J509" s="123"/>
    </row>
    <row r="510" spans="10:10" x14ac:dyDescent="0.2">
      <c r="J510" s="123"/>
    </row>
    <row r="511" spans="10:10" x14ac:dyDescent="0.2">
      <c r="J511" s="123"/>
    </row>
    <row r="512" spans="10:10" x14ac:dyDescent="0.2">
      <c r="J512" s="123"/>
    </row>
    <row r="513" spans="10:10" x14ac:dyDescent="0.2">
      <c r="J513" s="123"/>
    </row>
    <row r="514" spans="10:10" x14ac:dyDescent="0.2">
      <c r="J514" s="123"/>
    </row>
    <row r="515" spans="10:10" x14ac:dyDescent="0.2">
      <c r="J515" s="123"/>
    </row>
    <row r="516" spans="10:10" x14ac:dyDescent="0.2">
      <c r="J516" s="123"/>
    </row>
    <row r="517" spans="10:10" x14ac:dyDescent="0.2">
      <c r="J517" s="123"/>
    </row>
    <row r="518" spans="10:10" x14ac:dyDescent="0.2">
      <c r="J518" s="123"/>
    </row>
    <row r="519" spans="10:10" x14ac:dyDescent="0.2">
      <c r="J519" s="123"/>
    </row>
    <row r="520" spans="10:10" x14ac:dyDescent="0.2">
      <c r="J520" s="123"/>
    </row>
    <row r="521" spans="10:10" x14ac:dyDescent="0.2">
      <c r="J521" s="123"/>
    </row>
    <row r="522" spans="10:10" x14ac:dyDescent="0.2">
      <c r="J522" s="123"/>
    </row>
    <row r="523" spans="10:10" x14ac:dyDescent="0.2">
      <c r="J523" s="123"/>
    </row>
    <row r="524" spans="10:10" x14ac:dyDescent="0.2">
      <c r="J524" s="123"/>
    </row>
    <row r="525" spans="10:10" x14ac:dyDescent="0.2">
      <c r="J525" s="123"/>
    </row>
    <row r="526" spans="10:10" x14ac:dyDescent="0.2">
      <c r="J526" s="123"/>
    </row>
    <row r="527" spans="10:10" x14ac:dyDescent="0.2">
      <c r="J527" s="123"/>
    </row>
    <row r="528" spans="10:10" x14ac:dyDescent="0.2">
      <c r="J528" s="123"/>
    </row>
    <row r="529" spans="10:10" x14ac:dyDescent="0.2">
      <c r="J529" s="123"/>
    </row>
    <row r="530" spans="10:10" x14ac:dyDescent="0.2">
      <c r="J530" s="123"/>
    </row>
    <row r="531" spans="10:10" x14ac:dyDescent="0.2">
      <c r="J531" s="123"/>
    </row>
    <row r="532" spans="10:10" x14ac:dyDescent="0.2">
      <c r="J532" s="123"/>
    </row>
    <row r="533" spans="10:10" x14ac:dyDescent="0.2">
      <c r="J533" s="123"/>
    </row>
    <row r="534" spans="10:10" x14ac:dyDescent="0.2">
      <c r="J534" s="123"/>
    </row>
    <row r="535" spans="10:10" x14ac:dyDescent="0.2">
      <c r="J535" s="123"/>
    </row>
    <row r="536" spans="10:10" x14ac:dyDescent="0.2">
      <c r="J536" s="123"/>
    </row>
    <row r="537" spans="10:10" x14ac:dyDescent="0.2">
      <c r="J537" s="123"/>
    </row>
    <row r="538" spans="10:10" x14ac:dyDescent="0.2">
      <c r="J538" s="123"/>
    </row>
    <row r="539" spans="10:10" x14ac:dyDescent="0.2">
      <c r="J539" s="123"/>
    </row>
    <row r="540" spans="10:10" x14ac:dyDescent="0.2">
      <c r="J540" s="123"/>
    </row>
    <row r="541" spans="10:10" x14ac:dyDescent="0.2">
      <c r="J541" s="123"/>
    </row>
    <row r="542" spans="10:10" x14ac:dyDescent="0.2">
      <c r="J542" s="123"/>
    </row>
    <row r="543" spans="10:10" x14ac:dyDescent="0.2">
      <c r="J543" s="123"/>
    </row>
    <row r="544" spans="10:10" x14ac:dyDescent="0.2">
      <c r="J544" s="123"/>
    </row>
    <row r="545" spans="10:10" x14ac:dyDescent="0.2">
      <c r="J545" s="123"/>
    </row>
    <row r="546" spans="10:10" x14ac:dyDescent="0.2">
      <c r="J546" s="123"/>
    </row>
    <row r="547" spans="10:10" x14ac:dyDescent="0.2">
      <c r="J547" s="123"/>
    </row>
    <row r="548" spans="10:10" x14ac:dyDescent="0.2">
      <c r="J548" s="123"/>
    </row>
    <row r="549" spans="10:10" x14ac:dyDescent="0.2">
      <c r="J549" s="123"/>
    </row>
    <row r="550" spans="10:10" x14ac:dyDescent="0.2">
      <c r="J550" s="123"/>
    </row>
    <row r="551" spans="10:10" x14ac:dyDescent="0.2">
      <c r="J551" s="123"/>
    </row>
    <row r="552" spans="10:10" x14ac:dyDescent="0.2">
      <c r="J552" s="123"/>
    </row>
    <row r="553" spans="10:10" x14ac:dyDescent="0.2">
      <c r="J553" s="123"/>
    </row>
    <row r="554" spans="10:10" x14ac:dyDescent="0.2">
      <c r="J554" s="123"/>
    </row>
    <row r="555" spans="10:10" x14ac:dyDescent="0.2">
      <c r="J555" s="123"/>
    </row>
    <row r="556" spans="10:10" x14ac:dyDescent="0.2">
      <c r="J556" s="123"/>
    </row>
    <row r="557" spans="10:10" x14ac:dyDescent="0.2">
      <c r="J557" s="123"/>
    </row>
    <row r="558" spans="10:10" x14ac:dyDescent="0.2">
      <c r="J558" s="123"/>
    </row>
    <row r="559" spans="10:10" x14ac:dyDescent="0.2">
      <c r="J559" s="123"/>
    </row>
    <row r="560" spans="10:10" x14ac:dyDescent="0.2">
      <c r="J560" s="123"/>
    </row>
    <row r="561" spans="10:10" x14ac:dyDescent="0.2">
      <c r="J561" s="123"/>
    </row>
    <row r="562" spans="10:10" x14ac:dyDescent="0.2">
      <c r="J562" s="123"/>
    </row>
    <row r="563" spans="10:10" x14ac:dyDescent="0.2">
      <c r="J563" s="123"/>
    </row>
    <row r="564" spans="10:10" x14ac:dyDescent="0.2">
      <c r="J564" s="123"/>
    </row>
    <row r="565" spans="10:10" x14ac:dyDescent="0.2">
      <c r="J565" s="123"/>
    </row>
    <row r="566" spans="10:10" x14ac:dyDescent="0.2">
      <c r="J566" s="123"/>
    </row>
    <row r="567" spans="10:10" x14ac:dyDescent="0.2">
      <c r="J567" s="123"/>
    </row>
    <row r="568" spans="10:10" x14ac:dyDescent="0.2">
      <c r="J568" s="123"/>
    </row>
    <row r="569" spans="10:10" x14ac:dyDescent="0.2">
      <c r="J569" s="123"/>
    </row>
    <row r="570" spans="10:10" x14ac:dyDescent="0.2">
      <c r="J570" s="123"/>
    </row>
    <row r="571" spans="10:10" x14ac:dyDescent="0.2">
      <c r="J571" s="123"/>
    </row>
    <row r="572" spans="10:10" x14ac:dyDescent="0.2">
      <c r="J572" s="123"/>
    </row>
    <row r="573" spans="10:10" x14ac:dyDescent="0.2">
      <c r="J573" s="123"/>
    </row>
    <row r="574" spans="10:10" x14ac:dyDescent="0.2">
      <c r="J574" s="123"/>
    </row>
    <row r="575" spans="10:10" x14ac:dyDescent="0.2">
      <c r="J575" s="123"/>
    </row>
    <row r="576" spans="10:10" x14ac:dyDescent="0.2">
      <c r="J576" s="123"/>
    </row>
    <row r="577" spans="10:10" x14ac:dyDescent="0.2">
      <c r="J577" s="123"/>
    </row>
    <row r="578" spans="10:10" x14ac:dyDescent="0.2">
      <c r="J578" s="123"/>
    </row>
    <row r="579" spans="10:10" x14ac:dyDescent="0.2">
      <c r="J579" s="123"/>
    </row>
    <row r="580" spans="10:10" x14ac:dyDescent="0.2">
      <c r="J580" s="123"/>
    </row>
    <row r="581" spans="10:10" x14ac:dyDescent="0.2">
      <c r="J581" s="123"/>
    </row>
    <row r="582" spans="10:10" x14ac:dyDescent="0.2">
      <c r="J582" s="123"/>
    </row>
    <row r="583" spans="10:10" x14ac:dyDescent="0.2">
      <c r="J583" s="123"/>
    </row>
    <row r="584" spans="10:10" x14ac:dyDescent="0.2">
      <c r="J584" s="123"/>
    </row>
    <row r="585" spans="10:10" x14ac:dyDescent="0.2">
      <c r="J585" s="123"/>
    </row>
    <row r="586" spans="10:10" x14ac:dyDescent="0.2">
      <c r="J586" s="123"/>
    </row>
    <row r="587" spans="10:10" x14ac:dyDescent="0.2">
      <c r="J587" s="123"/>
    </row>
    <row r="588" spans="10:10" x14ac:dyDescent="0.2">
      <c r="J588" s="123"/>
    </row>
    <row r="589" spans="10:10" x14ac:dyDescent="0.2">
      <c r="J589" s="123"/>
    </row>
    <row r="590" spans="10:10" x14ac:dyDescent="0.2">
      <c r="J590" s="123"/>
    </row>
    <row r="591" spans="10:10" x14ac:dyDescent="0.2">
      <c r="J591" s="123"/>
    </row>
    <row r="592" spans="10:10" x14ac:dyDescent="0.2">
      <c r="J592" s="123"/>
    </row>
    <row r="593" spans="10:10" x14ac:dyDescent="0.2">
      <c r="J593" s="123"/>
    </row>
    <row r="594" spans="10:10" x14ac:dyDescent="0.2">
      <c r="J594" s="123"/>
    </row>
    <row r="595" spans="10:10" x14ac:dyDescent="0.2">
      <c r="J595" s="123"/>
    </row>
    <row r="596" spans="10:10" x14ac:dyDescent="0.2">
      <c r="J596" s="123"/>
    </row>
    <row r="597" spans="10:10" x14ac:dyDescent="0.2">
      <c r="J597" s="123"/>
    </row>
    <row r="598" spans="10:10" x14ac:dyDescent="0.2">
      <c r="J598" s="123"/>
    </row>
    <row r="599" spans="10:10" x14ac:dyDescent="0.2">
      <c r="J599" s="123"/>
    </row>
    <row r="600" spans="10:10" x14ac:dyDescent="0.2">
      <c r="J600" s="123"/>
    </row>
    <row r="601" spans="10:10" x14ac:dyDescent="0.2">
      <c r="J601" s="123"/>
    </row>
    <row r="602" spans="10:10" x14ac:dyDescent="0.2">
      <c r="J602" s="123"/>
    </row>
    <row r="603" spans="10:10" x14ac:dyDescent="0.2">
      <c r="J603" s="123"/>
    </row>
    <row r="604" spans="10:10" x14ac:dyDescent="0.2">
      <c r="J604" s="123"/>
    </row>
    <row r="605" spans="10:10" x14ac:dyDescent="0.2">
      <c r="J605" s="123"/>
    </row>
    <row r="606" spans="10:10" x14ac:dyDescent="0.2">
      <c r="J606" s="123"/>
    </row>
    <row r="607" spans="10:10" x14ac:dyDescent="0.2">
      <c r="J607" s="123"/>
    </row>
    <row r="608" spans="10:10" x14ac:dyDescent="0.2">
      <c r="J608" s="123"/>
    </row>
    <row r="609" spans="10:10" x14ac:dyDescent="0.2">
      <c r="J609" s="123"/>
    </row>
    <row r="610" spans="10:10" x14ac:dyDescent="0.2">
      <c r="J610" s="123"/>
    </row>
    <row r="611" spans="10:10" x14ac:dyDescent="0.2">
      <c r="J611" s="123"/>
    </row>
    <row r="612" spans="10:10" x14ac:dyDescent="0.2">
      <c r="J612" s="123"/>
    </row>
    <row r="613" spans="10:10" x14ac:dyDescent="0.2">
      <c r="J613" s="123"/>
    </row>
    <row r="614" spans="10:10" x14ac:dyDescent="0.2">
      <c r="J614" s="123"/>
    </row>
    <row r="615" spans="10:10" x14ac:dyDescent="0.2">
      <c r="J615" s="123"/>
    </row>
    <row r="616" spans="10:10" x14ac:dyDescent="0.2">
      <c r="J616" s="123"/>
    </row>
    <row r="617" spans="10:10" x14ac:dyDescent="0.2">
      <c r="J617" s="123"/>
    </row>
    <row r="618" spans="10:10" x14ac:dyDescent="0.2">
      <c r="J618" s="123"/>
    </row>
    <row r="619" spans="10:10" x14ac:dyDescent="0.2">
      <c r="J619" s="123"/>
    </row>
    <row r="620" spans="10:10" x14ac:dyDescent="0.2">
      <c r="J620" s="123"/>
    </row>
    <row r="621" spans="10:10" x14ac:dyDescent="0.2">
      <c r="J621" s="123"/>
    </row>
    <row r="622" spans="10:10" x14ac:dyDescent="0.2">
      <c r="J622" s="123"/>
    </row>
    <row r="623" spans="10:10" x14ac:dyDescent="0.2">
      <c r="J623" s="123"/>
    </row>
    <row r="624" spans="10:10" x14ac:dyDescent="0.2">
      <c r="J624" s="123"/>
    </row>
    <row r="625" spans="10:10" x14ac:dyDescent="0.2">
      <c r="J625" s="123"/>
    </row>
    <row r="626" spans="10:10" x14ac:dyDescent="0.2">
      <c r="J626" s="123"/>
    </row>
    <row r="627" spans="10:10" x14ac:dyDescent="0.2">
      <c r="J627" s="123"/>
    </row>
    <row r="628" spans="10:10" x14ac:dyDescent="0.2">
      <c r="J628" s="123"/>
    </row>
    <row r="629" spans="10:10" x14ac:dyDescent="0.2">
      <c r="J629" s="123"/>
    </row>
    <row r="630" spans="10:10" x14ac:dyDescent="0.2">
      <c r="J630" s="123"/>
    </row>
    <row r="631" spans="10:10" x14ac:dyDescent="0.2">
      <c r="J631" s="123"/>
    </row>
    <row r="632" spans="10:10" x14ac:dyDescent="0.2">
      <c r="J632" s="123"/>
    </row>
    <row r="633" spans="10:10" x14ac:dyDescent="0.2">
      <c r="J633" s="123"/>
    </row>
    <row r="634" spans="10:10" x14ac:dyDescent="0.2">
      <c r="J634" s="123"/>
    </row>
    <row r="635" spans="10:10" x14ac:dyDescent="0.2">
      <c r="J635" s="123"/>
    </row>
    <row r="636" spans="10:10" x14ac:dyDescent="0.2">
      <c r="J636" s="123"/>
    </row>
    <row r="637" spans="10:10" x14ac:dyDescent="0.2">
      <c r="J637" s="123"/>
    </row>
    <row r="638" spans="10:10" x14ac:dyDescent="0.2">
      <c r="J638" s="123"/>
    </row>
    <row r="639" spans="10:10" x14ac:dyDescent="0.2">
      <c r="J639" s="123"/>
    </row>
    <row r="640" spans="10:10" x14ac:dyDescent="0.2">
      <c r="J640" s="123"/>
    </row>
    <row r="641" spans="10:10" x14ac:dyDescent="0.2">
      <c r="J641" s="123"/>
    </row>
    <row r="642" spans="10:10" x14ac:dyDescent="0.2">
      <c r="J642" s="123"/>
    </row>
    <row r="643" spans="10:10" x14ac:dyDescent="0.2">
      <c r="J643" s="123"/>
    </row>
    <row r="644" spans="10:10" x14ac:dyDescent="0.2">
      <c r="J644" s="123"/>
    </row>
    <row r="645" spans="10:10" x14ac:dyDescent="0.2">
      <c r="J645" s="123"/>
    </row>
    <row r="646" spans="10:10" x14ac:dyDescent="0.2">
      <c r="J646" s="123"/>
    </row>
    <row r="647" spans="10:10" x14ac:dyDescent="0.2">
      <c r="J647" s="123"/>
    </row>
    <row r="648" spans="10:10" x14ac:dyDescent="0.2">
      <c r="J648" s="123"/>
    </row>
    <row r="649" spans="10:10" x14ac:dyDescent="0.2">
      <c r="J649" s="123"/>
    </row>
    <row r="650" spans="10:10" x14ac:dyDescent="0.2">
      <c r="J650" s="123"/>
    </row>
    <row r="651" spans="10:10" x14ac:dyDescent="0.2">
      <c r="J651" s="123"/>
    </row>
    <row r="652" spans="10:10" x14ac:dyDescent="0.2">
      <c r="J652" s="123"/>
    </row>
    <row r="653" spans="10:10" x14ac:dyDescent="0.2">
      <c r="J653" s="123"/>
    </row>
    <row r="654" spans="10:10" x14ac:dyDescent="0.2">
      <c r="J654" s="123"/>
    </row>
    <row r="655" spans="10:10" x14ac:dyDescent="0.2">
      <c r="J655" s="123"/>
    </row>
    <row r="656" spans="10:10" x14ac:dyDescent="0.2">
      <c r="J656" s="123"/>
    </row>
    <row r="657" spans="10:10" x14ac:dyDescent="0.2">
      <c r="J657" s="123"/>
    </row>
    <row r="658" spans="10:10" x14ac:dyDescent="0.2">
      <c r="J658" s="123"/>
    </row>
    <row r="659" spans="10:10" x14ac:dyDescent="0.2">
      <c r="J659" s="123"/>
    </row>
    <row r="660" spans="10:10" x14ac:dyDescent="0.2">
      <c r="J660" s="123"/>
    </row>
    <row r="661" spans="10:10" x14ac:dyDescent="0.2">
      <c r="J661" s="123"/>
    </row>
    <row r="662" spans="10:10" x14ac:dyDescent="0.2">
      <c r="J662" s="123"/>
    </row>
    <row r="663" spans="10:10" x14ac:dyDescent="0.2">
      <c r="J663" s="123"/>
    </row>
    <row r="664" spans="10:10" x14ac:dyDescent="0.2">
      <c r="J664" s="123"/>
    </row>
    <row r="665" spans="10:10" x14ac:dyDescent="0.2">
      <c r="J665" s="123"/>
    </row>
    <row r="666" spans="10:10" x14ac:dyDescent="0.2">
      <c r="J666" s="123"/>
    </row>
    <row r="667" spans="10:10" x14ac:dyDescent="0.2">
      <c r="J667" s="123"/>
    </row>
    <row r="668" spans="10:10" x14ac:dyDescent="0.2">
      <c r="J668" s="123"/>
    </row>
    <row r="669" spans="10:10" x14ac:dyDescent="0.2">
      <c r="J669" s="123"/>
    </row>
    <row r="670" spans="10:10" x14ac:dyDescent="0.2">
      <c r="J670" s="123"/>
    </row>
    <row r="671" spans="10:10" x14ac:dyDescent="0.2">
      <c r="J671" s="123"/>
    </row>
    <row r="672" spans="10:10" x14ac:dyDescent="0.2">
      <c r="J672" s="123"/>
    </row>
    <row r="673" spans="10:10" x14ac:dyDescent="0.2">
      <c r="J673" s="123"/>
    </row>
    <row r="674" spans="10:10" x14ac:dyDescent="0.2">
      <c r="J674" s="123"/>
    </row>
    <row r="675" spans="10:10" x14ac:dyDescent="0.2">
      <c r="J675" s="123"/>
    </row>
    <row r="676" spans="10:10" x14ac:dyDescent="0.2">
      <c r="J676" s="123"/>
    </row>
    <row r="677" spans="10:10" x14ac:dyDescent="0.2">
      <c r="J677" s="123"/>
    </row>
    <row r="678" spans="10:10" x14ac:dyDescent="0.2">
      <c r="J678" s="123"/>
    </row>
    <row r="679" spans="10:10" x14ac:dyDescent="0.2">
      <c r="J679" s="123"/>
    </row>
    <row r="680" spans="10:10" x14ac:dyDescent="0.2">
      <c r="J680" s="123"/>
    </row>
    <row r="681" spans="10:10" x14ac:dyDescent="0.2">
      <c r="J681" s="123"/>
    </row>
    <row r="682" spans="10:10" x14ac:dyDescent="0.2">
      <c r="J682" s="123"/>
    </row>
    <row r="683" spans="10:10" x14ac:dyDescent="0.2">
      <c r="J683" s="123"/>
    </row>
    <row r="684" spans="10:10" x14ac:dyDescent="0.2">
      <c r="J684" s="123"/>
    </row>
    <row r="685" spans="10:10" x14ac:dyDescent="0.2">
      <c r="J685" s="123"/>
    </row>
    <row r="686" spans="10:10" x14ac:dyDescent="0.2">
      <c r="J686" s="123"/>
    </row>
    <row r="687" spans="10:10" x14ac:dyDescent="0.2">
      <c r="J687" s="123"/>
    </row>
    <row r="688" spans="10:10" x14ac:dyDescent="0.2">
      <c r="J688" s="123"/>
    </row>
    <row r="689" spans="10:10" x14ac:dyDescent="0.2">
      <c r="J689" s="123"/>
    </row>
    <row r="690" spans="10:10" x14ac:dyDescent="0.2">
      <c r="J690" s="123"/>
    </row>
    <row r="691" spans="10:10" x14ac:dyDescent="0.2">
      <c r="J691" s="123"/>
    </row>
    <row r="692" spans="10:10" x14ac:dyDescent="0.2">
      <c r="J692" s="123"/>
    </row>
    <row r="693" spans="10:10" x14ac:dyDescent="0.2">
      <c r="J693" s="123"/>
    </row>
    <row r="694" spans="10:10" x14ac:dyDescent="0.2">
      <c r="J694" s="123"/>
    </row>
    <row r="695" spans="10:10" x14ac:dyDescent="0.2">
      <c r="J695" s="123"/>
    </row>
    <row r="696" spans="10:10" x14ac:dyDescent="0.2">
      <c r="J696" s="123"/>
    </row>
    <row r="697" spans="10:10" x14ac:dyDescent="0.2">
      <c r="J697" s="123"/>
    </row>
    <row r="698" spans="10:10" x14ac:dyDescent="0.2">
      <c r="J698" s="123"/>
    </row>
    <row r="699" spans="10:10" x14ac:dyDescent="0.2">
      <c r="J699" s="123"/>
    </row>
    <row r="700" spans="10:10" x14ac:dyDescent="0.2">
      <c r="J700" s="123"/>
    </row>
    <row r="701" spans="10:10" x14ac:dyDescent="0.2">
      <c r="J701" s="123"/>
    </row>
    <row r="702" spans="10:10" x14ac:dyDescent="0.2">
      <c r="J702" s="123"/>
    </row>
    <row r="703" spans="10:10" x14ac:dyDescent="0.2">
      <c r="J703" s="123"/>
    </row>
    <row r="704" spans="10:10" x14ac:dyDescent="0.2">
      <c r="J704" s="123"/>
    </row>
    <row r="705" spans="10:10" x14ac:dyDescent="0.2">
      <c r="J705" s="123"/>
    </row>
    <row r="706" spans="10:10" x14ac:dyDescent="0.2">
      <c r="J706" s="123"/>
    </row>
    <row r="707" spans="10:10" x14ac:dyDescent="0.2">
      <c r="J707" s="123"/>
    </row>
    <row r="708" spans="10:10" x14ac:dyDescent="0.2">
      <c r="J708" s="123"/>
    </row>
    <row r="709" spans="10:10" x14ac:dyDescent="0.2">
      <c r="J709" s="123"/>
    </row>
    <row r="710" spans="10:10" x14ac:dyDescent="0.2">
      <c r="J710" s="123"/>
    </row>
    <row r="711" spans="10:10" x14ac:dyDescent="0.2">
      <c r="J711" s="123"/>
    </row>
    <row r="712" spans="10:10" x14ac:dyDescent="0.2">
      <c r="J712" s="123"/>
    </row>
    <row r="713" spans="10:10" x14ac:dyDescent="0.2">
      <c r="J713" s="123"/>
    </row>
    <row r="714" spans="10:10" x14ac:dyDescent="0.2">
      <c r="J714" s="123"/>
    </row>
    <row r="715" spans="10:10" x14ac:dyDescent="0.2">
      <c r="J715" s="123"/>
    </row>
    <row r="716" spans="10:10" x14ac:dyDescent="0.2">
      <c r="J716" s="123"/>
    </row>
    <row r="717" spans="10:10" x14ac:dyDescent="0.2">
      <c r="J717" s="123"/>
    </row>
    <row r="718" spans="10:10" x14ac:dyDescent="0.2">
      <c r="J718" s="123"/>
    </row>
    <row r="719" spans="10:10" x14ac:dyDescent="0.2">
      <c r="J719" s="123"/>
    </row>
    <row r="720" spans="10:10" x14ac:dyDescent="0.2">
      <c r="J720" s="123"/>
    </row>
    <row r="721" spans="10:10" x14ac:dyDescent="0.2">
      <c r="J721" s="123"/>
    </row>
    <row r="722" spans="10:10" x14ac:dyDescent="0.2">
      <c r="J722" s="123"/>
    </row>
    <row r="723" spans="10:10" x14ac:dyDescent="0.2">
      <c r="J723" s="123"/>
    </row>
    <row r="724" spans="10:10" x14ac:dyDescent="0.2">
      <c r="J724" s="123"/>
    </row>
    <row r="725" spans="10:10" x14ac:dyDescent="0.2">
      <c r="J725" s="123"/>
    </row>
    <row r="726" spans="10:10" x14ac:dyDescent="0.2">
      <c r="J726" s="123"/>
    </row>
    <row r="727" spans="10:10" x14ac:dyDescent="0.2">
      <c r="J727" s="123"/>
    </row>
    <row r="728" spans="10:10" x14ac:dyDescent="0.2">
      <c r="J728" s="123"/>
    </row>
    <row r="729" spans="10:10" x14ac:dyDescent="0.2">
      <c r="J729" s="123"/>
    </row>
    <row r="730" spans="10:10" x14ac:dyDescent="0.2">
      <c r="J730" s="123"/>
    </row>
    <row r="731" spans="10:10" x14ac:dyDescent="0.2">
      <c r="J731" s="123"/>
    </row>
    <row r="732" spans="10:10" x14ac:dyDescent="0.2">
      <c r="J732" s="123"/>
    </row>
    <row r="733" spans="10:10" x14ac:dyDescent="0.2">
      <c r="J733" s="123"/>
    </row>
    <row r="734" spans="10:10" x14ac:dyDescent="0.2">
      <c r="J734" s="123"/>
    </row>
    <row r="735" spans="10:10" x14ac:dyDescent="0.2">
      <c r="J735" s="123"/>
    </row>
    <row r="736" spans="10:10" x14ac:dyDescent="0.2">
      <c r="J736" s="123"/>
    </row>
    <row r="737" spans="10:10" x14ac:dyDescent="0.2">
      <c r="J737" s="123"/>
    </row>
    <row r="738" spans="10:10" x14ac:dyDescent="0.2">
      <c r="J738" s="123"/>
    </row>
    <row r="739" spans="10:10" x14ac:dyDescent="0.2">
      <c r="J739" s="123"/>
    </row>
    <row r="740" spans="10:10" x14ac:dyDescent="0.2">
      <c r="J740" s="123"/>
    </row>
    <row r="741" spans="10:10" x14ac:dyDescent="0.2">
      <c r="J741" s="123"/>
    </row>
    <row r="742" spans="10:10" x14ac:dyDescent="0.2">
      <c r="J742" s="123"/>
    </row>
    <row r="743" spans="10:10" x14ac:dyDescent="0.2">
      <c r="J743" s="123"/>
    </row>
    <row r="744" spans="10:10" x14ac:dyDescent="0.2">
      <c r="J744" s="123"/>
    </row>
    <row r="745" spans="10:10" x14ac:dyDescent="0.2">
      <c r="J745" s="123"/>
    </row>
    <row r="746" spans="10:10" x14ac:dyDescent="0.2">
      <c r="J746" s="123"/>
    </row>
    <row r="747" spans="10:10" x14ac:dyDescent="0.2">
      <c r="J747" s="123"/>
    </row>
    <row r="748" spans="10:10" x14ac:dyDescent="0.2">
      <c r="J748" s="123"/>
    </row>
    <row r="749" spans="10:10" x14ac:dyDescent="0.2">
      <c r="J749" s="123"/>
    </row>
    <row r="750" spans="10:10" x14ac:dyDescent="0.2">
      <c r="J750" s="123"/>
    </row>
    <row r="751" spans="10:10" x14ac:dyDescent="0.2">
      <c r="J751" s="123"/>
    </row>
    <row r="752" spans="10:10" x14ac:dyDescent="0.2">
      <c r="J752" s="123"/>
    </row>
    <row r="753" spans="10:10" x14ac:dyDescent="0.2">
      <c r="J753" s="123"/>
    </row>
    <row r="754" spans="10:10" x14ac:dyDescent="0.2">
      <c r="J754" s="123"/>
    </row>
    <row r="755" spans="10:10" x14ac:dyDescent="0.2">
      <c r="J755" s="123"/>
    </row>
    <row r="756" spans="10:10" x14ac:dyDescent="0.2">
      <c r="J756" s="123"/>
    </row>
    <row r="757" spans="10:10" x14ac:dyDescent="0.2">
      <c r="J757" s="123"/>
    </row>
    <row r="758" spans="10:10" x14ac:dyDescent="0.2">
      <c r="J758" s="123"/>
    </row>
    <row r="759" spans="10:10" x14ac:dyDescent="0.2">
      <c r="J759" s="123"/>
    </row>
    <row r="760" spans="10:10" x14ac:dyDescent="0.2">
      <c r="J760" s="123"/>
    </row>
    <row r="761" spans="10:10" x14ac:dyDescent="0.2">
      <c r="J761" s="123"/>
    </row>
    <row r="762" spans="10:10" x14ac:dyDescent="0.2">
      <c r="J762" s="123"/>
    </row>
    <row r="763" spans="10:10" x14ac:dyDescent="0.2">
      <c r="J763" s="123"/>
    </row>
    <row r="764" spans="10:10" x14ac:dyDescent="0.2">
      <c r="J764" s="123"/>
    </row>
    <row r="765" spans="10:10" x14ac:dyDescent="0.2">
      <c r="J765" s="123"/>
    </row>
    <row r="766" spans="10:10" x14ac:dyDescent="0.2">
      <c r="J766" s="123"/>
    </row>
    <row r="767" spans="10:10" x14ac:dyDescent="0.2">
      <c r="J767" s="123"/>
    </row>
    <row r="768" spans="10:10" x14ac:dyDescent="0.2">
      <c r="J768" s="123"/>
    </row>
    <row r="769" spans="10:10" x14ac:dyDescent="0.2">
      <c r="J769" s="123"/>
    </row>
    <row r="770" spans="10:10" x14ac:dyDescent="0.2">
      <c r="J770" s="123"/>
    </row>
    <row r="771" spans="10:10" x14ac:dyDescent="0.2">
      <c r="J771" s="123"/>
    </row>
    <row r="772" spans="10:10" x14ac:dyDescent="0.2">
      <c r="J772" s="123"/>
    </row>
    <row r="773" spans="10:10" x14ac:dyDescent="0.2">
      <c r="J773" s="123"/>
    </row>
    <row r="774" spans="10:10" x14ac:dyDescent="0.2">
      <c r="J774" s="123"/>
    </row>
    <row r="775" spans="10:10" x14ac:dyDescent="0.2">
      <c r="J775" s="123"/>
    </row>
    <row r="776" spans="10:10" x14ac:dyDescent="0.2">
      <c r="J776" s="123"/>
    </row>
    <row r="777" spans="10:10" x14ac:dyDescent="0.2">
      <c r="J777" s="123"/>
    </row>
    <row r="778" spans="10:10" x14ac:dyDescent="0.2">
      <c r="J778" s="123"/>
    </row>
    <row r="779" spans="10:10" x14ac:dyDescent="0.2">
      <c r="J779" s="123"/>
    </row>
    <row r="780" spans="10:10" x14ac:dyDescent="0.2">
      <c r="J780" s="123"/>
    </row>
    <row r="781" spans="10:10" x14ac:dyDescent="0.2">
      <c r="J781" s="123"/>
    </row>
    <row r="782" spans="10:10" x14ac:dyDescent="0.2">
      <c r="J782" s="123"/>
    </row>
    <row r="783" spans="10:10" x14ac:dyDescent="0.2">
      <c r="J783" s="123"/>
    </row>
    <row r="784" spans="10:10" x14ac:dyDescent="0.2">
      <c r="J784" s="123"/>
    </row>
    <row r="785" spans="10:10" x14ac:dyDescent="0.2">
      <c r="J785" s="123"/>
    </row>
    <row r="786" spans="10:10" x14ac:dyDescent="0.2">
      <c r="J786" s="123"/>
    </row>
    <row r="787" spans="10:10" x14ac:dyDescent="0.2">
      <c r="J787" s="123"/>
    </row>
    <row r="788" spans="10:10" x14ac:dyDescent="0.2">
      <c r="J788" s="123"/>
    </row>
    <row r="789" spans="10:10" x14ac:dyDescent="0.2">
      <c r="J789" s="123"/>
    </row>
    <row r="790" spans="10:10" x14ac:dyDescent="0.2">
      <c r="J790" s="123"/>
    </row>
    <row r="791" spans="10:10" x14ac:dyDescent="0.2">
      <c r="J791" s="123"/>
    </row>
    <row r="792" spans="10:10" x14ac:dyDescent="0.2">
      <c r="J792" s="123"/>
    </row>
    <row r="793" spans="10:10" x14ac:dyDescent="0.2">
      <c r="J793" s="123"/>
    </row>
    <row r="794" spans="10:10" x14ac:dyDescent="0.2">
      <c r="J794" s="123"/>
    </row>
    <row r="795" spans="10:10" x14ac:dyDescent="0.2">
      <c r="J795" s="123"/>
    </row>
    <row r="796" spans="10:10" x14ac:dyDescent="0.2">
      <c r="J796" s="123"/>
    </row>
    <row r="797" spans="10:10" x14ac:dyDescent="0.2">
      <c r="J797" s="123"/>
    </row>
    <row r="798" spans="10:10" x14ac:dyDescent="0.2">
      <c r="J798" s="123"/>
    </row>
    <row r="799" spans="10:10" x14ac:dyDescent="0.2">
      <c r="J799" s="123"/>
    </row>
  </sheetData>
  <mergeCells count="517">
    <mergeCell ref="B50:B53"/>
    <mergeCell ref="D50:D53"/>
    <mergeCell ref="F50:F53"/>
    <mergeCell ref="G50:G53"/>
    <mergeCell ref="H50:H53"/>
    <mergeCell ref="I50:I53"/>
    <mergeCell ref="J50:J53"/>
    <mergeCell ref="F230:F233"/>
    <mergeCell ref="I226:I229"/>
    <mergeCell ref="I214:I217"/>
    <mergeCell ref="J214:J217"/>
    <mergeCell ref="B218:B221"/>
    <mergeCell ref="D218:D221"/>
    <mergeCell ref="F218:F221"/>
    <mergeCell ref="G218:G221"/>
    <mergeCell ref="H218:H221"/>
    <mergeCell ref="I218:I221"/>
    <mergeCell ref="J218:J221"/>
    <mergeCell ref="B214:B217"/>
    <mergeCell ref="D214:D217"/>
    <mergeCell ref="F214:F217"/>
    <mergeCell ref="G214:G217"/>
    <mergeCell ref="H214:H217"/>
    <mergeCell ref="H230:H233"/>
    <mergeCell ref="F254:F257"/>
    <mergeCell ref="F258:F261"/>
    <mergeCell ref="F262:F265"/>
    <mergeCell ref="G230:G233"/>
    <mergeCell ref="G234:G237"/>
    <mergeCell ref="G242:G245"/>
    <mergeCell ref="G246:G249"/>
    <mergeCell ref="G250:G253"/>
    <mergeCell ref="G254:G257"/>
    <mergeCell ref="G258:G261"/>
    <mergeCell ref="G262:G265"/>
    <mergeCell ref="G238:G241"/>
    <mergeCell ref="H250:H253"/>
    <mergeCell ref="H254:H257"/>
    <mergeCell ref="H258:H261"/>
    <mergeCell ref="H262:H265"/>
    <mergeCell ref="I230:I233"/>
    <mergeCell ref="I234:I237"/>
    <mergeCell ref="I242:I245"/>
    <mergeCell ref="I246:I249"/>
    <mergeCell ref="I250:I253"/>
    <mergeCell ref="I254:I257"/>
    <mergeCell ref="I258:I261"/>
    <mergeCell ref="I262:I265"/>
    <mergeCell ref="H238:H241"/>
    <mergeCell ref="I238:I241"/>
    <mergeCell ref="G226:G229"/>
    <mergeCell ref="H226:H229"/>
    <mergeCell ref="H280:O280"/>
    <mergeCell ref="H281:O281"/>
    <mergeCell ref="B270:C270"/>
    <mergeCell ref="H272:J272"/>
    <mergeCell ref="H273:J273"/>
    <mergeCell ref="H279:O279"/>
    <mergeCell ref="B254:B257"/>
    <mergeCell ref="B258:B261"/>
    <mergeCell ref="B262:B265"/>
    <mergeCell ref="D254:D257"/>
    <mergeCell ref="D258:D261"/>
    <mergeCell ref="D262:D265"/>
    <mergeCell ref="B266:B269"/>
    <mergeCell ref="D266:D269"/>
    <mergeCell ref="F266:F269"/>
    <mergeCell ref="G266:G269"/>
    <mergeCell ref="H266:H269"/>
    <mergeCell ref="I266:I269"/>
    <mergeCell ref="J266:J269"/>
    <mergeCell ref="H234:H237"/>
    <mergeCell ref="H242:H245"/>
    <mergeCell ref="H246:H249"/>
    <mergeCell ref="D250:D253"/>
    <mergeCell ref="B230:B233"/>
    <mergeCell ref="B234:B237"/>
    <mergeCell ref="B242:B245"/>
    <mergeCell ref="B226:B229"/>
    <mergeCell ref="D226:D229"/>
    <mergeCell ref="B246:B249"/>
    <mergeCell ref="B250:B253"/>
    <mergeCell ref="F226:F229"/>
    <mergeCell ref="D230:D233"/>
    <mergeCell ref="D234:D237"/>
    <mergeCell ref="D242:D245"/>
    <mergeCell ref="D246:D249"/>
    <mergeCell ref="F234:F237"/>
    <mergeCell ref="F242:F245"/>
    <mergeCell ref="F246:F249"/>
    <mergeCell ref="F250:F253"/>
    <mergeCell ref="B238:B241"/>
    <mergeCell ref="D238:D241"/>
    <mergeCell ref="F238:F241"/>
    <mergeCell ref="E226:E229"/>
    <mergeCell ref="E230:E233"/>
    <mergeCell ref="E234:E237"/>
    <mergeCell ref="E238:E241"/>
    <mergeCell ref="B210:B213"/>
    <mergeCell ref="D210:D213"/>
    <mergeCell ref="F210:F213"/>
    <mergeCell ref="G210:G213"/>
    <mergeCell ref="H210:H213"/>
    <mergeCell ref="I210:I213"/>
    <mergeCell ref="J210:J213"/>
    <mergeCell ref="I222:I225"/>
    <mergeCell ref="J222:J225"/>
    <mergeCell ref="B222:B225"/>
    <mergeCell ref="D222:D225"/>
    <mergeCell ref="F222:F225"/>
    <mergeCell ref="G222:G225"/>
    <mergeCell ref="H222:H225"/>
    <mergeCell ref="E210:E213"/>
    <mergeCell ref="E214:E217"/>
    <mergeCell ref="E218:E221"/>
    <mergeCell ref="E222:E225"/>
    <mergeCell ref="B206:B209"/>
    <mergeCell ref="D206:D209"/>
    <mergeCell ref="F206:F209"/>
    <mergeCell ref="G206:G209"/>
    <mergeCell ref="H206:H209"/>
    <mergeCell ref="I206:I209"/>
    <mergeCell ref="J206:J209"/>
    <mergeCell ref="I198:I201"/>
    <mergeCell ref="J198:J201"/>
    <mergeCell ref="B202:B205"/>
    <mergeCell ref="D202:D205"/>
    <mergeCell ref="F202:F205"/>
    <mergeCell ref="G202:G205"/>
    <mergeCell ref="H202:H205"/>
    <mergeCell ref="I202:I205"/>
    <mergeCell ref="J202:J205"/>
    <mergeCell ref="B198:B201"/>
    <mergeCell ref="D198:D201"/>
    <mergeCell ref="F198:F201"/>
    <mergeCell ref="G198:G201"/>
    <mergeCell ref="H198:H201"/>
    <mergeCell ref="E198:E201"/>
    <mergeCell ref="E202:E205"/>
    <mergeCell ref="E206:E209"/>
    <mergeCell ref="B194:B197"/>
    <mergeCell ref="D194:D197"/>
    <mergeCell ref="F194:F197"/>
    <mergeCell ref="G194:G197"/>
    <mergeCell ref="H194:H197"/>
    <mergeCell ref="I194:I197"/>
    <mergeCell ref="J194:J197"/>
    <mergeCell ref="I186:I189"/>
    <mergeCell ref="J186:J189"/>
    <mergeCell ref="B190:B193"/>
    <mergeCell ref="D190:D193"/>
    <mergeCell ref="F190:F193"/>
    <mergeCell ref="G190:G193"/>
    <mergeCell ref="H190:H193"/>
    <mergeCell ref="I190:I193"/>
    <mergeCell ref="J190:J193"/>
    <mergeCell ref="B186:B189"/>
    <mergeCell ref="D186:D189"/>
    <mergeCell ref="F186:F189"/>
    <mergeCell ref="G186:G189"/>
    <mergeCell ref="H186:H189"/>
    <mergeCell ref="E186:E189"/>
    <mergeCell ref="E190:E193"/>
    <mergeCell ref="E194:E197"/>
    <mergeCell ref="I182:I185"/>
    <mergeCell ref="J182:J185"/>
    <mergeCell ref="B182:B185"/>
    <mergeCell ref="D182:D185"/>
    <mergeCell ref="F182:F185"/>
    <mergeCell ref="G182:G185"/>
    <mergeCell ref="H182:H185"/>
    <mergeCell ref="I178:I181"/>
    <mergeCell ref="J178:J181"/>
    <mergeCell ref="B178:B181"/>
    <mergeCell ref="D178:D181"/>
    <mergeCell ref="F178:F181"/>
    <mergeCell ref="G178:G181"/>
    <mergeCell ref="H178:H181"/>
    <mergeCell ref="E178:E181"/>
    <mergeCell ref="E182:E185"/>
    <mergeCell ref="I174:I177"/>
    <mergeCell ref="J174:J177"/>
    <mergeCell ref="B174:B177"/>
    <mergeCell ref="D174:D177"/>
    <mergeCell ref="F174:F177"/>
    <mergeCell ref="G174:G177"/>
    <mergeCell ref="H174:H177"/>
    <mergeCell ref="I166:I169"/>
    <mergeCell ref="J166:J169"/>
    <mergeCell ref="B170:B173"/>
    <mergeCell ref="D170:D173"/>
    <mergeCell ref="F170:F173"/>
    <mergeCell ref="G170:G173"/>
    <mergeCell ref="H170:H173"/>
    <mergeCell ref="I170:I173"/>
    <mergeCell ref="J170:J173"/>
    <mergeCell ref="B166:B169"/>
    <mergeCell ref="D166:D169"/>
    <mergeCell ref="F166:F169"/>
    <mergeCell ref="G166:G169"/>
    <mergeCell ref="H166:H169"/>
    <mergeCell ref="E166:E169"/>
    <mergeCell ref="E170:E173"/>
    <mergeCell ref="E174:E177"/>
    <mergeCell ref="B162:B165"/>
    <mergeCell ref="D162:D165"/>
    <mergeCell ref="F162:F165"/>
    <mergeCell ref="G162:G165"/>
    <mergeCell ref="H162:H165"/>
    <mergeCell ref="I162:I165"/>
    <mergeCell ref="J162:J165"/>
    <mergeCell ref="I154:I157"/>
    <mergeCell ref="J154:J157"/>
    <mergeCell ref="B158:B161"/>
    <mergeCell ref="D158:D161"/>
    <mergeCell ref="F158:F161"/>
    <mergeCell ref="G158:G161"/>
    <mergeCell ref="H158:H161"/>
    <mergeCell ref="I158:I161"/>
    <mergeCell ref="J158:J161"/>
    <mergeCell ref="B154:B157"/>
    <mergeCell ref="D154:D157"/>
    <mergeCell ref="F154:F157"/>
    <mergeCell ref="G154:G157"/>
    <mergeCell ref="H154:H157"/>
    <mergeCell ref="E154:E157"/>
    <mergeCell ref="E158:E161"/>
    <mergeCell ref="E162:E165"/>
    <mergeCell ref="I146:I149"/>
    <mergeCell ref="J146:J149"/>
    <mergeCell ref="B150:B153"/>
    <mergeCell ref="D150:D153"/>
    <mergeCell ref="F150:F153"/>
    <mergeCell ref="G150:G153"/>
    <mergeCell ref="H150:H153"/>
    <mergeCell ref="I150:I153"/>
    <mergeCell ref="J150:J153"/>
    <mergeCell ref="B146:B149"/>
    <mergeCell ref="D146:D149"/>
    <mergeCell ref="F146:F149"/>
    <mergeCell ref="G146:G149"/>
    <mergeCell ref="H146:H149"/>
    <mergeCell ref="E146:E149"/>
    <mergeCell ref="E150:E153"/>
    <mergeCell ref="I138:I141"/>
    <mergeCell ref="J138:J141"/>
    <mergeCell ref="B142:B145"/>
    <mergeCell ref="D142:D145"/>
    <mergeCell ref="F142:F145"/>
    <mergeCell ref="G142:G145"/>
    <mergeCell ref="H142:H145"/>
    <mergeCell ref="I142:I145"/>
    <mergeCell ref="J142:J145"/>
    <mergeCell ref="B138:B141"/>
    <mergeCell ref="D138:D141"/>
    <mergeCell ref="F138:F141"/>
    <mergeCell ref="G138:G141"/>
    <mergeCell ref="H138:H141"/>
    <mergeCell ref="E138:E141"/>
    <mergeCell ref="E142:E145"/>
    <mergeCell ref="I134:I137"/>
    <mergeCell ref="J134:J137"/>
    <mergeCell ref="B134:B137"/>
    <mergeCell ref="D134:D137"/>
    <mergeCell ref="F134:F137"/>
    <mergeCell ref="G134:G137"/>
    <mergeCell ref="H134:H137"/>
    <mergeCell ref="I126:I129"/>
    <mergeCell ref="J126:J129"/>
    <mergeCell ref="B130:B133"/>
    <mergeCell ref="D130:D133"/>
    <mergeCell ref="F130:F133"/>
    <mergeCell ref="G130:G133"/>
    <mergeCell ref="H130:H133"/>
    <mergeCell ref="I130:I133"/>
    <mergeCell ref="J130:J133"/>
    <mergeCell ref="B126:B129"/>
    <mergeCell ref="D126:D129"/>
    <mergeCell ref="F126:F129"/>
    <mergeCell ref="G126:G129"/>
    <mergeCell ref="H126:H129"/>
    <mergeCell ref="E126:E129"/>
    <mergeCell ref="E130:E133"/>
    <mergeCell ref="E134:E137"/>
    <mergeCell ref="B122:B125"/>
    <mergeCell ref="D122:D125"/>
    <mergeCell ref="F122:F125"/>
    <mergeCell ref="G122:G125"/>
    <mergeCell ref="H122:H125"/>
    <mergeCell ref="I122:I125"/>
    <mergeCell ref="J122:J125"/>
    <mergeCell ref="B118:B121"/>
    <mergeCell ref="D118:D121"/>
    <mergeCell ref="F118:F121"/>
    <mergeCell ref="G118:G121"/>
    <mergeCell ref="H118:H121"/>
    <mergeCell ref="I118:I121"/>
    <mergeCell ref="J118:J121"/>
    <mergeCell ref="E118:E121"/>
    <mergeCell ref="E122:E125"/>
    <mergeCell ref="I110:I113"/>
    <mergeCell ref="J110:J113"/>
    <mergeCell ref="B114:B117"/>
    <mergeCell ref="D114:D117"/>
    <mergeCell ref="F114:F117"/>
    <mergeCell ref="G114:G117"/>
    <mergeCell ref="H114:H117"/>
    <mergeCell ref="I114:I117"/>
    <mergeCell ref="J114:J117"/>
    <mergeCell ref="B110:B113"/>
    <mergeCell ref="D110:D113"/>
    <mergeCell ref="F110:F113"/>
    <mergeCell ref="G110:G113"/>
    <mergeCell ref="H110:H113"/>
    <mergeCell ref="E110:E113"/>
    <mergeCell ref="E114:E117"/>
    <mergeCell ref="I102:I105"/>
    <mergeCell ref="J102:J105"/>
    <mergeCell ref="B106:B109"/>
    <mergeCell ref="D106:D109"/>
    <mergeCell ref="F106:F109"/>
    <mergeCell ref="G106:G109"/>
    <mergeCell ref="H106:H109"/>
    <mergeCell ref="I106:I109"/>
    <mergeCell ref="J106:J109"/>
    <mergeCell ref="B102:B105"/>
    <mergeCell ref="D102:D105"/>
    <mergeCell ref="F102:F105"/>
    <mergeCell ref="G102:G105"/>
    <mergeCell ref="H102:H105"/>
    <mergeCell ref="E102:E105"/>
    <mergeCell ref="E106:E109"/>
    <mergeCell ref="I94:I97"/>
    <mergeCell ref="J94:J97"/>
    <mergeCell ref="B98:B101"/>
    <mergeCell ref="D98:D101"/>
    <mergeCell ref="F98:F101"/>
    <mergeCell ref="G98:G101"/>
    <mergeCell ref="H98:H101"/>
    <mergeCell ref="I98:I101"/>
    <mergeCell ref="J98:J101"/>
    <mergeCell ref="B94:B97"/>
    <mergeCell ref="D94:D97"/>
    <mergeCell ref="F94:F97"/>
    <mergeCell ref="G94:G97"/>
    <mergeCell ref="H94:H97"/>
    <mergeCell ref="E94:E97"/>
    <mergeCell ref="E98:E101"/>
    <mergeCell ref="I86:I89"/>
    <mergeCell ref="J86:J89"/>
    <mergeCell ref="B90:B93"/>
    <mergeCell ref="D90:D93"/>
    <mergeCell ref="F90:F93"/>
    <mergeCell ref="G90:G93"/>
    <mergeCell ref="H90:H93"/>
    <mergeCell ref="I90:I93"/>
    <mergeCell ref="J90:J93"/>
    <mergeCell ref="B86:B89"/>
    <mergeCell ref="D86:D89"/>
    <mergeCell ref="F86:F89"/>
    <mergeCell ref="G86:G89"/>
    <mergeCell ref="H86:H89"/>
    <mergeCell ref="E86:E89"/>
    <mergeCell ref="E90:E93"/>
    <mergeCell ref="I78:I81"/>
    <mergeCell ref="J78:J81"/>
    <mergeCell ref="B82:B85"/>
    <mergeCell ref="D82:D85"/>
    <mergeCell ref="F82:F85"/>
    <mergeCell ref="G82:G85"/>
    <mergeCell ref="H82:H85"/>
    <mergeCell ref="I82:I85"/>
    <mergeCell ref="J82:J85"/>
    <mergeCell ref="B78:B81"/>
    <mergeCell ref="D78:D81"/>
    <mergeCell ref="F78:F81"/>
    <mergeCell ref="G78:G81"/>
    <mergeCell ref="H78:H81"/>
    <mergeCell ref="I70:I73"/>
    <mergeCell ref="J70:J73"/>
    <mergeCell ref="B74:B77"/>
    <mergeCell ref="D74:D77"/>
    <mergeCell ref="F74:F77"/>
    <mergeCell ref="G74:G77"/>
    <mergeCell ref="H74:H77"/>
    <mergeCell ref="I74:I77"/>
    <mergeCell ref="J74:J77"/>
    <mergeCell ref="B70:B73"/>
    <mergeCell ref="D70:D73"/>
    <mergeCell ref="F70:F73"/>
    <mergeCell ref="G70:G73"/>
    <mergeCell ref="H70:H73"/>
    <mergeCell ref="I62:I65"/>
    <mergeCell ref="J62:J65"/>
    <mergeCell ref="B66:B69"/>
    <mergeCell ref="D66:D69"/>
    <mergeCell ref="F66:F69"/>
    <mergeCell ref="G66:G69"/>
    <mergeCell ref="H66:H69"/>
    <mergeCell ref="I66:I69"/>
    <mergeCell ref="J66:J69"/>
    <mergeCell ref="B62:B65"/>
    <mergeCell ref="D62:D65"/>
    <mergeCell ref="F62:F65"/>
    <mergeCell ref="G62:G65"/>
    <mergeCell ref="H62:H65"/>
    <mergeCell ref="I54:I57"/>
    <mergeCell ref="J54:J57"/>
    <mergeCell ref="B58:B61"/>
    <mergeCell ref="D58:D61"/>
    <mergeCell ref="F58:F61"/>
    <mergeCell ref="G58:G61"/>
    <mergeCell ref="H58:H61"/>
    <mergeCell ref="I58:I61"/>
    <mergeCell ref="J58:J61"/>
    <mergeCell ref="B54:B57"/>
    <mergeCell ref="D54:D57"/>
    <mergeCell ref="F54:F57"/>
    <mergeCell ref="G54:G57"/>
    <mergeCell ref="H54:H57"/>
    <mergeCell ref="I42:I45"/>
    <mergeCell ref="J42:J45"/>
    <mergeCell ref="B46:B49"/>
    <mergeCell ref="D46:D49"/>
    <mergeCell ref="F46:F49"/>
    <mergeCell ref="G46:G49"/>
    <mergeCell ref="H46:H49"/>
    <mergeCell ref="I46:I49"/>
    <mergeCell ref="J46:J49"/>
    <mergeCell ref="B42:B45"/>
    <mergeCell ref="D42:D45"/>
    <mergeCell ref="F42:F45"/>
    <mergeCell ref="G42:G45"/>
    <mergeCell ref="H42:H45"/>
    <mergeCell ref="E42:E45"/>
    <mergeCell ref="E46:E49"/>
    <mergeCell ref="I34:I37"/>
    <mergeCell ref="J34:J37"/>
    <mergeCell ref="B38:B41"/>
    <mergeCell ref="D38:D41"/>
    <mergeCell ref="F38:F41"/>
    <mergeCell ref="G38:G41"/>
    <mergeCell ref="H38:H41"/>
    <mergeCell ref="I38:I41"/>
    <mergeCell ref="J38:J41"/>
    <mergeCell ref="B34:B37"/>
    <mergeCell ref="D34:D37"/>
    <mergeCell ref="F34:F37"/>
    <mergeCell ref="G34:G37"/>
    <mergeCell ref="H34:H37"/>
    <mergeCell ref="E34:E37"/>
    <mergeCell ref="E38:E41"/>
    <mergeCell ref="I26:I29"/>
    <mergeCell ref="J26:J29"/>
    <mergeCell ref="B30:B33"/>
    <mergeCell ref="D30:D33"/>
    <mergeCell ref="F30:F33"/>
    <mergeCell ref="G30:G33"/>
    <mergeCell ref="H30:H33"/>
    <mergeCell ref="I30:I33"/>
    <mergeCell ref="J30:J33"/>
    <mergeCell ref="B26:B29"/>
    <mergeCell ref="D26:D29"/>
    <mergeCell ref="F26:F29"/>
    <mergeCell ref="G26:G29"/>
    <mergeCell ref="H26:H29"/>
    <mergeCell ref="E26:E29"/>
    <mergeCell ref="E30:E33"/>
    <mergeCell ref="I22:I25"/>
    <mergeCell ref="J22:J25"/>
    <mergeCell ref="B22:B25"/>
    <mergeCell ref="D22:D25"/>
    <mergeCell ref="F22:F25"/>
    <mergeCell ref="G22:G25"/>
    <mergeCell ref="H22:H25"/>
    <mergeCell ref="I14:I17"/>
    <mergeCell ref="J14:J17"/>
    <mergeCell ref="B18:B21"/>
    <mergeCell ref="D18:D21"/>
    <mergeCell ref="F18:F21"/>
    <mergeCell ref="G18:G21"/>
    <mergeCell ref="H18:H21"/>
    <mergeCell ref="I18:I21"/>
    <mergeCell ref="J18:J21"/>
    <mergeCell ref="B14:B17"/>
    <mergeCell ref="D14:D17"/>
    <mergeCell ref="F14:F17"/>
    <mergeCell ref="G14:G17"/>
    <mergeCell ref="H14:H17"/>
    <mergeCell ref="E14:E17"/>
    <mergeCell ref="E18:E21"/>
    <mergeCell ref="E22:E25"/>
    <mergeCell ref="B2:J2"/>
    <mergeCell ref="B9:B12"/>
    <mergeCell ref="D9:D10"/>
    <mergeCell ref="F9:F12"/>
    <mergeCell ref="G9:H9"/>
    <mergeCell ref="I9:I12"/>
    <mergeCell ref="J9:J12"/>
    <mergeCell ref="G10:G12"/>
    <mergeCell ref="H10:H12"/>
    <mergeCell ref="E242:E245"/>
    <mergeCell ref="E246:E249"/>
    <mergeCell ref="E250:E253"/>
    <mergeCell ref="E254:E257"/>
    <mergeCell ref="E258:E261"/>
    <mergeCell ref="E262:E265"/>
    <mergeCell ref="E266:E269"/>
    <mergeCell ref="E50:E53"/>
    <mergeCell ref="E54:E57"/>
    <mergeCell ref="E58:E61"/>
    <mergeCell ref="E62:E65"/>
    <mergeCell ref="E66:E69"/>
    <mergeCell ref="E70:E73"/>
    <mergeCell ref="E74:E77"/>
    <mergeCell ref="E78:E81"/>
    <mergeCell ref="E82:E85"/>
  </mergeCells>
  <printOptions horizontalCentered="1"/>
  <pageMargins left="1.01" right="0.35433070866141703" top="0.31496062992126" bottom="0.196850393700787" header="0.23622047244094499" footer="0.39370078740157499"/>
  <pageSetup paperSize="5" scale="84" orientation="landscape" r:id="rId1"/>
  <headerFooter alignWithMargins="0"/>
  <rowBreaks count="6" manualBreakCount="6">
    <brk id="49" max="9" man="1"/>
    <brk id="89" max="9" man="1"/>
    <brk id="133" max="9" man="1"/>
    <brk id="165" max="9" man="1"/>
    <brk id="245" max="9" man="1"/>
    <brk id="281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POK-4</vt:lpstr>
      <vt:lpstr>LABA-LABA</vt:lpstr>
      <vt:lpstr>POK-3 </vt:lpstr>
      <vt:lpstr>POK-1</vt:lpstr>
      <vt:lpstr>'LABA-LABA'!Print_Area</vt:lpstr>
      <vt:lpstr>'POK-1'!Print_Area</vt:lpstr>
      <vt:lpstr>'POK-3 '!Print_Area</vt:lpstr>
      <vt:lpstr>'POK-4'!Print_Area</vt:lpstr>
      <vt:lpstr>'LABA-LABA'!Print_Titles</vt:lpstr>
      <vt:lpstr>'POK-1'!Print_Titles</vt:lpstr>
      <vt:lpstr>'POK-3 '!Print_Titles</vt:lpstr>
      <vt:lpstr>'POK-4'!Print_Titles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DPPKAD1</dc:creator>
  <cp:lastModifiedBy>USER</cp:lastModifiedBy>
  <cp:lastPrinted>2023-12-08T01:23:57Z</cp:lastPrinted>
  <dcterms:created xsi:type="dcterms:W3CDTF">2019-11-29T03:28:52Z</dcterms:created>
  <dcterms:modified xsi:type="dcterms:W3CDTF">2023-12-08T01:25:35Z</dcterms:modified>
</cp:coreProperties>
</file>