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955" activeTab="1"/>
  </bookViews>
  <sheets>
    <sheet name="Sheet1" sheetId="1" r:id="rId1"/>
    <sheet name="koreksi" sheetId="2" r:id="rId2"/>
    <sheet name="Sheet3" sheetId="3" state="hidden" r:id="rId3"/>
    <sheet name="Sheet2" sheetId="4" state="hidden" r:id="rId4"/>
  </sheets>
  <definedNames>
    <definedName name="_xlnm.Print_Area" localSheetId="0">'Sheet1'!$A$1:$H$64</definedName>
  </definedNames>
  <calcPr fullCalcOnLoad="1"/>
</workbook>
</file>

<file path=xl/sharedStrings.xml><?xml version="1.0" encoding="utf-8"?>
<sst xmlns="http://schemas.openxmlformats.org/spreadsheetml/2006/main" count="235" uniqueCount="137">
  <si>
    <t>PEMERINTAH KABUPATEN KARANGANYAR</t>
  </si>
  <si>
    <t>Rp</t>
  </si>
  <si>
    <t>JUMLAH</t>
  </si>
  <si>
    <t>DAFTAR SALDO KAS</t>
  </si>
  <si>
    <t>1.</t>
  </si>
  <si>
    <t>Kas di Rekening Kas Daerah</t>
  </si>
  <si>
    <t xml:space="preserve">1) </t>
  </si>
  <si>
    <t>Terdiri dari :</t>
  </si>
  <si>
    <t>Rekening Nomor : 1-019-00240-6</t>
  </si>
  <si>
    <t>Giro BPD Jateng Cabang Karanganyar</t>
  </si>
  <si>
    <t xml:space="preserve">2. </t>
  </si>
  <si>
    <t>Kas di Bendahara Pengeluaran</t>
  </si>
  <si>
    <t>Pajak Yang Belum Disetor</t>
  </si>
  <si>
    <t xml:space="preserve">3. </t>
  </si>
  <si>
    <t>Kas di Bendahara BLUD</t>
  </si>
  <si>
    <t>- DINAS PARIWISATA</t>
  </si>
  <si>
    <t>- KEC. JUMAPOLO</t>
  </si>
  <si>
    <t>Saldo Kas Kabupaten Karanganyar per 31 Desember 2012</t>
  </si>
  <si>
    <t>- BPBD</t>
  </si>
  <si>
    <t>- SETWAN</t>
  </si>
  <si>
    <t>RINCIAN SILPA</t>
  </si>
  <si>
    <t>A.</t>
  </si>
  <si>
    <t>Pelampauan Pendapatan</t>
  </si>
  <si>
    <t>1. Pendapatan Asli Daerah</t>
  </si>
  <si>
    <t xml:space="preserve">    a. Pajak Daerah</t>
  </si>
  <si>
    <t xml:space="preserve">    b. Retribusi Daerah</t>
  </si>
  <si>
    <t xml:space="preserve">    c. Pengelolaan Kekayaan Daerah yg</t>
  </si>
  <si>
    <t xml:space="preserve">        dipisahkan</t>
  </si>
  <si>
    <t xml:space="preserve">    d. Lain-lain PAD yang Sah</t>
  </si>
  <si>
    <t>2. Dana Perimbangan</t>
  </si>
  <si>
    <t xml:space="preserve">    a. Bagi Hasil Pajak/Bagi Hasil Bukan Pajak</t>
  </si>
  <si>
    <t xml:space="preserve">    b. Dana Alokasi Umum</t>
  </si>
  <si>
    <t xml:space="preserve">    c. Dana Alokasi Khusus</t>
  </si>
  <si>
    <t>3. Lain-lain Pendapatan Daerah yg Sah</t>
  </si>
  <si>
    <t xml:space="preserve">    a. Bagi Hasil Pajak Propinsi</t>
  </si>
  <si>
    <t xml:space="preserve">    b. Bagi Hasil Pajak Propinsi</t>
  </si>
  <si>
    <t xml:space="preserve">    c. Dana Penyesuaian dan Otonomi Khusus</t>
  </si>
  <si>
    <t xml:space="preserve">    d. Bantuan Keuangan dr Propinsi</t>
  </si>
  <si>
    <t xml:space="preserve">        PELAMPAUAN PENDAPATAN</t>
  </si>
  <si>
    <t>B.</t>
  </si>
  <si>
    <t>Penghematan Belanja</t>
  </si>
  <si>
    <t>1. Belanja Tidak Langsung</t>
  </si>
  <si>
    <t xml:space="preserve">    a. Belanja Pegawai/Gaji PNS</t>
  </si>
  <si>
    <t xml:space="preserve">    b. Belanja Bunga</t>
  </si>
  <si>
    <t xml:space="preserve">    c. Belanja Hibah</t>
  </si>
  <si>
    <t xml:space="preserve">    d. Belanja Bantuan Sosial</t>
  </si>
  <si>
    <t xml:space="preserve">    e. Belanja Bagi Hasil kpd Propinsi</t>
  </si>
  <si>
    <t xml:space="preserve">    e. Belanja Bantuan Keuangan kpd Propinsi</t>
  </si>
  <si>
    <t xml:space="preserve">    f.  Belanja Tidak Terduga</t>
  </si>
  <si>
    <t>2. Belanja Langsung</t>
  </si>
  <si>
    <t xml:space="preserve">    a. Belanja Pegawai</t>
  </si>
  <si>
    <t xml:space="preserve">    b. Belanja Barang dan Jasa</t>
  </si>
  <si>
    <t xml:space="preserve">    c. Belanja Modal</t>
  </si>
  <si>
    <t xml:space="preserve">       PENGHEMATAN BELANJA</t>
  </si>
  <si>
    <t>C.</t>
  </si>
  <si>
    <t>Pembiayaan Daerah</t>
  </si>
  <si>
    <t>1. Penerimaan Pembiayaan</t>
  </si>
  <si>
    <t xml:space="preserve">    a. Kelebihan Realisasi Silpa dr Anggaran</t>
  </si>
  <si>
    <t xml:space="preserve">    b. Penerimaan Kembali Investasi Pemerintah Daerah</t>
  </si>
  <si>
    <t xml:space="preserve">    c. Penarikan dari AMU Bank Jateng</t>
  </si>
  <si>
    <t xml:space="preserve">    d. Sharing Cadangan Tujuan dari Bank Jateng</t>
  </si>
  <si>
    <t>2. Pengeluaran Pembiayaan</t>
  </si>
  <si>
    <t xml:space="preserve">    a. Penyertaan Modal Pemerintah Daerah</t>
  </si>
  <si>
    <t xml:space="preserve">    b. Pembayaran Pokok Utang</t>
  </si>
  <si>
    <t xml:space="preserve">        PEMBIAYAAN NETTO</t>
  </si>
  <si>
    <t xml:space="preserve">        SILPA TAHUN 2012</t>
  </si>
  <si>
    <t>NB:</t>
  </si>
  <si>
    <t>Kas BLUD</t>
  </si>
  <si>
    <t>Penetapan ABPD 2010</t>
  </si>
  <si>
    <t>SILPA RIIL</t>
  </si>
  <si>
    <t>PER 31 DESEMBER 2013</t>
  </si>
  <si>
    <t>3.</t>
  </si>
  <si>
    <t>4.</t>
  </si>
  <si>
    <t>2.</t>
  </si>
  <si>
    <t>Kas di Bendahara FKTP</t>
  </si>
  <si>
    <t>- DIKPORA</t>
  </si>
  <si>
    <t>- INDAG</t>
  </si>
  <si>
    <t>2)</t>
  </si>
  <si>
    <t>DIKPORA</t>
  </si>
  <si>
    <t>Laporan Keuangan Pemerintah Kabupaten Karanganyar Tahun 2015</t>
  </si>
  <si>
    <t>PER 31 DESEMBER 2015</t>
  </si>
  <si>
    <t>Saldo Kas Kabupaten Karanganyar per 31 Desember 2015</t>
  </si>
  <si>
    <t xml:space="preserve">2) </t>
  </si>
  <si>
    <t>Deposito</t>
  </si>
  <si>
    <t>Sertifikat</t>
  </si>
  <si>
    <t>Jumlah (Rp)</t>
  </si>
  <si>
    <t>No. A111991</t>
  </si>
  <si>
    <t>No. A111992</t>
  </si>
  <si>
    <t>No. A111993</t>
  </si>
  <si>
    <t>No. A111994</t>
  </si>
  <si>
    <t>No. A111995</t>
  </si>
  <si>
    <t>No. A111996</t>
  </si>
  <si>
    <t>No. A111997</t>
  </si>
  <si>
    <t>No. A141127</t>
  </si>
  <si>
    <t>No. A141126</t>
  </si>
  <si>
    <t>- KEC. NGARGOYOSO</t>
  </si>
  <si>
    <t>- KEC. KARANGANYAR</t>
  </si>
  <si>
    <t>- KEL. LALUNG</t>
  </si>
  <si>
    <t>- DISNAK</t>
  </si>
  <si>
    <t>5.</t>
  </si>
  <si>
    <t>Utang PFK</t>
  </si>
  <si>
    <t>-</t>
  </si>
  <si>
    <t>Kelebihan Membayar Pajak</t>
  </si>
  <si>
    <t>Kekurangan Membayar Pajak</t>
  </si>
  <si>
    <t>6.</t>
  </si>
  <si>
    <t>Koreksi Mutasi (kesalahan catat oleh Bank)</t>
  </si>
  <si>
    <t>3)</t>
  </si>
  <si>
    <t>7.</t>
  </si>
  <si>
    <t xml:space="preserve">Kas di Bendahara Penerimaan </t>
  </si>
  <si>
    <t>BOS REGULER (DIKPORA)</t>
  </si>
  <si>
    <t>Lampiran : I NERACA</t>
  </si>
  <si>
    <t xml:space="preserve">TELAH DIKOORDINASIKAN </t>
  </si>
  <si>
    <t>PEJABAT</t>
  </si>
  <si>
    <t>PARAF</t>
  </si>
  <si>
    <t>1. Asisten Administrasi</t>
  </si>
  <si>
    <t>2. Kepala DPPKAD</t>
  </si>
  <si>
    <t>3. Kabid Akuntansi</t>
  </si>
  <si>
    <t>Saldo Kas Kabupaten Karanganyar per 31 Desember 2016</t>
  </si>
  <si>
    <t xml:space="preserve">5. </t>
  </si>
  <si>
    <t>Kas di Bendahara Penerimaaan</t>
  </si>
  <si>
    <t>- Dinas Lingkungan Hidup</t>
  </si>
  <si>
    <t>- Kec. Tawangmangu</t>
  </si>
  <si>
    <t>- Badan Keuangan Daerah</t>
  </si>
  <si>
    <t>- Dinas Kesehatan</t>
  </si>
  <si>
    <t>- DPU</t>
  </si>
  <si>
    <t>Kas di BOS</t>
  </si>
  <si>
    <t>Laporan Keuangan Pemerintah Kabupaten Karanganyar Tahun 2017</t>
  </si>
  <si>
    <t>PER 31 DESEMBER 2017</t>
  </si>
  <si>
    <t>- DISPARPORA</t>
  </si>
  <si>
    <t>3. Kepala BKD</t>
  </si>
  <si>
    <t>4. Kabid Akuntansi</t>
  </si>
  <si>
    <t>2. Inspektur</t>
  </si>
  <si>
    <t xml:space="preserve">     </t>
  </si>
  <si>
    <t>Pjs. BUPATI KARANGANYAR,</t>
  </si>
  <si>
    <t>Pembina Utama Madya</t>
  </si>
  <si>
    <t>NIP. 19610822 199003 1 005</t>
  </si>
  <si>
    <t>PRIJO ANGGORO BUDI RAHARDJO SH, M.Si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</si>
</sst>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Bookman Old Style"/>
      <family val="1"/>
    </font>
    <font>
      <sz val="10"/>
      <color indexed="9"/>
      <name val="Bookman Old Style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10"/>
      <color theme="0"/>
      <name val="Bookman Old Style"/>
      <family val="1"/>
    </font>
    <font>
      <sz val="10"/>
      <color theme="0"/>
      <name val="Bookman Old Style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ahoma"/>
      <family val="2"/>
    </font>
    <font>
      <b/>
      <sz val="10"/>
      <color theme="1"/>
      <name val="Times New Roman"/>
      <family val="1"/>
    </font>
    <font>
      <sz val="10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41" fontId="2" fillId="0" borderId="0" xfId="43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1" fontId="2" fillId="0" borderId="10" xfId="43" applyFont="1" applyBorder="1" applyAlignment="1">
      <alignment/>
    </xf>
    <xf numFmtId="41" fontId="2" fillId="0" borderId="0" xfId="43" applyFont="1" applyAlignment="1">
      <alignment horizontal="right"/>
    </xf>
    <xf numFmtId="0" fontId="5" fillId="0" borderId="10" xfId="0" applyFont="1" applyBorder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1" fontId="5" fillId="0" borderId="0" xfId="43" applyFont="1" applyAlignment="1">
      <alignment horizontal="centerContinuous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horizontal="right" vertical="top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9" fontId="2" fillId="0" borderId="0" xfId="43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2" fillId="0" borderId="0" xfId="0" applyNumberFormat="1" applyFont="1" applyBorder="1" applyAlignment="1">
      <alignment horizontal="center"/>
    </xf>
    <xf numFmtId="39" fontId="2" fillId="0" borderId="0" xfId="43" applyNumberFormat="1" applyFont="1" applyBorder="1" applyAlignment="1">
      <alignment/>
    </xf>
    <xf numFmtId="39" fontId="6" fillId="0" borderId="0" xfId="0" applyNumberFormat="1" applyFont="1" applyAlignment="1">
      <alignment/>
    </xf>
    <xf numFmtId="39" fontId="6" fillId="0" borderId="0" xfId="43" applyNumberFormat="1" applyFont="1" applyAlignment="1">
      <alignment/>
    </xf>
    <xf numFmtId="39" fontId="6" fillId="0" borderId="0" xfId="0" applyNumberFormat="1" applyFont="1" applyBorder="1" applyAlignment="1">
      <alignment/>
    </xf>
    <xf numFmtId="39" fontId="6" fillId="0" borderId="11" xfId="0" applyNumberFormat="1" applyFont="1" applyBorder="1" applyAlignment="1">
      <alignment/>
    </xf>
    <xf numFmtId="39" fontId="6" fillId="0" borderId="11" xfId="43" applyNumberFormat="1" applyFont="1" applyBorder="1" applyAlignment="1">
      <alignment/>
    </xf>
    <xf numFmtId="39" fontId="6" fillId="0" borderId="0" xfId="0" applyNumberFormat="1" applyFont="1" applyAlignment="1">
      <alignment horizontal="center"/>
    </xf>
    <xf numFmtId="39" fontId="6" fillId="0" borderId="0" xfId="0" applyNumberFormat="1" applyFont="1" applyBorder="1" applyAlignment="1">
      <alignment vertical="top" wrapText="1"/>
    </xf>
    <xf numFmtId="39" fontId="6" fillId="0" borderId="10" xfId="0" applyNumberFormat="1" applyFont="1" applyBorder="1" applyAlignment="1">
      <alignment vertical="top" wrapText="1"/>
    </xf>
    <xf numFmtId="39" fontId="6" fillId="0" borderId="10" xfId="43" applyNumberFormat="1" applyFont="1" applyBorder="1" applyAlignment="1">
      <alignment vertical="top" wrapText="1"/>
    </xf>
    <xf numFmtId="39" fontId="4" fillId="0" borderId="0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4" fillId="0" borderId="0" xfId="43" applyNumberFormat="1" applyFont="1" applyAlignment="1">
      <alignment/>
    </xf>
    <xf numFmtId="3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37" fontId="8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37" fontId="9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37" fontId="10" fillId="0" borderId="10" xfId="0" applyNumberFormat="1" applyFont="1" applyBorder="1" applyAlignment="1">
      <alignment/>
    </xf>
    <xf numFmtId="41" fontId="3" fillId="0" borderId="0" xfId="43" applyFont="1" applyAlignment="1">
      <alignment horizontal="centerContinuous"/>
    </xf>
    <xf numFmtId="0" fontId="5" fillId="0" borderId="0" xfId="0" applyFont="1" applyAlignment="1">
      <alignment/>
    </xf>
    <xf numFmtId="39" fontId="5" fillId="0" borderId="0" xfId="0" applyNumberFormat="1" applyFont="1" applyAlignment="1">
      <alignment/>
    </xf>
    <xf numFmtId="39" fontId="4" fillId="0" borderId="0" xfId="0" applyNumberFormat="1" applyFont="1" applyAlignment="1">
      <alignment horizontal="center"/>
    </xf>
    <xf numFmtId="39" fontId="5" fillId="0" borderId="0" xfId="43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5" fillId="0" borderId="0" xfId="43" applyFont="1" applyAlignment="1">
      <alignment/>
    </xf>
    <xf numFmtId="0" fontId="5" fillId="0" borderId="0" xfId="0" applyFont="1" applyAlignment="1" quotePrefix="1">
      <alignment/>
    </xf>
    <xf numFmtId="39" fontId="5" fillId="0" borderId="0" xfId="0" applyNumberFormat="1" applyFont="1" applyBorder="1" applyAlignment="1">
      <alignment horizontal="center"/>
    </xf>
    <xf numFmtId="39" fontId="5" fillId="0" borderId="0" xfId="43" applyNumberFormat="1" applyFont="1" applyBorder="1" applyAlignment="1">
      <alignment/>
    </xf>
    <xf numFmtId="3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9" fontId="5" fillId="0" borderId="10" xfId="43" applyNumberFormat="1" applyFont="1" applyBorder="1" applyAlignment="1">
      <alignment/>
    </xf>
    <xf numFmtId="39" fontId="4" fillId="0" borderId="11" xfId="0" applyNumberFormat="1" applyFont="1" applyBorder="1" applyAlignment="1">
      <alignment/>
    </xf>
    <xf numFmtId="39" fontId="4" fillId="0" borderId="11" xfId="43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quotePrefix="1">
      <alignment horizontal="right" vertical="top"/>
    </xf>
    <xf numFmtId="39" fontId="4" fillId="0" borderId="0" xfId="0" applyNumberFormat="1" applyFont="1" applyBorder="1" applyAlignment="1">
      <alignment vertical="top" wrapText="1"/>
    </xf>
    <xf numFmtId="39" fontId="4" fillId="0" borderId="10" xfId="0" applyNumberFormat="1" applyFont="1" applyBorder="1" applyAlignment="1">
      <alignment vertical="top" wrapText="1"/>
    </xf>
    <xf numFmtId="39" fontId="4" fillId="0" borderId="10" xfId="43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41" fontId="2" fillId="0" borderId="0" xfId="43" applyFont="1" applyBorder="1" applyAlignment="1">
      <alignment/>
    </xf>
    <xf numFmtId="39" fontId="2" fillId="0" borderId="10" xfId="43" applyNumberFormat="1" applyFont="1" applyBorder="1" applyAlignment="1">
      <alignment/>
    </xf>
    <xf numFmtId="39" fontId="56" fillId="0" borderId="0" xfId="43" applyNumberFormat="1" applyFont="1" applyAlignment="1">
      <alignment/>
    </xf>
    <xf numFmtId="41" fontId="56" fillId="0" borderId="0" xfId="43" applyFont="1" applyAlignment="1">
      <alignment/>
    </xf>
    <xf numFmtId="39" fontId="56" fillId="0" borderId="0" xfId="43" applyNumberFormat="1" applyFont="1" applyBorder="1" applyAlignment="1">
      <alignment/>
    </xf>
    <xf numFmtId="39" fontId="2" fillId="0" borderId="10" xfId="0" applyNumberFormat="1" applyFont="1" applyBorder="1" applyAlignment="1">
      <alignment/>
    </xf>
    <xf numFmtId="15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9" fontId="2" fillId="0" borderId="13" xfId="43" applyNumberFormat="1" applyFont="1" applyBorder="1" applyAlignment="1">
      <alignment/>
    </xf>
    <xf numFmtId="0" fontId="57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 vertical="top"/>
    </xf>
    <xf numFmtId="0" fontId="59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2" fillId="0" borderId="0" xfId="0" applyFont="1" applyBorder="1" applyAlignment="1" quotePrefix="1">
      <alignment/>
    </xf>
    <xf numFmtId="39" fontId="6" fillId="0" borderId="10" xfId="0" applyNumberFormat="1" applyFont="1" applyBorder="1" applyAlignment="1">
      <alignment/>
    </xf>
    <xf numFmtId="39" fontId="6" fillId="0" borderId="10" xfId="43" applyNumberFormat="1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left" vertical="top" wrapText="1"/>
    </xf>
    <xf numFmtId="0" fontId="63" fillId="33" borderId="0" xfId="55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64" fillId="0" borderId="0" xfId="0" applyFont="1" applyBorder="1" applyAlignment="1">
      <alignment/>
    </xf>
    <xf numFmtId="0" fontId="63" fillId="33" borderId="14" xfId="0" applyFont="1" applyFill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4" fontId="63" fillId="33" borderId="0" xfId="0" applyNumberFormat="1" applyFont="1" applyFill="1" applyBorder="1" applyAlignment="1">
      <alignment/>
    </xf>
    <xf numFmtId="0" fontId="63" fillId="33" borderId="0" xfId="55" applyFont="1" applyFill="1" applyBorder="1" applyAlignment="1">
      <alignment horizontal="center"/>
      <protection/>
    </xf>
    <xf numFmtId="0" fontId="63" fillId="0" borderId="0" xfId="0" applyFont="1" applyAlignment="1">
      <alignment vertical="top"/>
    </xf>
    <xf numFmtId="0" fontId="65" fillId="0" borderId="0" xfId="0" applyFont="1" applyAlignment="1">
      <alignment/>
    </xf>
    <xf numFmtId="0" fontId="63" fillId="0" borderId="0" xfId="0" applyFont="1" applyAlignment="1">
      <alignment/>
    </xf>
    <xf numFmtId="0" fontId="63" fillId="33" borderId="0" xfId="0" applyFont="1" applyFill="1" applyAlignment="1">
      <alignment/>
    </xf>
    <xf numFmtId="0" fontId="65" fillId="33" borderId="0" xfId="0" applyFont="1" applyFill="1" applyAlignment="1">
      <alignment/>
    </xf>
    <xf numFmtId="39" fontId="66" fillId="0" borderId="0" xfId="0" applyNumberFormat="1" applyFont="1" applyBorder="1" applyAlignment="1">
      <alignment horizontal="center"/>
    </xf>
    <xf numFmtId="39" fontId="66" fillId="0" borderId="0" xfId="43" applyNumberFormat="1" applyFont="1" applyBorder="1" applyAlignment="1">
      <alignment/>
    </xf>
    <xf numFmtId="0" fontId="66" fillId="0" borderId="0" xfId="0" applyFont="1" applyAlignment="1">
      <alignment horizontal="center"/>
    </xf>
    <xf numFmtId="39" fontId="66" fillId="0" borderId="0" xfId="43" applyNumberFormat="1" applyFont="1" applyAlignment="1">
      <alignment/>
    </xf>
    <xf numFmtId="41" fontId="2" fillId="0" borderId="13" xfId="43" applyFont="1" applyBorder="1" applyAlignment="1">
      <alignment horizontal="center"/>
    </xf>
    <xf numFmtId="0" fontId="65" fillId="0" borderId="0" xfId="0" applyFont="1" applyAlignment="1">
      <alignment horizontal="left" vertical="top" wrapText="1"/>
    </xf>
    <xf numFmtId="0" fontId="65" fillId="0" borderId="0" xfId="0" applyFont="1" applyAlignment="1">
      <alignment horizontal="center" vertical="top" wrapText="1"/>
    </xf>
    <xf numFmtId="0" fontId="63" fillId="33" borderId="14" xfId="0" applyFont="1" applyFill="1" applyBorder="1" applyAlignment="1">
      <alignment/>
    </xf>
    <xf numFmtId="0" fontId="63" fillId="0" borderId="14" xfId="0" applyFont="1" applyBorder="1" applyAlignment="1">
      <alignment/>
    </xf>
    <xf numFmtId="0" fontId="57" fillId="33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63" fillId="0" borderId="14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40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.a Lampiran LPJ 20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55">
      <selection activeCell="C77" sqref="C77"/>
    </sheetView>
  </sheetViews>
  <sheetFormatPr defaultColWidth="9.140625" defaultRowHeight="12.75"/>
  <cols>
    <col min="1" max="1" width="6.140625" style="1" customWidth="1"/>
    <col min="2" max="2" width="3.7109375" style="1" customWidth="1"/>
    <col min="3" max="3" width="20.57421875" style="1" customWidth="1"/>
    <col min="4" max="4" width="13.7109375" style="1" customWidth="1"/>
    <col min="5" max="5" width="4.7109375" style="1" customWidth="1"/>
    <col min="6" max="6" width="20.7109375" style="1" customWidth="1"/>
    <col min="7" max="7" width="4.7109375" style="1" customWidth="1"/>
    <col min="8" max="8" width="20.7109375" style="2" customWidth="1"/>
    <col min="9" max="9" width="9.57421875" style="1" bestFit="1" customWidth="1"/>
    <col min="10" max="10" width="18.28125" style="1" bestFit="1" customWidth="1"/>
    <col min="11" max="16384" width="9.140625" style="1" customWidth="1"/>
  </cols>
  <sheetData>
    <row r="1" spans="1:8" ht="14.25">
      <c r="A1" s="7" t="s">
        <v>79</v>
      </c>
      <c r="B1" s="7"/>
      <c r="C1" s="4"/>
      <c r="D1" s="4"/>
      <c r="E1" s="4"/>
      <c r="F1" s="4"/>
      <c r="G1" s="4"/>
      <c r="H1" s="5"/>
    </row>
    <row r="2" spans="1:8" ht="14.25">
      <c r="A2" s="76"/>
      <c r="B2" s="76"/>
      <c r="C2" s="21"/>
      <c r="D2" s="21"/>
      <c r="E2" s="21"/>
      <c r="F2" s="21"/>
      <c r="G2" s="21"/>
      <c r="H2" s="77"/>
    </row>
    <row r="3" spans="1:8" ht="14.25">
      <c r="A3" s="76"/>
      <c r="B3" s="76"/>
      <c r="C3" s="21"/>
      <c r="D3" s="21"/>
      <c r="E3" s="21"/>
      <c r="F3" s="21"/>
      <c r="G3" s="21"/>
      <c r="H3" s="77"/>
    </row>
    <row r="4" spans="1:8" ht="15">
      <c r="A4" s="3"/>
      <c r="B4" s="3"/>
      <c r="H4" s="6" t="s">
        <v>110</v>
      </c>
    </row>
    <row r="5" spans="1:8" ht="14.25">
      <c r="A5" s="9" t="s">
        <v>0</v>
      </c>
      <c r="B5" s="9"/>
      <c r="C5" s="9"/>
      <c r="D5" s="9"/>
      <c r="E5" s="9"/>
      <c r="F5" s="9"/>
      <c r="G5" s="9"/>
      <c r="H5" s="10"/>
    </row>
    <row r="6" spans="1:8" ht="15">
      <c r="A6" s="8" t="s">
        <v>3</v>
      </c>
      <c r="B6" s="8"/>
      <c r="C6" s="9"/>
      <c r="D6" s="9"/>
      <c r="E6" s="9"/>
      <c r="F6" s="9"/>
      <c r="G6" s="9"/>
      <c r="H6" s="10"/>
    </row>
    <row r="7" spans="1:8" ht="14.25">
      <c r="A7" s="9" t="s">
        <v>80</v>
      </c>
      <c r="B7" s="9"/>
      <c r="C7" s="9"/>
      <c r="D7" s="9"/>
      <c r="E7" s="9"/>
      <c r="F7" s="9"/>
      <c r="G7" s="9"/>
      <c r="H7" s="10"/>
    </row>
    <row r="8" spans="1:8" ht="14.25">
      <c r="A8" s="9"/>
      <c r="B8" s="9"/>
      <c r="C8" s="9"/>
      <c r="D8" s="9"/>
      <c r="E8" s="9"/>
      <c r="F8" s="9"/>
      <c r="G8" s="9"/>
      <c r="H8" s="10"/>
    </row>
    <row r="9" spans="1:8" ht="14.25">
      <c r="A9" s="9"/>
      <c r="B9" s="9"/>
      <c r="C9" s="9"/>
      <c r="D9" s="9"/>
      <c r="E9" s="9"/>
      <c r="F9" s="9"/>
      <c r="G9" s="9"/>
      <c r="H9" s="10"/>
    </row>
    <row r="10" spans="1:2" ht="15" customHeight="1">
      <c r="A10" s="3"/>
      <c r="B10" s="3"/>
    </row>
    <row r="11" spans="1:8" ht="15" customHeight="1">
      <c r="A11" s="1" t="s">
        <v>81</v>
      </c>
      <c r="F11" s="24"/>
      <c r="G11" s="32" t="s">
        <v>1</v>
      </c>
      <c r="H11" s="28">
        <f>H63</f>
        <v>317611825698</v>
      </c>
    </row>
    <row r="12" spans="1:8" ht="15" customHeight="1">
      <c r="A12" s="1" t="s">
        <v>7</v>
      </c>
      <c r="F12" s="24"/>
      <c r="G12" s="24"/>
      <c r="H12" s="22"/>
    </row>
    <row r="13" spans="1:8" ht="15" customHeight="1">
      <c r="A13" s="11" t="s">
        <v>4</v>
      </c>
      <c r="B13" s="1" t="s">
        <v>5</v>
      </c>
      <c r="F13" s="24"/>
      <c r="G13" s="24"/>
      <c r="H13" s="22"/>
    </row>
    <row r="14" spans="2:8" ht="15" customHeight="1">
      <c r="B14" s="15" t="s">
        <v>6</v>
      </c>
      <c r="C14" s="1" t="s">
        <v>9</v>
      </c>
      <c r="F14" s="24"/>
      <c r="G14" s="24"/>
      <c r="H14" s="24"/>
    </row>
    <row r="15" spans="2:8" ht="15" customHeight="1">
      <c r="B15" s="15"/>
      <c r="C15" s="1" t="s">
        <v>8</v>
      </c>
      <c r="E15" s="11" t="s">
        <v>1</v>
      </c>
      <c r="F15" s="79">
        <v>246745612643</v>
      </c>
      <c r="G15" s="11"/>
      <c r="H15" s="79"/>
    </row>
    <row r="16" spans="1:8" ht="15" customHeight="1">
      <c r="A16" s="12"/>
      <c r="B16" s="14"/>
      <c r="H16" s="80"/>
    </row>
    <row r="17" spans="1:3" ht="15" customHeight="1">
      <c r="A17" s="11"/>
      <c r="B17" s="15" t="s">
        <v>82</v>
      </c>
      <c r="C17" s="1" t="s">
        <v>83</v>
      </c>
    </row>
    <row r="18" spans="1:8" ht="15" customHeight="1">
      <c r="A18" s="12"/>
      <c r="B18" s="12"/>
      <c r="C18" s="84" t="s">
        <v>84</v>
      </c>
      <c r="D18" s="84"/>
      <c r="E18" s="114" t="s">
        <v>85</v>
      </c>
      <c r="F18" s="114"/>
      <c r="H18" s="1"/>
    </row>
    <row r="19" spans="3:8" ht="15" customHeight="1">
      <c r="C19" s="1" t="s">
        <v>86</v>
      </c>
      <c r="E19" s="11" t="s">
        <v>1</v>
      </c>
      <c r="F19" s="22">
        <v>5000000000</v>
      </c>
      <c r="G19" s="23"/>
      <c r="H19" s="22"/>
    </row>
    <row r="20" spans="3:8" ht="15" customHeight="1">
      <c r="C20" s="1" t="s">
        <v>87</v>
      </c>
      <c r="E20" s="11" t="s">
        <v>1</v>
      </c>
      <c r="F20" s="22">
        <v>5000000000</v>
      </c>
      <c r="G20" s="23"/>
      <c r="H20" s="22"/>
    </row>
    <row r="21" spans="3:8" ht="15" customHeight="1">
      <c r="C21" s="1" t="s">
        <v>88</v>
      </c>
      <c r="E21" s="11" t="s">
        <v>1</v>
      </c>
      <c r="F21" s="22">
        <v>5000000000</v>
      </c>
      <c r="G21" s="23"/>
      <c r="H21" s="22"/>
    </row>
    <row r="22" spans="3:8" ht="15" customHeight="1">
      <c r="C22" s="1" t="s">
        <v>89</v>
      </c>
      <c r="E22" s="11" t="s">
        <v>1</v>
      </c>
      <c r="F22" s="22">
        <v>5000000000</v>
      </c>
      <c r="G22" s="23"/>
      <c r="H22" s="22"/>
    </row>
    <row r="23" spans="3:8" ht="15" customHeight="1">
      <c r="C23" s="1" t="s">
        <v>90</v>
      </c>
      <c r="E23" s="11" t="s">
        <v>1</v>
      </c>
      <c r="F23" s="22">
        <v>5000000000</v>
      </c>
      <c r="G23" s="23"/>
      <c r="H23" s="22"/>
    </row>
    <row r="24" spans="3:8" ht="15" customHeight="1">
      <c r="C24" s="1" t="s">
        <v>91</v>
      </c>
      <c r="E24" s="11" t="s">
        <v>1</v>
      </c>
      <c r="F24" s="22">
        <v>5000000000</v>
      </c>
      <c r="G24" s="23"/>
      <c r="H24" s="22"/>
    </row>
    <row r="25" spans="3:8" ht="15" customHeight="1">
      <c r="C25" s="1" t="s">
        <v>92</v>
      </c>
      <c r="E25" s="11" t="s">
        <v>1</v>
      </c>
      <c r="F25" s="22">
        <v>5000000000</v>
      </c>
      <c r="G25" s="23"/>
      <c r="H25" s="22"/>
    </row>
    <row r="26" spans="3:8" ht="15" customHeight="1">
      <c r="C26" s="1" t="s">
        <v>93</v>
      </c>
      <c r="E26" s="11" t="s">
        <v>1</v>
      </c>
      <c r="F26" s="22">
        <v>5000000000</v>
      </c>
      <c r="G26" s="23"/>
      <c r="H26" s="22"/>
    </row>
    <row r="27" spans="3:8" ht="15" customHeight="1">
      <c r="C27" s="1" t="s">
        <v>94</v>
      </c>
      <c r="E27" s="11" t="s">
        <v>1</v>
      </c>
      <c r="F27" s="22">
        <v>10000000000</v>
      </c>
      <c r="G27" s="23"/>
      <c r="H27" s="22"/>
    </row>
    <row r="28" spans="5:8" ht="15" customHeight="1">
      <c r="E28" s="84" t="s">
        <v>1</v>
      </c>
      <c r="F28" s="85">
        <f>SUM(F19:F27)</f>
        <v>50000000000</v>
      </c>
      <c r="G28" s="23"/>
      <c r="H28" s="24"/>
    </row>
    <row r="29" spans="1:8" ht="15" customHeight="1">
      <c r="A29" s="12"/>
      <c r="B29" s="14"/>
      <c r="G29" s="11" t="s">
        <v>1</v>
      </c>
      <c r="H29" s="79">
        <f>F15+F28</f>
        <v>296745612643</v>
      </c>
    </row>
    <row r="30" spans="1:8" ht="15" customHeight="1">
      <c r="A30" s="12"/>
      <c r="B30" s="14"/>
      <c r="H30" s="80"/>
    </row>
    <row r="31" spans="1:8" ht="15" customHeight="1">
      <c r="A31" s="15" t="s">
        <v>73</v>
      </c>
      <c r="B31" s="1" t="s">
        <v>74</v>
      </c>
      <c r="C31" s="13"/>
      <c r="E31" s="11"/>
      <c r="F31" s="22"/>
      <c r="G31" s="11" t="s">
        <v>1</v>
      </c>
      <c r="H31" s="79">
        <v>7672716482</v>
      </c>
    </row>
    <row r="32" spans="3:8" ht="15" customHeight="1">
      <c r="C32" s="13"/>
      <c r="E32" s="11"/>
      <c r="F32" s="22"/>
      <c r="G32" s="25"/>
      <c r="H32" s="26"/>
    </row>
    <row r="33" spans="1:8" ht="15" customHeight="1">
      <c r="A33" s="15" t="s">
        <v>71</v>
      </c>
      <c r="B33" s="1" t="s">
        <v>11</v>
      </c>
      <c r="E33" s="11"/>
      <c r="F33" s="22"/>
      <c r="G33" s="23"/>
      <c r="H33" s="22"/>
    </row>
    <row r="34" spans="2:8" ht="15" customHeight="1">
      <c r="B34" s="15" t="s">
        <v>6</v>
      </c>
      <c r="C34" s="1" t="s">
        <v>12</v>
      </c>
      <c r="G34" s="23"/>
      <c r="H34" s="22"/>
    </row>
    <row r="35" spans="2:8" ht="15" customHeight="1">
      <c r="B35" s="15"/>
      <c r="C35" s="13" t="s">
        <v>75</v>
      </c>
      <c r="E35" s="11" t="s">
        <v>1</v>
      </c>
      <c r="F35" s="24">
        <v>59699677</v>
      </c>
      <c r="G35" s="23"/>
      <c r="H35" s="22"/>
    </row>
    <row r="36" spans="2:8" ht="15" customHeight="1">
      <c r="B36" s="15"/>
      <c r="C36" s="13" t="s">
        <v>95</v>
      </c>
      <c r="E36" s="11" t="s">
        <v>1</v>
      </c>
      <c r="F36" s="24">
        <v>533181</v>
      </c>
      <c r="G36" s="23"/>
      <c r="H36" s="22"/>
    </row>
    <row r="37" spans="3:8" ht="15" customHeight="1">
      <c r="C37" s="13" t="s">
        <v>18</v>
      </c>
      <c r="E37" s="11" t="s">
        <v>1</v>
      </c>
      <c r="F37" s="22">
        <v>10995492</v>
      </c>
      <c r="G37" s="23"/>
      <c r="H37" s="22"/>
    </row>
    <row r="38" spans="3:8" ht="15" customHeight="1">
      <c r="C38" s="13" t="s">
        <v>16</v>
      </c>
      <c r="E38" s="11" t="s">
        <v>1</v>
      </c>
      <c r="F38" s="22">
        <v>1648290</v>
      </c>
      <c r="G38" s="23"/>
      <c r="H38" s="22"/>
    </row>
    <row r="39" spans="3:8" ht="15" customHeight="1">
      <c r="C39" s="13" t="s">
        <v>96</v>
      </c>
      <c r="E39" s="11" t="s">
        <v>1</v>
      </c>
      <c r="F39" s="22">
        <v>8718907</v>
      </c>
      <c r="G39" s="23"/>
      <c r="H39" s="22"/>
    </row>
    <row r="40" spans="3:8" ht="15" customHeight="1">
      <c r="C40" s="13" t="s">
        <v>97</v>
      </c>
      <c r="E40" s="11" t="s">
        <v>1</v>
      </c>
      <c r="F40" s="22">
        <v>1468021</v>
      </c>
      <c r="G40" s="23"/>
      <c r="H40" s="22"/>
    </row>
    <row r="41" spans="3:8" ht="15" customHeight="1">
      <c r="C41" s="13" t="s">
        <v>98</v>
      </c>
      <c r="E41" s="11" t="s">
        <v>1</v>
      </c>
      <c r="F41" s="22">
        <v>40000</v>
      </c>
      <c r="G41" s="23"/>
      <c r="H41" s="22"/>
    </row>
    <row r="42" spans="1:8" ht="15" customHeight="1">
      <c r="A42" s="12"/>
      <c r="B42" s="12"/>
      <c r="C42" s="13" t="s">
        <v>76</v>
      </c>
      <c r="D42" s="12"/>
      <c r="E42" s="16" t="s">
        <v>1</v>
      </c>
      <c r="F42" s="78">
        <v>1566569</v>
      </c>
      <c r="G42" s="27"/>
      <c r="H42" s="28"/>
    </row>
    <row r="43" spans="1:8" ht="15" customHeight="1">
      <c r="A43" s="12"/>
      <c r="B43" s="12"/>
      <c r="C43" s="12"/>
      <c r="D43" s="12"/>
      <c r="E43" s="25" t="s">
        <v>1</v>
      </c>
      <c r="F43" s="26">
        <f>F35+F36+F37+F38+F39+F40+F41+F42</f>
        <v>84670137</v>
      </c>
      <c r="G43" s="25"/>
      <c r="H43" s="26"/>
    </row>
    <row r="44" spans="1:8" ht="15" customHeight="1">
      <c r="A44" s="12"/>
      <c r="B44" s="12"/>
      <c r="C44" s="12"/>
      <c r="D44" s="12"/>
      <c r="E44" s="11"/>
      <c r="F44" s="22"/>
      <c r="G44" s="25"/>
      <c r="H44" s="26"/>
    </row>
    <row r="45" spans="1:9" ht="15" customHeight="1">
      <c r="A45" s="12"/>
      <c r="B45" s="11" t="s">
        <v>77</v>
      </c>
      <c r="C45" s="1" t="s">
        <v>78</v>
      </c>
      <c r="D45" s="12"/>
      <c r="E45" s="11" t="s">
        <v>1</v>
      </c>
      <c r="F45" s="39">
        <v>2885000</v>
      </c>
      <c r="G45" s="25"/>
      <c r="H45" s="26"/>
      <c r="I45" s="83">
        <v>42377</v>
      </c>
    </row>
    <row r="46" spans="1:9" ht="15" customHeight="1">
      <c r="A46" s="12"/>
      <c r="B46" s="11"/>
      <c r="D46" s="12"/>
      <c r="E46" s="11"/>
      <c r="F46" s="39"/>
      <c r="G46" s="25"/>
      <c r="H46" s="26"/>
      <c r="I46" s="83"/>
    </row>
    <row r="47" spans="1:9" ht="15" customHeight="1">
      <c r="A47" s="12"/>
      <c r="B47" s="15" t="s">
        <v>106</v>
      </c>
      <c r="C47" s="1" t="s">
        <v>109</v>
      </c>
      <c r="D47" s="12"/>
      <c r="E47" s="11" t="s">
        <v>1</v>
      </c>
      <c r="F47" s="82">
        <v>2906873248</v>
      </c>
      <c r="G47" s="25"/>
      <c r="H47" s="26"/>
      <c r="I47" s="83"/>
    </row>
    <row r="48" spans="1:8" ht="15" customHeight="1">
      <c r="A48" s="12"/>
      <c r="B48" s="12"/>
      <c r="C48" s="12"/>
      <c r="D48" s="12"/>
      <c r="E48" s="11"/>
      <c r="F48" s="22"/>
      <c r="G48" s="25" t="s">
        <v>1</v>
      </c>
      <c r="H48" s="26">
        <f>F43+F45+F47</f>
        <v>2994428385</v>
      </c>
    </row>
    <row r="49" spans="1:8" ht="15" customHeight="1">
      <c r="A49" s="12"/>
      <c r="B49" s="12"/>
      <c r="C49" s="12"/>
      <c r="D49" s="12"/>
      <c r="E49" s="11"/>
      <c r="F49" s="22"/>
      <c r="G49" s="25"/>
      <c r="H49" s="26"/>
    </row>
    <row r="50" spans="1:8" ht="15" customHeight="1">
      <c r="A50" s="15" t="s">
        <v>72</v>
      </c>
      <c r="B50" s="1" t="s">
        <v>108</v>
      </c>
      <c r="C50" s="12"/>
      <c r="D50" s="12"/>
      <c r="E50" s="11"/>
      <c r="F50" s="22"/>
      <c r="G50" s="25" t="s">
        <v>1</v>
      </c>
      <c r="H50" s="26">
        <v>2667250</v>
      </c>
    </row>
    <row r="51" spans="1:8" ht="15" customHeight="1">
      <c r="A51" s="12"/>
      <c r="B51" s="12"/>
      <c r="C51" s="12"/>
      <c r="D51" s="12"/>
      <c r="E51" s="11"/>
      <c r="F51" s="22"/>
      <c r="G51" s="25"/>
      <c r="H51" s="26"/>
    </row>
    <row r="52" spans="1:10" ht="15" customHeight="1">
      <c r="A52" s="15" t="s">
        <v>99</v>
      </c>
      <c r="B52" s="1" t="s">
        <v>14</v>
      </c>
      <c r="C52" s="12"/>
      <c r="D52" s="12"/>
      <c r="E52" s="11"/>
      <c r="F52" s="22"/>
      <c r="G52" s="25" t="s">
        <v>1</v>
      </c>
      <c r="H52" s="81">
        <v>10196891646</v>
      </c>
      <c r="J52" s="24"/>
    </row>
    <row r="53" spans="1:10" ht="15" customHeight="1">
      <c r="A53" s="12"/>
      <c r="B53" s="12"/>
      <c r="C53" s="12"/>
      <c r="D53" s="12"/>
      <c r="E53" s="11"/>
      <c r="F53" s="22"/>
      <c r="G53" s="25"/>
      <c r="H53" s="26"/>
      <c r="J53" s="24"/>
    </row>
    <row r="54" spans="1:10" ht="15" customHeight="1">
      <c r="A54" s="15" t="s">
        <v>104</v>
      </c>
      <c r="B54" s="1" t="s">
        <v>100</v>
      </c>
      <c r="D54" s="12"/>
      <c r="E54" s="11"/>
      <c r="F54" s="22"/>
      <c r="G54" s="25"/>
      <c r="H54" s="81"/>
      <c r="J54" s="24"/>
    </row>
    <row r="55" spans="1:10" ht="15" customHeight="1">
      <c r="A55" s="12"/>
      <c r="B55" s="13" t="s">
        <v>101</v>
      </c>
      <c r="C55" s="1" t="s">
        <v>102</v>
      </c>
      <c r="D55" s="12"/>
      <c r="E55" s="25" t="s">
        <v>1</v>
      </c>
      <c r="F55" s="26">
        <v>5454546</v>
      </c>
      <c r="G55" s="25"/>
      <c r="H55" s="26"/>
      <c r="J55" s="24"/>
    </row>
    <row r="56" spans="1:10" ht="15" customHeight="1">
      <c r="A56" s="12"/>
      <c r="B56" s="13" t="s">
        <v>101</v>
      </c>
      <c r="C56" s="1" t="s">
        <v>103</v>
      </c>
      <c r="D56" s="12"/>
      <c r="E56" s="25" t="s">
        <v>1</v>
      </c>
      <c r="F56" s="78">
        <v>-5945454</v>
      </c>
      <c r="G56" s="25"/>
      <c r="H56" s="26"/>
      <c r="J56" s="24"/>
    </row>
    <row r="57" spans="1:10" ht="15" customHeight="1">
      <c r="A57" s="12"/>
      <c r="B57" s="12"/>
      <c r="C57" s="12"/>
      <c r="D57" s="12"/>
      <c r="E57" s="11"/>
      <c r="F57" s="22"/>
      <c r="G57" s="25" t="s">
        <v>1</v>
      </c>
      <c r="H57" s="81">
        <f>F55+F56</f>
        <v>-490908</v>
      </c>
      <c r="J57" s="24"/>
    </row>
    <row r="58" spans="1:10" ht="15" customHeight="1">
      <c r="A58" s="15" t="s">
        <v>107</v>
      </c>
      <c r="B58" s="1" t="s">
        <v>105</v>
      </c>
      <c r="C58" s="12"/>
      <c r="D58" s="12"/>
      <c r="E58" s="11"/>
      <c r="F58" s="22"/>
      <c r="G58" s="25" t="s">
        <v>1</v>
      </c>
      <c r="H58" s="81">
        <v>200</v>
      </c>
      <c r="J58" s="24"/>
    </row>
    <row r="59" spans="1:10" ht="15" customHeight="1">
      <c r="A59" s="12"/>
      <c r="B59" s="12"/>
      <c r="C59" s="12"/>
      <c r="D59" s="12"/>
      <c r="E59" s="11"/>
      <c r="F59" s="22"/>
      <c r="G59" s="25"/>
      <c r="H59" s="26"/>
      <c r="J59" s="24"/>
    </row>
    <row r="60" spans="1:10" ht="15" customHeight="1">
      <c r="A60" s="12"/>
      <c r="B60" s="12"/>
      <c r="C60" s="12"/>
      <c r="D60" s="12"/>
      <c r="E60" s="11"/>
      <c r="F60" s="22"/>
      <c r="G60" s="25"/>
      <c r="H60" s="26"/>
      <c r="J60" s="24"/>
    </row>
    <row r="61" spans="1:8" ht="12.75">
      <c r="A61" s="17"/>
      <c r="B61" s="17"/>
      <c r="C61" s="17"/>
      <c r="D61" s="17"/>
      <c r="E61" s="16"/>
      <c r="F61" s="26"/>
      <c r="G61" s="27"/>
      <c r="H61" s="28"/>
    </row>
    <row r="62" spans="1:8" ht="7.5" customHeight="1">
      <c r="A62" s="17"/>
      <c r="B62" s="17"/>
      <c r="C62" s="17"/>
      <c r="D62" s="17"/>
      <c r="E62" s="17"/>
      <c r="F62" s="29"/>
      <c r="G62" s="30"/>
      <c r="H62" s="31"/>
    </row>
    <row r="63" spans="1:8" ht="12.75">
      <c r="A63" s="17"/>
      <c r="B63" s="17"/>
      <c r="C63" s="17"/>
      <c r="D63" s="17"/>
      <c r="E63" s="17"/>
      <c r="F63" s="29" t="s">
        <v>2</v>
      </c>
      <c r="G63" s="32" t="s">
        <v>1</v>
      </c>
      <c r="H63" s="28">
        <f>H29+H31+H48+H52+H57+H58+H50</f>
        <v>317611825698</v>
      </c>
    </row>
    <row r="64" spans="1:8" ht="7.5" customHeight="1">
      <c r="A64" s="17"/>
      <c r="B64" s="17"/>
      <c r="C64" s="18"/>
      <c r="D64" s="19"/>
      <c r="E64" s="19"/>
      <c r="F64" s="33"/>
      <c r="G64" s="34"/>
      <c r="H64" s="35"/>
    </row>
    <row r="65" spans="1:10" ht="14.25">
      <c r="A65" s="20"/>
      <c r="B65" s="20"/>
      <c r="C65" s="20"/>
      <c r="D65" s="20"/>
      <c r="E65" s="20"/>
      <c r="F65" s="36"/>
      <c r="G65" s="37"/>
      <c r="H65" s="38"/>
      <c r="J65" s="24"/>
    </row>
    <row r="66" spans="1:8" ht="12.75">
      <c r="A66" s="21"/>
      <c r="B66" s="21"/>
      <c r="C66" s="21"/>
      <c r="D66" s="21"/>
      <c r="E66" s="21"/>
      <c r="F66" s="39"/>
      <c r="G66" s="24"/>
      <c r="H66" s="22"/>
    </row>
    <row r="67" spans="6:8" ht="12.75">
      <c r="F67" s="24"/>
      <c r="G67" s="24"/>
      <c r="H67" s="22"/>
    </row>
    <row r="68" spans="6:8" ht="12.75">
      <c r="F68" s="24"/>
      <c r="G68" s="24"/>
      <c r="H68" s="22"/>
    </row>
  </sheetData>
  <sheetProtection/>
  <mergeCells count="1">
    <mergeCell ref="E18:F18"/>
  </mergeCells>
  <printOptions/>
  <pageMargins left="0.7874015748031497" right="0.3937007874015748" top="0.33" bottom="0.29" header="0.18" footer="0.19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91" zoomScaleSheetLayoutView="91" workbookViewId="0" topLeftCell="A16">
      <selection activeCell="D35" sqref="D35"/>
    </sheetView>
  </sheetViews>
  <sheetFormatPr defaultColWidth="9.140625" defaultRowHeight="12.75"/>
  <cols>
    <col min="1" max="1" width="6.140625" style="1" customWidth="1"/>
    <col min="2" max="2" width="3.7109375" style="1" customWidth="1"/>
    <col min="3" max="3" width="20.57421875" style="1" customWidth="1"/>
    <col min="4" max="4" width="13.7109375" style="1" customWidth="1"/>
    <col min="5" max="5" width="4.7109375" style="1" customWidth="1"/>
    <col min="6" max="6" width="20.7109375" style="1" customWidth="1"/>
    <col min="7" max="7" width="4.7109375" style="1" customWidth="1"/>
    <col min="8" max="8" width="26.8515625" style="2" customWidth="1"/>
    <col min="9" max="9" width="9.57421875" style="1" bestFit="1" customWidth="1"/>
    <col min="10" max="10" width="18.28125" style="1" bestFit="1" customWidth="1"/>
    <col min="11" max="16384" width="9.140625" style="1" customWidth="1"/>
  </cols>
  <sheetData>
    <row r="1" spans="1:8" ht="14.25">
      <c r="A1" s="7" t="s">
        <v>126</v>
      </c>
      <c r="B1" s="7"/>
      <c r="C1" s="4"/>
      <c r="D1" s="4"/>
      <c r="E1" s="4"/>
      <c r="F1" s="4"/>
      <c r="G1" s="4"/>
      <c r="H1" s="5"/>
    </row>
    <row r="2" spans="1:8" ht="8.25" customHeight="1">
      <c r="A2" s="76"/>
      <c r="B2" s="76"/>
      <c r="C2" s="21"/>
      <c r="D2" s="21"/>
      <c r="E2" s="21"/>
      <c r="F2" s="21"/>
      <c r="G2" s="21"/>
      <c r="H2" s="77"/>
    </row>
    <row r="3" spans="1:8" ht="8.25" customHeight="1">
      <c r="A3" s="76"/>
      <c r="B3" s="76"/>
      <c r="C3" s="21"/>
      <c r="D3" s="21"/>
      <c r="E3" s="21"/>
      <c r="F3" s="21"/>
      <c r="G3" s="21"/>
      <c r="H3" s="77"/>
    </row>
    <row r="4" spans="1:8" ht="18.75" customHeight="1">
      <c r="A4" s="3"/>
      <c r="B4" s="3"/>
      <c r="H4" s="6" t="s">
        <v>110</v>
      </c>
    </row>
    <row r="5" spans="1:8" ht="14.25">
      <c r="A5" s="9" t="s">
        <v>0</v>
      </c>
      <c r="B5" s="9"/>
      <c r="C5" s="9"/>
      <c r="D5" s="9"/>
      <c r="E5" s="9"/>
      <c r="F5" s="9"/>
      <c r="G5" s="9"/>
      <c r="H5" s="10"/>
    </row>
    <row r="6" spans="1:8" ht="15">
      <c r="A6" s="8" t="s">
        <v>3</v>
      </c>
      <c r="B6" s="8"/>
      <c r="C6" s="9"/>
      <c r="D6" s="9"/>
      <c r="E6" s="9"/>
      <c r="F6" s="9"/>
      <c r="G6" s="9"/>
      <c r="H6" s="10"/>
    </row>
    <row r="7" spans="1:8" ht="14.25">
      <c r="A7" s="9" t="s">
        <v>127</v>
      </c>
      <c r="B7" s="9"/>
      <c r="C7" s="9"/>
      <c r="D7" s="9"/>
      <c r="E7" s="9"/>
      <c r="F7" s="9"/>
      <c r="G7" s="9"/>
      <c r="H7" s="10"/>
    </row>
    <row r="8" spans="1:8" ht="9" customHeight="1">
      <c r="A8" s="9"/>
      <c r="B8" s="9"/>
      <c r="C8" s="9"/>
      <c r="D8" s="9"/>
      <c r="E8" s="9"/>
      <c r="F8" s="9"/>
      <c r="G8" s="9"/>
      <c r="H8" s="10"/>
    </row>
    <row r="9" spans="1:8" ht="9" customHeight="1">
      <c r="A9" s="9"/>
      <c r="B9" s="9"/>
      <c r="C9" s="9"/>
      <c r="D9" s="9"/>
      <c r="E9" s="9"/>
      <c r="F9" s="9"/>
      <c r="G9" s="9"/>
      <c r="H9" s="10"/>
    </row>
    <row r="10" spans="1:2" ht="6" customHeight="1">
      <c r="A10" s="3"/>
      <c r="B10" s="3"/>
    </row>
    <row r="11" spans="1:8" ht="12.75">
      <c r="A11" s="1" t="s">
        <v>117</v>
      </c>
      <c r="F11" s="24"/>
      <c r="G11" s="32" t="s">
        <v>1</v>
      </c>
      <c r="H11" s="28">
        <f>H40</f>
        <v>187030364954</v>
      </c>
    </row>
    <row r="12" spans="1:8" ht="12.75">
      <c r="A12" s="1" t="s">
        <v>7</v>
      </c>
      <c r="F12" s="24"/>
      <c r="G12" s="24"/>
      <c r="H12" s="22"/>
    </row>
    <row r="13" spans="1:8" ht="12.75">
      <c r="A13" s="11" t="s">
        <v>4</v>
      </c>
      <c r="B13" s="1" t="s">
        <v>5</v>
      </c>
      <c r="F13" s="24"/>
      <c r="G13" s="24"/>
      <c r="H13" s="22"/>
    </row>
    <row r="14" spans="2:8" ht="12.75">
      <c r="B14" s="15"/>
      <c r="C14" s="1" t="s">
        <v>9</v>
      </c>
      <c r="F14" s="24"/>
      <c r="G14" s="24"/>
      <c r="H14" s="24"/>
    </row>
    <row r="15" spans="2:8" ht="12.75">
      <c r="B15" s="15"/>
      <c r="C15" s="1" t="s">
        <v>8</v>
      </c>
      <c r="G15" s="11" t="s">
        <v>1</v>
      </c>
      <c r="H15" s="79">
        <v>161148328375</v>
      </c>
    </row>
    <row r="16" spans="1:8" ht="12.75">
      <c r="A16" s="12"/>
      <c r="B16" s="14"/>
      <c r="G16" s="11"/>
      <c r="H16" s="79"/>
    </row>
    <row r="17" spans="1:8" ht="12.75">
      <c r="A17" s="12"/>
      <c r="B17" s="14"/>
      <c r="H17" s="80"/>
    </row>
    <row r="18" spans="1:10" ht="12.75">
      <c r="A18" s="15" t="s">
        <v>73</v>
      </c>
      <c r="B18" s="1" t="s">
        <v>74</v>
      </c>
      <c r="C18" s="13"/>
      <c r="E18" s="11"/>
      <c r="F18" s="22"/>
      <c r="G18" s="11" t="s">
        <v>1</v>
      </c>
      <c r="H18" s="79">
        <v>9975976543</v>
      </c>
      <c r="J18" s="24"/>
    </row>
    <row r="19" spans="3:8" ht="10.5" customHeight="1">
      <c r="C19" s="13"/>
      <c r="E19" s="11"/>
      <c r="F19" s="22"/>
      <c r="G19" s="25"/>
      <c r="H19" s="26"/>
    </row>
    <row r="20" spans="1:8" ht="15" customHeight="1">
      <c r="A20" s="15" t="s">
        <v>71</v>
      </c>
      <c r="B20" s="1" t="s">
        <v>11</v>
      </c>
      <c r="E20" s="11"/>
      <c r="F20" s="22"/>
      <c r="G20" s="23"/>
      <c r="H20" s="22"/>
    </row>
    <row r="21" spans="2:8" ht="15" customHeight="1">
      <c r="B21" s="15"/>
      <c r="C21" s="1" t="s">
        <v>12</v>
      </c>
      <c r="G21" s="23"/>
      <c r="H21" s="22"/>
    </row>
    <row r="22" spans="2:8" ht="15" customHeight="1">
      <c r="B22" s="15"/>
      <c r="C22" s="13" t="s">
        <v>75</v>
      </c>
      <c r="E22" s="11" t="s">
        <v>1</v>
      </c>
      <c r="F22" s="24">
        <v>37184443</v>
      </c>
      <c r="G22" s="23"/>
      <c r="H22" s="22"/>
    </row>
    <row r="23" spans="2:8" ht="15" customHeight="1">
      <c r="B23" s="15"/>
      <c r="C23" s="13" t="s">
        <v>120</v>
      </c>
      <c r="E23" s="11" t="s">
        <v>1</v>
      </c>
      <c r="F23" s="22">
        <v>1540809</v>
      </c>
      <c r="G23" s="23"/>
      <c r="H23" s="22"/>
    </row>
    <row r="24" spans="3:8" ht="15" customHeight="1">
      <c r="C24" s="13" t="s">
        <v>121</v>
      </c>
      <c r="E24" s="11" t="s">
        <v>1</v>
      </c>
      <c r="F24" s="22">
        <v>1439281</v>
      </c>
      <c r="G24" s="23"/>
      <c r="H24" s="22"/>
    </row>
    <row r="25" spans="1:8" ht="15" customHeight="1">
      <c r="A25" s="12"/>
      <c r="B25" s="12"/>
      <c r="C25" s="13" t="s">
        <v>122</v>
      </c>
      <c r="D25" s="12"/>
      <c r="E25" s="16" t="s">
        <v>1</v>
      </c>
      <c r="F25" s="78">
        <v>27143462</v>
      </c>
      <c r="G25" s="27"/>
      <c r="H25" s="28"/>
    </row>
    <row r="26" spans="1:8" ht="15" customHeight="1">
      <c r="A26" s="12"/>
      <c r="B26" s="12"/>
      <c r="C26" s="12"/>
      <c r="D26" s="12"/>
      <c r="E26" s="110" t="s">
        <v>1</v>
      </c>
      <c r="F26" s="111">
        <f>SUM(F22:F25)</f>
        <v>67307995</v>
      </c>
      <c r="G26" s="25"/>
      <c r="H26" s="26"/>
    </row>
    <row r="27" spans="1:8" ht="15" customHeight="1">
      <c r="A27" s="12"/>
      <c r="B27" s="12"/>
      <c r="C27" s="12"/>
      <c r="D27" s="12"/>
      <c r="E27" s="11"/>
      <c r="F27" s="22"/>
      <c r="G27" s="25" t="s">
        <v>1</v>
      </c>
      <c r="H27" s="26">
        <f>F26</f>
        <v>67307995</v>
      </c>
    </row>
    <row r="28" spans="1:8" ht="14.25" customHeight="1">
      <c r="A28" s="11" t="s">
        <v>72</v>
      </c>
      <c r="B28" s="21" t="s">
        <v>119</v>
      </c>
      <c r="C28" s="21"/>
      <c r="D28" s="21"/>
      <c r="F28" s="26"/>
      <c r="G28" s="25"/>
      <c r="H28" s="26"/>
    </row>
    <row r="29" spans="1:8" ht="16.5" customHeight="1">
      <c r="A29" s="12"/>
      <c r="B29" s="21"/>
      <c r="C29" s="91" t="s">
        <v>123</v>
      </c>
      <c r="D29" s="21"/>
      <c r="E29" s="11" t="s">
        <v>1</v>
      </c>
      <c r="F29" s="24">
        <v>12378950</v>
      </c>
      <c r="G29" s="25"/>
      <c r="H29" s="26"/>
    </row>
    <row r="30" spans="1:8" ht="16.5" customHeight="1">
      <c r="A30" s="12"/>
      <c r="B30" s="21"/>
      <c r="C30" s="91" t="s">
        <v>128</v>
      </c>
      <c r="D30" s="21"/>
      <c r="E30" s="11" t="s">
        <v>1</v>
      </c>
      <c r="F30" s="24">
        <v>2052000</v>
      </c>
      <c r="G30" s="25"/>
      <c r="H30" s="26"/>
    </row>
    <row r="31" spans="1:8" ht="14.25" customHeight="1">
      <c r="A31" s="12"/>
      <c r="B31" s="21"/>
      <c r="C31" s="91" t="s">
        <v>124</v>
      </c>
      <c r="D31" s="21"/>
      <c r="E31" s="11" t="s">
        <v>1</v>
      </c>
      <c r="F31" s="78">
        <v>3420000</v>
      </c>
      <c r="G31" s="25"/>
      <c r="H31" s="26"/>
    </row>
    <row r="32" spans="1:8" ht="14.25" customHeight="1">
      <c r="A32" s="12"/>
      <c r="B32" s="21"/>
      <c r="C32" s="91"/>
      <c r="D32" s="21"/>
      <c r="E32" s="112" t="s">
        <v>1</v>
      </c>
      <c r="F32" s="113">
        <f>SUM(F29:F31)</f>
        <v>17850950</v>
      </c>
      <c r="G32" s="25"/>
      <c r="H32" s="26"/>
    </row>
    <row r="33" spans="1:8" ht="16.5" customHeight="1">
      <c r="A33" s="12"/>
      <c r="B33" s="12"/>
      <c r="C33" s="12"/>
      <c r="D33" s="12"/>
      <c r="E33" s="11"/>
      <c r="F33" s="22"/>
      <c r="G33" s="25" t="s">
        <v>1</v>
      </c>
      <c r="H33" s="26">
        <f>F32</f>
        <v>17850950</v>
      </c>
    </row>
    <row r="34" spans="1:8" ht="10.5" customHeight="1">
      <c r="A34" s="12"/>
      <c r="B34" s="12"/>
      <c r="C34" s="12"/>
      <c r="D34" s="12"/>
      <c r="E34" s="11"/>
      <c r="F34" s="22"/>
      <c r="G34" s="25"/>
      <c r="H34" s="26"/>
    </row>
    <row r="35" spans="1:10" ht="14.25" customHeight="1">
      <c r="A35" s="16" t="s">
        <v>118</v>
      </c>
      <c r="B35" s="1" t="s">
        <v>14</v>
      </c>
      <c r="C35" s="12"/>
      <c r="D35" s="12"/>
      <c r="E35" s="11"/>
      <c r="F35" s="22"/>
      <c r="G35" s="25" t="s">
        <v>1</v>
      </c>
      <c r="H35" s="81">
        <v>14049881954</v>
      </c>
      <c r="J35" s="24"/>
    </row>
    <row r="36" spans="1:10" ht="14.25" customHeight="1">
      <c r="A36" s="12"/>
      <c r="B36" s="12"/>
      <c r="C36" s="12"/>
      <c r="D36" s="12"/>
      <c r="E36" s="11"/>
      <c r="F36" s="22"/>
      <c r="G36" s="25"/>
      <c r="H36" s="26"/>
      <c r="J36" s="24"/>
    </row>
    <row r="37" spans="1:8" ht="14.25" customHeight="1">
      <c r="A37" s="11" t="s">
        <v>104</v>
      </c>
      <c r="B37" s="1" t="s">
        <v>125</v>
      </c>
      <c r="G37" s="16" t="s">
        <v>1</v>
      </c>
      <c r="H37" s="26">
        <v>1771019137</v>
      </c>
    </row>
    <row r="38" spans="1:8" ht="14.25" customHeight="1">
      <c r="A38" s="16"/>
      <c r="G38" s="16"/>
      <c r="H38" s="26"/>
    </row>
    <row r="39" spans="1:8" ht="13.5" customHeight="1">
      <c r="A39" s="17"/>
      <c r="B39" s="17"/>
      <c r="C39" s="17"/>
      <c r="D39" s="17"/>
      <c r="E39" s="17"/>
      <c r="F39" s="29"/>
      <c r="G39" s="92"/>
      <c r="H39" s="93"/>
    </row>
    <row r="40" spans="1:8" ht="12.75">
      <c r="A40" s="17"/>
      <c r="B40" s="17"/>
      <c r="C40" s="17"/>
      <c r="D40" s="17"/>
      <c r="E40" s="17"/>
      <c r="F40" s="29" t="s">
        <v>2</v>
      </c>
      <c r="G40" s="32" t="s">
        <v>1</v>
      </c>
      <c r="H40" s="28">
        <f>H15+H18+H27+H33+H35+H37</f>
        <v>187030364954</v>
      </c>
    </row>
    <row r="41" spans="1:8" ht="7.5" customHeight="1">
      <c r="A41" s="17"/>
      <c r="B41" s="17"/>
      <c r="C41" s="18"/>
      <c r="D41" s="19"/>
      <c r="E41" s="19"/>
      <c r="F41" s="33"/>
      <c r="G41" s="34"/>
      <c r="H41" s="35"/>
    </row>
    <row r="42" spans="1:10" ht="14.25">
      <c r="A42" s="20"/>
      <c r="B42" s="20"/>
      <c r="C42" s="20"/>
      <c r="D42" s="20"/>
      <c r="E42" s="20"/>
      <c r="F42" s="36"/>
      <c r="G42" s="37"/>
      <c r="H42" s="38"/>
      <c r="J42" s="24"/>
    </row>
    <row r="43" spans="1:10" ht="18.75" customHeight="1">
      <c r="A43" s="98"/>
      <c r="B43" s="98"/>
      <c r="C43" s="98"/>
      <c r="D43" s="98"/>
      <c r="E43" s="98"/>
      <c r="F43" s="36"/>
      <c r="G43" s="37"/>
      <c r="H43" s="38"/>
      <c r="J43" s="24"/>
    </row>
    <row r="44" spans="1:10" ht="14.25">
      <c r="A44" s="98"/>
      <c r="B44" s="98"/>
      <c r="C44" s="98"/>
      <c r="D44" s="98"/>
      <c r="E44" s="98"/>
      <c r="F44" s="36"/>
      <c r="G44" s="37"/>
      <c r="H44" s="38"/>
      <c r="J44" s="24"/>
    </row>
    <row r="45" spans="1:10" ht="15" customHeight="1">
      <c r="A45" s="122" t="s">
        <v>111</v>
      </c>
      <c r="B45" s="122"/>
      <c r="C45" s="122"/>
      <c r="D45" s="122"/>
      <c r="E45" s="122"/>
      <c r="F45" s="95" t="s">
        <v>132</v>
      </c>
      <c r="G45" s="115" t="s">
        <v>133</v>
      </c>
      <c r="H45" s="115"/>
      <c r="I45" s="115"/>
      <c r="J45" s="103"/>
    </row>
    <row r="46" spans="1:10" ht="12.75">
      <c r="A46" s="122" t="s">
        <v>112</v>
      </c>
      <c r="B46" s="122"/>
      <c r="C46" s="118"/>
      <c r="D46" s="122" t="s">
        <v>113</v>
      </c>
      <c r="E46" s="122"/>
      <c r="F46" s="96"/>
      <c r="G46" s="104"/>
      <c r="H46" s="105"/>
      <c r="I46" s="105"/>
      <c r="J46" s="103"/>
    </row>
    <row r="47" spans="1:10" ht="12.75">
      <c r="A47" s="117" t="s">
        <v>114</v>
      </c>
      <c r="B47" s="118"/>
      <c r="C47" s="118"/>
      <c r="D47" s="121"/>
      <c r="E47" s="121"/>
      <c r="F47" s="96"/>
      <c r="G47" s="104"/>
      <c r="H47" s="116"/>
      <c r="I47" s="116"/>
      <c r="J47" s="103"/>
    </row>
    <row r="48" spans="1:10" ht="12.75">
      <c r="A48" s="117" t="s">
        <v>131</v>
      </c>
      <c r="B48" s="118"/>
      <c r="C48" s="118"/>
      <c r="D48" s="121"/>
      <c r="E48" s="121"/>
      <c r="F48" s="96"/>
      <c r="G48" s="115"/>
      <c r="H48" s="115"/>
      <c r="I48" s="115"/>
      <c r="J48" s="115"/>
    </row>
    <row r="49" spans="1:10" ht="15" customHeight="1">
      <c r="A49" s="117" t="s">
        <v>129</v>
      </c>
      <c r="B49" s="118"/>
      <c r="C49" s="118"/>
      <c r="D49" s="121"/>
      <c r="E49" s="121"/>
      <c r="F49" s="95" t="s">
        <v>132</v>
      </c>
      <c r="G49" s="106" t="s">
        <v>136</v>
      </c>
      <c r="H49" s="107"/>
      <c r="I49" s="107"/>
      <c r="J49" s="103"/>
    </row>
    <row r="50" spans="1:10" ht="15.75">
      <c r="A50" s="99" t="s">
        <v>130</v>
      </c>
      <c r="B50" s="100"/>
      <c r="C50" s="100"/>
      <c r="D50" s="101"/>
      <c r="E50" s="102"/>
      <c r="F50" s="94"/>
      <c r="G50" s="106" t="s">
        <v>134</v>
      </c>
      <c r="H50" s="107"/>
      <c r="I50" s="107"/>
      <c r="J50" s="108"/>
    </row>
    <row r="51" spans="1:10" ht="15.75">
      <c r="A51" s="97"/>
      <c r="B51" s="97"/>
      <c r="C51" s="97"/>
      <c r="D51" s="97"/>
      <c r="E51" s="97"/>
      <c r="F51" s="94"/>
      <c r="G51" s="109" t="s">
        <v>135</v>
      </c>
      <c r="H51" s="108"/>
      <c r="I51" s="108"/>
      <c r="J51" s="108"/>
    </row>
    <row r="52" spans="1:9" ht="15">
      <c r="A52" s="97"/>
      <c r="B52" s="97"/>
      <c r="C52" s="97"/>
      <c r="D52" s="97"/>
      <c r="E52" s="97"/>
      <c r="F52" s="123" t="s">
        <v>111</v>
      </c>
      <c r="G52" s="123"/>
      <c r="H52" s="123"/>
      <c r="I52" s="97"/>
    </row>
    <row r="53" spans="6:8" ht="15">
      <c r="F53" s="123" t="s">
        <v>112</v>
      </c>
      <c r="G53" s="124"/>
      <c r="H53" s="86" t="s">
        <v>113</v>
      </c>
    </row>
    <row r="54" spans="6:8" ht="15.75">
      <c r="F54" s="119" t="s">
        <v>114</v>
      </c>
      <c r="G54" s="120"/>
      <c r="H54" s="87"/>
    </row>
    <row r="55" spans="6:8" ht="15.75">
      <c r="F55" s="119" t="s">
        <v>115</v>
      </c>
      <c r="G55" s="120"/>
      <c r="H55" s="88"/>
    </row>
    <row r="56" spans="6:8" ht="15.75">
      <c r="F56" s="119" t="s">
        <v>116</v>
      </c>
      <c r="G56" s="120"/>
      <c r="H56" s="88"/>
    </row>
    <row r="57" spans="6:8" ht="15">
      <c r="F57" s="89"/>
      <c r="G57" s="89"/>
      <c r="H57" s="90"/>
    </row>
  </sheetData>
  <sheetProtection/>
  <mergeCells count="17">
    <mergeCell ref="F55:G55"/>
    <mergeCell ref="F56:G56"/>
    <mergeCell ref="F52:H52"/>
    <mergeCell ref="F53:G53"/>
    <mergeCell ref="A46:C46"/>
    <mergeCell ref="A47:C47"/>
    <mergeCell ref="A48:C48"/>
    <mergeCell ref="G45:I45"/>
    <mergeCell ref="H47:I47"/>
    <mergeCell ref="G48:J48"/>
    <mergeCell ref="A49:C49"/>
    <mergeCell ref="F54:G54"/>
    <mergeCell ref="D47:E47"/>
    <mergeCell ref="D48:E48"/>
    <mergeCell ref="D49:E49"/>
    <mergeCell ref="D46:E46"/>
    <mergeCell ref="A45:E45"/>
  </mergeCells>
  <printOptions/>
  <pageMargins left="0.95" right="0.1968503937007874" top="0.8661417322834646" bottom="0.3937007874015748" header="0.31496062992125984" footer="0.31496062992125984"/>
  <pageSetup orientation="portrait" paperSize="9" scale="83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F13" sqref="F13"/>
    </sheetView>
  </sheetViews>
  <sheetFormatPr defaultColWidth="9.140625" defaultRowHeight="12.75"/>
  <cols>
    <col min="1" max="1" width="6.140625" style="1" customWidth="1"/>
    <col min="2" max="2" width="3.7109375" style="1" customWidth="1"/>
    <col min="3" max="3" width="20.57421875" style="1" customWidth="1"/>
    <col min="4" max="4" width="11.421875" style="1" customWidth="1"/>
    <col min="5" max="5" width="4.7109375" style="1" customWidth="1"/>
    <col min="6" max="6" width="15.8515625" style="1" customWidth="1"/>
    <col min="7" max="7" width="2.8515625" style="1" customWidth="1"/>
    <col min="8" max="8" width="25.8515625" style="2" customWidth="1"/>
    <col min="9" max="16384" width="9.140625" style="1" customWidth="1"/>
  </cols>
  <sheetData>
    <row r="1" spans="1:8" s="3" customFormat="1" ht="15">
      <c r="A1" s="8" t="s">
        <v>0</v>
      </c>
      <c r="B1" s="8"/>
      <c r="C1" s="8"/>
      <c r="D1" s="8"/>
      <c r="E1" s="8"/>
      <c r="F1" s="8"/>
      <c r="G1" s="8"/>
      <c r="H1" s="52"/>
    </row>
    <row r="2" spans="1:8" s="3" customFormat="1" ht="15">
      <c r="A2" s="8" t="s">
        <v>3</v>
      </c>
      <c r="B2" s="8"/>
      <c r="C2" s="8"/>
      <c r="D2" s="8"/>
      <c r="E2" s="8"/>
      <c r="F2" s="8"/>
      <c r="G2" s="8"/>
      <c r="H2" s="52"/>
    </row>
    <row r="3" spans="1:8" s="3" customFormat="1" ht="15">
      <c r="A3" s="8" t="s">
        <v>70</v>
      </c>
      <c r="B3" s="8"/>
      <c r="C3" s="8"/>
      <c r="D3" s="8"/>
      <c r="E3" s="8"/>
      <c r="F3" s="8"/>
      <c r="G3" s="8"/>
      <c r="H3" s="52"/>
    </row>
    <row r="4" spans="1:2" ht="15" customHeight="1">
      <c r="A4" s="3"/>
      <c r="B4" s="3"/>
    </row>
    <row r="5" spans="1:2" ht="15" customHeight="1">
      <c r="A5" s="3"/>
      <c r="B5" s="3"/>
    </row>
    <row r="6" spans="1:2" ht="15" customHeight="1">
      <c r="A6" s="3"/>
      <c r="B6" s="3"/>
    </row>
    <row r="7" spans="1:8" s="53" customFormat="1" ht="15" customHeight="1">
      <c r="A7" s="53" t="s">
        <v>17</v>
      </c>
      <c r="F7" s="54"/>
      <c r="G7" s="55" t="s">
        <v>1</v>
      </c>
      <c r="H7" s="38">
        <f>H27</f>
        <v>175188336839</v>
      </c>
    </row>
    <row r="8" spans="1:8" s="53" customFormat="1" ht="15" customHeight="1">
      <c r="A8" s="53" t="s">
        <v>7</v>
      </c>
      <c r="F8" s="54"/>
      <c r="G8" s="54"/>
      <c r="H8" s="56"/>
    </row>
    <row r="9" spans="1:8" s="53" customFormat="1" ht="15" customHeight="1">
      <c r="A9" s="57" t="s">
        <v>4</v>
      </c>
      <c r="B9" s="53" t="s">
        <v>5</v>
      </c>
      <c r="F9" s="54"/>
      <c r="G9" s="54"/>
      <c r="H9" s="56"/>
    </row>
    <row r="10" spans="2:8" s="53" customFormat="1" ht="15" customHeight="1">
      <c r="B10" s="58" t="s">
        <v>6</v>
      </c>
      <c r="C10" s="53" t="s">
        <v>9</v>
      </c>
      <c r="F10" s="54"/>
      <c r="G10" s="54"/>
      <c r="H10" s="54"/>
    </row>
    <row r="11" spans="2:8" s="53" customFormat="1" ht="15" customHeight="1">
      <c r="B11" s="58"/>
      <c r="C11" s="53" t="s">
        <v>8</v>
      </c>
      <c r="G11" s="57" t="s">
        <v>1</v>
      </c>
      <c r="H11" s="56">
        <v>167820167240</v>
      </c>
    </row>
    <row r="12" spans="1:8" s="53" customFormat="1" ht="15" customHeight="1">
      <c r="A12" s="59"/>
      <c r="B12" s="60"/>
      <c r="H12" s="61"/>
    </row>
    <row r="13" spans="3:8" s="53" customFormat="1" ht="15" customHeight="1">
      <c r="C13" s="62"/>
      <c r="E13" s="57"/>
      <c r="F13" s="56"/>
      <c r="G13" s="63"/>
      <c r="H13" s="64"/>
    </row>
    <row r="14" spans="1:8" s="53" customFormat="1" ht="15" customHeight="1">
      <c r="A14" s="58" t="s">
        <v>10</v>
      </c>
      <c r="B14" s="53" t="s">
        <v>11</v>
      </c>
      <c r="E14" s="57"/>
      <c r="F14" s="56"/>
      <c r="G14" s="65"/>
      <c r="H14" s="56"/>
    </row>
    <row r="15" spans="2:8" s="53" customFormat="1" ht="15" customHeight="1">
      <c r="B15" s="58" t="s">
        <v>6</v>
      </c>
      <c r="C15" s="53" t="s">
        <v>12</v>
      </c>
      <c r="E15" s="57"/>
      <c r="F15" s="56"/>
      <c r="G15" s="65"/>
      <c r="H15" s="56"/>
    </row>
    <row r="16" spans="3:8" s="53" customFormat="1" ht="15" customHeight="1">
      <c r="C16" s="62" t="s">
        <v>15</v>
      </c>
      <c r="E16" s="66" t="s">
        <v>1</v>
      </c>
      <c r="F16" s="64">
        <v>15944434</v>
      </c>
      <c r="G16" s="65"/>
      <c r="H16" s="56"/>
    </row>
    <row r="17" spans="3:8" s="53" customFormat="1" ht="15" customHeight="1">
      <c r="C17" s="62" t="s">
        <v>18</v>
      </c>
      <c r="E17" s="66" t="s">
        <v>1</v>
      </c>
      <c r="F17" s="64">
        <v>1083700</v>
      </c>
      <c r="G17" s="65"/>
      <c r="H17" s="56"/>
    </row>
    <row r="18" spans="3:8" s="53" customFormat="1" ht="15" customHeight="1">
      <c r="C18" s="62" t="s">
        <v>19</v>
      </c>
      <c r="E18" s="66" t="s">
        <v>1</v>
      </c>
      <c r="F18" s="64">
        <v>2234648</v>
      </c>
      <c r="G18" s="65"/>
      <c r="H18" s="56"/>
    </row>
    <row r="19" spans="3:8" s="53" customFormat="1" ht="15" customHeight="1">
      <c r="C19" s="62" t="s">
        <v>16</v>
      </c>
      <c r="E19" s="67" t="s">
        <v>1</v>
      </c>
      <c r="F19" s="68">
        <v>2328295</v>
      </c>
      <c r="G19" s="65"/>
      <c r="H19" s="56"/>
    </row>
    <row r="20" spans="1:8" s="53" customFormat="1" ht="15" customHeight="1">
      <c r="A20" s="59"/>
      <c r="B20" s="59"/>
      <c r="C20" s="59"/>
      <c r="D20" s="59"/>
      <c r="E20" s="57"/>
      <c r="F20" s="56"/>
      <c r="G20" s="37"/>
      <c r="H20" s="38"/>
    </row>
    <row r="21" spans="1:8" s="53" customFormat="1" ht="15" customHeight="1">
      <c r="A21" s="59"/>
      <c r="B21" s="59"/>
      <c r="C21" s="59"/>
      <c r="D21" s="59"/>
      <c r="E21" s="57"/>
      <c r="F21" s="56"/>
      <c r="G21" s="63" t="s">
        <v>1</v>
      </c>
      <c r="H21" s="64">
        <f>F16+F17+F18+F19</f>
        <v>21591077</v>
      </c>
    </row>
    <row r="22" spans="1:8" s="53" customFormat="1" ht="15" customHeight="1">
      <c r="A22" s="59"/>
      <c r="B22" s="59"/>
      <c r="C22" s="59"/>
      <c r="D22" s="59"/>
      <c r="E22" s="57"/>
      <c r="F22" s="56"/>
      <c r="G22" s="63"/>
      <c r="H22" s="64"/>
    </row>
    <row r="23" spans="1:8" s="53" customFormat="1" ht="15" customHeight="1">
      <c r="A23" s="58" t="s">
        <v>13</v>
      </c>
      <c r="B23" s="53" t="s">
        <v>14</v>
      </c>
      <c r="C23" s="59"/>
      <c r="D23" s="59"/>
      <c r="E23" s="57"/>
      <c r="F23" s="56"/>
      <c r="G23" s="63" t="s">
        <v>1</v>
      </c>
      <c r="H23" s="64">
        <v>7346578522</v>
      </c>
    </row>
    <row r="24" spans="1:8" s="53" customFormat="1" ht="15" customHeight="1">
      <c r="A24" s="59"/>
      <c r="B24" s="59"/>
      <c r="C24" s="59"/>
      <c r="D24" s="59"/>
      <c r="E24" s="57"/>
      <c r="F24" s="56"/>
      <c r="G24" s="63"/>
      <c r="H24" s="64"/>
    </row>
    <row r="25" spans="1:8" s="53" customFormat="1" ht="14.25">
      <c r="A25" s="20"/>
      <c r="B25" s="20"/>
      <c r="C25" s="20"/>
      <c r="D25" s="20"/>
      <c r="E25" s="66"/>
      <c r="F25" s="64"/>
      <c r="G25" s="37"/>
      <c r="H25" s="38"/>
    </row>
    <row r="26" spans="1:8" s="53" customFormat="1" ht="7.5" customHeight="1">
      <c r="A26" s="20"/>
      <c r="B26" s="20"/>
      <c r="C26" s="20"/>
      <c r="D26" s="20"/>
      <c r="E26" s="20"/>
      <c r="F26" s="36"/>
      <c r="G26" s="69"/>
      <c r="H26" s="70"/>
    </row>
    <row r="27" spans="1:8" s="53" customFormat="1" ht="14.25">
      <c r="A27" s="20"/>
      <c r="B27" s="20"/>
      <c r="C27" s="20"/>
      <c r="D27" s="20"/>
      <c r="E27" s="20"/>
      <c r="F27" s="36" t="s">
        <v>2</v>
      </c>
      <c r="G27" s="55" t="s">
        <v>1</v>
      </c>
      <c r="H27" s="38">
        <f>H11+H21+H23</f>
        <v>175188336839</v>
      </c>
    </row>
    <row r="28" spans="1:8" s="53" customFormat="1" ht="7.5" customHeight="1">
      <c r="A28" s="20"/>
      <c r="B28" s="20"/>
      <c r="C28" s="71"/>
      <c r="D28" s="72"/>
      <c r="E28" s="72"/>
      <c r="F28" s="73"/>
      <c r="G28" s="74"/>
      <c r="H28" s="75"/>
    </row>
    <row r="29" spans="1:8" ht="14.25">
      <c r="A29" s="20"/>
      <c r="B29" s="20"/>
      <c r="C29" s="20"/>
      <c r="D29" s="20"/>
      <c r="E29" s="20"/>
      <c r="F29" s="36"/>
      <c r="G29" s="37"/>
      <c r="H29" s="38"/>
    </row>
    <row r="30" spans="1:8" ht="12.75">
      <c r="A30" s="21"/>
      <c r="B30" s="21"/>
      <c r="C30" s="21"/>
      <c r="D30" s="21"/>
      <c r="E30" s="21"/>
      <c r="F30" s="39"/>
      <c r="G30" s="24"/>
      <c r="H30" s="22"/>
    </row>
    <row r="31" spans="6:8" ht="12.75">
      <c r="F31" s="24"/>
      <c r="G31" s="24"/>
      <c r="H31" s="22"/>
    </row>
    <row r="32" spans="6:8" ht="12.75">
      <c r="F32" s="24"/>
      <c r="G32" s="24"/>
      <c r="H32" s="22"/>
    </row>
  </sheetData>
  <sheetProtection/>
  <printOptions/>
  <pageMargins left="0.7" right="0.7" top="2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28">
      <selection activeCell="F11" sqref="F11"/>
    </sheetView>
  </sheetViews>
  <sheetFormatPr defaultColWidth="9.140625" defaultRowHeight="12.75"/>
  <cols>
    <col min="1" max="1" width="3.57421875" style="40" customWidth="1"/>
    <col min="2" max="2" width="48.140625" style="40" customWidth="1"/>
    <col min="3" max="3" width="18.421875" style="40" customWidth="1"/>
    <col min="4" max="4" width="18.28125" style="40" customWidth="1"/>
    <col min="5" max="5" width="17.00390625" style="40" customWidth="1"/>
    <col min="6" max="16384" width="9.140625" style="40" customWidth="1"/>
  </cols>
  <sheetData>
    <row r="1" spans="2:5" ht="20.25">
      <c r="B1" s="125" t="s">
        <v>20</v>
      </c>
      <c r="C1" s="125"/>
      <c r="D1" s="125"/>
      <c r="E1" s="125"/>
    </row>
    <row r="3" spans="1:5" ht="12.75">
      <c r="A3" s="40" t="s">
        <v>21</v>
      </c>
      <c r="B3" s="40" t="s">
        <v>22</v>
      </c>
      <c r="E3" s="41"/>
    </row>
    <row r="4" spans="2:5" ht="12.75">
      <c r="B4" s="40" t="s">
        <v>23</v>
      </c>
      <c r="D4" s="42">
        <f>SUM(C5:C9)</f>
        <v>16316924419</v>
      </c>
      <c r="E4" s="41"/>
    </row>
    <row r="5" spans="2:5" ht="12.75">
      <c r="B5" s="40" t="s">
        <v>24</v>
      </c>
      <c r="C5" s="41">
        <v>13091501047</v>
      </c>
      <c r="D5" s="42"/>
      <c r="E5" s="41"/>
    </row>
    <row r="6" spans="2:5" ht="12.75">
      <c r="B6" s="40" t="s">
        <v>25</v>
      </c>
      <c r="C6" s="41">
        <v>-1004766389</v>
      </c>
      <c r="D6" s="42"/>
      <c r="E6" s="41"/>
    </row>
    <row r="7" spans="2:5" ht="12.75">
      <c r="B7" s="40" t="s">
        <v>26</v>
      </c>
      <c r="C7" s="41"/>
      <c r="D7" s="42"/>
      <c r="E7" s="41"/>
    </row>
    <row r="8" spans="2:5" ht="12.75">
      <c r="B8" s="40" t="s">
        <v>27</v>
      </c>
      <c r="C8" s="41">
        <v>-5517697587</v>
      </c>
      <c r="D8" s="42"/>
      <c r="E8" s="41"/>
    </row>
    <row r="9" spans="2:5" ht="12.75">
      <c r="B9" s="40" t="s">
        <v>28</v>
      </c>
      <c r="C9" s="41">
        <v>9747887348</v>
      </c>
      <c r="D9" s="42"/>
      <c r="E9" s="41"/>
    </row>
    <row r="10" spans="2:5" ht="12.75">
      <c r="B10" s="40" t="s">
        <v>29</v>
      </c>
      <c r="C10" s="41"/>
      <c r="D10" s="42">
        <f>SUM(C11:C13)</f>
        <v>29319716710</v>
      </c>
      <c r="E10" s="41"/>
    </row>
    <row r="11" spans="2:5" ht="12.75">
      <c r="B11" t="s">
        <v>30</v>
      </c>
      <c r="C11" s="41">
        <v>29319716710</v>
      </c>
      <c r="D11" s="42"/>
      <c r="E11" s="41"/>
    </row>
    <row r="12" spans="2:5" ht="12.75">
      <c r="B12" t="s">
        <v>31</v>
      </c>
      <c r="C12" s="41">
        <v>0</v>
      </c>
      <c r="D12" s="42"/>
      <c r="E12" s="41"/>
    </row>
    <row r="13" spans="2:5" ht="12.75">
      <c r="B13" t="s">
        <v>32</v>
      </c>
      <c r="C13" s="41">
        <v>0</v>
      </c>
      <c r="D13" s="42"/>
      <c r="E13" s="41"/>
    </row>
    <row r="14" spans="2:5" ht="12.75">
      <c r="B14" s="40" t="s">
        <v>33</v>
      </c>
      <c r="C14" s="41"/>
      <c r="D14" s="42">
        <f>C15+C16+C17+C18</f>
        <v>28539540881</v>
      </c>
      <c r="E14" s="41"/>
    </row>
    <row r="15" spans="2:5" ht="12.75">
      <c r="B15" s="40" t="s">
        <v>34</v>
      </c>
      <c r="C15" s="41">
        <v>-585500000</v>
      </c>
      <c r="D15" s="42"/>
      <c r="E15" s="41"/>
    </row>
    <row r="16" spans="2:5" ht="12.75">
      <c r="B16" t="s">
        <v>35</v>
      </c>
      <c r="C16" s="41">
        <v>29125040881</v>
      </c>
      <c r="D16" s="42"/>
      <c r="E16" s="41"/>
    </row>
    <row r="17" spans="2:5" ht="12.75">
      <c r="B17" t="s">
        <v>36</v>
      </c>
      <c r="C17" s="41">
        <v>0</v>
      </c>
      <c r="D17" s="41"/>
      <c r="E17" s="41"/>
    </row>
    <row r="18" spans="2:5" ht="12.75">
      <c r="B18" t="s">
        <v>37</v>
      </c>
      <c r="C18" s="41">
        <v>0</v>
      </c>
      <c r="D18" s="41"/>
      <c r="E18" s="41"/>
    </row>
    <row r="19" spans="2:5" ht="12.75">
      <c r="B19" s="40" t="s">
        <v>38</v>
      </c>
      <c r="C19" s="41"/>
      <c r="D19" s="41"/>
      <c r="E19" s="42">
        <f>D4+D10+D14</f>
        <v>74176182010</v>
      </c>
    </row>
    <row r="20" spans="1:5" ht="12.75">
      <c r="A20" s="40" t="s">
        <v>39</v>
      </c>
      <c r="B20" s="40" t="s">
        <v>40</v>
      </c>
      <c r="C20" s="41"/>
      <c r="D20" s="41"/>
      <c r="E20" s="43"/>
    </row>
    <row r="21" spans="2:5" ht="12.75">
      <c r="B21" s="40" t="s">
        <v>41</v>
      </c>
      <c r="C21" s="41"/>
      <c r="D21" s="42">
        <f>SUM(C22:C28)</f>
        <v>70113507199</v>
      </c>
      <c r="E21" s="44"/>
    </row>
    <row r="22" spans="2:5" ht="12.75">
      <c r="B22" s="40" t="s">
        <v>42</v>
      </c>
      <c r="C22" s="41">
        <v>54297878220</v>
      </c>
      <c r="D22" s="42"/>
      <c r="E22" s="44"/>
    </row>
    <row r="23" spans="2:5" ht="12.75">
      <c r="B23" s="40" t="s">
        <v>43</v>
      </c>
      <c r="C23" s="41">
        <v>675407325</v>
      </c>
      <c r="D23" s="42"/>
      <c r="E23" s="44"/>
    </row>
    <row r="24" spans="2:5" ht="12.75">
      <c r="B24" s="40" t="s">
        <v>44</v>
      </c>
      <c r="C24" s="41">
        <v>349940000</v>
      </c>
      <c r="D24" s="42"/>
      <c r="E24" s="44"/>
    </row>
    <row r="25" spans="2:5" ht="12.75">
      <c r="B25" s="40" t="s">
        <v>45</v>
      </c>
      <c r="C25" s="41">
        <v>12706002000</v>
      </c>
      <c r="D25" s="42"/>
      <c r="E25" s="44"/>
    </row>
    <row r="26" spans="2:5" ht="12.75">
      <c r="B26" t="s">
        <v>46</v>
      </c>
      <c r="C26" s="41">
        <v>10800</v>
      </c>
      <c r="D26" s="42"/>
      <c r="E26" s="44"/>
    </row>
    <row r="27" spans="2:5" ht="12.75">
      <c r="B27" s="40" t="s">
        <v>47</v>
      </c>
      <c r="C27" s="41">
        <v>1353845454</v>
      </c>
      <c r="D27" s="42"/>
      <c r="E27" s="44"/>
    </row>
    <row r="28" spans="2:5" ht="12.75">
      <c r="B28" s="40" t="s">
        <v>48</v>
      </c>
      <c r="C28" s="41">
        <v>730423400</v>
      </c>
      <c r="D28" s="42"/>
      <c r="E28" s="44"/>
    </row>
    <row r="29" spans="2:5" ht="12.75">
      <c r="B29" s="40" t="s">
        <v>49</v>
      </c>
      <c r="C29" s="41"/>
      <c r="D29" s="42">
        <f>SUM(C30:C32)</f>
        <v>30118143751</v>
      </c>
      <c r="E29" s="44"/>
    </row>
    <row r="30" spans="2:5" ht="12.75">
      <c r="B30" s="40" t="s">
        <v>50</v>
      </c>
      <c r="C30" s="41">
        <v>4608252544</v>
      </c>
      <c r="D30" s="42"/>
      <c r="E30" s="44"/>
    </row>
    <row r="31" spans="2:5" ht="12.75">
      <c r="B31" s="40" t="s">
        <v>51</v>
      </c>
      <c r="C31" s="41">
        <v>11226648963</v>
      </c>
      <c r="D31" s="42"/>
      <c r="E31" s="44"/>
    </row>
    <row r="32" spans="2:5" ht="12.75">
      <c r="B32" s="40" t="s">
        <v>52</v>
      </c>
      <c r="C32" s="41">
        <v>14283242244</v>
      </c>
      <c r="D32" s="42"/>
      <c r="E32" s="44"/>
    </row>
    <row r="33" spans="2:5" ht="12.75">
      <c r="B33" s="40" t="s">
        <v>53</v>
      </c>
      <c r="C33" s="41"/>
      <c r="D33" s="42"/>
      <c r="E33" s="44">
        <f>D21+D29</f>
        <v>100231650950</v>
      </c>
    </row>
    <row r="34" spans="1:5" ht="12.75">
      <c r="A34" s="40" t="s">
        <v>54</v>
      </c>
      <c r="B34" s="40" t="s">
        <v>55</v>
      </c>
      <c r="C34" s="41"/>
      <c r="D34" s="42"/>
      <c r="E34" s="44"/>
    </row>
    <row r="35" spans="2:5" ht="12.75">
      <c r="B35" s="40" t="s">
        <v>56</v>
      </c>
      <c r="C35" s="41"/>
      <c r="D35" s="42">
        <f>C36+C37+C38+C39</f>
        <v>-1143350</v>
      </c>
      <c r="E35" s="42"/>
    </row>
    <row r="36" spans="2:5" ht="12.75">
      <c r="B36" s="40" t="s">
        <v>57</v>
      </c>
      <c r="C36" s="41">
        <v>878</v>
      </c>
      <c r="D36" s="42"/>
      <c r="E36" s="42"/>
    </row>
    <row r="37" spans="2:5" ht="12.75">
      <c r="B37" t="s">
        <v>58</v>
      </c>
      <c r="C37" s="41">
        <f>679855772+60000000</f>
        <v>739855772</v>
      </c>
      <c r="D37" s="42"/>
      <c r="E37" s="42"/>
    </row>
    <row r="38" spans="2:5" ht="12.75">
      <c r="B38" t="s">
        <v>59</v>
      </c>
      <c r="C38" s="41">
        <v>-194000000</v>
      </c>
      <c r="D38" s="42"/>
      <c r="E38" s="42"/>
    </row>
    <row r="39" spans="2:5" ht="12.75">
      <c r="B39" t="s">
        <v>60</v>
      </c>
      <c r="C39" s="41">
        <v>-547000000</v>
      </c>
      <c r="D39" s="42"/>
      <c r="E39" s="42"/>
    </row>
    <row r="40" spans="2:5" ht="12.75">
      <c r="B40" s="40" t="s">
        <v>61</v>
      </c>
      <c r="C40" s="41"/>
      <c r="D40" s="42">
        <f>SUM(C41:C42)</f>
        <v>760056152</v>
      </c>
      <c r="E40" s="42"/>
    </row>
    <row r="41" spans="2:5" ht="12.75">
      <c r="B41" t="s">
        <v>62</v>
      </c>
      <c r="C41" s="41">
        <v>741000000</v>
      </c>
      <c r="D41" s="42"/>
      <c r="E41" s="42"/>
    </row>
    <row r="42" spans="2:5" ht="12.75">
      <c r="B42" t="s">
        <v>63</v>
      </c>
      <c r="C42" s="41">
        <v>19056152</v>
      </c>
      <c r="D42" s="42"/>
      <c r="E42" s="42"/>
    </row>
    <row r="43" spans="2:5" ht="12.75">
      <c r="B43" s="40" t="s">
        <v>64</v>
      </c>
      <c r="C43" s="41"/>
      <c r="D43" s="42"/>
      <c r="E43" s="45">
        <f>D35+D40</f>
        <v>758912802</v>
      </c>
    </row>
    <row r="44" spans="2:5" ht="13.5" thickBot="1">
      <c r="B44" s="46" t="s">
        <v>65</v>
      </c>
      <c r="C44" s="41"/>
      <c r="D44" s="42"/>
      <c r="E44" s="47">
        <f>E19+E33+E43</f>
        <v>175166745762</v>
      </c>
    </row>
    <row r="45" spans="3:5" ht="13.5" thickTop="1">
      <c r="C45" s="41"/>
      <c r="D45" s="42"/>
      <c r="E45" s="42"/>
    </row>
    <row r="46" spans="3:5" ht="12.75">
      <c r="C46" s="41"/>
      <c r="D46" s="42"/>
      <c r="E46" s="42"/>
    </row>
    <row r="47" spans="3:5" ht="12.75">
      <c r="C47" s="41"/>
      <c r="D47" s="42"/>
      <c r="E47" s="42"/>
    </row>
    <row r="48" spans="3:5" ht="12.75">
      <c r="C48" s="41"/>
      <c r="D48" s="42"/>
      <c r="E48" s="42"/>
    </row>
    <row r="49" spans="3:5" ht="12.75">
      <c r="C49" s="41"/>
      <c r="D49" s="42"/>
      <c r="E49" s="42"/>
    </row>
    <row r="50" spans="2:5" ht="12.75">
      <c r="B50" s="48" t="s">
        <v>66</v>
      </c>
      <c r="C50" s="49"/>
      <c r="D50" s="50"/>
      <c r="E50" s="50"/>
    </row>
    <row r="51" spans="2:5" ht="12.75">
      <c r="B51" s="48" t="s">
        <v>67</v>
      </c>
      <c r="C51" s="49"/>
      <c r="D51" s="50"/>
      <c r="E51" s="50">
        <f>2745162332-11000000</f>
        <v>2734162332</v>
      </c>
    </row>
    <row r="52" spans="2:5" ht="12.75">
      <c r="B52" s="48" t="s">
        <v>68</v>
      </c>
      <c r="C52" s="49"/>
      <c r="D52" s="50"/>
      <c r="E52" s="51">
        <v>49014657000</v>
      </c>
    </row>
    <row r="53" spans="2:5" ht="12.75">
      <c r="B53" s="48" t="s">
        <v>69</v>
      </c>
      <c r="C53" s="49"/>
      <c r="D53" s="50"/>
      <c r="E53" s="50">
        <f>E45-E51-E52</f>
        <v>-51748819332</v>
      </c>
    </row>
    <row r="54" spans="3:5" ht="12.75">
      <c r="C54" s="41"/>
      <c r="D54" s="42"/>
      <c r="E54" s="42"/>
    </row>
    <row r="55" spans="3:5" ht="12.75">
      <c r="C55" s="41"/>
      <c r="D55" s="41"/>
      <c r="E55" s="41"/>
    </row>
    <row r="56" spans="3:5" ht="12.75">
      <c r="C56" s="41"/>
      <c r="D56" s="41"/>
      <c r="E56" s="41"/>
    </row>
    <row r="57" spans="3:5" ht="12.75">
      <c r="C57" s="41"/>
      <c r="D57" s="41"/>
      <c r="E57" s="41"/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Sartono</dc:creator>
  <cp:keywords/>
  <dc:description/>
  <cp:lastModifiedBy>Admin</cp:lastModifiedBy>
  <cp:lastPrinted>2018-05-03T03:08:02Z</cp:lastPrinted>
  <dcterms:created xsi:type="dcterms:W3CDTF">2011-02-23T23:04:39Z</dcterms:created>
  <dcterms:modified xsi:type="dcterms:W3CDTF">2017-12-30T02:32:00Z</dcterms:modified>
  <cp:category/>
  <cp:version/>
  <cp:contentType/>
  <cp:contentStatus/>
</cp:coreProperties>
</file>