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B35" i="1" l="1"/>
  <c r="R35" i="1"/>
  <c r="S35" i="1" s="1"/>
  <c r="Q35" i="1"/>
  <c r="P35" i="1"/>
  <c r="L35" i="1"/>
  <c r="X35" i="1" s="1"/>
  <c r="Y35" i="1" s="1"/>
  <c r="J35" i="1"/>
  <c r="K35" i="1" s="1"/>
  <c r="H35" i="1"/>
  <c r="G35" i="1"/>
  <c r="E35" i="1"/>
  <c r="M35" i="1" s="1"/>
  <c r="D35" i="1"/>
  <c r="Y31" i="1"/>
  <c r="X31" i="1"/>
  <c r="V31" i="1"/>
  <c r="Z31" i="1" s="1"/>
  <c r="AA31" i="1" s="1"/>
  <c r="T31" i="1"/>
  <c r="S31" i="1"/>
  <c r="Q31" i="1"/>
  <c r="O31" i="1"/>
  <c r="N31" i="1"/>
  <c r="M31" i="1"/>
  <c r="K31" i="1"/>
  <c r="I31" i="1"/>
  <c r="U31" i="1" s="1"/>
  <c r="F31" i="1"/>
  <c r="C31" i="1"/>
  <c r="B31" i="1"/>
  <c r="Y30" i="1"/>
  <c r="X30" i="1"/>
  <c r="V30" i="1"/>
  <c r="W30" i="1" s="1"/>
  <c r="T30" i="1"/>
  <c r="S30" i="1"/>
  <c r="Q30" i="1"/>
  <c r="O30" i="1"/>
  <c r="N30" i="1"/>
  <c r="M30" i="1"/>
  <c r="K30" i="1"/>
  <c r="I30" i="1"/>
  <c r="U30" i="1" s="1"/>
  <c r="F30" i="1"/>
  <c r="C30" i="1"/>
  <c r="B30" i="1"/>
  <c r="X29" i="1"/>
  <c r="Y29" i="1" s="1"/>
  <c r="V29" i="1"/>
  <c r="W29" i="1" s="1"/>
  <c r="T29" i="1"/>
  <c r="U29" i="1" s="1"/>
  <c r="S29" i="1"/>
  <c r="Q29" i="1"/>
  <c r="N29" i="1"/>
  <c r="O29" i="1" s="1"/>
  <c r="M29" i="1"/>
  <c r="K29" i="1"/>
  <c r="I29" i="1"/>
  <c r="AC29" i="1" s="1"/>
  <c r="F29" i="1"/>
  <c r="C29" i="1"/>
  <c r="B29" i="1"/>
  <c r="X28" i="1"/>
  <c r="Y28" i="1" s="1"/>
  <c r="W28" i="1"/>
  <c r="V28" i="1"/>
  <c r="Z28" i="1" s="1"/>
  <c r="AA28" i="1" s="1"/>
  <c r="T28" i="1"/>
  <c r="U28" i="1" s="1"/>
  <c r="S28" i="1"/>
  <c r="Q28" i="1"/>
  <c r="N28" i="1"/>
  <c r="O28" i="1" s="1"/>
  <c r="M28" i="1"/>
  <c r="K28" i="1"/>
  <c r="I28" i="1"/>
  <c r="AC28" i="1" s="1"/>
  <c r="F28" i="1"/>
  <c r="C28" i="1"/>
  <c r="B28" i="1"/>
  <c r="AC27" i="1"/>
  <c r="X27" i="1"/>
  <c r="Y27" i="1" s="1"/>
  <c r="V27" i="1"/>
  <c r="Z27" i="1" s="1"/>
  <c r="AA27" i="1" s="1"/>
  <c r="T27" i="1"/>
  <c r="U27" i="1" s="1"/>
  <c r="S27" i="1"/>
  <c r="Q27" i="1"/>
  <c r="N27" i="1"/>
  <c r="O27" i="1" s="1"/>
  <c r="M27" i="1"/>
  <c r="K27" i="1"/>
  <c r="I27" i="1"/>
  <c r="F27" i="1"/>
  <c r="C27" i="1"/>
  <c r="B27" i="1"/>
  <c r="Y26" i="1"/>
  <c r="X26" i="1"/>
  <c r="V26" i="1"/>
  <c r="W26" i="1" s="1"/>
  <c r="T26" i="1"/>
  <c r="S26" i="1"/>
  <c r="Q26" i="1"/>
  <c r="O26" i="1"/>
  <c r="N26" i="1"/>
  <c r="M26" i="1"/>
  <c r="K26" i="1"/>
  <c r="I26" i="1"/>
  <c r="U26" i="1" s="1"/>
  <c r="F26" i="1"/>
  <c r="C26" i="1"/>
  <c r="B26" i="1"/>
  <c r="X25" i="1"/>
  <c r="Y25" i="1" s="1"/>
  <c r="V25" i="1"/>
  <c r="W25" i="1" s="1"/>
  <c r="T25" i="1"/>
  <c r="U25" i="1" s="1"/>
  <c r="S25" i="1"/>
  <c r="Q25" i="1"/>
  <c r="N25" i="1"/>
  <c r="O25" i="1" s="1"/>
  <c r="M25" i="1"/>
  <c r="K25" i="1"/>
  <c r="I25" i="1"/>
  <c r="AC25" i="1" s="1"/>
  <c r="F25" i="1"/>
  <c r="C25" i="1"/>
  <c r="B25" i="1"/>
  <c r="X24" i="1"/>
  <c r="Y24" i="1" s="1"/>
  <c r="W24" i="1"/>
  <c r="V24" i="1"/>
  <c r="Z24" i="1" s="1"/>
  <c r="AA24" i="1" s="1"/>
  <c r="T24" i="1"/>
  <c r="U24" i="1" s="1"/>
  <c r="S24" i="1"/>
  <c r="Q24" i="1"/>
  <c r="N24" i="1"/>
  <c r="O24" i="1" s="1"/>
  <c r="M24" i="1"/>
  <c r="K24" i="1"/>
  <c r="I24" i="1"/>
  <c r="AC24" i="1" s="1"/>
  <c r="F24" i="1"/>
  <c r="C24" i="1"/>
  <c r="B24" i="1"/>
  <c r="AC23" i="1"/>
  <c r="X23" i="1"/>
  <c r="Y23" i="1" s="1"/>
  <c r="V23" i="1"/>
  <c r="Z23" i="1" s="1"/>
  <c r="AA23" i="1" s="1"/>
  <c r="T23" i="1"/>
  <c r="U23" i="1" s="1"/>
  <c r="S23" i="1"/>
  <c r="Q23" i="1"/>
  <c r="N23" i="1"/>
  <c r="O23" i="1" s="1"/>
  <c r="M23" i="1"/>
  <c r="K23" i="1"/>
  <c r="I23" i="1"/>
  <c r="F23" i="1"/>
  <c r="C23" i="1"/>
  <c r="B23" i="1"/>
  <c r="Y22" i="1"/>
  <c r="X22" i="1"/>
  <c r="V22" i="1"/>
  <c r="W22" i="1" s="1"/>
  <c r="T22" i="1"/>
  <c r="S22" i="1"/>
  <c r="Q22" i="1"/>
  <c r="O22" i="1"/>
  <c r="N22" i="1"/>
  <c r="M22" i="1"/>
  <c r="K22" i="1"/>
  <c r="I22" i="1"/>
  <c r="U22" i="1" s="1"/>
  <c r="F22" i="1"/>
  <c r="C22" i="1"/>
  <c r="B22" i="1"/>
  <c r="X21" i="1"/>
  <c r="Y21" i="1" s="1"/>
  <c r="V21" i="1"/>
  <c r="W21" i="1" s="1"/>
  <c r="T21" i="1"/>
  <c r="U21" i="1" s="1"/>
  <c r="S21" i="1"/>
  <c r="Q21" i="1"/>
  <c r="N21" i="1"/>
  <c r="O21" i="1" s="1"/>
  <c r="M21" i="1"/>
  <c r="K21" i="1"/>
  <c r="I21" i="1"/>
  <c r="AC21" i="1" s="1"/>
  <c r="F21" i="1"/>
  <c r="C21" i="1"/>
  <c r="B21" i="1"/>
  <c r="Y20" i="1"/>
  <c r="X20" i="1"/>
  <c r="W20" i="1"/>
  <c r="V20" i="1"/>
  <c r="Z20" i="1" s="1"/>
  <c r="AA20" i="1" s="1"/>
  <c r="T20" i="1"/>
  <c r="S20" i="1"/>
  <c r="Q20" i="1"/>
  <c r="O20" i="1"/>
  <c r="N20" i="1"/>
  <c r="M20" i="1"/>
  <c r="K20" i="1"/>
  <c r="I20" i="1"/>
  <c r="U20" i="1" s="1"/>
  <c r="F20" i="1"/>
  <c r="C20" i="1"/>
  <c r="B20" i="1"/>
  <c r="AC19" i="1"/>
  <c r="X19" i="1"/>
  <c r="Y19" i="1" s="1"/>
  <c r="V19" i="1"/>
  <c r="Z19" i="1" s="1"/>
  <c r="AA19" i="1" s="1"/>
  <c r="T19" i="1"/>
  <c r="U19" i="1" s="1"/>
  <c r="S19" i="1"/>
  <c r="Q19" i="1"/>
  <c r="N19" i="1"/>
  <c r="O19" i="1" s="1"/>
  <c r="M19" i="1"/>
  <c r="K19" i="1"/>
  <c r="I19" i="1"/>
  <c r="F19" i="1"/>
  <c r="C19" i="1"/>
  <c r="B19" i="1"/>
  <c r="Y18" i="1"/>
  <c r="X18" i="1"/>
  <c r="W18" i="1"/>
  <c r="V18" i="1"/>
  <c r="Z18" i="1" s="1"/>
  <c r="AA18" i="1" s="1"/>
  <c r="T18" i="1"/>
  <c r="S18" i="1"/>
  <c r="Q18" i="1"/>
  <c r="O18" i="1"/>
  <c r="N18" i="1"/>
  <c r="M18" i="1"/>
  <c r="K18" i="1"/>
  <c r="I18" i="1"/>
  <c r="U18" i="1" s="1"/>
  <c r="F18" i="1"/>
  <c r="C18" i="1"/>
  <c r="B18" i="1"/>
  <c r="AC17" i="1"/>
  <c r="X17" i="1"/>
  <c r="Y17" i="1" s="1"/>
  <c r="V17" i="1"/>
  <c r="W17" i="1" s="1"/>
  <c r="T17" i="1"/>
  <c r="U17" i="1" s="1"/>
  <c r="S17" i="1"/>
  <c r="Q17" i="1"/>
  <c r="N17" i="1"/>
  <c r="O17" i="1" s="1"/>
  <c r="M17" i="1"/>
  <c r="K17" i="1"/>
  <c r="I17" i="1"/>
  <c r="F17" i="1"/>
  <c r="C17" i="1"/>
  <c r="B17" i="1"/>
  <c r="Y16" i="1"/>
  <c r="X16" i="1"/>
  <c r="W16" i="1"/>
  <c r="V16" i="1"/>
  <c r="Z16" i="1" s="1"/>
  <c r="AA16" i="1" s="1"/>
  <c r="T16" i="1"/>
  <c r="S16" i="1"/>
  <c r="Q16" i="1"/>
  <c r="O16" i="1"/>
  <c r="N16" i="1"/>
  <c r="M16" i="1"/>
  <c r="K16" i="1"/>
  <c r="I16" i="1"/>
  <c r="U16" i="1" s="1"/>
  <c r="F16" i="1"/>
  <c r="C16" i="1"/>
  <c r="B16" i="1"/>
  <c r="AC15" i="1"/>
  <c r="X15" i="1"/>
  <c r="Y15" i="1" s="1"/>
  <c r="V15" i="1"/>
  <c r="Z15" i="1" s="1"/>
  <c r="AA15" i="1" s="1"/>
  <c r="T15" i="1"/>
  <c r="U15" i="1" s="1"/>
  <c r="S15" i="1"/>
  <c r="Q15" i="1"/>
  <c r="N15" i="1"/>
  <c r="O15" i="1" s="1"/>
  <c r="M15" i="1"/>
  <c r="K15" i="1"/>
  <c r="I15" i="1"/>
  <c r="F15" i="1"/>
  <c r="C15" i="1"/>
  <c r="B15" i="1"/>
  <c r="Y14" i="1"/>
  <c r="X14" i="1"/>
  <c r="W14" i="1"/>
  <c r="V14" i="1"/>
  <c r="Z14" i="1" s="1"/>
  <c r="AA14" i="1" s="1"/>
  <c r="T14" i="1"/>
  <c r="S14" i="1"/>
  <c r="Q14" i="1"/>
  <c r="O14" i="1"/>
  <c r="N14" i="1"/>
  <c r="M14" i="1"/>
  <c r="K14" i="1"/>
  <c r="I14" i="1"/>
  <c r="U14" i="1" s="1"/>
  <c r="F14" i="1"/>
  <c r="C14" i="1"/>
  <c r="B14" i="1"/>
  <c r="AC13" i="1"/>
  <c r="X13" i="1"/>
  <c r="Y13" i="1" s="1"/>
  <c r="V13" i="1"/>
  <c r="W13" i="1" s="1"/>
  <c r="T13" i="1"/>
  <c r="U13" i="1" s="1"/>
  <c r="S13" i="1"/>
  <c r="Q13" i="1"/>
  <c r="N13" i="1"/>
  <c r="O13" i="1" s="1"/>
  <c r="M13" i="1"/>
  <c r="K13" i="1"/>
  <c r="I13" i="1"/>
  <c r="F13" i="1"/>
  <c r="C13" i="1"/>
  <c r="B13" i="1"/>
  <c r="Y12" i="1"/>
  <c r="X12" i="1"/>
  <c r="W12" i="1"/>
  <c r="V12" i="1"/>
  <c r="Z12" i="1" s="1"/>
  <c r="AA12" i="1" s="1"/>
  <c r="T12" i="1"/>
  <c r="S12" i="1"/>
  <c r="Q12" i="1"/>
  <c r="O12" i="1"/>
  <c r="N12" i="1"/>
  <c r="M12" i="1"/>
  <c r="K12" i="1"/>
  <c r="I12" i="1"/>
  <c r="U12" i="1" s="1"/>
  <c r="F12" i="1"/>
  <c r="C12" i="1"/>
  <c r="B12" i="1"/>
  <c r="AC11" i="1"/>
  <c r="X11" i="1"/>
  <c r="Y11" i="1" s="1"/>
  <c r="V11" i="1"/>
  <c r="W11" i="1" s="1"/>
  <c r="T11" i="1"/>
  <c r="T35" i="1" s="1"/>
  <c r="U35" i="1" s="1"/>
  <c r="S11" i="1"/>
  <c r="Q11" i="1"/>
  <c r="N11" i="1"/>
  <c r="O11" i="1" s="1"/>
  <c r="M11" i="1"/>
  <c r="K11" i="1"/>
  <c r="I11" i="1"/>
  <c r="I35" i="1" s="1"/>
  <c r="AC35" i="1" s="1"/>
  <c r="F11" i="1"/>
  <c r="F35" i="1" s="1"/>
  <c r="C11" i="1"/>
  <c r="B11" i="1"/>
  <c r="N5" i="1"/>
  <c r="M5" i="1"/>
  <c r="N4" i="1"/>
  <c r="M4" i="1"/>
  <c r="Z11" i="1" l="1"/>
  <c r="AA11" i="1" s="1"/>
  <c r="AC12" i="1"/>
  <c r="W15" i="1"/>
  <c r="AC16" i="1"/>
  <c r="W19" i="1"/>
  <c r="AC20" i="1"/>
  <c r="Z22" i="1"/>
  <c r="AA22" i="1" s="1"/>
  <c r="W23" i="1"/>
  <c r="Z26" i="1"/>
  <c r="AA26" i="1" s="1"/>
  <c r="W27" i="1"/>
  <c r="Z30" i="1"/>
  <c r="AA30" i="1" s="1"/>
  <c r="W31" i="1"/>
  <c r="N35" i="1"/>
  <c r="O35" i="1" s="1"/>
  <c r="V35" i="1"/>
  <c r="Z13" i="1"/>
  <c r="AA13" i="1" s="1"/>
  <c r="Z17" i="1"/>
  <c r="AA17" i="1" s="1"/>
  <c r="Z21" i="1"/>
  <c r="AA21" i="1" s="1"/>
  <c r="Z25" i="1"/>
  <c r="AA25" i="1" s="1"/>
  <c r="Z29" i="1"/>
  <c r="AA29" i="1" s="1"/>
  <c r="AC31" i="1"/>
  <c r="U11" i="1"/>
  <c r="AC14" i="1"/>
  <c r="AC18" i="1"/>
  <c r="AC22" i="1"/>
  <c r="AC26" i="1"/>
  <c r="AC30" i="1"/>
  <c r="W35" i="1" l="1"/>
  <c r="Z35" i="1"/>
  <c r="AA35" i="1" s="1"/>
</calcChain>
</file>

<file path=xl/sharedStrings.xml><?xml version="1.0" encoding="utf-8"?>
<sst xmlns="http://schemas.openxmlformats.org/spreadsheetml/2006/main" count="47" uniqueCount="20">
  <si>
    <t>TABEL 57</t>
  </si>
  <si>
    <t>ANGKA KESEMBUHAN DAN PENGOBATAN LENGKAP SERTA KEBERHASILAN PENGOBATAN TUBERKULOSIS MENURUT JENIS KELAMIN, KECAMATAN, DAN PUSKESMAS</t>
  </si>
  <si>
    <t>NO</t>
  </si>
  <si>
    <t>KECAMATAN</t>
  </si>
  <si>
    <t>PUSKESMAS</t>
  </si>
  <si>
    <r>
      <rPr>
        <b/>
        <sz val="12"/>
        <color theme="1"/>
        <rFont val="Arial"/>
      </rPr>
      <t>JUMLAH KASUS TUBERKULOSIS PARU TERKONFIRMASI BAKTERIOLOGIS YANG DITEMUKAN DAN DIOBATI</t>
    </r>
    <r>
      <rPr>
        <b/>
        <vertAlign val="superscript"/>
        <sz val="12"/>
        <color theme="1"/>
        <rFont val="Arial"/>
      </rPr>
      <t>*)</t>
    </r>
  </si>
  <si>
    <t>JUMLAH SEMUA KASUS TUBERKULOSIS YANG DITEMUKAN DAN DIOBATI*)</t>
  </si>
  <si>
    <r>
      <rPr>
        <b/>
        <sz val="12"/>
        <color theme="1"/>
        <rFont val="Arial"/>
      </rPr>
      <t>ANGKA KESEMBUHAN (</t>
    </r>
    <r>
      <rPr>
        <b/>
        <i/>
        <sz val="12"/>
        <color theme="1"/>
        <rFont val="Arial"/>
      </rPr>
      <t>CURE RATE</t>
    </r>
    <r>
      <rPr>
        <b/>
        <sz val="12"/>
        <color theme="1"/>
        <rFont val="Arial"/>
      </rPr>
      <t>) TUBERKULOSIS PARU TERKONFIRMASI BAKTERIOLOGIS</t>
    </r>
  </si>
  <si>
    <r>
      <rPr>
        <b/>
        <sz val="12"/>
        <color theme="1"/>
        <rFont val="Arial"/>
      </rPr>
      <t xml:space="preserve">ANGKA PENGOBATAN LENGKAP 
</t>
    </r>
    <r>
      <rPr>
        <b/>
        <i/>
        <sz val="12"/>
        <color theme="1"/>
        <rFont val="Arial"/>
      </rPr>
      <t>(COMPLETE RATE) SEMUA KASUS TUBERKULOSIS</t>
    </r>
  </si>
  <si>
    <r>
      <rPr>
        <b/>
        <sz val="12"/>
        <color theme="1"/>
        <rFont val="Arial"/>
      </rPr>
      <t xml:space="preserve">ANGKA KEBERHASILAN PENGOBATAN </t>
    </r>
    <r>
      <rPr>
        <b/>
        <i/>
        <sz val="12"/>
        <color theme="1"/>
        <rFont val="Arial"/>
      </rPr>
      <t xml:space="preserve">(SUCCESS RATE/SR) </t>
    </r>
    <r>
      <rPr>
        <b/>
        <sz val="12"/>
        <color theme="1"/>
        <rFont val="Arial"/>
      </rPr>
      <t>SEMUA KASUS TUBERKULOSIS</t>
    </r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</si>
  <si>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</si>
  <si>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</si>
  <si>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</si>
  <si>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</si>
  <si>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</si>
  <si>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</si>
  <si>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</si>
  <si>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</si>
  <si>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</si>
  <si>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JUMLAH (KAB/KOTA)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</si>
</sst>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);\(#,##0.0\)"/>
  </numFmts>
  <fonts count="7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b/>
      <vertAlign val="superscript"/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b/>
      <i/>
      <sz val="9"/>
      <color theme="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1" fillId="0" borderId="12" xfId="0" applyFont="1" applyBorder="1" applyAlignment="1">
      <alignment horizontal="center" vertical="center" wrapText="1"/>
    </xf>
    <xf numFmtId="0" fontId="4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7" fontId="2" fillId="0" borderId="8" xfId="0" applyNumberFormat="1" applyFont="1" applyBorder="1" applyAlignment="1">
      <alignment horizontal="right"/>
    </xf>
    <xf numFmtId="37" fontId="2" fillId="0" borderId="17" xfId="0" applyNumberFormat="1" applyFont="1" applyBorder="1" applyAlignment="1">
      <alignment horizontal="right"/>
    </xf>
    <xf numFmtId="37" fontId="2" fillId="0" borderId="16" xfId="0" applyNumberFormat="1" applyFont="1" applyBorder="1" applyAlignment="1">
      <alignment vertical="center"/>
    </xf>
    <xf numFmtId="37" fontId="2" fillId="0" borderId="1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vertical="center"/>
    </xf>
    <xf numFmtId="37" fontId="2" fillId="0" borderId="8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7" fontId="2" fillId="0" borderId="8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37" fontId="1" fillId="0" borderId="21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7" fontId="1" fillId="0" borderId="21" xfId="0" applyNumberFormat="1" applyFont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08052023_KRA_DINKES_LAMPIRAN-JUKNIS-PROFIL-KES_2022_JATENG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 (baru)"/>
      <sheetName val="11 (Baru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 (BARU)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 (bARU)"/>
      <sheetName val="54"/>
      <sheetName val="55"/>
      <sheetName val="56"/>
      <sheetName val="57"/>
      <sheetName val="58"/>
      <sheetName val="59"/>
      <sheetName val=" 60(Baru)"/>
      <sheetName val="61"/>
      <sheetName val="62 (baru)"/>
      <sheetName val="63 (baru)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1"/>
      <sheetName val="80"/>
      <sheetName val="82"/>
      <sheetName val="83"/>
      <sheetName val="84"/>
      <sheetName val="85"/>
      <sheetName val="86 (Baru)"/>
      <sheetName val="87 (Baru)"/>
    </sheetNames>
    <sheetDataSet>
      <sheetData sheetId="0"/>
      <sheetData sheetId="1">
        <row r="5">
          <cell r="E5" t="str">
            <v>KABUPATEN</v>
          </cell>
          <cell r="F5" t="str">
            <v>KARANGANYAR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JATIPURO</v>
          </cell>
          <cell r="C9" t="str">
            <v>JATIPURO</v>
          </cell>
        </row>
        <row r="10">
          <cell r="B10" t="str">
            <v>JATIYOSO</v>
          </cell>
          <cell r="C10" t="str">
            <v>JATIYOSO</v>
          </cell>
        </row>
        <row r="11">
          <cell r="B11" t="str">
            <v>JUMAPOLO</v>
          </cell>
          <cell r="C11" t="str">
            <v>JUMAPOLO</v>
          </cell>
        </row>
        <row r="12">
          <cell r="B12" t="str">
            <v>JUMANTONO</v>
          </cell>
          <cell r="C12" t="str">
            <v>JUMANTONO</v>
          </cell>
        </row>
        <row r="13">
          <cell r="B13" t="str">
            <v>MATESIH</v>
          </cell>
          <cell r="C13" t="str">
            <v>MATESIH</v>
          </cell>
        </row>
        <row r="14">
          <cell r="B14" t="str">
            <v>TAWANGMANGU</v>
          </cell>
          <cell r="C14" t="str">
            <v>TAWANGMANGU</v>
          </cell>
        </row>
        <row r="15">
          <cell r="B15" t="str">
            <v>NGARGOYOSO</v>
          </cell>
          <cell r="C15" t="str">
            <v>NGARGOYOSO</v>
          </cell>
        </row>
        <row r="16">
          <cell r="B16" t="str">
            <v>KARANGPANDAN</v>
          </cell>
          <cell r="C16" t="str">
            <v>KARANGPANDAN</v>
          </cell>
        </row>
        <row r="17">
          <cell r="B17" t="str">
            <v>KARANGANYAR</v>
          </cell>
          <cell r="C17" t="str">
            <v>KARANGANYAR</v>
          </cell>
        </row>
        <row r="18">
          <cell r="B18" t="str">
            <v>TASIKMADU</v>
          </cell>
          <cell r="C18" t="str">
            <v>TASIKMADU</v>
          </cell>
        </row>
        <row r="19">
          <cell r="B19" t="str">
            <v>JATEN</v>
          </cell>
          <cell r="C19" t="str">
            <v>JATEN I</v>
          </cell>
        </row>
        <row r="20">
          <cell r="C20" t="str">
            <v>JATEN II</v>
          </cell>
        </row>
        <row r="21">
          <cell r="B21" t="str">
            <v>COLOMADU</v>
          </cell>
          <cell r="C21" t="str">
            <v>COLOMADU I</v>
          </cell>
        </row>
        <row r="22">
          <cell r="C22" t="str">
            <v>COLOMADU II</v>
          </cell>
        </row>
        <row r="23">
          <cell r="B23" t="str">
            <v>GONDANGREJO</v>
          </cell>
          <cell r="C23" t="str">
            <v>GONDANGREJO</v>
          </cell>
        </row>
        <row r="24">
          <cell r="B24" t="str">
            <v>KEBAKKRAMAT</v>
          </cell>
          <cell r="C24" t="str">
            <v>KEBAKKRAMAT I</v>
          </cell>
        </row>
        <row r="25">
          <cell r="C25" t="str">
            <v>KEBAKKRAMAT II</v>
          </cell>
        </row>
        <row r="26">
          <cell r="B26" t="str">
            <v>MOJOGEDANG</v>
          </cell>
          <cell r="C26" t="str">
            <v>MOJOGEDANG I</v>
          </cell>
        </row>
        <row r="27">
          <cell r="C27" t="str">
            <v>MOJOGEDANG II</v>
          </cell>
        </row>
        <row r="28">
          <cell r="B28" t="str">
            <v>KERJO</v>
          </cell>
          <cell r="C28" t="str">
            <v>KERJO</v>
          </cell>
        </row>
        <row r="29">
          <cell r="B29" t="str">
            <v>JENAWI</v>
          </cell>
          <cell r="C29" t="str">
            <v>JENAWI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L31" workbookViewId="0">
      <selection activeCell="Y45" sqref="Y45"/>
    </sheetView>
  </sheetViews>
  <sheetFormatPr defaultRowHeight="15"/>
  <cols>
    <col min="1" max="1" width="6.7109375" customWidth="1"/>
    <col min="2" max="2" width="17" customWidth="1"/>
    <col min="3" max="3" width="22.140625" customWidth="1"/>
  </cols>
  <sheetData>
    <row r="1" spans="1:29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7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5.75">
      <c r="A4" s="3"/>
      <c r="B4" s="3"/>
      <c r="C4" s="3"/>
      <c r="D4" s="3"/>
      <c r="E4" s="6"/>
      <c r="F4" s="6"/>
      <c r="G4" s="3"/>
      <c r="H4" s="3"/>
      <c r="I4" s="3"/>
      <c r="J4" s="3"/>
      <c r="K4" s="3"/>
      <c r="L4" s="3"/>
      <c r="M4" s="7" t="str">
        <f>'[1]1'!$E$5</f>
        <v>KABUPATEN</v>
      </c>
      <c r="N4" s="6" t="str">
        <f>'[1]1'!$F$5</f>
        <v>KARANGANYAR</v>
      </c>
      <c r="O4" s="3"/>
      <c r="P4" s="3"/>
      <c r="Q4" s="3"/>
      <c r="R4" s="3"/>
      <c r="S4" s="3"/>
      <c r="T4" s="3"/>
      <c r="U4" s="3"/>
      <c r="V4" s="8"/>
      <c r="W4" s="8"/>
      <c r="X4" s="8"/>
      <c r="Y4" s="3"/>
      <c r="Z4" s="3"/>
      <c r="AA4" s="3"/>
      <c r="AB4" s="3"/>
      <c r="AC4" s="3"/>
    </row>
    <row r="5" spans="1:29" ht="15.75">
      <c r="A5" s="3"/>
      <c r="B5" s="3"/>
      <c r="C5" s="3"/>
      <c r="D5" s="3"/>
      <c r="E5" s="6"/>
      <c r="F5" s="6"/>
      <c r="G5" s="3"/>
      <c r="H5" s="3"/>
      <c r="I5" s="3"/>
      <c r="J5" s="3"/>
      <c r="K5" s="3"/>
      <c r="L5" s="3"/>
      <c r="M5" s="7" t="str">
        <f>'[1]1'!$E$6</f>
        <v>TAHUN</v>
      </c>
      <c r="N5" s="6">
        <f>'[1]1'!$F$6</f>
        <v>2022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5.75" thickBot="1">
      <c r="A6" s="9"/>
      <c r="B6" s="5"/>
      <c r="C6" s="5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>
      <c r="A7" s="11" t="s">
        <v>2</v>
      </c>
      <c r="B7" s="11" t="s">
        <v>3</v>
      </c>
      <c r="C7" s="11" t="s">
        <v>4</v>
      </c>
      <c r="D7" s="12" t="s">
        <v>5</v>
      </c>
      <c r="E7" s="13"/>
      <c r="F7" s="14"/>
      <c r="G7" s="12" t="s">
        <v>6</v>
      </c>
      <c r="H7" s="13"/>
      <c r="I7" s="14"/>
      <c r="J7" s="15" t="s">
        <v>7</v>
      </c>
      <c r="K7" s="16"/>
      <c r="L7" s="16"/>
      <c r="M7" s="16"/>
      <c r="N7" s="16"/>
      <c r="O7" s="17"/>
      <c r="P7" s="15" t="s">
        <v>8</v>
      </c>
      <c r="Q7" s="16"/>
      <c r="R7" s="16"/>
      <c r="S7" s="16"/>
      <c r="T7" s="16"/>
      <c r="U7" s="17"/>
      <c r="V7" s="18" t="s">
        <v>9</v>
      </c>
      <c r="W7" s="13"/>
      <c r="X7" s="13"/>
      <c r="Y7" s="13"/>
      <c r="Z7" s="13"/>
      <c r="AA7" s="14"/>
      <c r="AB7" s="18" t="s">
        <v>10</v>
      </c>
      <c r="AC7" s="14"/>
    </row>
    <row r="8" spans="1:29" ht="15.75">
      <c r="A8" s="19"/>
      <c r="B8" s="19"/>
      <c r="C8" s="19"/>
      <c r="D8" s="20"/>
      <c r="E8" s="21"/>
      <c r="F8" s="22"/>
      <c r="G8" s="20"/>
      <c r="H8" s="21"/>
      <c r="I8" s="22"/>
      <c r="J8" s="23" t="s">
        <v>11</v>
      </c>
      <c r="K8" s="24"/>
      <c r="L8" s="23" t="s">
        <v>12</v>
      </c>
      <c r="M8" s="24"/>
      <c r="N8" s="25" t="s">
        <v>13</v>
      </c>
      <c r="O8" s="24"/>
      <c r="P8" s="23" t="s">
        <v>11</v>
      </c>
      <c r="Q8" s="24"/>
      <c r="R8" s="23" t="s">
        <v>12</v>
      </c>
      <c r="S8" s="24"/>
      <c r="T8" s="25" t="s">
        <v>13</v>
      </c>
      <c r="U8" s="24"/>
      <c r="V8" s="23" t="s">
        <v>11</v>
      </c>
      <c r="W8" s="24"/>
      <c r="X8" s="23" t="s">
        <v>12</v>
      </c>
      <c r="Y8" s="24"/>
      <c r="Z8" s="25" t="s">
        <v>13</v>
      </c>
      <c r="AA8" s="24"/>
      <c r="AB8" s="20"/>
      <c r="AC8" s="22"/>
    </row>
    <row r="9" spans="1:29" ht="31.5">
      <c r="A9" s="26"/>
      <c r="B9" s="26"/>
      <c r="C9" s="26"/>
      <c r="D9" s="27" t="s">
        <v>14</v>
      </c>
      <c r="E9" s="27" t="s">
        <v>15</v>
      </c>
      <c r="F9" s="27" t="s">
        <v>16</v>
      </c>
      <c r="G9" s="27" t="s">
        <v>14</v>
      </c>
      <c r="H9" s="27" t="s">
        <v>15</v>
      </c>
      <c r="I9" s="27" t="s">
        <v>16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7" t="s">
        <v>18</v>
      </c>
      <c r="P9" s="28" t="s">
        <v>17</v>
      </c>
      <c r="Q9" s="28" t="s">
        <v>18</v>
      </c>
      <c r="R9" s="28" t="s">
        <v>17</v>
      </c>
      <c r="S9" s="29" t="s">
        <v>18</v>
      </c>
      <c r="T9" s="28" t="s">
        <v>17</v>
      </c>
      <c r="U9" s="27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8" t="s">
        <v>18</v>
      </c>
    </row>
    <row r="10" spans="1:29">
      <c r="A10" s="30">
        <v>1</v>
      </c>
      <c r="B10" s="31">
        <v>2</v>
      </c>
      <c r="C10" s="30">
        <v>3</v>
      </c>
      <c r="D10" s="30">
        <v>4</v>
      </c>
      <c r="E10" s="31">
        <v>5</v>
      </c>
      <c r="F10" s="30">
        <v>6</v>
      </c>
      <c r="G10" s="30">
        <v>7</v>
      </c>
      <c r="H10" s="31">
        <v>8</v>
      </c>
      <c r="I10" s="30">
        <v>9</v>
      </c>
      <c r="J10" s="30">
        <v>10</v>
      </c>
      <c r="K10" s="31">
        <v>11</v>
      </c>
      <c r="L10" s="30">
        <v>12</v>
      </c>
      <c r="M10" s="30">
        <v>13</v>
      </c>
      <c r="N10" s="31">
        <v>14</v>
      </c>
      <c r="O10" s="30">
        <v>15</v>
      </c>
      <c r="P10" s="30">
        <v>16</v>
      </c>
      <c r="Q10" s="31">
        <v>17</v>
      </c>
      <c r="R10" s="30">
        <v>18</v>
      </c>
      <c r="S10" s="30">
        <v>19</v>
      </c>
      <c r="T10" s="31">
        <v>20</v>
      </c>
      <c r="U10" s="30">
        <v>21</v>
      </c>
      <c r="V10" s="30">
        <v>22</v>
      </c>
      <c r="W10" s="31">
        <v>23</v>
      </c>
      <c r="X10" s="30">
        <v>24</v>
      </c>
      <c r="Y10" s="30">
        <v>25</v>
      </c>
      <c r="Z10" s="31">
        <v>26</v>
      </c>
      <c r="AA10" s="30">
        <v>27</v>
      </c>
      <c r="AB10" s="30">
        <v>28</v>
      </c>
      <c r="AC10" s="30">
        <v>29</v>
      </c>
    </row>
    <row r="11" spans="1:29" ht="15.75">
      <c r="A11" s="32">
        <v>1</v>
      </c>
      <c r="B11" s="33" t="str">
        <f>'[1]9'!B9</f>
        <v>JATIPURO</v>
      </c>
      <c r="C11" s="33" t="str">
        <f>'[1]9'!C9</f>
        <v>JATIPURO</v>
      </c>
      <c r="D11" s="34">
        <v>7</v>
      </c>
      <c r="E11" s="35">
        <v>4</v>
      </c>
      <c r="F11" s="36">
        <f t="shared" ref="F11:F31" si="0">SUM(D11,E11)</f>
        <v>11</v>
      </c>
      <c r="G11" s="34">
        <v>7</v>
      </c>
      <c r="H11" s="35">
        <v>4</v>
      </c>
      <c r="I11" s="36">
        <f t="shared" ref="I11:I31" si="1">SUM(G11,H11)</f>
        <v>11</v>
      </c>
      <c r="J11" s="37">
        <v>6</v>
      </c>
      <c r="K11" s="38">
        <f t="shared" ref="K11:K31" si="2">J11/D11*100</f>
        <v>85.714285714285708</v>
      </c>
      <c r="L11" s="34">
        <v>4</v>
      </c>
      <c r="M11" s="38">
        <f t="shared" ref="M11:M31" si="3">L11/E11*100</f>
        <v>100</v>
      </c>
      <c r="N11" s="39">
        <f t="shared" ref="N11:N31" si="4">J11+L11</f>
        <v>10</v>
      </c>
      <c r="O11" s="38">
        <f t="shared" ref="O11:O31" si="5">N11/F11*100</f>
        <v>90.909090909090907</v>
      </c>
      <c r="P11" s="37">
        <v>1</v>
      </c>
      <c r="Q11" s="38">
        <f t="shared" ref="Q11:Q31" si="6">P11/G11*100</f>
        <v>14.285714285714285</v>
      </c>
      <c r="R11" s="34">
        <v>0</v>
      </c>
      <c r="S11" s="40">
        <f t="shared" ref="S11:S31" si="7">R11/H11*100</f>
        <v>0</v>
      </c>
      <c r="T11" s="39">
        <f t="shared" ref="T11:T31" si="8">P11+R11</f>
        <v>1</v>
      </c>
      <c r="U11" s="38">
        <f t="shared" ref="U11:U31" si="9">T11/I11*100</f>
        <v>9.0909090909090917</v>
      </c>
      <c r="V11" s="41">
        <f t="shared" ref="V11:V31" si="10">J11+P11</f>
        <v>7</v>
      </c>
      <c r="W11" s="38">
        <f t="shared" ref="W11:W31" si="11">V11/G11*100</f>
        <v>100</v>
      </c>
      <c r="X11" s="41">
        <f t="shared" ref="X11:X31" si="12">L11+R11</f>
        <v>4</v>
      </c>
      <c r="Y11" s="38">
        <f t="shared" ref="Y11:Y31" si="13">X11/H11*100</f>
        <v>100</v>
      </c>
      <c r="Z11" s="41">
        <f t="shared" ref="Z11:Z31" si="14">V11+X11</f>
        <v>11</v>
      </c>
      <c r="AA11" s="38">
        <f t="shared" ref="AA11:AA31" si="15">Z11/I11*100</f>
        <v>100</v>
      </c>
      <c r="AB11" s="34">
        <v>0</v>
      </c>
      <c r="AC11" s="42">
        <f t="shared" ref="AC11:AC31" si="16">AB11/I11*100</f>
        <v>0</v>
      </c>
    </row>
    <row r="12" spans="1:29" ht="15.75">
      <c r="A12" s="43">
        <v>2</v>
      </c>
      <c r="B12" s="33" t="str">
        <f>'[1]9'!B10</f>
        <v>JATIYOSO</v>
      </c>
      <c r="C12" s="33" t="str">
        <f>'[1]9'!C10</f>
        <v>JATIYOSO</v>
      </c>
      <c r="D12" s="34">
        <v>6</v>
      </c>
      <c r="E12" s="35">
        <v>3</v>
      </c>
      <c r="F12" s="39">
        <f t="shared" si="0"/>
        <v>9</v>
      </c>
      <c r="G12" s="34">
        <v>6</v>
      </c>
      <c r="H12" s="35">
        <v>3</v>
      </c>
      <c r="I12" s="39">
        <f t="shared" si="1"/>
        <v>9</v>
      </c>
      <c r="J12" s="34">
        <v>4</v>
      </c>
      <c r="K12" s="38">
        <f t="shared" si="2"/>
        <v>66.666666666666657</v>
      </c>
      <c r="L12" s="34">
        <v>1</v>
      </c>
      <c r="M12" s="38">
        <f t="shared" si="3"/>
        <v>33.333333333333329</v>
      </c>
      <c r="N12" s="39">
        <f t="shared" si="4"/>
        <v>5</v>
      </c>
      <c r="O12" s="38">
        <f t="shared" si="5"/>
        <v>55.555555555555557</v>
      </c>
      <c r="P12" s="34">
        <v>2</v>
      </c>
      <c r="Q12" s="38">
        <f t="shared" si="6"/>
        <v>33.333333333333329</v>
      </c>
      <c r="R12" s="34">
        <v>2</v>
      </c>
      <c r="S12" s="40">
        <f t="shared" si="7"/>
        <v>66.666666666666657</v>
      </c>
      <c r="T12" s="39">
        <f t="shared" si="8"/>
        <v>4</v>
      </c>
      <c r="U12" s="38">
        <f t="shared" si="9"/>
        <v>44.444444444444443</v>
      </c>
      <c r="V12" s="41">
        <f t="shared" si="10"/>
        <v>6</v>
      </c>
      <c r="W12" s="38">
        <f t="shared" si="11"/>
        <v>100</v>
      </c>
      <c r="X12" s="41">
        <f t="shared" si="12"/>
        <v>3</v>
      </c>
      <c r="Y12" s="38">
        <f t="shared" si="13"/>
        <v>100</v>
      </c>
      <c r="Z12" s="41">
        <f t="shared" si="14"/>
        <v>9</v>
      </c>
      <c r="AA12" s="38">
        <f t="shared" si="15"/>
        <v>100</v>
      </c>
      <c r="AB12" s="34">
        <v>0</v>
      </c>
      <c r="AC12" s="42">
        <f t="shared" si="16"/>
        <v>0</v>
      </c>
    </row>
    <row r="13" spans="1:29" ht="15.75">
      <c r="A13" s="43">
        <v>3</v>
      </c>
      <c r="B13" s="33" t="str">
        <f>'[1]9'!B11</f>
        <v>JUMAPOLO</v>
      </c>
      <c r="C13" s="33" t="str">
        <f>'[1]9'!C11</f>
        <v>JUMAPOLO</v>
      </c>
      <c r="D13" s="34">
        <v>5</v>
      </c>
      <c r="E13" s="35">
        <v>0</v>
      </c>
      <c r="F13" s="39">
        <f t="shared" si="0"/>
        <v>5</v>
      </c>
      <c r="G13" s="34">
        <v>5</v>
      </c>
      <c r="H13" s="35">
        <v>0</v>
      </c>
      <c r="I13" s="39">
        <f t="shared" si="1"/>
        <v>5</v>
      </c>
      <c r="J13" s="34">
        <v>4</v>
      </c>
      <c r="K13" s="38">
        <f t="shared" si="2"/>
        <v>80</v>
      </c>
      <c r="L13" s="34">
        <v>0</v>
      </c>
      <c r="M13" s="38" t="e">
        <f t="shared" si="3"/>
        <v>#DIV/0!</v>
      </c>
      <c r="N13" s="39">
        <f t="shared" si="4"/>
        <v>4</v>
      </c>
      <c r="O13" s="38">
        <f t="shared" si="5"/>
        <v>80</v>
      </c>
      <c r="P13" s="34">
        <v>1</v>
      </c>
      <c r="Q13" s="38">
        <f t="shared" si="6"/>
        <v>20</v>
      </c>
      <c r="R13" s="34">
        <v>0</v>
      </c>
      <c r="S13" s="40" t="e">
        <f t="shared" si="7"/>
        <v>#DIV/0!</v>
      </c>
      <c r="T13" s="39">
        <f t="shared" si="8"/>
        <v>1</v>
      </c>
      <c r="U13" s="38">
        <f t="shared" si="9"/>
        <v>20</v>
      </c>
      <c r="V13" s="41">
        <f t="shared" si="10"/>
        <v>5</v>
      </c>
      <c r="W13" s="38">
        <f t="shared" si="11"/>
        <v>100</v>
      </c>
      <c r="X13" s="41">
        <f t="shared" si="12"/>
        <v>0</v>
      </c>
      <c r="Y13" s="38" t="e">
        <f t="shared" si="13"/>
        <v>#DIV/0!</v>
      </c>
      <c r="Z13" s="41">
        <f t="shared" si="14"/>
        <v>5</v>
      </c>
      <c r="AA13" s="38">
        <f t="shared" si="15"/>
        <v>100</v>
      </c>
      <c r="AB13" s="34">
        <v>0</v>
      </c>
      <c r="AC13" s="42">
        <f t="shared" si="16"/>
        <v>0</v>
      </c>
    </row>
    <row r="14" spans="1:29" ht="15.75">
      <c r="A14" s="43">
        <v>4</v>
      </c>
      <c r="B14" s="33" t="str">
        <f>'[1]9'!B12</f>
        <v>JUMANTONO</v>
      </c>
      <c r="C14" s="33" t="str">
        <f>'[1]9'!C12</f>
        <v>JUMANTONO</v>
      </c>
      <c r="D14" s="34">
        <v>9</v>
      </c>
      <c r="E14" s="35">
        <v>4</v>
      </c>
      <c r="F14" s="39">
        <f t="shared" si="0"/>
        <v>13</v>
      </c>
      <c r="G14" s="34">
        <v>9</v>
      </c>
      <c r="H14" s="35">
        <v>4</v>
      </c>
      <c r="I14" s="39">
        <f t="shared" si="1"/>
        <v>13</v>
      </c>
      <c r="J14" s="34">
        <v>9</v>
      </c>
      <c r="K14" s="38">
        <f t="shared" si="2"/>
        <v>100</v>
      </c>
      <c r="L14" s="34">
        <v>4</v>
      </c>
      <c r="M14" s="38">
        <f t="shared" si="3"/>
        <v>100</v>
      </c>
      <c r="N14" s="39">
        <f t="shared" si="4"/>
        <v>13</v>
      </c>
      <c r="O14" s="38">
        <f t="shared" si="5"/>
        <v>100</v>
      </c>
      <c r="P14" s="34">
        <v>0</v>
      </c>
      <c r="Q14" s="38">
        <f t="shared" si="6"/>
        <v>0</v>
      </c>
      <c r="R14" s="34">
        <v>0</v>
      </c>
      <c r="S14" s="40">
        <f t="shared" si="7"/>
        <v>0</v>
      </c>
      <c r="T14" s="39">
        <f t="shared" si="8"/>
        <v>0</v>
      </c>
      <c r="U14" s="38">
        <f t="shared" si="9"/>
        <v>0</v>
      </c>
      <c r="V14" s="41">
        <f t="shared" si="10"/>
        <v>9</v>
      </c>
      <c r="W14" s="38">
        <f t="shared" si="11"/>
        <v>100</v>
      </c>
      <c r="X14" s="41">
        <f t="shared" si="12"/>
        <v>4</v>
      </c>
      <c r="Y14" s="38">
        <f t="shared" si="13"/>
        <v>100</v>
      </c>
      <c r="Z14" s="41">
        <f t="shared" si="14"/>
        <v>13</v>
      </c>
      <c r="AA14" s="38">
        <f t="shared" si="15"/>
        <v>100</v>
      </c>
      <c r="AB14" s="34">
        <v>0</v>
      </c>
      <c r="AC14" s="42">
        <f t="shared" si="16"/>
        <v>0</v>
      </c>
    </row>
    <row r="15" spans="1:29" ht="15.75">
      <c r="A15" s="43">
        <v>5</v>
      </c>
      <c r="B15" s="33" t="str">
        <f>'[1]9'!B13</f>
        <v>MATESIH</v>
      </c>
      <c r="C15" s="33" t="str">
        <f>'[1]9'!C13</f>
        <v>MATESIH</v>
      </c>
      <c r="D15" s="34">
        <v>8</v>
      </c>
      <c r="E15" s="35">
        <v>5</v>
      </c>
      <c r="F15" s="39">
        <f t="shared" si="0"/>
        <v>13</v>
      </c>
      <c r="G15" s="34">
        <v>8</v>
      </c>
      <c r="H15" s="35">
        <v>5</v>
      </c>
      <c r="I15" s="39">
        <f t="shared" si="1"/>
        <v>13</v>
      </c>
      <c r="J15" s="34">
        <v>5</v>
      </c>
      <c r="K15" s="38">
        <f t="shared" si="2"/>
        <v>62.5</v>
      </c>
      <c r="L15" s="34">
        <v>5</v>
      </c>
      <c r="M15" s="38">
        <f t="shared" si="3"/>
        <v>100</v>
      </c>
      <c r="N15" s="39">
        <f t="shared" si="4"/>
        <v>10</v>
      </c>
      <c r="O15" s="38">
        <f t="shared" si="5"/>
        <v>76.923076923076934</v>
      </c>
      <c r="P15" s="34">
        <v>3</v>
      </c>
      <c r="Q15" s="38">
        <f t="shared" si="6"/>
        <v>37.5</v>
      </c>
      <c r="R15" s="34">
        <v>0</v>
      </c>
      <c r="S15" s="40">
        <f t="shared" si="7"/>
        <v>0</v>
      </c>
      <c r="T15" s="39">
        <f t="shared" si="8"/>
        <v>3</v>
      </c>
      <c r="U15" s="38">
        <f t="shared" si="9"/>
        <v>23.076923076923077</v>
      </c>
      <c r="V15" s="41">
        <f t="shared" si="10"/>
        <v>8</v>
      </c>
      <c r="W15" s="38">
        <f t="shared" si="11"/>
        <v>100</v>
      </c>
      <c r="X15" s="41">
        <f t="shared" si="12"/>
        <v>5</v>
      </c>
      <c r="Y15" s="38">
        <f t="shared" si="13"/>
        <v>100</v>
      </c>
      <c r="Z15" s="41">
        <f t="shared" si="14"/>
        <v>13</v>
      </c>
      <c r="AA15" s="38">
        <f t="shared" si="15"/>
        <v>100</v>
      </c>
      <c r="AB15" s="34">
        <v>0</v>
      </c>
      <c r="AC15" s="42">
        <f t="shared" si="16"/>
        <v>0</v>
      </c>
    </row>
    <row r="16" spans="1:29" ht="15.75">
      <c r="A16" s="43">
        <v>6</v>
      </c>
      <c r="B16" s="33" t="str">
        <f>'[1]9'!B14</f>
        <v>TAWANGMANGU</v>
      </c>
      <c r="C16" s="33" t="str">
        <f>'[1]9'!C14</f>
        <v>TAWANGMANGU</v>
      </c>
      <c r="D16" s="34">
        <v>6</v>
      </c>
      <c r="E16" s="35">
        <v>6</v>
      </c>
      <c r="F16" s="39">
        <f t="shared" si="0"/>
        <v>12</v>
      </c>
      <c r="G16" s="34">
        <v>6</v>
      </c>
      <c r="H16" s="35">
        <v>6</v>
      </c>
      <c r="I16" s="39">
        <f t="shared" si="1"/>
        <v>12</v>
      </c>
      <c r="J16" s="34">
        <v>6</v>
      </c>
      <c r="K16" s="38">
        <f t="shared" si="2"/>
        <v>100</v>
      </c>
      <c r="L16" s="34">
        <v>6</v>
      </c>
      <c r="M16" s="38">
        <f t="shared" si="3"/>
        <v>100</v>
      </c>
      <c r="N16" s="39">
        <f t="shared" si="4"/>
        <v>12</v>
      </c>
      <c r="O16" s="38">
        <f t="shared" si="5"/>
        <v>100</v>
      </c>
      <c r="P16" s="34">
        <v>0</v>
      </c>
      <c r="Q16" s="38">
        <f t="shared" si="6"/>
        <v>0</v>
      </c>
      <c r="R16" s="34">
        <v>0</v>
      </c>
      <c r="S16" s="40">
        <f t="shared" si="7"/>
        <v>0</v>
      </c>
      <c r="T16" s="39">
        <f t="shared" si="8"/>
        <v>0</v>
      </c>
      <c r="U16" s="38">
        <f t="shared" si="9"/>
        <v>0</v>
      </c>
      <c r="V16" s="41">
        <f t="shared" si="10"/>
        <v>6</v>
      </c>
      <c r="W16" s="38">
        <f t="shared" si="11"/>
        <v>100</v>
      </c>
      <c r="X16" s="41">
        <f t="shared" si="12"/>
        <v>6</v>
      </c>
      <c r="Y16" s="38">
        <f t="shared" si="13"/>
        <v>100</v>
      </c>
      <c r="Z16" s="41">
        <f t="shared" si="14"/>
        <v>12</v>
      </c>
      <c r="AA16" s="38">
        <f t="shared" si="15"/>
        <v>100</v>
      </c>
      <c r="AB16" s="34">
        <v>0</v>
      </c>
      <c r="AC16" s="42">
        <f t="shared" si="16"/>
        <v>0</v>
      </c>
    </row>
    <row r="17" spans="1:29" ht="15.75">
      <c r="A17" s="43">
        <v>7</v>
      </c>
      <c r="B17" s="33" t="str">
        <f>'[1]9'!B15</f>
        <v>NGARGOYOSO</v>
      </c>
      <c r="C17" s="33" t="str">
        <f>'[1]9'!C15</f>
        <v>NGARGOYOSO</v>
      </c>
      <c r="D17" s="34">
        <v>3</v>
      </c>
      <c r="E17" s="35">
        <v>4</v>
      </c>
      <c r="F17" s="39">
        <f t="shared" si="0"/>
        <v>7</v>
      </c>
      <c r="G17" s="34">
        <v>3</v>
      </c>
      <c r="H17" s="35">
        <v>4</v>
      </c>
      <c r="I17" s="39">
        <f t="shared" si="1"/>
        <v>7</v>
      </c>
      <c r="J17" s="34">
        <v>2</v>
      </c>
      <c r="K17" s="38">
        <f t="shared" si="2"/>
        <v>66.666666666666657</v>
      </c>
      <c r="L17" s="34">
        <v>3</v>
      </c>
      <c r="M17" s="38">
        <f t="shared" si="3"/>
        <v>75</v>
      </c>
      <c r="N17" s="39">
        <f t="shared" si="4"/>
        <v>5</v>
      </c>
      <c r="O17" s="38">
        <f t="shared" si="5"/>
        <v>71.428571428571431</v>
      </c>
      <c r="P17" s="34">
        <v>1</v>
      </c>
      <c r="Q17" s="38">
        <f t="shared" si="6"/>
        <v>33.333333333333329</v>
      </c>
      <c r="R17" s="34">
        <v>1</v>
      </c>
      <c r="S17" s="40">
        <f t="shared" si="7"/>
        <v>25</v>
      </c>
      <c r="T17" s="39">
        <f t="shared" si="8"/>
        <v>2</v>
      </c>
      <c r="U17" s="38">
        <f t="shared" si="9"/>
        <v>28.571428571428569</v>
      </c>
      <c r="V17" s="41">
        <f t="shared" si="10"/>
        <v>3</v>
      </c>
      <c r="W17" s="38">
        <f t="shared" si="11"/>
        <v>100</v>
      </c>
      <c r="X17" s="41">
        <f t="shared" si="12"/>
        <v>4</v>
      </c>
      <c r="Y17" s="38">
        <f t="shared" si="13"/>
        <v>100</v>
      </c>
      <c r="Z17" s="41">
        <f t="shared" si="14"/>
        <v>7</v>
      </c>
      <c r="AA17" s="38">
        <f t="shared" si="15"/>
        <v>100</v>
      </c>
      <c r="AB17" s="34">
        <v>0</v>
      </c>
      <c r="AC17" s="42">
        <f t="shared" si="16"/>
        <v>0</v>
      </c>
    </row>
    <row r="18" spans="1:29" ht="15.75">
      <c r="A18" s="43">
        <v>8</v>
      </c>
      <c r="B18" s="33" t="str">
        <f>'[1]9'!B16</f>
        <v>KARANGPANDAN</v>
      </c>
      <c r="C18" s="33" t="str">
        <f>'[1]9'!C16</f>
        <v>KARANGPANDAN</v>
      </c>
      <c r="D18" s="34">
        <v>13</v>
      </c>
      <c r="E18" s="35">
        <v>9</v>
      </c>
      <c r="F18" s="39">
        <f t="shared" si="0"/>
        <v>22</v>
      </c>
      <c r="G18" s="34">
        <v>13</v>
      </c>
      <c r="H18" s="35">
        <v>9</v>
      </c>
      <c r="I18" s="39">
        <f t="shared" si="1"/>
        <v>22</v>
      </c>
      <c r="J18" s="34">
        <v>12</v>
      </c>
      <c r="K18" s="38">
        <f t="shared" si="2"/>
        <v>92.307692307692307</v>
      </c>
      <c r="L18" s="34">
        <v>7</v>
      </c>
      <c r="M18" s="38">
        <f t="shared" si="3"/>
        <v>77.777777777777786</v>
      </c>
      <c r="N18" s="39">
        <f t="shared" si="4"/>
        <v>19</v>
      </c>
      <c r="O18" s="38">
        <f t="shared" si="5"/>
        <v>86.36363636363636</v>
      </c>
      <c r="P18" s="34">
        <v>0</v>
      </c>
      <c r="Q18" s="38">
        <f t="shared" si="6"/>
        <v>0</v>
      </c>
      <c r="R18" s="34">
        <v>1</v>
      </c>
      <c r="S18" s="40">
        <f t="shared" si="7"/>
        <v>11.111111111111111</v>
      </c>
      <c r="T18" s="39">
        <f t="shared" si="8"/>
        <v>1</v>
      </c>
      <c r="U18" s="38">
        <f t="shared" si="9"/>
        <v>4.5454545454545459</v>
      </c>
      <c r="V18" s="41">
        <f t="shared" si="10"/>
        <v>12</v>
      </c>
      <c r="W18" s="38">
        <f t="shared" si="11"/>
        <v>92.307692307692307</v>
      </c>
      <c r="X18" s="41">
        <f t="shared" si="12"/>
        <v>8</v>
      </c>
      <c r="Y18" s="38">
        <f t="shared" si="13"/>
        <v>88.888888888888886</v>
      </c>
      <c r="Z18" s="41">
        <f t="shared" si="14"/>
        <v>20</v>
      </c>
      <c r="AA18" s="38">
        <f t="shared" si="15"/>
        <v>90.909090909090907</v>
      </c>
      <c r="AB18" s="34">
        <v>0</v>
      </c>
      <c r="AC18" s="42">
        <f t="shared" si="16"/>
        <v>0</v>
      </c>
    </row>
    <row r="19" spans="1:29" ht="15.75">
      <c r="A19" s="43">
        <v>9</v>
      </c>
      <c r="B19" s="33" t="str">
        <f>'[1]9'!B17</f>
        <v>KARANGANYAR</v>
      </c>
      <c r="C19" s="33" t="str">
        <f>'[1]9'!C17</f>
        <v>KARANGANYAR</v>
      </c>
      <c r="D19" s="34">
        <v>43</v>
      </c>
      <c r="E19" s="35">
        <v>36</v>
      </c>
      <c r="F19" s="39">
        <f t="shared" si="0"/>
        <v>79</v>
      </c>
      <c r="G19" s="34">
        <v>43</v>
      </c>
      <c r="H19" s="35">
        <v>36</v>
      </c>
      <c r="I19" s="39">
        <f t="shared" si="1"/>
        <v>79</v>
      </c>
      <c r="J19" s="34">
        <v>13</v>
      </c>
      <c r="K19" s="38">
        <f t="shared" si="2"/>
        <v>30.232558139534881</v>
      </c>
      <c r="L19" s="34">
        <v>9</v>
      </c>
      <c r="M19" s="38">
        <f t="shared" si="3"/>
        <v>25</v>
      </c>
      <c r="N19" s="39">
        <f t="shared" si="4"/>
        <v>22</v>
      </c>
      <c r="O19" s="38">
        <f t="shared" si="5"/>
        <v>27.848101265822784</v>
      </c>
      <c r="P19" s="34">
        <v>29</v>
      </c>
      <c r="Q19" s="38">
        <f t="shared" si="6"/>
        <v>67.441860465116278</v>
      </c>
      <c r="R19" s="34">
        <v>26</v>
      </c>
      <c r="S19" s="40">
        <f t="shared" si="7"/>
        <v>72.222222222222214</v>
      </c>
      <c r="T19" s="39">
        <f t="shared" si="8"/>
        <v>55</v>
      </c>
      <c r="U19" s="38">
        <f t="shared" si="9"/>
        <v>69.620253164556971</v>
      </c>
      <c r="V19" s="41">
        <f t="shared" si="10"/>
        <v>42</v>
      </c>
      <c r="W19" s="38">
        <f t="shared" si="11"/>
        <v>97.674418604651152</v>
      </c>
      <c r="X19" s="41">
        <f t="shared" si="12"/>
        <v>35</v>
      </c>
      <c r="Y19" s="38">
        <f t="shared" si="13"/>
        <v>97.222222222222214</v>
      </c>
      <c r="Z19" s="41">
        <f t="shared" si="14"/>
        <v>77</v>
      </c>
      <c r="AA19" s="38">
        <f t="shared" si="15"/>
        <v>97.468354430379748</v>
      </c>
      <c r="AB19" s="34">
        <v>2</v>
      </c>
      <c r="AC19" s="42">
        <f t="shared" si="16"/>
        <v>2.5316455696202533</v>
      </c>
    </row>
    <row r="20" spans="1:29" ht="15.75">
      <c r="A20" s="43">
        <v>10</v>
      </c>
      <c r="B20" s="33" t="str">
        <f>'[1]9'!B18</f>
        <v>TASIKMADU</v>
      </c>
      <c r="C20" s="33" t="str">
        <f>'[1]9'!C18</f>
        <v>TASIKMADU</v>
      </c>
      <c r="D20" s="34">
        <v>35</v>
      </c>
      <c r="E20" s="35">
        <v>31</v>
      </c>
      <c r="F20" s="39">
        <f t="shared" si="0"/>
        <v>66</v>
      </c>
      <c r="G20" s="34">
        <v>35</v>
      </c>
      <c r="H20" s="35">
        <v>31</v>
      </c>
      <c r="I20" s="39">
        <f t="shared" si="1"/>
        <v>66</v>
      </c>
      <c r="J20" s="34">
        <v>7</v>
      </c>
      <c r="K20" s="38">
        <f t="shared" si="2"/>
        <v>20</v>
      </c>
      <c r="L20" s="34">
        <v>4</v>
      </c>
      <c r="M20" s="38">
        <f t="shared" si="3"/>
        <v>12.903225806451612</v>
      </c>
      <c r="N20" s="39">
        <f t="shared" si="4"/>
        <v>11</v>
      </c>
      <c r="O20" s="38">
        <f t="shared" si="5"/>
        <v>16.666666666666664</v>
      </c>
      <c r="P20" s="34">
        <v>28</v>
      </c>
      <c r="Q20" s="38">
        <f t="shared" si="6"/>
        <v>80</v>
      </c>
      <c r="R20" s="34">
        <v>27</v>
      </c>
      <c r="S20" s="40">
        <f t="shared" si="7"/>
        <v>87.096774193548384</v>
      </c>
      <c r="T20" s="39">
        <f t="shared" si="8"/>
        <v>55</v>
      </c>
      <c r="U20" s="38">
        <f t="shared" si="9"/>
        <v>83.333333333333343</v>
      </c>
      <c r="V20" s="41">
        <f t="shared" si="10"/>
        <v>35</v>
      </c>
      <c r="W20" s="38">
        <f t="shared" si="11"/>
        <v>100</v>
      </c>
      <c r="X20" s="41">
        <f t="shared" si="12"/>
        <v>31</v>
      </c>
      <c r="Y20" s="38">
        <f t="shared" si="13"/>
        <v>100</v>
      </c>
      <c r="Z20" s="41">
        <f t="shared" si="14"/>
        <v>66</v>
      </c>
      <c r="AA20" s="38">
        <f t="shared" si="15"/>
        <v>100</v>
      </c>
      <c r="AB20" s="34">
        <v>0</v>
      </c>
      <c r="AC20" s="42">
        <f t="shared" si="16"/>
        <v>0</v>
      </c>
    </row>
    <row r="21" spans="1:29" ht="15.75">
      <c r="A21" s="43">
        <v>11</v>
      </c>
      <c r="B21" s="33" t="str">
        <f>'[1]9'!B19</f>
        <v>JATEN</v>
      </c>
      <c r="C21" s="33" t="str">
        <f>'[1]9'!C19</f>
        <v>JATEN I</v>
      </c>
      <c r="D21" s="34">
        <v>5</v>
      </c>
      <c r="E21" s="35">
        <v>6</v>
      </c>
      <c r="F21" s="39">
        <f t="shared" si="0"/>
        <v>11</v>
      </c>
      <c r="G21" s="34">
        <v>5</v>
      </c>
      <c r="H21" s="35">
        <v>6</v>
      </c>
      <c r="I21" s="39">
        <f t="shared" si="1"/>
        <v>11</v>
      </c>
      <c r="J21" s="34">
        <v>1</v>
      </c>
      <c r="K21" s="38">
        <f t="shared" si="2"/>
        <v>20</v>
      </c>
      <c r="L21" s="34">
        <v>5</v>
      </c>
      <c r="M21" s="38">
        <f t="shared" si="3"/>
        <v>83.333333333333343</v>
      </c>
      <c r="N21" s="39">
        <f t="shared" si="4"/>
        <v>6</v>
      </c>
      <c r="O21" s="38">
        <f t="shared" si="5"/>
        <v>54.54545454545454</v>
      </c>
      <c r="P21" s="34">
        <v>1</v>
      </c>
      <c r="Q21" s="38">
        <f t="shared" si="6"/>
        <v>20</v>
      </c>
      <c r="R21" s="34">
        <v>0</v>
      </c>
      <c r="S21" s="40">
        <f t="shared" si="7"/>
        <v>0</v>
      </c>
      <c r="T21" s="39">
        <f t="shared" si="8"/>
        <v>1</v>
      </c>
      <c r="U21" s="38">
        <f t="shared" si="9"/>
        <v>9.0909090909090917</v>
      </c>
      <c r="V21" s="41">
        <f t="shared" si="10"/>
        <v>2</v>
      </c>
      <c r="W21" s="38">
        <f t="shared" si="11"/>
        <v>40</v>
      </c>
      <c r="X21" s="41">
        <f t="shared" si="12"/>
        <v>5</v>
      </c>
      <c r="Y21" s="38">
        <f t="shared" si="13"/>
        <v>83.333333333333343</v>
      </c>
      <c r="Z21" s="41">
        <f t="shared" si="14"/>
        <v>7</v>
      </c>
      <c r="AA21" s="38">
        <f t="shared" si="15"/>
        <v>63.636363636363633</v>
      </c>
      <c r="AB21" s="34">
        <v>1</v>
      </c>
      <c r="AC21" s="42">
        <f t="shared" si="16"/>
        <v>9.0909090909090917</v>
      </c>
    </row>
    <row r="22" spans="1:29" ht="15.75">
      <c r="A22" s="43">
        <v>12</v>
      </c>
      <c r="B22" s="33">
        <f>'[1]9'!B20</f>
        <v>0</v>
      </c>
      <c r="C22" s="33" t="str">
        <f>'[1]9'!C20</f>
        <v>JATEN II</v>
      </c>
      <c r="D22" s="34">
        <v>2</v>
      </c>
      <c r="E22" s="35">
        <v>6</v>
      </c>
      <c r="F22" s="39">
        <f t="shared" si="0"/>
        <v>8</v>
      </c>
      <c r="G22" s="34">
        <v>2</v>
      </c>
      <c r="H22" s="35">
        <v>6</v>
      </c>
      <c r="I22" s="39">
        <f t="shared" si="1"/>
        <v>8</v>
      </c>
      <c r="J22" s="34">
        <v>1</v>
      </c>
      <c r="K22" s="38">
        <f t="shared" si="2"/>
        <v>50</v>
      </c>
      <c r="L22" s="34">
        <v>3</v>
      </c>
      <c r="M22" s="38">
        <f t="shared" si="3"/>
        <v>50</v>
      </c>
      <c r="N22" s="39">
        <f t="shared" si="4"/>
        <v>4</v>
      </c>
      <c r="O22" s="38">
        <f t="shared" si="5"/>
        <v>50</v>
      </c>
      <c r="P22" s="34">
        <v>1</v>
      </c>
      <c r="Q22" s="38">
        <f t="shared" si="6"/>
        <v>50</v>
      </c>
      <c r="R22" s="34">
        <v>2</v>
      </c>
      <c r="S22" s="40">
        <f t="shared" si="7"/>
        <v>33.333333333333329</v>
      </c>
      <c r="T22" s="39">
        <f t="shared" si="8"/>
        <v>3</v>
      </c>
      <c r="U22" s="38">
        <f t="shared" si="9"/>
        <v>37.5</v>
      </c>
      <c r="V22" s="41">
        <f t="shared" si="10"/>
        <v>2</v>
      </c>
      <c r="W22" s="38">
        <f t="shared" si="11"/>
        <v>100</v>
      </c>
      <c r="X22" s="41">
        <f t="shared" si="12"/>
        <v>5</v>
      </c>
      <c r="Y22" s="38">
        <f t="shared" si="13"/>
        <v>83.333333333333343</v>
      </c>
      <c r="Z22" s="41">
        <f t="shared" si="14"/>
        <v>7</v>
      </c>
      <c r="AA22" s="38">
        <f t="shared" si="15"/>
        <v>87.5</v>
      </c>
      <c r="AB22" s="34">
        <v>0</v>
      </c>
      <c r="AC22" s="42">
        <f t="shared" si="16"/>
        <v>0</v>
      </c>
    </row>
    <row r="23" spans="1:29" ht="15.75">
      <c r="A23" s="43">
        <v>13</v>
      </c>
      <c r="B23" s="33" t="str">
        <f>'[1]9'!B21</f>
        <v>COLOMADU</v>
      </c>
      <c r="C23" s="33" t="str">
        <f>'[1]9'!C21</f>
        <v>COLOMADU I</v>
      </c>
      <c r="D23" s="34">
        <v>2</v>
      </c>
      <c r="E23" s="35">
        <v>3</v>
      </c>
      <c r="F23" s="39">
        <f t="shared" si="0"/>
        <v>5</v>
      </c>
      <c r="G23" s="34">
        <v>2</v>
      </c>
      <c r="H23" s="35">
        <v>3</v>
      </c>
      <c r="I23" s="39">
        <f t="shared" si="1"/>
        <v>5</v>
      </c>
      <c r="J23" s="34">
        <v>1</v>
      </c>
      <c r="K23" s="38">
        <f t="shared" si="2"/>
        <v>50</v>
      </c>
      <c r="L23" s="34">
        <v>1</v>
      </c>
      <c r="M23" s="38">
        <f t="shared" si="3"/>
        <v>33.333333333333329</v>
      </c>
      <c r="N23" s="39">
        <f t="shared" si="4"/>
        <v>2</v>
      </c>
      <c r="O23" s="38">
        <f t="shared" si="5"/>
        <v>40</v>
      </c>
      <c r="P23" s="34">
        <v>1</v>
      </c>
      <c r="Q23" s="38">
        <f t="shared" si="6"/>
        <v>50</v>
      </c>
      <c r="R23" s="34">
        <v>1</v>
      </c>
      <c r="S23" s="40">
        <f t="shared" si="7"/>
        <v>33.333333333333329</v>
      </c>
      <c r="T23" s="39">
        <f t="shared" si="8"/>
        <v>2</v>
      </c>
      <c r="U23" s="38">
        <f t="shared" si="9"/>
        <v>40</v>
      </c>
      <c r="V23" s="41">
        <f t="shared" si="10"/>
        <v>2</v>
      </c>
      <c r="W23" s="38">
        <f t="shared" si="11"/>
        <v>100</v>
      </c>
      <c r="X23" s="41">
        <f t="shared" si="12"/>
        <v>2</v>
      </c>
      <c r="Y23" s="38">
        <f t="shared" si="13"/>
        <v>66.666666666666657</v>
      </c>
      <c r="Z23" s="41">
        <f t="shared" si="14"/>
        <v>4</v>
      </c>
      <c r="AA23" s="38">
        <f t="shared" si="15"/>
        <v>80</v>
      </c>
      <c r="AB23" s="34">
        <v>1</v>
      </c>
      <c r="AC23" s="42">
        <f t="shared" si="16"/>
        <v>20</v>
      </c>
    </row>
    <row r="24" spans="1:29" ht="15.75">
      <c r="A24" s="43">
        <v>14</v>
      </c>
      <c r="B24" s="33">
        <f>'[1]9'!B22</f>
        <v>0</v>
      </c>
      <c r="C24" s="33" t="str">
        <f>'[1]9'!C22</f>
        <v>COLOMADU II</v>
      </c>
      <c r="D24" s="34">
        <v>7</v>
      </c>
      <c r="E24" s="35">
        <v>4</v>
      </c>
      <c r="F24" s="39">
        <f t="shared" si="0"/>
        <v>11</v>
      </c>
      <c r="G24" s="34">
        <v>7</v>
      </c>
      <c r="H24" s="35">
        <v>4</v>
      </c>
      <c r="I24" s="39">
        <f t="shared" si="1"/>
        <v>11</v>
      </c>
      <c r="J24" s="34">
        <v>4</v>
      </c>
      <c r="K24" s="38">
        <f t="shared" si="2"/>
        <v>57.142857142857139</v>
      </c>
      <c r="L24" s="34">
        <v>2</v>
      </c>
      <c r="M24" s="38">
        <f t="shared" si="3"/>
        <v>50</v>
      </c>
      <c r="N24" s="39">
        <f t="shared" si="4"/>
        <v>6</v>
      </c>
      <c r="O24" s="38">
        <f t="shared" si="5"/>
        <v>54.54545454545454</v>
      </c>
      <c r="P24" s="34">
        <v>3</v>
      </c>
      <c r="Q24" s="38">
        <f t="shared" si="6"/>
        <v>42.857142857142854</v>
      </c>
      <c r="R24" s="34">
        <v>2</v>
      </c>
      <c r="S24" s="40">
        <f t="shared" si="7"/>
        <v>50</v>
      </c>
      <c r="T24" s="39">
        <f t="shared" si="8"/>
        <v>5</v>
      </c>
      <c r="U24" s="38">
        <f t="shared" si="9"/>
        <v>45.454545454545453</v>
      </c>
      <c r="V24" s="41">
        <f t="shared" si="10"/>
        <v>7</v>
      </c>
      <c r="W24" s="38">
        <f t="shared" si="11"/>
        <v>100</v>
      </c>
      <c r="X24" s="41">
        <f t="shared" si="12"/>
        <v>4</v>
      </c>
      <c r="Y24" s="38">
        <f t="shared" si="13"/>
        <v>100</v>
      </c>
      <c r="Z24" s="41">
        <f t="shared" si="14"/>
        <v>11</v>
      </c>
      <c r="AA24" s="38">
        <f t="shared" si="15"/>
        <v>100</v>
      </c>
      <c r="AB24" s="34">
        <v>0</v>
      </c>
      <c r="AC24" s="42">
        <f t="shared" si="16"/>
        <v>0</v>
      </c>
    </row>
    <row r="25" spans="1:29" ht="15.75">
      <c r="A25" s="43">
        <v>15</v>
      </c>
      <c r="B25" s="33" t="str">
        <f>'[1]9'!B23</f>
        <v>GONDANGREJO</v>
      </c>
      <c r="C25" s="33" t="str">
        <f>'[1]9'!C23</f>
        <v>GONDANGREJO</v>
      </c>
      <c r="D25" s="34">
        <v>11</v>
      </c>
      <c r="E25" s="35">
        <v>4</v>
      </c>
      <c r="F25" s="39">
        <f t="shared" si="0"/>
        <v>15</v>
      </c>
      <c r="G25" s="34">
        <v>11</v>
      </c>
      <c r="H25" s="35">
        <v>4</v>
      </c>
      <c r="I25" s="39">
        <f t="shared" si="1"/>
        <v>15</v>
      </c>
      <c r="J25" s="34">
        <v>11</v>
      </c>
      <c r="K25" s="38">
        <f t="shared" si="2"/>
        <v>100</v>
      </c>
      <c r="L25" s="34">
        <v>4</v>
      </c>
      <c r="M25" s="38">
        <f t="shared" si="3"/>
        <v>100</v>
      </c>
      <c r="N25" s="39">
        <f t="shared" si="4"/>
        <v>15</v>
      </c>
      <c r="O25" s="38">
        <f t="shared" si="5"/>
        <v>100</v>
      </c>
      <c r="P25" s="34">
        <v>0</v>
      </c>
      <c r="Q25" s="38">
        <f t="shared" si="6"/>
        <v>0</v>
      </c>
      <c r="R25" s="34">
        <v>0</v>
      </c>
      <c r="S25" s="40">
        <f t="shared" si="7"/>
        <v>0</v>
      </c>
      <c r="T25" s="39">
        <f t="shared" si="8"/>
        <v>0</v>
      </c>
      <c r="U25" s="38">
        <f t="shared" si="9"/>
        <v>0</v>
      </c>
      <c r="V25" s="41">
        <f t="shared" si="10"/>
        <v>11</v>
      </c>
      <c r="W25" s="38">
        <f t="shared" si="11"/>
        <v>100</v>
      </c>
      <c r="X25" s="41">
        <f t="shared" si="12"/>
        <v>4</v>
      </c>
      <c r="Y25" s="38">
        <f t="shared" si="13"/>
        <v>100</v>
      </c>
      <c r="Z25" s="41">
        <f t="shared" si="14"/>
        <v>15</v>
      </c>
      <c r="AA25" s="38">
        <f t="shared" si="15"/>
        <v>100</v>
      </c>
      <c r="AB25" s="34">
        <v>0</v>
      </c>
      <c r="AC25" s="42">
        <f t="shared" si="16"/>
        <v>0</v>
      </c>
    </row>
    <row r="26" spans="1:29" ht="15.75">
      <c r="A26" s="43">
        <v>16</v>
      </c>
      <c r="B26" s="33" t="str">
        <f>'[1]9'!B24</f>
        <v>KEBAKKRAMAT</v>
      </c>
      <c r="C26" s="33" t="str">
        <f>'[1]9'!C24</f>
        <v>KEBAKKRAMAT I</v>
      </c>
      <c r="D26" s="34">
        <v>1</v>
      </c>
      <c r="E26" s="35">
        <v>8</v>
      </c>
      <c r="F26" s="39">
        <f t="shared" si="0"/>
        <v>9</v>
      </c>
      <c r="G26" s="34">
        <v>1</v>
      </c>
      <c r="H26" s="35">
        <v>8</v>
      </c>
      <c r="I26" s="39">
        <f t="shared" si="1"/>
        <v>9</v>
      </c>
      <c r="J26" s="34">
        <v>0</v>
      </c>
      <c r="K26" s="38">
        <f t="shared" si="2"/>
        <v>0</v>
      </c>
      <c r="L26" s="34">
        <v>2</v>
      </c>
      <c r="M26" s="38">
        <f t="shared" si="3"/>
        <v>25</v>
      </c>
      <c r="N26" s="39">
        <f t="shared" si="4"/>
        <v>2</v>
      </c>
      <c r="O26" s="38">
        <f t="shared" si="5"/>
        <v>22.222222222222221</v>
      </c>
      <c r="P26" s="34">
        <v>0</v>
      </c>
      <c r="Q26" s="38">
        <f t="shared" si="6"/>
        <v>0</v>
      </c>
      <c r="R26" s="34">
        <v>1</v>
      </c>
      <c r="S26" s="40">
        <f t="shared" si="7"/>
        <v>12.5</v>
      </c>
      <c r="T26" s="39">
        <f t="shared" si="8"/>
        <v>1</v>
      </c>
      <c r="U26" s="38">
        <f t="shared" si="9"/>
        <v>11.111111111111111</v>
      </c>
      <c r="V26" s="41">
        <f t="shared" si="10"/>
        <v>0</v>
      </c>
      <c r="W26" s="38">
        <f t="shared" si="11"/>
        <v>0</v>
      </c>
      <c r="X26" s="41">
        <f t="shared" si="12"/>
        <v>3</v>
      </c>
      <c r="Y26" s="38">
        <f t="shared" si="13"/>
        <v>37.5</v>
      </c>
      <c r="Z26" s="41">
        <f t="shared" si="14"/>
        <v>3</v>
      </c>
      <c r="AA26" s="38">
        <f t="shared" si="15"/>
        <v>33.333333333333329</v>
      </c>
      <c r="AB26" s="34">
        <v>0</v>
      </c>
      <c r="AC26" s="42">
        <f t="shared" si="16"/>
        <v>0</v>
      </c>
    </row>
    <row r="27" spans="1:29" ht="15.75">
      <c r="A27" s="43">
        <v>17</v>
      </c>
      <c r="B27" s="33">
        <f>'[1]9'!B25</f>
        <v>0</v>
      </c>
      <c r="C27" s="33" t="str">
        <f>'[1]9'!C25</f>
        <v>KEBAKKRAMAT II</v>
      </c>
      <c r="D27" s="34">
        <v>3</v>
      </c>
      <c r="E27" s="35">
        <v>0</v>
      </c>
      <c r="F27" s="39">
        <f t="shared" si="0"/>
        <v>3</v>
      </c>
      <c r="G27" s="34">
        <v>3</v>
      </c>
      <c r="H27" s="35">
        <v>0</v>
      </c>
      <c r="I27" s="39">
        <f t="shared" si="1"/>
        <v>3</v>
      </c>
      <c r="J27" s="34">
        <v>1</v>
      </c>
      <c r="K27" s="38">
        <f t="shared" si="2"/>
        <v>33.333333333333329</v>
      </c>
      <c r="L27" s="34">
        <v>0</v>
      </c>
      <c r="M27" s="38" t="e">
        <f t="shared" si="3"/>
        <v>#DIV/0!</v>
      </c>
      <c r="N27" s="39">
        <f t="shared" si="4"/>
        <v>1</v>
      </c>
      <c r="O27" s="38">
        <f t="shared" si="5"/>
        <v>33.333333333333329</v>
      </c>
      <c r="P27" s="34">
        <v>1</v>
      </c>
      <c r="Q27" s="38">
        <f t="shared" si="6"/>
        <v>33.333333333333329</v>
      </c>
      <c r="R27" s="34">
        <v>0</v>
      </c>
      <c r="S27" s="40" t="e">
        <f t="shared" si="7"/>
        <v>#DIV/0!</v>
      </c>
      <c r="T27" s="39">
        <f t="shared" si="8"/>
        <v>1</v>
      </c>
      <c r="U27" s="38">
        <f t="shared" si="9"/>
        <v>33.333333333333329</v>
      </c>
      <c r="V27" s="41">
        <f t="shared" si="10"/>
        <v>2</v>
      </c>
      <c r="W27" s="38">
        <f t="shared" si="11"/>
        <v>66.666666666666657</v>
      </c>
      <c r="X27" s="41">
        <f t="shared" si="12"/>
        <v>0</v>
      </c>
      <c r="Y27" s="38" t="e">
        <f t="shared" si="13"/>
        <v>#DIV/0!</v>
      </c>
      <c r="Z27" s="41">
        <f t="shared" si="14"/>
        <v>2</v>
      </c>
      <c r="AA27" s="38">
        <f t="shared" si="15"/>
        <v>66.666666666666657</v>
      </c>
      <c r="AB27" s="34">
        <v>1</v>
      </c>
      <c r="AC27" s="42">
        <f t="shared" si="16"/>
        <v>33.333333333333329</v>
      </c>
    </row>
    <row r="28" spans="1:29" ht="15.75">
      <c r="A28" s="43">
        <v>18</v>
      </c>
      <c r="B28" s="33" t="str">
        <f>'[1]9'!B26</f>
        <v>MOJOGEDANG</v>
      </c>
      <c r="C28" s="33" t="str">
        <f>'[1]9'!C26</f>
        <v>MOJOGEDANG I</v>
      </c>
      <c r="D28" s="34">
        <v>5</v>
      </c>
      <c r="E28" s="35">
        <v>4</v>
      </c>
      <c r="F28" s="39">
        <f t="shared" si="0"/>
        <v>9</v>
      </c>
      <c r="G28" s="34">
        <v>5</v>
      </c>
      <c r="H28" s="35">
        <v>4</v>
      </c>
      <c r="I28" s="39">
        <f t="shared" si="1"/>
        <v>9</v>
      </c>
      <c r="J28" s="34">
        <v>3</v>
      </c>
      <c r="K28" s="38">
        <f t="shared" si="2"/>
        <v>60</v>
      </c>
      <c r="L28" s="34">
        <v>1</v>
      </c>
      <c r="M28" s="38">
        <f t="shared" si="3"/>
        <v>25</v>
      </c>
      <c r="N28" s="39">
        <f t="shared" si="4"/>
        <v>4</v>
      </c>
      <c r="O28" s="38">
        <f t="shared" si="5"/>
        <v>44.444444444444443</v>
      </c>
      <c r="P28" s="34">
        <v>2</v>
      </c>
      <c r="Q28" s="38">
        <f t="shared" si="6"/>
        <v>40</v>
      </c>
      <c r="R28" s="34">
        <v>3</v>
      </c>
      <c r="S28" s="40">
        <f t="shared" si="7"/>
        <v>75</v>
      </c>
      <c r="T28" s="39">
        <f t="shared" si="8"/>
        <v>5</v>
      </c>
      <c r="U28" s="38">
        <f t="shared" si="9"/>
        <v>55.555555555555557</v>
      </c>
      <c r="V28" s="41">
        <f t="shared" si="10"/>
        <v>5</v>
      </c>
      <c r="W28" s="38">
        <f t="shared" si="11"/>
        <v>100</v>
      </c>
      <c r="X28" s="41">
        <f t="shared" si="12"/>
        <v>4</v>
      </c>
      <c r="Y28" s="38">
        <f t="shared" si="13"/>
        <v>100</v>
      </c>
      <c r="Z28" s="41">
        <f t="shared" si="14"/>
        <v>9</v>
      </c>
      <c r="AA28" s="38">
        <f t="shared" si="15"/>
        <v>100</v>
      </c>
      <c r="AB28" s="34">
        <v>0</v>
      </c>
      <c r="AC28" s="42">
        <f t="shared" si="16"/>
        <v>0</v>
      </c>
    </row>
    <row r="29" spans="1:29" ht="15.75">
      <c r="A29" s="43">
        <v>19</v>
      </c>
      <c r="B29" s="33">
        <f>'[1]9'!B27</f>
        <v>0</v>
      </c>
      <c r="C29" s="33" t="str">
        <f>'[1]9'!C27</f>
        <v>MOJOGEDANG II</v>
      </c>
      <c r="D29" s="34">
        <v>16</v>
      </c>
      <c r="E29" s="35">
        <v>7</v>
      </c>
      <c r="F29" s="39">
        <f t="shared" si="0"/>
        <v>23</v>
      </c>
      <c r="G29" s="34">
        <v>16</v>
      </c>
      <c r="H29" s="35">
        <v>7</v>
      </c>
      <c r="I29" s="39">
        <f t="shared" si="1"/>
        <v>23</v>
      </c>
      <c r="J29" s="34">
        <v>5</v>
      </c>
      <c r="K29" s="38">
        <f t="shared" si="2"/>
        <v>31.25</v>
      </c>
      <c r="L29" s="34">
        <v>2</v>
      </c>
      <c r="M29" s="38">
        <f t="shared" si="3"/>
        <v>28.571428571428569</v>
      </c>
      <c r="N29" s="39">
        <f t="shared" si="4"/>
        <v>7</v>
      </c>
      <c r="O29" s="38">
        <f t="shared" si="5"/>
        <v>30.434782608695656</v>
      </c>
      <c r="P29" s="34">
        <v>6</v>
      </c>
      <c r="Q29" s="38">
        <f t="shared" si="6"/>
        <v>37.5</v>
      </c>
      <c r="R29" s="34">
        <v>5</v>
      </c>
      <c r="S29" s="40">
        <f t="shared" si="7"/>
        <v>71.428571428571431</v>
      </c>
      <c r="T29" s="39">
        <f t="shared" si="8"/>
        <v>11</v>
      </c>
      <c r="U29" s="38">
        <f t="shared" si="9"/>
        <v>47.826086956521742</v>
      </c>
      <c r="V29" s="41">
        <f t="shared" si="10"/>
        <v>11</v>
      </c>
      <c r="W29" s="38">
        <f t="shared" si="11"/>
        <v>68.75</v>
      </c>
      <c r="X29" s="41">
        <f t="shared" si="12"/>
        <v>7</v>
      </c>
      <c r="Y29" s="38">
        <f t="shared" si="13"/>
        <v>100</v>
      </c>
      <c r="Z29" s="41">
        <f t="shared" si="14"/>
        <v>18</v>
      </c>
      <c r="AA29" s="38">
        <f t="shared" si="15"/>
        <v>78.260869565217391</v>
      </c>
      <c r="AB29" s="34">
        <v>4</v>
      </c>
      <c r="AC29" s="42">
        <f t="shared" si="16"/>
        <v>17.391304347826086</v>
      </c>
    </row>
    <row r="30" spans="1:29" ht="15.75">
      <c r="A30" s="43">
        <v>20</v>
      </c>
      <c r="B30" s="33" t="str">
        <f>'[1]9'!B28</f>
        <v>KERJO</v>
      </c>
      <c r="C30" s="33" t="str">
        <f>'[1]9'!C28</f>
        <v>KERJO</v>
      </c>
      <c r="D30" s="34">
        <v>4</v>
      </c>
      <c r="E30" s="35">
        <v>2</v>
      </c>
      <c r="F30" s="39">
        <f t="shared" si="0"/>
        <v>6</v>
      </c>
      <c r="G30" s="34">
        <v>4</v>
      </c>
      <c r="H30" s="35">
        <v>2</v>
      </c>
      <c r="I30" s="39">
        <f t="shared" si="1"/>
        <v>6</v>
      </c>
      <c r="J30" s="34">
        <v>1</v>
      </c>
      <c r="K30" s="38">
        <f t="shared" si="2"/>
        <v>25</v>
      </c>
      <c r="L30" s="34">
        <v>0</v>
      </c>
      <c r="M30" s="38">
        <f t="shared" si="3"/>
        <v>0</v>
      </c>
      <c r="N30" s="39">
        <f t="shared" si="4"/>
        <v>1</v>
      </c>
      <c r="O30" s="38">
        <f t="shared" si="5"/>
        <v>16.666666666666664</v>
      </c>
      <c r="P30" s="34">
        <v>2</v>
      </c>
      <c r="Q30" s="38">
        <f t="shared" si="6"/>
        <v>50</v>
      </c>
      <c r="R30" s="34">
        <v>2</v>
      </c>
      <c r="S30" s="40">
        <f t="shared" si="7"/>
        <v>100</v>
      </c>
      <c r="T30" s="39">
        <f t="shared" si="8"/>
        <v>4</v>
      </c>
      <c r="U30" s="38">
        <f t="shared" si="9"/>
        <v>66.666666666666657</v>
      </c>
      <c r="V30" s="41">
        <f t="shared" si="10"/>
        <v>3</v>
      </c>
      <c r="W30" s="38">
        <f t="shared" si="11"/>
        <v>75</v>
      </c>
      <c r="X30" s="41">
        <f t="shared" si="12"/>
        <v>2</v>
      </c>
      <c r="Y30" s="38">
        <f t="shared" si="13"/>
        <v>100</v>
      </c>
      <c r="Z30" s="41">
        <f t="shared" si="14"/>
        <v>5</v>
      </c>
      <c r="AA30" s="38">
        <f t="shared" si="15"/>
        <v>83.333333333333343</v>
      </c>
      <c r="AB30" s="34">
        <v>1</v>
      </c>
      <c r="AC30" s="42">
        <f t="shared" si="16"/>
        <v>16.666666666666664</v>
      </c>
    </row>
    <row r="31" spans="1:29" ht="15.75">
      <c r="A31" s="43">
        <v>21</v>
      </c>
      <c r="B31" s="33" t="str">
        <f>'[1]9'!B29</f>
        <v>JENAWI</v>
      </c>
      <c r="C31" s="33" t="str">
        <f>'[1]9'!C29</f>
        <v>JENAWI</v>
      </c>
      <c r="D31" s="34">
        <v>3</v>
      </c>
      <c r="E31" s="35">
        <v>5</v>
      </c>
      <c r="F31" s="39">
        <f t="shared" si="0"/>
        <v>8</v>
      </c>
      <c r="G31" s="34">
        <v>3</v>
      </c>
      <c r="H31" s="35">
        <v>5</v>
      </c>
      <c r="I31" s="39">
        <f t="shared" si="1"/>
        <v>8</v>
      </c>
      <c r="J31" s="34">
        <v>2</v>
      </c>
      <c r="K31" s="38">
        <f t="shared" si="2"/>
        <v>66.666666666666657</v>
      </c>
      <c r="L31" s="34">
        <v>4</v>
      </c>
      <c r="M31" s="38">
        <f t="shared" si="3"/>
        <v>80</v>
      </c>
      <c r="N31" s="39">
        <f t="shared" si="4"/>
        <v>6</v>
      </c>
      <c r="O31" s="38">
        <f t="shared" si="5"/>
        <v>75</v>
      </c>
      <c r="P31" s="34">
        <v>1</v>
      </c>
      <c r="Q31" s="38">
        <f t="shared" si="6"/>
        <v>33.333333333333329</v>
      </c>
      <c r="R31" s="34">
        <v>1</v>
      </c>
      <c r="S31" s="40">
        <f t="shared" si="7"/>
        <v>20</v>
      </c>
      <c r="T31" s="39">
        <f t="shared" si="8"/>
        <v>2</v>
      </c>
      <c r="U31" s="38">
        <f t="shared" si="9"/>
        <v>25</v>
      </c>
      <c r="V31" s="41">
        <f t="shared" si="10"/>
        <v>3</v>
      </c>
      <c r="W31" s="38">
        <f t="shared" si="11"/>
        <v>100</v>
      </c>
      <c r="X31" s="41">
        <f t="shared" si="12"/>
        <v>5</v>
      </c>
      <c r="Y31" s="38">
        <f t="shared" si="13"/>
        <v>100</v>
      </c>
      <c r="Z31" s="41">
        <f t="shared" si="14"/>
        <v>8</v>
      </c>
      <c r="AA31" s="38">
        <f t="shared" si="15"/>
        <v>100</v>
      </c>
      <c r="AB31" s="34">
        <v>0</v>
      </c>
      <c r="AC31" s="42">
        <f t="shared" si="16"/>
        <v>0</v>
      </c>
    </row>
    <row r="32" spans="1:29">
      <c r="A32" s="43"/>
      <c r="B32" s="44"/>
      <c r="C32" s="44"/>
      <c r="D32" s="39"/>
      <c r="E32" s="39"/>
      <c r="F32" s="39"/>
      <c r="G32" s="39"/>
      <c r="H32" s="39"/>
      <c r="I32" s="39"/>
      <c r="J32" s="39"/>
      <c r="K32" s="38"/>
      <c r="L32" s="39"/>
      <c r="M32" s="38"/>
      <c r="N32" s="39"/>
      <c r="O32" s="38"/>
      <c r="P32" s="39"/>
      <c r="Q32" s="38"/>
      <c r="R32" s="39"/>
      <c r="S32" s="40"/>
      <c r="T32" s="39"/>
      <c r="U32" s="38"/>
      <c r="V32" s="41"/>
      <c r="W32" s="38"/>
      <c r="X32" s="41"/>
      <c r="Y32" s="38"/>
      <c r="Z32" s="41"/>
      <c r="AA32" s="38"/>
      <c r="AB32" s="45"/>
      <c r="AC32" s="42"/>
    </row>
    <row r="33" spans="1:29">
      <c r="A33" s="43"/>
      <c r="B33" s="44"/>
      <c r="C33" s="44"/>
      <c r="D33" s="39"/>
      <c r="E33" s="39"/>
      <c r="F33" s="39"/>
      <c r="G33" s="39"/>
      <c r="H33" s="39"/>
      <c r="I33" s="39"/>
      <c r="J33" s="39"/>
      <c r="K33" s="38"/>
      <c r="L33" s="39"/>
      <c r="M33" s="38"/>
      <c r="N33" s="39"/>
      <c r="O33" s="38"/>
      <c r="P33" s="39"/>
      <c r="Q33" s="38"/>
      <c r="R33" s="39"/>
      <c r="S33" s="40"/>
      <c r="T33" s="39"/>
      <c r="U33" s="38"/>
      <c r="V33" s="41"/>
      <c r="W33" s="38"/>
      <c r="X33" s="41"/>
      <c r="Y33" s="38"/>
      <c r="Z33" s="41"/>
      <c r="AA33" s="38"/>
      <c r="AB33" s="45"/>
      <c r="AC33" s="42"/>
    </row>
    <row r="34" spans="1:29">
      <c r="A34" s="43"/>
      <c r="B34" s="44"/>
      <c r="C34" s="44"/>
      <c r="D34" s="39"/>
      <c r="E34" s="39"/>
      <c r="F34" s="39"/>
      <c r="G34" s="39"/>
      <c r="H34" s="39"/>
      <c r="I34" s="39"/>
      <c r="J34" s="39"/>
      <c r="K34" s="38"/>
      <c r="L34" s="39"/>
      <c r="M34" s="38"/>
      <c r="N34" s="39"/>
      <c r="O34" s="38"/>
      <c r="P34" s="39"/>
      <c r="Q34" s="38"/>
      <c r="R34" s="39"/>
      <c r="S34" s="40"/>
      <c r="T34" s="39"/>
      <c r="U34" s="38"/>
      <c r="V34" s="41"/>
      <c r="W34" s="38"/>
      <c r="X34" s="41"/>
      <c r="Y34" s="38"/>
      <c r="Z34" s="41"/>
      <c r="AA34" s="38"/>
      <c r="AB34" s="46"/>
      <c r="AC34" s="47"/>
    </row>
    <row r="35" spans="1:29" ht="16.5" thickBot="1">
      <c r="A35" s="48" t="s">
        <v>19</v>
      </c>
      <c r="B35" s="49"/>
      <c r="C35" s="50"/>
      <c r="D35" s="51">
        <f t="shared" ref="D35:J35" si="17">SUM(D11:D34)</f>
        <v>194</v>
      </c>
      <c r="E35" s="51">
        <f t="shared" si="17"/>
        <v>151</v>
      </c>
      <c r="F35" s="51">
        <f t="shared" si="17"/>
        <v>345</v>
      </c>
      <c r="G35" s="51">
        <f t="shared" si="17"/>
        <v>194</v>
      </c>
      <c r="H35" s="51">
        <f t="shared" si="17"/>
        <v>151</v>
      </c>
      <c r="I35" s="51">
        <f t="shared" si="17"/>
        <v>345</v>
      </c>
      <c r="J35" s="51">
        <f t="shared" si="17"/>
        <v>98</v>
      </c>
      <c r="K35" s="52">
        <f>J35/D35*100</f>
        <v>50.515463917525771</v>
      </c>
      <c r="L35" s="51">
        <f>SUM(L11:L34)</f>
        <v>67</v>
      </c>
      <c r="M35" s="52">
        <f>L35/E35*100</f>
        <v>44.370860927152314</v>
      </c>
      <c r="N35" s="51">
        <f>SUM(N11:N34)</f>
        <v>165</v>
      </c>
      <c r="O35" s="52">
        <f>N35/F35*100</f>
        <v>47.826086956521742</v>
      </c>
      <c r="P35" s="51">
        <f>SUM(P11:P34)</f>
        <v>83</v>
      </c>
      <c r="Q35" s="52">
        <f>P35/G35*100</f>
        <v>42.783505154639172</v>
      </c>
      <c r="R35" s="51">
        <f>SUM(R11:R34)</f>
        <v>74</v>
      </c>
      <c r="S35" s="53">
        <f>R35/H35*100</f>
        <v>49.006622516556291</v>
      </c>
      <c r="T35" s="51">
        <f>SUM(T11:T34)</f>
        <v>157</v>
      </c>
      <c r="U35" s="52">
        <f>T35/I35*100</f>
        <v>45.507246376811594</v>
      </c>
      <c r="V35" s="54">
        <f>J35+P35</f>
        <v>181</v>
      </c>
      <c r="W35" s="52">
        <f>V35/G35*100</f>
        <v>93.298969072164951</v>
      </c>
      <c r="X35" s="54">
        <f>L35+R35</f>
        <v>141</v>
      </c>
      <c r="Y35" s="52">
        <f>X35/H35*100</f>
        <v>93.377483443708613</v>
      </c>
      <c r="Z35" s="54">
        <f>V35+X35</f>
        <v>322</v>
      </c>
      <c r="AA35" s="52">
        <f>Z35/I35*100</f>
        <v>93.333333333333329</v>
      </c>
      <c r="AB35" s="55">
        <f>SUM(AB11:AB34)</f>
        <v>10</v>
      </c>
      <c r="AC35" s="56">
        <f>AB35/I35*100</f>
        <v>2.8985507246376812</v>
      </c>
    </row>
    <row r="36" spans="1:29">
      <c r="A36" s="2"/>
      <c r="B36" s="10"/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7"/>
      <c r="W36" s="57"/>
      <c r="X36" s="57"/>
      <c r="Y36" s="2"/>
      <c r="Z36" s="2"/>
      <c r="AA36" s="2"/>
      <c r="AB36" s="2"/>
      <c r="AC36" s="2"/>
    </row>
  </sheetData>
  <mergeCells count="20">
    <mergeCell ref="AB7:AC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3:AC3"/>
    <mergeCell ref="A6:C6"/>
    <mergeCell ref="A7:A9"/>
    <mergeCell ref="B7:B9"/>
    <mergeCell ref="C7:C9"/>
    <mergeCell ref="D7:F8"/>
    <mergeCell ref="G7:I8"/>
    <mergeCell ref="J7:O7"/>
    <mergeCell ref="P7:U7"/>
    <mergeCell ref="V7:A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2023-05-08T03:01:25Z</dcterms:modified>
</cp:coreProperties>
</file>