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41" i="1" l="1"/>
  <c r="J36" i="1"/>
  <c r="G36" i="1"/>
  <c r="E36" i="1"/>
  <c r="D36" i="1"/>
  <c r="G38" i="1" s="1"/>
  <c r="I32" i="1"/>
  <c r="H32" i="1" s="1"/>
  <c r="F32" i="1"/>
  <c r="C32" i="1"/>
  <c r="B32" i="1"/>
  <c r="I31" i="1"/>
  <c r="H31" i="1"/>
  <c r="F31" i="1"/>
  <c r="C31" i="1"/>
  <c r="B31" i="1"/>
  <c r="I30" i="1"/>
  <c r="F30" i="1" s="1"/>
  <c r="H30" i="1"/>
  <c r="C30" i="1"/>
  <c r="B30" i="1"/>
  <c r="I29" i="1"/>
  <c r="H29" i="1" s="1"/>
  <c r="C29" i="1"/>
  <c r="B29" i="1"/>
  <c r="I28" i="1"/>
  <c r="H28" i="1" s="1"/>
  <c r="F28" i="1"/>
  <c r="C28" i="1"/>
  <c r="B28" i="1"/>
  <c r="I27" i="1"/>
  <c r="H27" i="1"/>
  <c r="F27" i="1"/>
  <c r="C27" i="1"/>
  <c r="B27" i="1"/>
  <c r="I26" i="1"/>
  <c r="F26" i="1" s="1"/>
  <c r="H26" i="1"/>
  <c r="C26" i="1"/>
  <c r="B26" i="1"/>
  <c r="I25" i="1"/>
  <c r="H25" i="1" s="1"/>
  <c r="C25" i="1"/>
  <c r="B25" i="1"/>
  <c r="I24" i="1"/>
  <c r="H24" i="1" s="1"/>
  <c r="F24" i="1"/>
  <c r="C24" i="1"/>
  <c r="B24" i="1"/>
  <c r="I23" i="1"/>
  <c r="H23" i="1"/>
  <c r="F23" i="1"/>
  <c r="C23" i="1"/>
  <c r="B23" i="1"/>
  <c r="I22" i="1"/>
  <c r="F22" i="1" s="1"/>
  <c r="H22" i="1"/>
  <c r="C22" i="1"/>
  <c r="B22" i="1"/>
  <c r="I21" i="1"/>
  <c r="H21" i="1" s="1"/>
  <c r="C21" i="1"/>
  <c r="B21" i="1"/>
  <c r="I20" i="1"/>
  <c r="H20" i="1"/>
  <c r="F20" i="1"/>
  <c r="C20" i="1"/>
  <c r="B20" i="1"/>
  <c r="I19" i="1"/>
  <c r="H19" i="1"/>
  <c r="F19" i="1"/>
  <c r="C19" i="1"/>
  <c r="B19" i="1"/>
  <c r="I18" i="1"/>
  <c r="F18" i="1" s="1"/>
  <c r="H18" i="1"/>
  <c r="C18" i="1"/>
  <c r="B18" i="1"/>
  <c r="I17" i="1"/>
  <c r="H17" i="1" s="1"/>
  <c r="C17" i="1"/>
  <c r="B17" i="1"/>
  <c r="I16" i="1"/>
  <c r="H16" i="1"/>
  <c r="F16" i="1"/>
  <c r="C16" i="1"/>
  <c r="B16" i="1"/>
  <c r="I15" i="1"/>
  <c r="H15" i="1"/>
  <c r="F15" i="1"/>
  <c r="C15" i="1"/>
  <c r="B15" i="1"/>
  <c r="I14" i="1"/>
  <c r="F14" i="1" s="1"/>
  <c r="H14" i="1"/>
  <c r="C14" i="1"/>
  <c r="B14" i="1"/>
  <c r="I13" i="1"/>
  <c r="H13" i="1" s="1"/>
  <c r="C13" i="1"/>
  <c r="B13" i="1"/>
  <c r="I12" i="1"/>
  <c r="H12" i="1"/>
  <c r="F12" i="1"/>
  <c r="C12" i="1"/>
  <c r="B12" i="1"/>
  <c r="F6" i="1"/>
  <c r="E6" i="1"/>
  <c r="F5" i="1"/>
  <c r="E5" i="1"/>
  <c r="F36" i="1" l="1"/>
  <c r="H36" i="1"/>
  <c r="I36" i="1"/>
  <c r="I40" i="1" s="1"/>
  <c r="F13" i="1"/>
  <c r="F17" i="1"/>
  <c r="F21" i="1"/>
  <c r="F25" i="1"/>
  <c r="F29" i="1"/>
</calcChain>
</file>

<file path=xl/comments1.xml><?xml version="1.0" encoding="utf-8"?>
<comments xmlns="http://schemas.openxmlformats.org/spreadsheetml/2006/main">
  <authors>
    <author>Author</author>
  </authors>
  <commentList>
    <comment ref="D37" authorId="0">
      <text>
        <r>
          <rPr>
            <sz val="11"/>
            <color theme="1"/>
            <rFont val="Calibri"/>
            <scheme val="minor"/>
          </rPr>
          <t>======
ID#AAAAperH4Gk
user    (2023-02-01 02:01:55)
Diisi jumlah terduga tuberkulosis</t>
        </r>
      </text>
    </comment>
    <comment ref="I39" authorId="0">
      <text>
        <r>
          <rPr>
            <sz val="11"/>
            <color theme="1"/>
            <rFont val="Calibri"/>
            <scheme val="minor"/>
          </rPr>
          <t>======
ID#AAAAperH4Go
user    (2023-02-01 02:01:55)
isi perkiraan jumlah insiden tuberkulosis</t>
        </r>
      </text>
    </comment>
  </commentList>
</comments>
</file>

<file path=xl/sharedStrings.xml><?xml version="1.0" encoding="utf-8"?>
<sst xmlns="http://schemas.openxmlformats.org/spreadsheetml/2006/main" count="24" uniqueCount="22">
  <si>
    <t>TABEL 56</t>
  </si>
  <si>
    <t xml:space="preserve">JUMLAH TERDUGA TUBERKULOSIS, KASUS TUBERKULOSIS, KASUS TUBERKULOSIS ANAK, </t>
  </si>
  <si>
    <t>DAN TREATMENT COVERAGE  (TC) MENURUT JENIS KELAMIN, KECAMATAN, DAN PUSKESMAS</t>
  </si>
  <si>
    <t>NO</t>
  </si>
  <si>
    <t>KECAMATAN</t>
  </si>
  <si>
    <t>PUSKESMAS</t>
  </si>
  <si>
    <t>JUMLAH TERDUGA TUBERKULOSIS YANG MENDAPATKAN PELAYANAN SESUAI STANDAR</t>
  </si>
  <si>
    <t>JUMLAH SEMUA KASUS TUBERKULOSIS</t>
  </si>
  <si>
    <t>KASUS TUBERKULOSIS ANAK 0-14 TAHUN</t>
  </si>
  <si>
    <t>LAKI-LAKI</t>
  </si>
  <si>
    <t>PEREMPUAN</t>
  </si>
  <si>
    <t>LAKI-LAKI + PEREMPUAN</t>
  </si>
  <si>
    <t>JUMLAH</t>
  </si>
  <si>
    <t>%</t>
  </si>
  <si>
    <t>JUMLAH (KAB/KOTA)</t>
  </si>
  <si>
    <t xml:space="preserve">JUMLAH TERDUGA TUBERKULOSIS </t>
  </si>
  <si>
    <t>% ORANG TERDUGA TUBERKULOSIS (TBC) MENDAPATKAN PELAYANAN TUBERKULOSIS SESUAI STANDAR</t>
  </si>
  <si>
    <t xml:space="preserve">PERKIRAAN INSIDEN TUBERKULOSIS (DALAM ABSOLUT) </t>
  </si>
  <si>
    <t>TREATMENT COVERAGE (TC-%)</t>
  </si>
  <si>
    <t>CAKUPAN PENEMUAN KASUS TUBERKULOSIS ANAK (%)</t>
  </si>
  <si>
    <t>Sumber: Pencegahan dan Pengendalian Penyakit Menular 2022</t>
  </si>
  <si>
    <t>Keterangan: Jumlah pasien adalah seluruh pasien tuberkulosis yang ada di wilayah kerja puskesmas tersebut termasuk pasien yang ditemukan di RS, BBKPM/BPKPM/BP4, Lembaga Pemasyarakatan, Rumah Tahanan, Dokter Praktek Mandiri, Klinik 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</si>
</sst>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1"/>
      <name val="Calibri"/>
    </font>
    <font>
      <b/>
      <i/>
      <sz val="9"/>
      <color theme="1"/>
      <name val="Arial"/>
    </font>
    <font>
      <b/>
      <i/>
      <sz val="12"/>
      <color theme="1"/>
      <name val="Arial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37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3" fillId="0" borderId="13" xfId="0" applyFont="1" applyBorder="1"/>
    <xf numFmtId="164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41" fontId="2" fillId="0" borderId="0" xfId="0" applyNumberFormat="1" applyFont="1" applyAlignment="1"/>
    <xf numFmtId="165" fontId="2" fillId="0" borderId="0" xfId="0" applyNumberFormat="1" applyFont="1" applyAlignment="1"/>
    <xf numFmtId="0" fontId="7" fillId="0" borderId="0" xfId="0" applyFont="1" applyAlignment="1">
      <alignment vertical="center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08052023_KRA_DINKES_LAMPIRAN-JUKNIS-PROFIL-KES_2022_JATENG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 (baru)"/>
      <sheetName val="11 (Baru)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 (BARU)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 (bARU)"/>
      <sheetName val="54"/>
      <sheetName val="55"/>
      <sheetName val="56"/>
      <sheetName val="57"/>
      <sheetName val="58"/>
      <sheetName val="59"/>
      <sheetName val=" 60(Baru)"/>
      <sheetName val="61"/>
      <sheetName val="62 (baru)"/>
      <sheetName val="63 (baru)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1"/>
      <sheetName val="80"/>
      <sheetName val="82"/>
      <sheetName val="83"/>
      <sheetName val="84"/>
      <sheetName val="85"/>
      <sheetName val="86 (Baru)"/>
      <sheetName val="87 (Baru)"/>
    </sheetNames>
    <sheetDataSet>
      <sheetData sheetId="0"/>
      <sheetData sheetId="1">
        <row r="5">
          <cell r="E5" t="str">
            <v>KABUPATEN</v>
          </cell>
          <cell r="F5" t="str">
            <v>KARANGANYAR</v>
          </cell>
        </row>
        <row r="6">
          <cell r="E6" t="str">
            <v>TAHUN</v>
          </cell>
          <cell r="F6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JATIPURO</v>
          </cell>
          <cell r="C9" t="str">
            <v>JATIPURO</v>
          </cell>
        </row>
        <row r="10">
          <cell r="B10" t="str">
            <v>JATIYOSO</v>
          </cell>
          <cell r="C10" t="str">
            <v>JATIYOSO</v>
          </cell>
        </row>
        <row r="11">
          <cell r="B11" t="str">
            <v>JUMAPOLO</v>
          </cell>
          <cell r="C11" t="str">
            <v>JUMAPOLO</v>
          </cell>
        </row>
        <row r="12">
          <cell r="B12" t="str">
            <v>JUMANTONO</v>
          </cell>
          <cell r="C12" t="str">
            <v>JUMANTONO</v>
          </cell>
        </row>
        <row r="13">
          <cell r="B13" t="str">
            <v>MATESIH</v>
          </cell>
          <cell r="C13" t="str">
            <v>MATESIH</v>
          </cell>
        </row>
        <row r="14">
          <cell r="B14" t="str">
            <v>TAWANGMANGU</v>
          </cell>
          <cell r="C14" t="str">
            <v>TAWANGMANGU</v>
          </cell>
        </row>
        <row r="15">
          <cell r="B15" t="str">
            <v>NGARGOYOSO</v>
          </cell>
          <cell r="C15" t="str">
            <v>NGARGOYOSO</v>
          </cell>
        </row>
        <row r="16">
          <cell r="B16" t="str">
            <v>KARANGPANDAN</v>
          </cell>
          <cell r="C16" t="str">
            <v>KARANGPANDAN</v>
          </cell>
        </row>
        <row r="17">
          <cell r="B17" t="str">
            <v>KARANGANYAR</v>
          </cell>
          <cell r="C17" t="str">
            <v>KARANGANYAR</v>
          </cell>
        </row>
        <row r="18">
          <cell r="B18" t="str">
            <v>TASIKMADU</v>
          </cell>
          <cell r="C18" t="str">
            <v>TASIKMADU</v>
          </cell>
        </row>
        <row r="19">
          <cell r="B19" t="str">
            <v>JATEN</v>
          </cell>
          <cell r="C19" t="str">
            <v>JATEN I</v>
          </cell>
        </row>
        <row r="20">
          <cell r="C20" t="str">
            <v>JATEN II</v>
          </cell>
        </row>
        <row r="21">
          <cell r="B21" t="str">
            <v>COLOMADU</v>
          </cell>
          <cell r="C21" t="str">
            <v>COLOMADU I</v>
          </cell>
        </row>
        <row r="22">
          <cell r="C22" t="str">
            <v>COLOMADU II</v>
          </cell>
        </row>
        <row r="23">
          <cell r="B23" t="str">
            <v>GONDANGREJO</v>
          </cell>
          <cell r="C23" t="str">
            <v>GONDANGREJO</v>
          </cell>
        </row>
        <row r="24">
          <cell r="B24" t="str">
            <v>KEBAKKRAMAT</v>
          </cell>
          <cell r="C24" t="str">
            <v>KEBAKKRAMAT I</v>
          </cell>
        </row>
        <row r="25">
          <cell r="C25" t="str">
            <v>KEBAKKRAMAT II</v>
          </cell>
        </row>
        <row r="26">
          <cell r="B26" t="str">
            <v>MOJOGEDANG</v>
          </cell>
          <cell r="C26" t="str">
            <v>MOJOGEDANG I</v>
          </cell>
        </row>
        <row r="27">
          <cell r="C27" t="str">
            <v>MOJOGEDANG II</v>
          </cell>
        </row>
        <row r="28">
          <cell r="B28" t="str">
            <v>KERJO</v>
          </cell>
          <cell r="C28" t="str">
            <v>KERJO</v>
          </cell>
        </row>
        <row r="29">
          <cell r="B29" t="str">
            <v>JENAWI</v>
          </cell>
          <cell r="C29" t="str">
            <v>JENAWI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tabSelected="1" topLeftCell="B1" workbookViewId="0">
      <selection activeCell="A4" sqref="A4:J4"/>
    </sheetView>
  </sheetViews>
  <sheetFormatPr defaultRowHeight="15"/>
  <cols>
    <col min="2" max="2" width="24.7109375" customWidth="1"/>
    <col min="3" max="3" width="21.140625" customWidth="1"/>
    <col min="4" max="4" width="35.85546875" customWidth="1"/>
    <col min="5" max="5" width="14.7109375" customWidth="1"/>
    <col min="6" max="6" width="13.85546875" customWidth="1"/>
    <col min="7" max="7" width="14.140625" customWidth="1"/>
    <col min="8" max="8" width="13.5703125" customWidth="1"/>
    <col min="9" max="9" width="20.85546875" customWidth="1"/>
    <col min="10" max="10" width="22.28515625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5"/>
      <c r="B5" s="5"/>
      <c r="C5" s="5"/>
      <c r="D5" s="5"/>
      <c r="E5" s="6" t="str">
        <f>'[1]1'!$E$5</f>
        <v>KABUPATEN</v>
      </c>
      <c r="F5" s="7" t="str">
        <f>'[1]1'!$F$5</f>
        <v>KARANGANYAR</v>
      </c>
      <c r="G5" s="5"/>
      <c r="H5" s="5"/>
      <c r="I5" s="6"/>
      <c r="J5" s="6"/>
    </row>
    <row r="6" spans="1:10" ht="15.75">
      <c r="A6" s="5"/>
      <c r="B6" s="5"/>
      <c r="C6" s="5"/>
      <c r="D6" s="5"/>
      <c r="E6" s="6" t="str">
        <f>'[1]1'!$E$6</f>
        <v>TAHUN</v>
      </c>
      <c r="F6" s="7">
        <f>'[1]1'!$F$6</f>
        <v>2022</v>
      </c>
      <c r="G6" s="5"/>
      <c r="H6" s="5"/>
      <c r="I6" s="6"/>
      <c r="J6" s="6"/>
    </row>
    <row r="7" spans="1:10" ht="15.75" thickBot="1">
      <c r="A7" s="8"/>
      <c r="B7" s="8"/>
      <c r="C7" s="8"/>
      <c r="D7" s="8"/>
      <c r="E7" s="8"/>
      <c r="F7" s="8"/>
      <c r="G7" s="8"/>
      <c r="H7" s="8"/>
      <c r="I7" s="2"/>
      <c r="J7" s="2"/>
    </row>
    <row r="8" spans="1:10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12"/>
      <c r="G8" s="12"/>
      <c r="H8" s="12"/>
      <c r="I8" s="13"/>
      <c r="J8" s="10" t="s">
        <v>8</v>
      </c>
    </row>
    <row r="9" spans="1:10" ht="15.75">
      <c r="A9" s="14"/>
      <c r="B9" s="14"/>
      <c r="C9" s="14"/>
      <c r="D9" s="14"/>
      <c r="E9" s="15" t="s">
        <v>9</v>
      </c>
      <c r="F9" s="16"/>
      <c r="G9" s="15" t="s">
        <v>10</v>
      </c>
      <c r="H9" s="16"/>
      <c r="I9" s="17" t="s">
        <v>11</v>
      </c>
      <c r="J9" s="14"/>
    </row>
    <row r="10" spans="1:10" ht="31.5">
      <c r="A10" s="18"/>
      <c r="B10" s="18"/>
      <c r="C10" s="18"/>
      <c r="D10" s="18"/>
      <c r="E10" s="19" t="s">
        <v>12</v>
      </c>
      <c r="F10" s="19" t="s">
        <v>13</v>
      </c>
      <c r="G10" s="19" t="s">
        <v>12</v>
      </c>
      <c r="H10" s="19" t="s">
        <v>13</v>
      </c>
      <c r="I10" s="18"/>
      <c r="J10" s="18"/>
    </row>
    <row r="11" spans="1:10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5.75">
      <c r="A12" s="21">
        <v>1</v>
      </c>
      <c r="B12" s="22" t="str">
        <f>'[1]9'!B9</f>
        <v>JATIPURO</v>
      </c>
      <c r="C12" s="22" t="str">
        <f>'[1]9'!C9</f>
        <v>JATIPURO</v>
      </c>
      <c r="D12" s="23">
        <v>246</v>
      </c>
      <c r="E12" s="23">
        <v>12</v>
      </c>
      <c r="F12" s="24">
        <f t="shared" ref="F12:F32" si="0">E12/I12*100</f>
        <v>80</v>
      </c>
      <c r="G12" s="23">
        <v>3</v>
      </c>
      <c r="H12" s="24">
        <f t="shared" ref="H12:H32" si="1">G12/I12*100</f>
        <v>20</v>
      </c>
      <c r="I12" s="25">
        <f t="shared" ref="I12:I32" si="2">SUM(E12,G12)</f>
        <v>15</v>
      </c>
      <c r="J12" s="23">
        <v>2</v>
      </c>
    </row>
    <row r="13" spans="1:10" ht="15.75">
      <c r="A13" s="26">
        <v>2</v>
      </c>
      <c r="B13" s="22" t="str">
        <f>'[1]9'!B10</f>
        <v>JATIYOSO</v>
      </c>
      <c r="C13" s="22" t="str">
        <f>'[1]9'!C10</f>
        <v>JATIYOSO</v>
      </c>
      <c r="D13" s="23">
        <v>93</v>
      </c>
      <c r="E13" s="23">
        <v>11</v>
      </c>
      <c r="F13" s="24">
        <f t="shared" si="0"/>
        <v>91.666666666666657</v>
      </c>
      <c r="G13" s="23">
        <v>1</v>
      </c>
      <c r="H13" s="24">
        <f t="shared" si="1"/>
        <v>8.3333333333333321</v>
      </c>
      <c r="I13" s="25">
        <f t="shared" si="2"/>
        <v>12</v>
      </c>
      <c r="J13" s="23">
        <v>0</v>
      </c>
    </row>
    <row r="14" spans="1:10" ht="15.75">
      <c r="A14" s="26">
        <v>3</v>
      </c>
      <c r="B14" s="22" t="str">
        <f>'[1]9'!B11</f>
        <v>JUMAPOLO</v>
      </c>
      <c r="C14" s="22" t="str">
        <f>'[1]9'!C11</f>
        <v>JUMAPOLO</v>
      </c>
      <c r="D14" s="23">
        <v>184</v>
      </c>
      <c r="E14" s="23">
        <v>19</v>
      </c>
      <c r="F14" s="24">
        <f t="shared" si="0"/>
        <v>73.076923076923066</v>
      </c>
      <c r="G14" s="23">
        <v>7</v>
      </c>
      <c r="H14" s="24">
        <f t="shared" si="1"/>
        <v>26.923076923076923</v>
      </c>
      <c r="I14" s="25">
        <f t="shared" si="2"/>
        <v>26</v>
      </c>
      <c r="J14" s="23">
        <v>2</v>
      </c>
    </row>
    <row r="15" spans="1:10" ht="15.75">
      <c r="A15" s="26">
        <v>4</v>
      </c>
      <c r="B15" s="22" t="str">
        <f>'[1]9'!B12</f>
        <v>JUMANTONO</v>
      </c>
      <c r="C15" s="22" t="str">
        <f>'[1]9'!C12</f>
        <v>JUMANTONO</v>
      </c>
      <c r="D15" s="23">
        <v>265</v>
      </c>
      <c r="E15" s="23">
        <v>13</v>
      </c>
      <c r="F15" s="24">
        <f t="shared" si="0"/>
        <v>59.090909090909093</v>
      </c>
      <c r="G15" s="23">
        <v>9</v>
      </c>
      <c r="H15" s="24">
        <f t="shared" si="1"/>
        <v>40.909090909090914</v>
      </c>
      <c r="I15" s="25">
        <f t="shared" si="2"/>
        <v>22</v>
      </c>
      <c r="J15" s="23">
        <v>5</v>
      </c>
    </row>
    <row r="16" spans="1:10" ht="15.75">
      <c r="A16" s="26">
        <v>5</v>
      </c>
      <c r="B16" s="22" t="str">
        <f>'[1]9'!B13</f>
        <v>MATESIH</v>
      </c>
      <c r="C16" s="22" t="str">
        <f>'[1]9'!C13</f>
        <v>MATESIH</v>
      </c>
      <c r="D16" s="23">
        <v>182</v>
      </c>
      <c r="E16" s="23">
        <v>9</v>
      </c>
      <c r="F16" s="24">
        <f t="shared" si="0"/>
        <v>69.230769230769226</v>
      </c>
      <c r="G16" s="23">
        <v>4</v>
      </c>
      <c r="H16" s="24">
        <f t="shared" si="1"/>
        <v>30.76923076923077</v>
      </c>
      <c r="I16" s="25">
        <f t="shared" si="2"/>
        <v>13</v>
      </c>
      <c r="J16" s="23">
        <v>3</v>
      </c>
    </row>
    <row r="17" spans="1:10" ht="15.75">
      <c r="A17" s="26">
        <v>6</v>
      </c>
      <c r="B17" s="22" t="str">
        <f>'[1]9'!B14</f>
        <v>TAWANGMANGU</v>
      </c>
      <c r="C17" s="22" t="str">
        <f>'[1]9'!C14</f>
        <v>TAWANGMANGU</v>
      </c>
      <c r="D17" s="23">
        <v>71</v>
      </c>
      <c r="E17" s="23">
        <v>6</v>
      </c>
      <c r="F17" s="24">
        <f t="shared" si="0"/>
        <v>50</v>
      </c>
      <c r="G17" s="23">
        <v>6</v>
      </c>
      <c r="H17" s="24">
        <f t="shared" si="1"/>
        <v>50</v>
      </c>
      <c r="I17" s="25">
        <f t="shared" si="2"/>
        <v>12</v>
      </c>
      <c r="J17" s="23">
        <v>0</v>
      </c>
    </row>
    <row r="18" spans="1:10" ht="15.75">
      <c r="A18" s="26">
        <v>7</v>
      </c>
      <c r="B18" s="22" t="str">
        <f>'[1]9'!B15</f>
        <v>NGARGOYOSO</v>
      </c>
      <c r="C18" s="22" t="str">
        <f>'[1]9'!C15</f>
        <v>NGARGOYOSO</v>
      </c>
      <c r="D18" s="23">
        <v>52</v>
      </c>
      <c r="E18" s="23">
        <v>6</v>
      </c>
      <c r="F18" s="24">
        <f t="shared" si="0"/>
        <v>50</v>
      </c>
      <c r="G18" s="23">
        <v>6</v>
      </c>
      <c r="H18" s="24">
        <f t="shared" si="1"/>
        <v>50</v>
      </c>
      <c r="I18" s="25">
        <f t="shared" si="2"/>
        <v>12</v>
      </c>
      <c r="J18" s="23">
        <v>0</v>
      </c>
    </row>
    <row r="19" spans="1:10" ht="15.75">
      <c r="A19" s="26">
        <v>8</v>
      </c>
      <c r="B19" s="22" t="str">
        <f>'[1]9'!B16</f>
        <v>KARANGPANDAN</v>
      </c>
      <c r="C19" s="22" t="str">
        <f>'[1]9'!C16</f>
        <v>KARANGPANDAN</v>
      </c>
      <c r="D19" s="23">
        <v>459</v>
      </c>
      <c r="E19" s="23">
        <v>13</v>
      </c>
      <c r="F19" s="24">
        <f t="shared" si="0"/>
        <v>50</v>
      </c>
      <c r="G19" s="23">
        <v>13</v>
      </c>
      <c r="H19" s="24">
        <f t="shared" si="1"/>
        <v>50</v>
      </c>
      <c r="I19" s="25">
        <f t="shared" si="2"/>
        <v>26</v>
      </c>
      <c r="J19" s="23">
        <v>4</v>
      </c>
    </row>
    <row r="20" spans="1:10" ht="15.75">
      <c r="A20" s="26">
        <v>9</v>
      </c>
      <c r="B20" s="22" t="str">
        <f>'[1]9'!B17</f>
        <v>KARANGANYAR</v>
      </c>
      <c r="C20" s="22" t="str">
        <f>'[1]9'!C17</f>
        <v>KARANGANYAR</v>
      </c>
      <c r="D20" s="23">
        <v>1109</v>
      </c>
      <c r="E20" s="23">
        <v>98</v>
      </c>
      <c r="F20" s="24">
        <f t="shared" si="0"/>
        <v>55.056179775280903</v>
      </c>
      <c r="G20" s="23">
        <v>80</v>
      </c>
      <c r="H20" s="24">
        <f t="shared" si="1"/>
        <v>44.943820224719097</v>
      </c>
      <c r="I20" s="25">
        <f t="shared" si="2"/>
        <v>178</v>
      </c>
      <c r="J20" s="23">
        <v>13</v>
      </c>
    </row>
    <row r="21" spans="1:10" ht="15.75">
      <c r="A21" s="26">
        <v>10</v>
      </c>
      <c r="B21" s="22" t="str">
        <f>'[1]9'!B18</f>
        <v>TASIKMADU</v>
      </c>
      <c r="C21" s="22" t="str">
        <f>'[1]9'!C18</f>
        <v>TASIKMADU</v>
      </c>
      <c r="D21" s="23">
        <v>726</v>
      </c>
      <c r="E21" s="23">
        <v>78</v>
      </c>
      <c r="F21" s="24">
        <f t="shared" si="0"/>
        <v>52.348993288590606</v>
      </c>
      <c r="G21" s="23">
        <v>71</v>
      </c>
      <c r="H21" s="24">
        <f t="shared" si="1"/>
        <v>47.651006711409394</v>
      </c>
      <c r="I21" s="25">
        <f t="shared" si="2"/>
        <v>149</v>
      </c>
      <c r="J21" s="23">
        <v>34</v>
      </c>
    </row>
    <row r="22" spans="1:10" ht="15.75">
      <c r="A22" s="26">
        <v>11</v>
      </c>
      <c r="B22" s="22" t="str">
        <f>'[1]9'!B19</f>
        <v>JATEN</v>
      </c>
      <c r="C22" s="22" t="str">
        <f>'[1]9'!C19</f>
        <v>JATEN I</v>
      </c>
      <c r="D22" s="23">
        <v>313</v>
      </c>
      <c r="E22" s="23">
        <v>14</v>
      </c>
      <c r="F22" s="24">
        <f t="shared" si="0"/>
        <v>56.000000000000007</v>
      </c>
      <c r="G22" s="23">
        <v>11</v>
      </c>
      <c r="H22" s="24">
        <f t="shared" si="1"/>
        <v>44</v>
      </c>
      <c r="I22" s="25">
        <f t="shared" si="2"/>
        <v>25</v>
      </c>
      <c r="J22" s="23">
        <v>10</v>
      </c>
    </row>
    <row r="23" spans="1:10" ht="15.75">
      <c r="A23" s="26">
        <v>12</v>
      </c>
      <c r="B23" s="22">
        <f>'[1]9'!B20</f>
        <v>0</v>
      </c>
      <c r="C23" s="22" t="str">
        <f>'[1]9'!C20</f>
        <v>JATEN II</v>
      </c>
      <c r="D23" s="23">
        <v>421</v>
      </c>
      <c r="E23" s="23">
        <v>9</v>
      </c>
      <c r="F23" s="24">
        <f t="shared" si="0"/>
        <v>52.941176470588239</v>
      </c>
      <c r="G23" s="23">
        <v>8</v>
      </c>
      <c r="H23" s="24">
        <f t="shared" si="1"/>
        <v>47.058823529411761</v>
      </c>
      <c r="I23" s="25">
        <f t="shared" si="2"/>
        <v>17</v>
      </c>
      <c r="J23" s="23">
        <v>9</v>
      </c>
    </row>
    <row r="24" spans="1:10" ht="15.75">
      <c r="A24" s="26">
        <v>13</v>
      </c>
      <c r="B24" s="22" t="str">
        <f>'[1]9'!B21</f>
        <v>COLOMADU</v>
      </c>
      <c r="C24" s="22" t="str">
        <f>'[1]9'!C21</f>
        <v>COLOMADU I</v>
      </c>
      <c r="D24" s="23">
        <v>372</v>
      </c>
      <c r="E24" s="23">
        <v>18</v>
      </c>
      <c r="F24" s="24">
        <f t="shared" si="0"/>
        <v>43.902439024390247</v>
      </c>
      <c r="G24" s="23">
        <v>23</v>
      </c>
      <c r="H24" s="24">
        <f t="shared" si="1"/>
        <v>56.09756097560976</v>
      </c>
      <c r="I24" s="25">
        <f t="shared" si="2"/>
        <v>41</v>
      </c>
      <c r="J24" s="23">
        <v>30</v>
      </c>
    </row>
    <row r="25" spans="1:10" ht="15.75">
      <c r="A25" s="26">
        <v>14</v>
      </c>
      <c r="B25" s="22">
        <f>'[1]9'!B22</f>
        <v>0</v>
      </c>
      <c r="C25" s="22" t="str">
        <f>'[1]9'!C22</f>
        <v>COLOMADU II</v>
      </c>
      <c r="D25" s="23">
        <v>309</v>
      </c>
      <c r="E25" s="23">
        <v>19</v>
      </c>
      <c r="F25" s="24">
        <f t="shared" si="0"/>
        <v>73.076923076923066</v>
      </c>
      <c r="G25" s="23">
        <v>7</v>
      </c>
      <c r="H25" s="24">
        <f t="shared" si="1"/>
        <v>26.923076923076923</v>
      </c>
      <c r="I25" s="25">
        <f t="shared" si="2"/>
        <v>26</v>
      </c>
      <c r="J25" s="23">
        <v>5</v>
      </c>
    </row>
    <row r="26" spans="1:10" ht="15.75">
      <c r="A26" s="26">
        <v>15</v>
      </c>
      <c r="B26" s="22" t="str">
        <f>'[1]9'!B23</f>
        <v>GONDANGREJO</v>
      </c>
      <c r="C26" s="22" t="str">
        <f>'[1]9'!C23</f>
        <v>GONDANGREJO</v>
      </c>
      <c r="D26" s="23">
        <v>413</v>
      </c>
      <c r="E26" s="23">
        <v>13</v>
      </c>
      <c r="F26" s="24">
        <f t="shared" si="0"/>
        <v>59.090909090909093</v>
      </c>
      <c r="G26" s="23">
        <v>9</v>
      </c>
      <c r="H26" s="24">
        <f t="shared" si="1"/>
        <v>40.909090909090914</v>
      </c>
      <c r="I26" s="25">
        <f t="shared" si="2"/>
        <v>22</v>
      </c>
      <c r="J26" s="23">
        <v>1</v>
      </c>
    </row>
    <row r="27" spans="1:10" ht="15.75">
      <c r="A27" s="26">
        <v>16</v>
      </c>
      <c r="B27" s="22" t="str">
        <f>'[1]9'!B24</f>
        <v>KEBAKKRAMAT</v>
      </c>
      <c r="C27" s="22" t="str">
        <f>'[1]9'!C24</f>
        <v>KEBAKKRAMAT I</v>
      </c>
      <c r="D27" s="23">
        <v>50</v>
      </c>
      <c r="E27" s="23">
        <v>7</v>
      </c>
      <c r="F27" s="24">
        <f t="shared" si="0"/>
        <v>77.777777777777786</v>
      </c>
      <c r="G27" s="23">
        <v>2</v>
      </c>
      <c r="H27" s="24">
        <f t="shared" si="1"/>
        <v>22.222222222222221</v>
      </c>
      <c r="I27" s="25">
        <f t="shared" si="2"/>
        <v>9</v>
      </c>
      <c r="J27" s="23">
        <v>2</v>
      </c>
    </row>
    <row r="28" spans="1:10" ht="15.75">
      <c r="A28" s="26">
        <v>17</v>
      </c>
      <c r="B28" s="22">
        <f>'[1]9'!B25</f>
        <v>0</v>
      </c>
      <c r="C28" s="22" t="str">
        <f>'[1]9'!C25</f>
        <v>KEBAKKRAMAT II</v>
      </c>
      <c r="D28" s="23">
        <v>350</v>
      </c>
      <c r="E28" s="23">
        <v>19</v>
      </c>
      <c r="F28" s="24">
        <f t="shared" si="0"/>
        <v>73.076923076923066</v>
      </c>
      <c r="G28" s="23">
        <v>7</v>
      </c>
      <c r="H28" s="24">
        <f t="shared" si="1"/>
        <v>26.923076923076923</v>
      </c>
      <c r="I28" s="25">
        <f t="shared" si="2"/>
        <v>26</v>
      </c>
      <c r="J28" s="23">
        <v>5</v>
      </c>
    </row>
    <row r="29" spans="1:10" ht="15.75">
      <c r="A29" s="26">
        <v>18</v>
      </c>
      <c r="B29" s="22" t="str">
        <f>'[1]9'!B26</f>
        <v>MOJOGEDANG</v>
      </c>
      <c r="C29" s="22" t="str">
        <f>'[1]9'!C26</f>
        <v>MOJOGEDANG I</v>
      </c>
      <c r="D29" s="23">
        <v>73</v>
      </c>
      <c r="E29" s="23">
        <v>10</v>
      </c>
      <c r="F29" s="24">
        <f t="shared" si="0"/>
        <v>71.428571428571431</v>
      </c>
      <c r="G29" s="23">
        <v>4</v>
      </c>
      <c r="H29" s="24">
        <f t="shared" si="1"/>
        <v>28.571428571428569</v>
      </c>
      <c r="I29" s="25">
        <f t="shared" si="2"/>
        <v>14</v>
      </c>
      <c r="J29" s="23">
        <v>1</v>
      </c>
    </row>
    <row r="30" spans="1:10" ht="15.75">
      <c r="A30" s="26">
        <v>19</v>
      </c>
      <c r="B30" s="22">
        <f>'[1]9'!B27</f>
        <v>0</v>
      </c>
      <c r="C30" s="22" t="str">
        <f>'[1]9'!C27</f>
        <v>MOJOGEDANG II</v>
      </c>
      <c r="D30" s="23">
        <v>106</v>
      </c>
      <c r="E30" s="23">
        <v>17</v>
      </c>
      <c r="F30" s="24">
        <f t="shared" si="0"/>
        <v>70.833333333333343</v>
      </c>
      <c r="G30" s="23">
        <v>7</v>
      </c>
      <c r="H30" s="24">
        <f t="shared" si="1"/>
        <v>29.166666666666668</v>
      </c>
      <c r="I30" s="25">
        <f t="shared" si="2"/>
        <v>24</v>
      </c>
      <c r="J30" s="23">
        <v>0</v>
      </c>
    </row>
    <row r="31" spans="1:10" ht="15.75">
      <c r="A31" s="26">
        <v>20</v>
      </c>
      <c r="B31" s="22" t="str">
        <f>'[1]9'!B28</f>
        <v>KERJO</v>
      </c>
      <c r="C31" s="22" t="str">
        <f>'[1]9'!C28</f>
        <v>KERJO</v>
      </c>
      <c r="D31" s="23">
        <v>216</v>
      </c>
      <c r="E31" s="23">
        <v>8</v>
      </c>
      <c r="F31" s="24">
        <f t="shared" si="0"/>
        <v>57.142857142857139</v>
      </c>
      <c r="G31" s="23">
        <v>6</v>
      </c>
      <c r="H31" s="24">
        <f t="shared" si="1"/>
        <v>42.857142857142854</v>
      </c>
      <c r="I31" s="25">
        <f t="shared" si="2"/>
        <v>14</v>
      </c>
      <c r="J31" s="23">
        <v>5</v>
      </c>
    </row>
    <row r="32" spans="1:10" ht="15.75">
      <c r="A32" s="26">
        <v>21</v>
      </c>
      <c r="B32" s="22" t="str">
        <f>'[1]9'!B29</f>
        <v>JENAWI</v>
      </c>
      <c r="C32" s="22" t="str">
        <f>'[1]9'!C29</f>
        <v>JENAWI</v>
      </c>
      <c r="D32" s="23">
        <v>112</v>
      </c>
      <c r="E32" s="23">
        <v>8</v>
      </c>
      <c r="F32" s="24">
        <f t="shared" si="0"/>
        <v>47.058823529411761</v>
      </c>
      <c r="G32" s="23">
        <v>9</v>
      </c>
      <c r="H32" s="24">
        <f t="shared" si="1"/>
        <v>52.941176470588239</v>
      </c>
      <c r="I32" s="25">
        <f t="shared" si="2"/>
        <v>17</v>
      </c>
      <c r="J32" s="23">
        <v>9</v>
      </c>
    </row>
    <row r="33" spans="1:10">
      <c r="A33" s="27"/>
      <c r="B33" s="27"/>
      <c r="C33" s="27"/>
      <c r="D33" s="28"/>
      <c r="E33" s="25"/>
      <c r="F33" s="24"/>
      <c r="G33" s="25"/>
      <c r="H33" s="24"/>
      <c r="I33" s="25"/>
      <c r="J33" s="28"/>
    </row>
    <row r="34" spans="1:10">
      <c r="A34" s="27"/>
      <c r="B34" s="27"/>
      <c r="C34" s="27"/>
      <c r="D34" s="28"/>
      <c r="E34" s="25"/>
      <c r="F34" s="24"/>
      <c r="G34" s="25"/>
      <c r="H34" s="24"/>
      <c r="I34" s="25"/>
      <c r="J34" s="28"/>
    </row>
    <row r="35" spans="1:10">
      <c r="A35" s="27"/>
      <c r="B35" s="27"/>
      <c r="C35" s="27"/>
      <c r="D35" s="28"/>
      <c r="E35" s="25"/>
      <c r="F35" s="24"/>
      <c r="G35" s="25"/>
      <c r="H35" s="24"/>
      <c r="I35" s="25"/>
      <c r="J35" s="28"/>
    </row>
    <row r="36" spans="1:10" ht="15.75">
      <c r="A36" s="29" t="s">
        <v>14</v>
      </c>
      <c r="B36" s="30"/>
      <c r="C36" s="31"/>
      <c r="D36" s="32">
        <f t="shared" ref="D36:E36" si="3">SUM(D12:D35)</f>
        <v>6122</v>
      </c>
      <c r="E36" s="32">
        <f t="shared" si="3"/>
        <v>407</v>
      </c>
      <c r="F36" s="33">
        <f>E36/I36*100</f>
        <v>58.142857142857139</v>
      </c>
      <c r="G36" s="32">
        <f>SUM(G12:G35)</f>
        <v>293</v>
      </c>
      <c r="H36" s="33">
        <f>G36/I36*100</f>
        <v>41.857142857142861</v>
      </c>
      <c r="I36" s="32">
        <f t="shared" ref="I36:J36" si="4">SUM(I12:I35)</f>
        <v>700</v>
      </c>
      <c r="J36" s="32">
        <f t="shared" si="4"/>
        <v>140</v>
      </c>
    </row>
    <row r="37" spans="1:10" ht="15.75">
      <c r="A37" s="29" t="s">
        <v>15</v>
      </c>
      <c r="B37" s="30"/>
      <c r="C37" s="30"/>
      <c r="D37" s="32">
        <v>6122</v>
      </c>
      <c r="E37" s="34"/>
      <c r="F37" s="35"/>
      <c r="G37" s="34"/>
      <c r="H37" s="35"/>
      <c r="I37" s="34"/>
      <c r="J37" s="36"/>
    </row>
    <row r="38" spans="1:10" ht="15.75">
      <c r="A38" s="37" t="s">
        <v>16</v>
      </c>
      <c r="B38" s="38"/>
      <c r="C38" s="38"/>
      <c r="D38" s="39"/>
      <c r="E38" s="39"/>
      <c r="F38" s="2"/>
      <c r="G38" s="40">
        <f>D36/D37*100</f>
        <v>100</v>
      </c>
      <c r="H38" s="41"/>
      <c r="I38" s="42"/>
      <c r="J38" s="43"/>
    </row>
    <row r="39" spans="1:10" ht="15.75">
      <c r="A39" s="44" t="s">
        <v>17</v>
      </c>
      <c r="B39" s="44"/>
      <c r="C39" s="44"/>
      <c r="D39" s="30"/>
      <c r="E39" s="30"/>
      <c r="F39" s="30"/>
      <c r="G39" s="30"/>
      <c r="H39" s="30"/>
      <c r="I39" s="45">
        <v>2029</v>
      </c>
      <c r="J39" s="46"/>
    </row>
    <row r="40" spans="1:10" ht="15.75">
      <c r="A40" s="47" t="s">
        <v>18</v>
      </c>
      <c r="B40" s="48"/>
      <c r="C40" s="49"/>
      <c r="D40" s="30"/>
      <c r="E40" s="30"/>
      <c r="F40" s="30"/>
      <c r="G40" s="30"/>
      <c r="H40" s="30"/>
      <c r="I40" s="50">
        <f>I36/I39*100</f>
        <v>34.499753573188762</v>
      </c>
      <c r="J40" s="46"/>
    </row>
    <row r="41" spans="1:10" ht="16.5" thickBot="1">
      <c r="A41" s="51" t="s">
        <v>19</v>
      </c>
      <c r="B41" s="52"/>
      <c r="C41" s="52"/>
      <c r="D41" s="52"/>
      <c r="E41" s="52"/>
      <c r="F41" s="52"/>
      <c r="G41" s="52"/>
      <c r="H41" s="52"/>
      <c r="I41" s="52"/>
      <c r="J41" s="53">
        <f>J36/(12%*I39)*100</f>
        <v>57.499589288647947</v>
      </c>
    </row>
    <row r="42" spans="1:10">
      <c r="A42" s="2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5.75">
      <c r="A43" s="55" t="s">
        <v>20</v>
      </c>
      <c r="B43" s="4"/>
      <c r="C43" s="4"/>
      <c r="D43" s="56"/>
      <c r="E43" s="57"/>
      <c r="F43" s="57"/>
      <c r="G43" s="57"/>
      <c r="H43" s="57"/>
      <c r="I43" s="58"/>
      <c r="J43" s="59"/>
    </row>
    <row r="44" spans="1:10">
      <c r="A44" s="60" t="s">
        <v>21</v>
      </c>
      <c r="B44" s="60"/>
      <c r="C44" s="60"/>
      <c r="D44" s="60"/>
      <c r="E44" s="2"/>
      <c r="F44" s="2"/>
      <c r="G44" s="2"/>
      <c r="H44" s="2"/>
      <c r="I44" s="2"/>
      <c r="J44" s="2"/>
    </row>
    <row r="45" spans="1:10">
      <c r="A45" s="60"/>
      <c r="B45" s="60"/>
      <c r="C45" s="60"/>
      <c r="D45" s="60"/>
      <c r="E45" s="2"/>
      <c r="F45" s="2"/>
      <c r="G45" s="2"/>
      <c r="H45" s="2"/>
      <c r="I45" s="2"/>
      <c r="J45" s="2"/>
    </row>
    <row r="46" spans="1:10">
      <c r="A46" s="60"/>
      <c r="B46" s="60"/>
      <c r="C46" s="60"/>
      <c r="D46" s="60"/>
      <c r="E46" s="2"/>
      <c r="F46" s="2"/>
      <c r="G46" s="2"/>
      <c r="H46" s="2"/>
      <c r="I46" s="2"/>
      <c r="J46" s="2"/>
    </row>
    <row r="47" spans="1:10">
      <c r="A47" s="60"/>
      <c r="B47" s="60"/>
      <c r="C47" s="60"/>
      <c r="D47" s="60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13">
    <mergeCell ref="I9:I10"/>
    <mergeCell ref="A41:I41"/>
    <mergeCell ref="A43:C43"/>
    <mergeCell ref="A3:J3"/>
    <mergeCell ref="A4:J4"/>
    <mergeCell ref="A8:A10"/>
    <mergeCell ref="B8:B10"/>
    <mergeCell ref="C8:C10"/>
    <mergeCell ref="D8:D10"/>
    <mergeCell ref="E8:I8"/>
    <mergeCell ref="J8:J10"/>
    <mergeCell ref="E9:F9"/>
    <mergeCell ref="G9:H9"/>
  </mergeCells>
  <conditionalFormatting sqref="E44">
    <cfRule type="cellIs" dxfId="1" priority="1" stopIfTrue="1" operator="notEqual">
      <formula>#REF!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2023-05-08T02:51:07Z</dcterms:modified>
</cp:coreProperties>
</file>