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38" i="1" l="1"/>
  <c r="G39" i="1" s="1"/>
  <c r="R36" i="1"/>
  <c r="Q36" i="1"/>
  <c r="L36" i="1"/>
  <c r="K36" i="1"/>
  <c r="J36" i="1"/>
  <c r="I36" i="1"/>
  <c r="H36" i="1"/>
  <c r="F36" i="1"/>
  <c r="G36" i="1" s="1"/>
  <c r="E36" i="1"/>
  <c r="D36" i="1"/>
  <c r="S32" i="1"/>
  <c r="N32" i="1"/>
  <c r="O32" i="1" s="1"/>
  <c r="P32" i="1" s="1"/>
  <c r="M32" i="1"/>
  <c r="G32" i="1"/>
  <c r="C32" i="1"/>
  <c r="B32" i="1"/>
  <c r="S31" i="1"/>
  <c r="N31" i="1"/>
  <c r="O31" i="1" s="1"/>
  <c r="P31" i="1" s="1"/>
  <c r="M31" i="1"/>
  <c r="G31" i="1"/>
  <c r="C31" i="1"/>
  <c r="B31" i="1"/>
  <c r="S30" i="1"/>
  <c r="N30" i="1"/>
  <c r="O30" i="1" s="1"/>
  <c r="P30" i="1" s="1"/>
  <c r="M30" i="1"/>
  <c r="G30" i="1"/>
  <c r="C30" i="1"/>
  <c r="B30" i="1"/>
  <c r="S29" i="1"/>
  <c r="N29" i="1"/>
  <c r="O29" i="1" s="1"/>
  <c r="P29" i="1" s="1"/>
  <c r="M29" i="1"/>
  <c r="G29" i="1"/>
  <c r="C29" i="1"/>
  <c r="B29" i="1"/>
  <c r="S28" i="1"/>
  <c r="N28" i="1"/>
  <c r="O28" i="1" s="1"/>
  <c r="P28" i="1" s="1"/>
  <c r="M28" i="1"/>
  <c r="G28" i="1"/>
  <c r="C28" i="1"/>
  <c r="B28" i="1"/>
  <c r="S27" i="1"/>
  <c r="N27" i="1"/>
  <c r="O27" i="1" s="1"/>
  <c r="P27" i="1" s="1"/>
  <c r="M27" i="1"/>
  <c r="G27" i="1"/>
  <c r="C27" i="1"/>
  <c r="B27" i="1"/>
  <c r="S26" i="1"/>
  <c r="N26" i="1"/>
  <c r="O26" i="1" s="1"/>
  <c r="P26" i="1" s="1"/>
  <c r="M26" i="1"/>
  <c r="G26" i="1"/>
  <c r="C26" i="1"/>
  <c r="B26" i="1"/>
  <c r="S25" i="1"/>
  <c r="N25" i="1"/>
  <c r="O25" i="1" s="1"/>
  <c r="P25" i="1" s="1"/>
  <c r="M25" i="1"/>
  <c r="G25" i="1"/>
  <c r="C25" i="1"/>
  <c r="B25" i="1"/>
  <c r="S24" i="1"/>
  <c r="N24" i="1"/>
  <c r="O24" i="1" s="1"/>
  <c r="P24" i="1" s="1"/>
  <c r="M24" i="1"/>
  <c r="G24" i="1"/>
  <c r="C24" i="1"/>
  <c r="B24" i="1"/>
  <c r="S23" i="1"/>
  <c r="N23" i="1"/>
  <c r="O23" i="1" s="1"/>
  <c r="P23" i="1" s="1"/>
  <c r="M23" i="1"/>
  <c r="G23" i="1"/>
  <c r="C23" i="1"/>
  <c r="B23" i="1"/>
  <c r="S22" i="1"/>
  <c r="N22" i="1"/>
  <c r="O22" i="1" s="1"/>
  <c r="P22" i="1" s="1"/>
  <c r="M22" i="1"/>
  <c r="G22" i="1"/>
  <c r="C22" i="1"/>
  <c r="B22" i="1"/>
  <c r="S21" i="1"/>
  <c r="N21" i="1"/>
  <c r="O21" i="1" s="1"/>
  <c r="P21" i="1" s="1"/>
  <c r="M21" i="1"/>
  <c r="G21" i="1"/>
  <c r="C21" i="1"/>
  <c r="B21" i="1"/>
  <c r="S20" i="1"/>
  <c r="N20" i="1"/>
  <c r="O20" i="1" s="1"/>
  <c r="P20" i="1" s="1"/>
  <c r="M20" i="1"/>
  <c r="G20" i="1"/>
  <c r="C20" i="1"/>
  <c r="B20" i="1"/>
  <c r="S19" i="1"/>
  <c r="N19" i="1"/>
  <c r="O19" i="1" s="1"/>
  <c r="P19" i="1" s="1"/>
  <c r="M19" i="1"/>
  <c r="G19" i="1"/>
  <c r="C19" i="1"/>
  <c r="B19" i="1"/>
  <c r="S18" i="1"/>
  <c r="N18" i="1"/>
  <c r="O18" i="1" s="1"/>
  <c r="P18" i="1" s="1"/>
  <c r="M18" i="1"/>
  <c r="G18" i="1"/>
  <c r="C18" i="1"/>
  <c r="B18" i="1"/>
  <c r="S17" i="1"/>
  <c r="N17" i="1"/>
  <c r="O17" i="1" s="1"/>
  <c r="P17" i="1" s="1"/>
  <c r="M17" i="1"/>
  <c r="G17" i="1"/>
  <c r="C17" i="1"/>
  <c r="B17" i="1"/>
  <c r="S16" i="1"/>
  <c r="N16" i="1"/>
  <c r="O16" i="1" s="1"/>
  <c r="P16" i="1" s="1"/>
  <c r="M16" i="1"/>
  <c r="G16" i="1"/>
  <c r="C16" i="1"/>
  <c r="B16" i="1"/>
  <c r="S15" i="1"/>
  <c r="N15" i="1"/>
  <c r="O15" i="1" s="1"/>
  <c r="P15" i="1" s="1"/>
  <c r="M15" i="1"/>
  <c r="G15" i="1"/>
  <c r="C15" i="1"/>
  <c r="B15" i="1"/>
  <c r="S14" i="1"/>
  <c r="N14" i="1"/>
  <c r="O14" i="1" s="1"/>
  <c r="P14" i="1" s="1"/>
  <c r="M14" i="1"/>
  <c r="G14" i="1"/>
  <c r="C14" i="1"/>
  <c r="B14" i="1"/>
  <c r="S13" i="1"/>
  <c r="N13" i="1"/>
  <c r="O13" i="1" s="1"/>
  <c r="P13" i="1" s="1"/>
  <c r="M13" i="1"/>
  <c r="G13" i="1"/>
  <c r="C13" i="1"/>
  <c r="B13" i="1"/>
  <c r="S12" i="1"/>
  <c r="S36" i="1" s="1"/>
  <c r="N12" i="1"/>
  <c r="O12" i="1" s="1"/>
  <c r="M12" i="1"/>
  <c r="M36" i="1" s="1"/>
  <c r="G12" i="1"/>
  <c r="C12" i="1"/>
  <c r="B12" i="1"/>
  <c r="H5" i="1"/>
  <c r="G5" i="1"/>
  <c r="H4" i="1"/>
  <c r="G4" i="1"/>
  <c r="O36" i="1" l="1"/>
  <c r="P36" i="1" s="1"/>
  <c r="P12" i="1"/>
  <c r="N36" i="1"/>
</calcChain>
</file>

<file path=xl/comments1.xml><?xml version="1.0" encoding="utf-8"?>
<comments xmlns="http://schemas.openxmlformats.org/spreadsheetml/2006/main">
  <authors>
    <author>Author</author>
  </authors>
  <commentList>
    <comment ref="D37" authorId="0">
      <text>
        <r>
          <rPr>
            <sz val="11"/>
            <color theme="1"/>
            <rFont val="Calibri"/>
            <scheme val="minor"/>
          </rPr>
          <t>======
ID#AAAAperH4GQ
user    (2023-02-01 02:01:55)
isi prevalensi pneumonia balita (%)</t>
        </r>
      </text>
    </comment>
  </commentList>
</comments>
</file>

<file path=xl/sharedStrings.xml><?xml version="1.0" encoding="utf-8"?>
<sst xmlns="http://schemas.openxmlformats.org/spreadsheetml/2006/main" count="31" uniqueCount="24">
  <si>
    <t>TABEL 58</t>
  </si>
  <si>
    <t>PENEMUAN KASUS PNEUMONIA BALITA MENURUT JENIS KELAMIN, KECAMATAN, DAN PUSKESMAS</t>
  </si>
  <si>
    <t>NO</t>
  </si>
  <si>
    <t>KECAMATAN</t>
  </si>
  <si>
    <t>PUSKESMAS</t>
  </si>
  <si>
    <t>JUMLAH BALITA</t>
  </si>
  <si>
    <t>BALITA BATUK ATAU KESUKARAN BERNAPAS</t>
  </si>
  <si>
    <t>PERKIRAAN PNEUMONIA BALITA</t>
  </si>
  <si>
    <t>REALISASI PENEMUAN PENDERITA PNEUMONIA  PADA BALITA</t>
  </si>
  <si>
    <t>BATUK BUKAN PNEUMONIA</t>
  </si>
  <si>
    <t>JUMLAH KUNJUNGAN</t>
  </si>
  <si>
    <t>DIBERIKAN TATALAKSANA STANDAR (DIHITUNG NAPAS / LIHAT TDDK*)</t>
  </si>
  <si>
    <t>PERSENTASE YANG DIBERIKAN TATALAKSANA STANDAR</t>
  </si>
  <si>
    <t xml:space="preserve">PNEUMONIA </t>
  </si>
  <si>
    <t>PNEUMONIA BERAT</t>
  </si>
  <si>
    <t>JUMLAH</t>
  </si>
  <si>
    <t xml:space="preserve">% </t>
  </si>
  <si>
    <t>L</t>
  </si>
  <si>
    <t>P</t>
  </si>
  <si>
    <t>L + P</t>
  </si>
  <si>
    <t>JUMLAH (KAB/KOTA)</t>
  </si>
  <si>
    <t>Prevalensi pneumonia pada balita (%)</t>
  </si>
  <si>
    <t>Jumlah Puskesmas yang melakukan tatalaksana Standar minimal 60%</t>
  </si>
  <si>
    <t>Persentase Puskesmas yang melakukan tatalaksana standar minimal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</si>
</sst>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_);_(* \(#,##0\);_(* &quot;-&quot;??_);_(@_)"/>
    <numFmt numFmtId="166" formatCode="0.0%"/>
  </numFmts>
  <fonts count="7">
    <font>
      <sz val="11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1"/>
      <name val="Calibri"/>
    </font>
    <font>
      <b/>
      <i/>
      <sz val="9"/>
      <color theme="1"/>
      <name val="Arial"/>
    </font>
    <font>
      <sz val="12"/>
      <color rgb="FFFF0000"/>
      <name val="Arial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1" fillId="0" borderId="7" xfId="0" applyFont="1" applyBorder="1" applyAlignment="1">
      <alignment horizontal="center" vertical="center"/>
    </xf>
    <xf numFmtId="0" fontId="3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4" xfId="0" applyFont="1" applyBorder="1"/>
    <xf numFmtId="0" fontId="3" fillId="0" borderId="15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" fontId="1" fillId="0" borderId="21" xfId="0" applyNumberFormat="1" applyFont="1" applyBorder="1" applyAlignment="1">
      <alignment vertical="center"/>
    </xf>
    <xf numFmtId="166" fontId="1" fillId="0" borderId="22" xfId="0" applyNumberFormat="1" applyFont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08052023_KRA_DINKES_LAMPIRAN-JUKNIS-PROFIL-KES_2022_JATENG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 (baru)"/>
      <sheetName val="11 (Baru)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 (BARU)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 (bARU)"/>
      <sheetName val="54"/>
      <sheetName val="55"/>
      <sheetName val="56"/>
      <sheetName val="57"/>
      <sheetName val="58"/>
      <sheetName val="59"/>
      <sheetName val=" 60(Baru)"/>
      <sheetName val="61"/>
      <sheetName val="62 (baru)"/>
      <sheetName val="63 (baru)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1"/>
      <sheetName val="80"/>
      <sheetName val="82"/>
      <sheetName val="83"/>
      <sheetName val="84"/>
      <sheetName val="85"/>
      <sheetName val="86 (Baru)"/>
      <sheetName val="87 (Baru)"/>
    </sheetNames>
    <sheetDataSet>
      <sheetData sheetId="0"/>
      <sheetData sheetId="1">
        <row r="5">
          <cell r="E5" t="str">
            <v>KABUPATEN</v>
          </cell>
          <cell r="F5" t="str">
            <v>KARANGANYAR</v>
          </cell>
        </row>
        <row r="6">
          <cell r="E6" t="str">
            <v>TAHUN</v>
          </cell>
          <cell r="F6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JATIPURO</v>
          </cell>
          <cell r="C9" t="str">
            <v>JATIPURO</v>
          </cell>
        </row>
        <row r="10">
          <cell r="B10" t="str">
            <v>JATIYOSO</v>
          </cell>
          <cell r="C10" t="str">
            <v>JATIYOSO</v>
          </cell>
        </row>
        <row r="11">
          <cell r="B11" t="str">
            <v>JUMAPOLO</v>
          </cell>
          <cell r="C11" t="str">
            <v>JUMAPOLO</v>
          </cell>
        </row>
        <row r="12">
          <cell r="B12" t="str">
            <v>JUMANTONO</v>
          </cell>
          <cell r="C12" t="str">
            <v>JUMANTONO</v>
          </cell>
        </row>
        <row r="13">
          <cell r="B13" t="str">
            <v>MATESIH</v>
          </cell>
          <cell r="C13" t="str">
            <v>MATESIH</v>
          </cell>
        </row>
        <row r="14">
          <cell r="B14" t="str">
            <v>TAWANGMANGU</v>
          </cell>
          <cell r="C14" t="str">
            <v>TAWANGMANGU</v>
          </cell>
        </row>
        <row r="15">
          <cell r="B15" t="str">
            <v>NGARGOYOSO</v>
          </cell>
          <cell r="C15" t="str">
            <v>NGARGOYOSO</v>
          </cell>
        </row>
        <row r="16">
          <cell r="B16" t="str">
            <v>KARANGPANDAN</v>
          </cell>
          <cell r="C16" t="str">
            <v>KARANGPANDAN</v>
          </cell>
        </row>
        <row r="17">
          <cell r="B17" t="str">
            <v>KARANGANYAR</v>
          </cell>
          <cell r="C17" t="str">
            <v>KARANGANYAR</v>
          </cell>
        </row>
        <row r="18">
          <cell r="B18" t="str">
            <v>TASIKMADU</v>
          </cell>
          <cell r="C18" t="str">
            <v>TASIKMADU</v>
          </cell>
        </row>
        <row r="19">
          <cell r="B19" t="str">
            <v>JATEN</v>
          </cell>
          <cell r="C19" t="str">
            <v>JATEN I</v>
          </cell>
        </row>
        <row r="20">
          <cell r="C20" t="str">
            <v>JATEN II</v>
          </cell>
        </row>
        <row r="21">
          <cell r="B21" t="str">
            <v>COLOMADU</v>
          </cell>
          <cell r="C21" t="str">
            <v>COLOMADU I</v>
          </cell>
        </row>
        <row r="22">
          <cell r="C22" t="str">
            <v>COLOMADU II</v>
          </cell>
        </row>
        <row r="23">
          <cell r="B23" t="str">
            <v>GONDANGREJO</v>
          </cell>
          <cell r="C23" t="str">
            <v>GONDANGREJO</v>
          </cell>
        </row>
        <row r="24">
          <cell r="B24" t="str">
            <v>KEBAKKRAMAT</v>
          </cell>
          <cell r="C24" t="str">
            <v>KEBAKKRAMAT I</v>
          </cell>
        </row>
        <row r="25">
          <cell r="C25" t="str">
            <v>KEBAKKRAMAT II</v>
          </cell>
        </row>
        <row r="26">
          <cell r="B26" t="str">
            <v>MOJOGEDANG</v>
          </cell>
          <cell r="C26" t="str">
            <v>MOJOGEDANG I</v>
          </cell>
        </row>
        <row r="27">
          <cell r="C27" t="str">
            <v>MOJOGEDANG II</v>
          </cell>
        </row>
        <row r="28">
          <cell r="B28" t="str">
            <v>KERJO</v>
          </cell>
          <cell r="C28" t="str">
            <v>KERJO</v>
          </cell>
        </row>
        <row r="29">
          <cell r="B29" t="str">
            <v>JENAWI</v>
          </cell>
          <cell r="C29" t="str">
            <v>JENAWI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"/>
  <sheetViews>
    <sheetView tabSelected="1" topLeftCell="D22" workbookViewId="0">
      <selection activeCell="O42" sqref="O42"/>
    </sheetView>
  </sheetViews>
  <sheetFormatPr defaultRowHeight="15"/>
  <cols>
    <col min="2" max="2" width="16.28515625" customWidth="1"/>
    <col min="3" max="3" width="15.7109375" customWidth="1"/>
    <col min="4" max="4" width="12.140625" customWidth="1"/>
    <col min="5" max="6" width="16.5703125" customWidth="1"/>
    <col min="7" max="7" width="14" customWidth="1"/>
    <col min="8" max="8" width="17.7109375" customWidth="1"/>
  </cols>
  <sheetData>
    <row r="1" spans="1:19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.75">
      <c r="A4" s="5"/>
      <c r="B4" s="5"/>
      <c r="C4" s="5"/>
      <c r="D4" s="5"/>
      <c r="E4" s="6"/>
      <c r="F4" s="6"/>
      <c r="G4" s="6" t="str">
        <f>'[1]1'!$E$5</f>
        <v>KABUPATEN</v>
      </c>
      <c r="H4" s="7" t="str">
        <f>'[1]1'!$F$5</f>
        <v>KARANGANYAR</v>
      </c>
      <c r="I4" s="5"/>
      <c r="J4" s="5"/>
      <c r="K4" s="5"/>
      <c r="L4" s="6"/>
      <c r="M4" s="6"/>
      <c r="N4" s="6"/>
      <c r="O4" s="6"/>
      <c r="P4" s="6"/>
      <c r="Q4" s="6"/>
      <c r="R4" s="6"/>
      <c r="S4" s="6"/>
    </row>
    <row r="5" spans="1:19" ht="15.75">
      <c r="A5" s="5"/>
      <c r="B5" s="5"/>
      <c r="C5" s="5"/>
      <c r="D5" s="5"/>
      <c r="E5" s="6"/>
      <c r="F5" s="6"/>
      <c r="G5" s="6" t="str">
        <f>'[1]1'!$E$6</f>
        <v>TAHUN</v>
      </c>
      <c r="H5" s="7">
        <f>'[1]1'!$F$6</f>
        <v>2022</v>
      </c>
      <c r="I5" s="5"/>
      <c r="J5" s="5"/>
      <c r="K5" s="5"/>
      <c r="L5" s="6"/>
      <c r="M5" s="6"/>
      <c r="N5" s="6"/>
      <c r="O5" s="6"/>
      <c r="P5" s="6"/>
      <c r="Q5" s="6"/>
      <c r="R5" s="6"/>
      <c r="S5" s="6"/>
    </row>
    <row r="6" spans="1:19" ht="15.75" thickBot="1">
      <c r="A6" s="8"/>
      <c r="B6" s="8"/>
      <c r="C6" s="8"/>
      <c r="D6" s="8"/>
      <c r="E6" s="9"/>
      <c r="F6" s="9"/>
      <c r="G6" s="9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5.75">
      <c r="A7" s="10" t="s">
        <v>2</v>
      </c>
      <c r="B7" s="10" t="s">
        <v>3</v>
      </c>
      <c r="C7" s="10" t="s">
        <v>4</v>
      </c>
      <c r="D7" s="11" t="s">
        <v>5</v>
      </c>
      <c r="E7" s="12" t="s">
        <v>6</v>
      </c>
      <c r="F7" s="13"/>
      <c r="G7" s="14"/>
      <c r="H7" s="11" t="s">
        <v>7</v>
      </c>
      <c r="I7" s="15" t="s">
        <v>8</v>
      </c>
      <c r="J7" s="16"/>
      <c r="K7" s="16"/>
      <c r="L7" s="16"/>
      <c r="M7" s="16"/>
      <c r="N7" s="16"/>
      <c r="O7" s="16"/>
      <c r="P7" s="16"/>
      <c r="Q7" s="17" t="s">
        <v>9</v>
      </c>
      <c r="R7" s="4"/>
      <c r="S7" s="18"/>
    </row>
    <row r="8" spans="1:19">
      <c r="A8" s="19"/>
      <c r="B8" s="19"/>
      <c r="C8" s="19"/>
      <c r="D8" s="19"/>
      <c r="E8" s="20" t="s">
        <v>10</v>
      </c>
      <c r="F8" s="20" t="s">
        <v>11</v>
      </c>
      <c r="G8" s="20" t="s">
        <v>12</v>
      </c>
      <c r="H8" s="19"/>
      <c r="I8" s="21" t="s">
        <v>13</v>
      </c>
      <c r="J8" s="22"/>
      <c r="K8" s="21" t="s">
        <v>14</v>
      </c>
      <c r="L8" s="22"/>
      <c r="M8" s="21" t="s">
        <v>15</v>
      </c>
      <c r="N8" s="23"/>
      <c r="O8" s="22"/>
      <c r="P8" s="24" t="s">
        <v>16</v>
      </c>
      <c r="Q8" s="25"/>
      <c r="R8" s="4"/>
      <c r="S8" s="18"/>
    </row>
    <row r="9" spans="1:19">
      <c r="A9" s="19"/>
      <c r="B9" s="19"/>
      <c r="C9" s="19"/>
      <c r="D9" s="19"/>
      <c r="E9" s="19"/>
      <c r="F9" s="19"/>
      <c r="G9" s="19"/>
      <c r="H9" s="19"/>
      <c r="I9" s="26"/>
      <c r="J9" s="14"/>
      <c r="K9" s="26"/>
      <c r="L9" s="14"/>
      <c r="M9" s="26"/>
      <c r="N9" s="13"/>
      <c r="O9" s="14"/>
      <c r="P9" s="19"/>
      <c r="Q9" s="26"/>
      <c r="R9" s="13"/>
      <c r="S9" s="14"/>
    </row>
    <row r="10" spans="1:19" ht="15.75">
      <c r="A10" s="27"/>
      <c r="B10" s="27"/>
      <c r="C10" s="27"/>
      <c r="D10" s="27"/>
      <c r="E10" s="27"/>
      <c r="F10" s="27"/>
      <c r="G10" s="27"/>
      <c r="H10" s="27"/>
      <c r="I10" s="28" t="s">
        <v>17</v>
      </c>
      <c r="J10" s="28" t="s">
        <v>18</v>
      </c>
      <c r="K10" s="28" t="s">
        <v>17</v>
      </c>
      <c r="L10" s="28" t="s">
        <v>18</v>
      </c>
      <c r="M10" s="28" t="s">
        <v>17</v>
      </c>
      <c r="N10" s="28" t="s">
        <v>18</v>
      </c>
      <c r="O10" s="28" t="s">
        <v>19</v>
      </c>
      <c r="P10" s="27"/>
      <c r="Q10" s="29" t="s">
        <v>17</v>
      </c>
      <c r="R10" s="29" t="s">
        <v>18</v>
      </c>
      <c r="S10" s="29" t="s">
        <v>19</v>
      </c>
    </row>
    <row r="11" spans="1:19">
      <c r="A11" s="30">
        <v>1</v>
      </c>
      <c r="B11" s="31">
        <v>2</v>
      </c>
      <c r="C11" s="30">
        <v>3</v>
      </c>
      <c r="D11" s="31">
        <v>4</v>
      </c>
      <c r="E11" s="30">
        <v>5</v>
      </c>
      <c r="F11" s="31">
        <v>6</v>
      </c>
      <c r="G11" s="30">
        <v>7</v>
      </c>
      <c r="H11" s="31">
        <v>8</v>
      </c>
      <c r="I11" s="30">
        <v>9</v>
      </c>
      <c r="J11" s="31">
        <v>10</v>
      </c>
      <c r="K11" s="30">
        <v>11</v>
      </c>
      <c r="L11" s="31">
        <v>12</v>
      </c>
      <c r="M11" s="30">
        <v>13</v>
      </c>
      <c r="N11" s="31">
        <v>14</v>
      </c>
      <c r="O11" s="30">
        <v>15</v>
      </c>
      <c r="P11" s="31">
        <v>16</v>
      </c>
      <c r="Q11" s="30">
        <v>17</v>
      </c>
      <c r="R11" s="31">
        <v>18</v>
      </c>
      <c r="S11" s="30">
        <v>19</v>
      </c>
    </row>
    <row r="12" spans="1:19" ht="15.75">
      <c r="A12" s="32">
        <v>1</v>
      </c>
      <c r="B12" s="33" t="str">
        <f>'[1]9'!B9</f>
        <v>JATIPURO</v>
      </c>
      <c r="C12" s="33" t="str">
        <f>'[1]9'!C9</f>
        <v>JATIPURO</v>
      </c>
      <c r="D12" s="34">
        <v>3531</v>
      </c>
      <c r="E12" s="35">
        <v>0</v>
      </c>
      <c r="F12" s="36">
        <v>407</v>
      </c>
      <c r="G12" s="37" t="e">
        <f t="shared" ref="G12:G32" si="0">F12/E12*100</f>
        <v>#DIV/0!</v>
      </c>
      <c r="H12" s="34">
        <v>127.46</v>
      </c>
      <c r="I12" s="35">
        <v>58</v>
      </c>
      <c r="J12" s="36">
        <v>74</v>
      </c>
      <c r="K12" s="36">
        <v>5</v>
      </c>
      <c r="L12" s="38">
        <v>5</v>
      </c>
      <c r="M12" s="39">
        <f t="shared" ref="M12:N27" si="1">I12+K12</f>
        <v>63</v>
      </c>
      <c r="N12" s="39">
        <f t="shared" si="1"/>
        <v>79</v>
      </c>
      <c r="O12" s="40">
        <f t="shared" ref="O12:O32" si="2">M12+N12</f>
        <v>142</v>
      </c>
      <c r="P12" s="41">
        <f t="shared" ref="P12:P32" si="3">O12/H12*100</f>
        <v>111.40750039227993</v>
      </c>
      <c r="Q12" s="36">
        <v>220</v>
      </c>
      <c r="R12" s="38">
        <v>253</v>
      </c>
      <c r="S12" s="42">
        <f t="shared" ref="S12:S32" si="4">Q12+R12</f>
        <v>473</v>
      </c>
    </row>
    <row r="13" spans="1:19" ht="15.75">
      <c r="A13" s="43">
        <v>2</v>
      </c>
      <c r="B13" s="33" t="str">
        <f>'[1]9'!B10</f>
        <v>JATIYOSO</v>
      </c>
      <c r="C13" s="33" t="str">
        <f>'[1]9'!C10</f>
        <v>JATIYOSO</v>
      </c>
      <c r="D13" s="34">
        <v>4251</v>
      </c>
      <c r="E13" s="34">
        <v>513</v>
      </c>
      <c r="F13" s="44">
        <v>513</v>
      </c>
      <c r="G13" s="37">
        <f t="shared" si="0"/>
        <v>100</v>
      </c>
      <c r="H13" s="34">
        <v>153.46</v>
      </c>
      <c r="I13" s="34">
        <v>25</v>
      </c>
      <c r="J13" s="44">
        <v>17</v>
      </c>
      <c r="K13" s="44">
        <v>0</v>
      </c>
      <c r="L13" s="45">
        <v>0</v>
      </c>
      <c r="M13" s="39">
        <f t="shared" si="1"/>
        <v>25</v>
      </c>
      <c r="N13" s="39">
        <f t="shared" si="1"/>
        <v>17</v>
      </c>
      <c r="O13" s="40">
        <f t="shared" si="2"/>
        <v>42</v>
      </c>
      <c r="P13" s="37">
        <f t="shared" si="3"/>
        <v>27.368695425518048</v>
      </c>
      <c r="Q13" s="44">
        <v>228</v>
      </c>
      <c r="R13" s="45">
        <v>248</v>
      </c>
      <c r="S13" s="39">
        <f t="shared" si="4"/>
        <v>476</v>
      </c>
    </row>
    <row r="14" spans="1:19" ht="15.75">
      <c r="A14" s="43">
        <v>3</v>
      </c>
      <c r="B14" s="33" t="str">
        <f>'[1]9'!B11</f>
        <v>JUMAPOLO</v>
      </c>
      <c r="C14" s="33" t="str">
        <f>'[1]9'!C11</f>
        <v>JUMAPOLO</v>
      </c>
      <c r="D14" s="34">
        <v>4476</v>
      </c>
      <c r="E14" s="34">
        <v>621</v>
      </c>
      <c r="F14" s="44">
        <v>346</v>
      </c>
      <c r="G14" s="37">
        <f t="shared" si="0"/>
        <v>55.716586151368766</v>
      </c>
      <c r="H14" s="34">
        <v>161.59</v>
      </c>
      <c r="I14" s="34">
        <v>22</v>
      </c>
      <c r="J14" s="44">
        <v>8</v>
      </c>
      <c r="K14" s="44">
        <v>0</v>
      </c>
      <c r="L14" s="45">
        <v>0</v>
      </c>
      <c r="M14" s="39">
        <f t="shared" si="1"/>
        <v>22</v>
      </c>
      <c r="N14" s="39">
        <f t="shared" si="1"/>
        <v>8</v>
      </c>
      <c r="O14" s="40">
        <f t="shared" si="2"/>
        <v>30</v>
      </c>
      <c r="P14" s="37">
        <f t="shared" si="3"/>
        <v>18.565505291169007</v>
      </c>
      <c r="Q14" s="44">
        <v>258</v>
      </c>
      <c r="R14" s="45">
        <v>241</v>
      </c>
      <c r="S14" s="39">
        <f t="shared" si="4"/>
        <v>499</v>
      </c>
    </row>
    <row r="15" spans="1:19" ht="15.75">
      <c r="A15" s="43">
        <v>4</v>
      </c>
      <c r="B15" s="33" t="str">
        <f>'[1]9'!B12</f>
        <v>JUMANTONO</v>
      </c>
      <c r="C15" s="33" t="str">
        <f>'[1]9'!C12</f>
        <v>JUMANTONO</v>
      </c>
      <c r="D15" s="34">
        <v>5102</v>
      </c>
      <c r="E15" s="34">
        <v>2017</v>
      </c>
      <c r="F15" s="44">
        <v>2017</v>
      </c>
      <c r="G15" s="37">
        <f t="shared" si="0"/>
        <v>100</v>
      </c>
      <c r="H15" s="34">
        <v>184.2</v>
      </c>
      <c r="I15" s="34">
        <v>82</v>
      </c>
      <c r="J15" s="44">
        <v>97</v>
      </c>
      <c r="K15" s="44">
        <v>0</v>
      </c>
      <c r="L15" s="45">
        <v>0</v>
      </c>
      <c r="M15" s="39">
        <f t="shared" si="1"/>
        <v>82</v>
      </c>
      <c r="N15" s="39">
        <f t="shared" si="1"/>
        <v>97</v>
      </c>
      <c r="O15" s="40">
        <f t="shared" si="2"/>
        <v>179</v>
      </c>
      <c r="P15" s="37">
        <f t="shared" si="3"/>
        <v>97.176981541802405</v>
      </c>
      <c r="Q15" s="44">
        <v>1199</v>
      </c>
      <c r="R15" s="45">
        <v>1206</v>
      </c>
      <c r="S15" s="39">
        <f t="shared" si="4"/>
        <v>2405</v>
      </c>
    </row>
    <row r="16" spans="1:19" ht="15.75">
      <c r="A16" s="43">
        <v>5</v>
      </c>
      <c r="B16" s="33" t="str">
        <f>'[1]9'!B13</f>
        <v>MATESIH</v>
      </c>
      <c r="C16" s="33" t="str">
        <f>'[1]9'!C13</f>
        <v>MATESIH</v>
      </c>
      <c r="D16" s="34">
        <v>4579</v>
      </c>
      <c r="E16" s="34">
        <v>618</v>
      </c>
      <c r="F16" s="44">
        <v>961</v>
      </c>
      <c r="G16" s="37">
        <f t="shared" si="0"/>
        <v>155.50161812297733</v>
      </c>
      <c r="H16" s="34">
        <v>165.31</v>
      </c>
      <c r="I16" s="34">
        <v>45</v>
      </c>
      <c r="J16" s="44">
        <v>55</v>
      </c>
      <c r="K16" s="44">
        <v>0</v>
      </c>
      <c r="L16" s="45">
        <v>0</v>
      </c>
      <c r="M16" s="39">
        <f t="shared" si="1"/>
        <v>45</v>
      </c>
      <c r="N16" s="39">
        <f t="shared" si="1"/>
        <v>55</v>
      </c>
      <c r="O16" s="40">
        <f t="shared" si="2"/>
        <v>100</v>
      </c>
      <c r="P16" s="37">
        <f t="shared" si="3"/>
        <v>60.492408202770555</v>
      </c>
      <c r="Q16" s="44">
        <v>461</v>
      </c>
      <c r="R16" s="45">
        <v>558</v>
      </c>
      <c r="S16" s="39">
        <f t="shared" si="4"/>
        <v>1019</v>
      </c>
    </row>
    <row r="17" spans="1:19" ht="15.75">
      <c r="A17" s="43">
        <v>6</v>
      </c>
      <c r="B17" s="33" t="str">
        <f>'[1]9'!B14</f>
        <v>TAWANGMANGU</v>
      </c>
      <c r="C17" s="33" t="str">
        <f>'[1]9'!C14</f>
        <v>TAWANGMANGU</v>
      </c>
      <c r="D17" s="34">
        <v>4856</v>
      </c>
      <c r="E17" s="34">
        <v>785</v>
      </c>
      <c r="F17" s="44">
        <v>504</v>
      </c>
      <c r="G17" s="37">
        <f t="shared" si="0"/>
        <v>64.203821656050948</v>
      </c>
      <c r="H17" s="34">
        <v>175.29</v>
      </c>
      <c r="I17" s="34">
        <v>18</v>
      </c>
      <c r="J17" s="44">
        <v>22</v>
      </c>
      <c r="K17" s="44">
        <v>0</v>
      </c>
      <c r="L17" s="45">
        <v>0</v>
      </c>
      <c r="M17" s="39">
        <f t="shared" si="1"/>
        <v>18</v>
      </c>
      <c r="N17" s="39">
        <f t="shared" si="1"/>
        <v>22</v>
      </c>
      <c r="O17" s="40">
        <f t="shared" si="2"/>
        <v>40</v>
      </c>
      <c r="P17" s="37">
        <f t="shared" si="3"/>
        <v>22.81932797079126</v>
      </c>
      <c r="Q17" s="44">
        <v>293</v>
      </c>
      <c r="R17" s="45">
        <v>292</v>
      </c>
      <c r="S17" s="39">
        <f t="shared" si="4"/>
        <v>585</v>
      </c>
    </row>
    <row r="18" spans="1:19" ht="15.75">
      <c r="A18" s="43">
        <v>7</v>
      </c>
      <c r="B18" s="33" t="str">
        <f>'[1]9'!B15</f>
        <v>NGARGOYOSO</v>
      </c>
      <c r="C18" s="33" t="str">
        <f>'[1]9'!C15</f>
        <v>NGARGOYOSO</v>
      </c>
      <c r="D18" s="34">
        <v>3766</v>
      </c>
      <c r="E18" s="34">
        <v>146</v>
      </c>
      <c r="F18" s="44">
        <v>7221</v>
      </c>
      <c r="G18" s="37">
        <f t="shared" si="0"/>
        <v>4945.8904109589039</v>
      </c>
      <c r="H18" s="34">
        <v>136</v>
      </c>
      <c r="I18" s="34">
        <v>80</v>
      </c>
      <c r="J18" s="44">
        <v>70</v>
      </c>
      <c r="K18" s="44">
        <v>0</v>
      </c>
      <c r="L18" s="45">
        <v>0</v>
      </c>
      <c r="M18" s="39">
        <f t="shared" si="1"/>
        <v>80</v>
      </c>
      <c r="N18" s="39">
        <f t="shared" si="1"/>
        <v>70</v>
      </c>
      <c r="O18" s="40">
        <f t="shared" si="2"/>
        <v>150</v>
      </c>
      <c r="P18" s="37">
        <f t="shared" si="3"/>
        <v>110.29411764705883</v>
      </c>
      <c r="Q18" s="44">
        <v>3393</v>
      </c>
      <c r="R18" s="45">
        <v>3708</v>
      </c>
      <c r="S18" s="39">
        <f t="shared" si="4"/>
        <v>7101</v>
      </c>
    </row>
    <row r="19" spans="1:19" ht="15.75">
      <c r="A19" s="43">
        <v>8</v>
      </c>
      <c r="B19" s="33" t="str">
        <f>'[1]9'!B16</f>
        <v>KARANGPANDAN</v>
      </c>
      <c r="C19" s="33" t="str">
        <f>'[1]9'!C16</f>
        <v>KARANGPANDAN</v>
      </c>
      <c r="D19" s="34">
        <v>4466</v>
      </c>
      <c r="E19" s="34">
        <v>100</v>
      </c>
      <c r="F19" s="44">
        <v>92</v>
      </c>
      <c r="G19" s="37">
        <f t="shared" si="0"/>
        <v>92</v>
      </c>
      <c r="H19" s="34">
        <v>161.21</v>
      </c>
      <c r="I19" s="34">
        <v>56</v>
      </c>
      <c r="J19" s="44">
        <v>41</v>
      </c>
      <c r="K19" s="44">
        <v>0</v>
      </c>
      <c r="L19" s="45">
        <v>0</v>
      </c>
      <c r="M19" s="39">
        <f t="shared" si="1"/>
        <v>56</v>
      </c>
      <c r="N19" s="39">
        <f t="shared" si="1"/>
        <v>41</v>
      </c>
      <c r="O19" s="40">
        <f t="shared" si="2"/>
        <v>97</v>
      </c>
      <c r="P19" s="37">
        <f t="shared" si="3"/>
        <v>60.169964642391903</v>
      </c>
      <c r="Q19" s="44">
        <v>610</v>
      </c>
      <c r="R19" s="45">
        <v>601</v>
      </c>
      <c r="S19" s="39">
        <f t="shared" si="4"/>
        <v>1211</v>
      </c>
    </row>
    <row r="20" spans="1:19" ht="15.75">
      <c r="A20" s="43">
        <v>9</v>
      </c>
      <c r="B20" s="33" t="str">
        <f>'[1]9'!B17</f>
        <v>KARANGANYAR</v>
      </c>
      <c r="C20" s="33" t="str">
        <f>'[1]9'!C17</f>
        <v>KARANGANYAR</v>
      </c>
      <c r="D20" s="34">
        <v>8636</v>
      </c>
      <c r="E20" s="34">
        <v>467</v>
      </c>
      <c r="F20" s="44">
        <v>1451</v>
      </c>
      <c r="G20" s="37">
        <f t="shared" si="0"/>
        <v>310.70663811563168</v>
      </c>
      <c r="H20" s="34">
        <v>311.77</v>
      </c>
      <c r="I20" s="34">
        <v>129</v>
      </c>
      <c r="J20" s="44">
        <v>146</v>
      </c>
      <c r="K20" s="44">
        <v>0</v>
      </c>
      <c r="L20" s="45">
        <v>0</v>
      </c>
      <c r="M20" s="39">
        <f t="shared" si="1"/>
        <v>129</v>
      </c>
      <c r="N20" s="39">
        <f t="shared" si="1"/>
        <v>146</v>
      </c>
      <c r="O20" s="40">
        <f t="shared" si="2"/>
        <v>275</v>
      </c>
      <c r="P20" s="37">
        <f t="shared" si="3"/>
        <v>88.206049331237779</v>
      </c>
      <c r="Q20" s="44">
        <v>962</v>
      </c>
      <c r="R20" s="45">
        <v>767</v>
      </c>
      <c r="S20" s="39">
        <f t="shared" si="4"/>
        <v>1729</v>
      </c>
    </row>
    <row r="21" spans="1:19" ht="15.75">
      <c r="A21" s="43">
        <v>10</v>
      </c>
      <c r="B21" s="33" t="str">
        <f>'[1]9'!B18</f>
        <v>TASIKMADU</v>
      </c>
      <c r="C21" s="33" t="str">
        <f>'[1]9'!C18</f>
        <v>TASIKMADU</v>
      </c>
      <c r="D21" s="34">
        <v>6437</v>
      </c>
      <c r="E21" s="34">
        <v>586</v>
      </c>
      <c r="F21" s="44">
        <v>727</v>
      </c>
      <c r="G21" s="37">
        <f t="shared" si="0"/>
        <v>124.06143344709896</v>
      </c>
      <c r="H21" s="34">
        <v>232.38</v>
      </c>
      <c r="I21" s="34">
        <v>9</v>
      </c>
      <c r="J21" s="44">
        <v>4</v>
      </c>
      <c r="K21" s="44">
        <v>0</v>
      </c>
      <c r="L21" s="45">
        <v>0</v>
      </c>
      <c r="M21" s="39">
        <f t="shared" si="1"/>
        <v>9</v>
      </c>
      <c r="N21" s="39">
        <f t="shared" si="1"/>
        <v>4</v>
      </c>
      <c r="O21" s="40">
        <f t="shared" si="2"/>
        <v>13</v>
      </c>
      <c r="P21" s="37">
        <f t="shared" si="3"/>
        <v>5.59428522248042</v>
      </c>
      <c r="Q21" s="44">
        <v>364</v>
      </c>
      <c r="R21" s="45">
        <v>434</v>
      </c>
      <c r="S21" s="39">
        <f t="shared" si="4"/>
        <v>798</v>
      </c>
    </row>
    <row r="22" spans="1:19" ht="15.75">
      <c r="A22" s="43">
        <v>11</v>
      </c>
      <c r="B22" s="33" t="str">
        <f>'[1]9'!B19</f>
        <v>JATEN</v>
      </c>
      <c r="C22" s="33" t="str">
        <f>'[1]9'!C19</f>
        <v>JATEN I</v>
      </c>
      <c r="D22" s="34">
        <v>4061</v>
      </c>
      <c r="E22" s="34">
        <v>158</v>
      </c>
      <c r="F22" s="44">
        <v>518</v>
      </c>
      <c r="G22" s="37">
        <f t="shared" si="0"/>
        <v>327.84810126582278</v>
      </c>
      <c r="H22" s="34">
        <v>146.59</v>
      </c>
      <c r="I22" s="34">
        <v>11</v>
      </c>
      <c r="J22" s="44">
        <v>7</v>
      </c>
      <c r="K22" s="44">
        <v>0</v>
      </c>
      <c r="L22" s="45">
        <v>1</v>
      </c>
      <c r="M22" s="39">
        <f t="shared" si="1"/>
        <v>11</v>
      </c>
      <c r="N22" s="39">
        <f t="shared" si="1"/>
        <v>8</v>
      </c>
      <c r="O22" s="40">
        <f t="shared" si="2"/>
        <v>19</v>
      </c>
      <c r="P22" s="37">
        <f t="shared" si="3"/>
        <v>12.96132069036087</v>
      </c>
      <c r="Q22" s="44">
        <v>743</v>
      </c>
      <c r="R22" s="45">
        <v>855</v>
      </c>
      <c r="S22" s="39">
        <f t="shared" si="4"/>
        <v>1598</v>
      </c>
    </row>
    <row r="23" spans="1:19" ht="15.75">
      <c r="A23" s="43">
        <v>12</v>
      </c>
      <c r="B23" s="33">
        <f>'[1]9'!B20</f>
        <v>0</v>
      </c>
      <c r="C23" s="33" t="str">
        <f>'[1]9'!C20</f>
        <v>JATEN II</v>
      </c>
      <c r="D23" s="34">
        <v>4039</v>
      </c>
      <c r="E23" s="34">
        <v>505</v>
      </c>
      <c r="F23" s="44">
        <v>429</v>
      </c>
      <c r="G23" s="37">
        <f t="shared" si="0"/>
        <v>84.950495049504951</v>
      </c>
      <c r="H23" s="34">
        <v>145.82</v>
      </c>
      <c r="I23" s="34">
        <v>74</v>
      </c>
      <c r="J23" s="44">
        <v>71</v>
      </c>
      <c r="K23" s="44">
        <v>0</v>
      </c>
      <c r="L23" s="45">
        <v>0</v>
      </c>
      <c r="M23" s="39">
        <f t="shared" si="1"/>
        <v>74</v>
      </c>
      <c r="N23" s="39">
        <f t="shared" si="1"/>
        <v>71</v>
      </c>
      <c r="O23" s="40">
        <f t="shared" si="2"/>
        <v>145</v>
      </c>
      <c r="P23" s="37">
        <f t="shared" si="3"/>
        <v>99.437662872034011</v>
      </c>
      <c r="Q23" s="44">
        <v>401</v>
      </c>
      <c r="R23" s="45">
        <v>521</v>
      </c>
      <c r="S23" s="39">
        <f t="shared" si="4"/>
        <v>922</v>
      </c>
    </row>
    <row r="24" spans="1:19" ht="15.75">
      <c r="A24" s="43">
        <v>13</v>
      </c>
      <c r="B24" s="33" t="str">
        <f>'[1]9'!B21</f>
        <v>COLOMADU</v>
      </c>
      <c r="C24" s="33" t="str">
        <f>'[1]9'!C21</f>
        <v>COLOMADU I</v>
      </c>
      <c r="D24" s="34">
        <v>3474</v>
      </c>
      <c r="E24" s="34">
        <v>641</v>
      </c>
      <c r="F24" s="44">
        <v>599</v>
      </c>
      <c r="G24" s="37">
        <f t="shared" si="0"/>
        <v>93.447737909516377</v>
      </c>
      <c r="H24" s="34">
        <v>125.4</v>
      </c>
      <c r="I24" s="34">
        <v>16</v>
      </c>
      <c r="J24" s="44">
        <v>14</v>
      </c>
      <c r="K24" s="44">
        <v>1</v>
      </c>
      <c r="L24" s="45">
        <v>0</v>
      </c>
      <c r="M24" s="39">
        <f t="shared" si="1"/>
        <v>17</v>
      </c>
      <c r="N24" s="39">
        <f t="shared" si="1"/>
        <v>14</v>
      </c>
      <c r="O24" s="40">
        <f t="shared" si="2"/>
        <v>31</v>
      </c>
      <c r="P24" s="37">
        <f t="shared" si="3"/>
        <v>24.720893141945773</v>
      </c>
      <c r="Q24" s="44">
        <v>307</v>
      </c>
      <c r="R24" s="45">
        <v>303</v>
      </c>
      <c r="S24" s="39">
        <f t="shared" si="4"/>
        <v>610</v>
      </c>
    </row>
    <row r="25" spans="1:19" ht="15.75">
      <c r="A25" s="43">
        <v>14</v>
      </c>
      <c r="B25" s="33">
        <f>'[1]9'!B22</f>
        <v>0</v>
      </c>
      <c r="C25" s="33" t="str">
        <f>'[1]9'!C22</f>
        <v>COLOMADU II</v>
      </c>
      <c r="D25" s="34">
        <v>3272</v>
      </c>
      <c r="E25" s="34">
        <v>3</v>
      </c>
      <c r="F25" s="44">
        <v>232</v>
      </c>
      <c r="G25" s="37">
        <f t="shared" si="0"/>
        <v>7733.333333333333</v>
      </c>
      <c r="H25" s="34">
        <v>118.11</v>
      </c>
      <c r="I25" s="34">
        <v>31</v>
      </c>
      <c r="J25" s="44">
        <v>29</v>
      </c>
      <c r="K25" s="44">
        <v>0</v>
      </c>
      <c r="L25" s="45">
        <v>0</v>
      </c>
      <c r="M25" s="39">
        <f t="shared" si="1"/>
        <v>31</v>
      </c>
      <c r="N25" s="39">
        <f t="shared" si="1"/>
        <v>29</v>
      </c>
      <c r="O25" s="40">
        <f t="shared" si="2"/>
        <v>60</v>
      </c>
      <c r="P25" s="37">
        <f t="shared" si="3"/>
        <v>50.800101600203199</v>
      </c>
      <c r="Q25" s="44">
        <v>280</v>
      </c>
      <c r="R25" s="45">
        <v>339</v>
      </c>
      <c r="S25" s="39">
        <f t="shared" si="4"/>
        <v>619</v>
      </c>
    </row>
    <row r="26" spans="1:19" ht="15.75">
      <c r="A26" s="43">
        <v>15</v>
      </c>
      <c r="B26" s="33" t="str">
        <f>'[1]9'!B23</f>
        <v>GONDANGREJO</v>
      </c>
      <c r="C26" s="33" t="str">
        <f>'[1]9'!C23</f>
        <v>GONDANGREJO</v>
      </c>
      <c r="D26" s="34">
        <v>8187</v>
      </c>
      <c r="E26" s="34">
        <v>1441</v>
      </c>
      <c r="F26" s="44">
        <v>1215</v>
      </c>
      <c r="G26" s="37">
        <f t="shared" si="0"/>
        <v>84.316446911866763</v>
      </c>
      <c r="H26" s="34">
        <v>295.57</v>
      </c>
      <c r="I26" s="34">
        <v>105</v>
      </c>
      <c r="J26" s="44">
        <v>128</v>
      </c>
      <c r="K26" s="44">
        <v>0</v>
      </c>
      <c r="L26" s="45">
        <v>0</v>
      </c>
      <c r="M26" s="39">
        <f t="shared" si="1"/>
        <v>105</v>
      </c>
      <c r="N26" s="39">
        <f t="shared" si="1"/>
        <v>128</v>
      </c>
      <c r="O26" s="40">
        <f t="shared" si="2"/>
        <v>233</v>
      </c>
      <c r="P26" s="37">
        <f t="shared" si="3"/>
        <v>78.83073383631627</v>
      </c>
      <c r="Q26" s="44">
        <v>497</v>
      </c>
      <c r="R26" s="45">
        <v>660</v>
      </c>
      <c r="S26" s="39">
        <f t="shared" si="4"/>
        <v>1157</v>
      </c>
    </row>
    <row r="27" spans="1:19" ht="15.75">
      <c r="A27" s="43">
        <v>16</v>
      </c>
      <c r="B27" s="33" t="str">
        <f>'[1]9'!B24</f>
        <v>KEBAKKRAMAT</v>
      </c>
      <c r="C27" s="33" t="str">
        <f>'[1]9'!C24</f>
        <v>KEBAKKRAMAT I</v>
      </c>
      <c r="D27" s="34">
        <v>3359</v>
      </c>
      <c r="E27" s="34">
        <v>809</v>
      </c>
      <c r="F27" s="44">
        <v>906</v>
      </c>
      <c r="G27" s="37">
        <f t="shared" si="0"/>
        <v>111.99011124845488</v>
      </c>
      <c r="H27" s="34">
        <v>121.25</v>
      </c>
      <c r="I27" s="34">
        <v>74</v>
      </c>
      <c r="J27" s="44">
        <v>81</v>
      </c>
      <c r="K27" s="44">
        <v>0</v>
      </c>
      <c r="L27" s="45">
        <v>0</v>
      </c>
      <c r="M27" s="39">
        <f t="shared" si="1"/>
        <v>74</v>
      </c>
      <c r="N27" s="39">
        <f t="shared" si="1"/>
        <v>81</v>
      </c>
      <c r="O27" s="40">
        <f t="shared" si="2"/>
        <v>155</v>
      </c>
      <c r="P27" s="37">
        <f t="shared" si="3"/>
        <v>127.83505154639174</v>
      </c>
      <c r="Q27" s="44">
        <v>380</v>
      </c>
      <c r="R27" s="45">
        <v>368</v>
      </c>
      <c r="S27" s="39">
        <f t="shared" si="4"/>
        <v>748</v>
      </c>
    </row>
    <row r="28" spans="1:19" ht="15.75">
      <c r="A28" s="43">
        <v>17</v>
      </c>
      <c r="B28" s="33">
        <f>'[1]9'!B25</f>
        <v>0</v>
      </c>
      <c r="C28" s="33" t="str">
        <f>'[1]9'!C25</f>
        <v>KEBAKKRAMAT II</v>
      </c>
      <c r="D28" s="34">
        <v>3225</v>
      </c>
      <c r="E28" s="34">
        <v>421</v>
      </c>
      <c r="F28" s="44">
        <v>432</v>
      </c>
      <c r="G28" s="37">
        <f t="shared" si="0"/>
        <v>102.61282660332543</v>
      </c>
      <c r="H28" s="34">
        <v>116.42</v>
      </c>
      <c r="I28" s="34">
        <v>34</v>
      </c>
      <c r="J28" s="44">
        <v>29</v>
      </c>
      <c r="K28" s="44">
        <v>0</v>
      </c>
      <c r="L28" s="45">
        <v>0</v>
      </c>
      <c r="M28" s="39">
        <f t="shared" ref="M28:N32" si="5">I28+K28</f>
        <v>34</v>
      </c>
      <c r="N28" s="39">
        <f t="shared" si="5"/>
        <v>29</v>
      </c>
      <c r="O28" s="40">
        <f t="shared" si="2"/>
        <v>63</v>
      </c>
      <c r="P28" s="37">
        <f t="shared" si="3"/>
        <v>54.114413331042776</v>
      </c>
      <c r="Q28" s="44">
        <v>312</v>
      </c>
      <c r="R28" s="45">
        <v>337</v>
      </c>
      <c r="S28" s="39">
        <f t="shared" si="4"/>
        <v>649</v>
      </c>
    </row>
    <row r="29" spans="1:19" ht="15.75">
      <c r="A29" s="43">
        <v>18</v>
      </c>
      <c r="B29" s="33" t="str">
        <f>'[1]9'!B26</f>
        <v>MOJOGEDANG</v>
      </c>
      <c r="C29" s="33" t="str">
        <f>'[1]9'!C26</f>
        <v>MOJOGEDANG I</v>
      </c>
      <c r="D29" s="34">
        <v>3618</v>
      </c>
      <c r="E29" s="34">
        <v>1039</v>
      </c>
      <c r="F29" s="44">
        <v>1039</v>
      </c>
      <c r="G29" s="37">
        <f t="shared" si="0"/>
        <v>100</v>
      </c>
      <c r="H29" s="34">
        <v>130.61000000000001</v>
      </c>
      <c r="I29" s="34">
        <v>67</v>
      </c>
      <c r="J29" s="44">
        <v>82</v>
      </c>
      <c r="K29" s="44">
        <v>0</v>
      </c>
      <c r="L29" s="45">
        <v>0</v>
      </c>
      <c r="M29" s="39">
        <f t="shared" si="5"/>
        <v>67</v>
      </c>
      <c r="N29" s="39">
        <f t="shared" si="5"/>
        <v>82</v>
      </c>
      <c r="O29" s="40">
        <f t="shared" si="2"/>
        <v>149</v>
      </c>
      <c r="P29" s="37">
        <f t="shared" si="3"/>
        <v>114.08008575147383</v>
      </c>
      <c r="Q29" s="44">
        <v>435</v>
      </c>
      <c r="R29" s="45">
        <v>465</v>
      </c>
      <c r="S29" s="39">
        <f t="shared" si="4"/>
        <v>900</v>
      </c>
    </row>
    <row r="30" spans="1:19" ht="15.75">
      <c r="A30" s="43">
        <v>19</v>
      </c>
      <c r="B30" s="33">
        <f>'[1]9'!B27</f>
        <v>0</v>
      </c>
      <c r="C30" s="33" t="str">
        <f>'[1]9'!C27</f>
        <v>MOJOGEDANG II</v>
      </c>
      <c r="D30" s="34">
        <v>3539</v>
      </c>
      <c r="E30" s="34">
        <v>273</v>
      </c>
      <c r="F30" s="44">
        <v>686</v>
      </c>
      <c r="G30" s="37">
        <f t="shared" si="0"/>
        <v>251.28205128205127</v>
      </c>
      <c r="H30" s="34">
        <v>127.76</v>
      </c>
      <c r="I30" s="34">
        <v>37</v>
      </c>
      <c r="J30" s="44">
        <v>29</v>
      </c>
      <c r="K30" s="44">
        <v>0</v>
      </c>
      <c r="L30" s="45">
        <v>1</v>
      </c>
      <c r="M30" s="39">
        <f t="shared" si="5"/>
        <v>37</v>
      </c>
      <c r="N30" s="39">
        <f t="shared" si="5"/>
        <v>30</v>
      </c>
      <c r="O30" s="40">
        <f t="shared" si="2"/>
        <v>67</v>
      </c>
      <c r="P30" s="37">
        <f t="shared" si="3"/>
        <v>52.442078897933619</v>
      </c>
      <c r="Q30" s="44">
        <v>445</v>
      </c>
      <c r="R30" s="45">
        <v>468</v>
      </c>
      <c r="S30" s="39">
        <f t="shared" si="4"/>
        <v>913</v>
      </c>
    </row>
    <row r="31" spans="1:19" ht="15.75">
      <c r="A31" s="43">
        <v>20</v>
      </c>
      <c r="B31" s="33" t="str">
        <f>'[1]9'!B28</f>
        <v>KERJO</v>
      </c>
      <c r="C31" s="33" t="str">
        <f>'[1]9'!C28</f>
        <v>KERJO</v>
      </c>
      <c r="D31" s="34">
        <v>3883</v>
      </c>
      <c r="E31" s="34">
        <v>129</v>
      </c>
      <c r="F31" s="44">
        <v>119</v>
      </c>
      <c r="G31" s="37">
        <f t="shared" si="0"/>
        <v>92.248062015503876</v>
      </c>
      <c r="H31" s="34">
        <v>140.19</v>
      </c>
      <c r="I31" s="34">
        <v>53</v>
      </c>
      <c r="J31" s="44">
        <v>23</v>
      </c>
      <c r="K31" s="44">
        <v>1</v>
      </c>
      <c r="L31" s="45">
        <v>5</v>
      </c>
      <c r="M31" s="39">
        <f t="shared" si="5"/>
        <v>54</v>
      </c>
      <c r="N31" s="39">
        <f t="shared" si="5"/>
        <v>28</v>
      </c>
      <c r="O31" s="40">
        <f t="shared" si="2"/>
        <v>82</v>
      </c>
      <c r="P31" s="37">
        <f t="shared" si="3"/>
        <v>58.492046508310146</v>
      </c>
      <c r="Q31" s="34">
        <v>354</v>
      </c>
      <c r="R31" s="45">
        <v>341</v>
      </c>
      <c r="S31" s="39">
        <f t="shared" si="4"/>
        <v>695</v>
      </c>
    </row>
    <row r="32" spans="1:19" ht="15.75">
      <c r="A32" s="43">
        <v>21</v>
      </c>
      <c r="B32" s="33" t="str">
        <f>'[1]9'!B29</f>
        <v>JENAWI</v>
      </c>
      <c r="C32" s="33" t="str">
        <f>'[1]9'!C29</f>
        <v>JENAWI</v>
      </c>
      <c r="D32" s="34">
        <v>2820</v>
      </c>
      <c r="E32" s="34">
        <v>606</v>
      </c>
      <c r="F32" s="44">
        <v>530</v>
      </c>
      <c r="G32" s="37">
        <f t="shared" si="0"/>
        <v>87.458745874587464</v>
      </c>
      <c r="H32" s="34">
        <v>101.81</v>
      </c>
      <c r="I32" s="34">
        <v>43</v>
      </c>
      <c r="J32" s="44">
        <v>35</v>
      </c>
      <c r="K32" s="44">
        <v>0</v>
      </c>
      <c r="L32" s="45">
        <v>0</v>
      </c>
      <c r="M32" s="39">
        <f t="shared" si="5"/>
        <v>43</v>
      </c>
      <c r="N32" s="39">
        <f t="shared" si="5"/>
        <v>35</v>
      </c>
      <c r="O32" s="40">
        <f t="shared" si="2"/>
        <v>78</v>
      </c>
      <c r="P32" s="37">
        <f t="shared" si="3"/>
        <v>76.613299282978105</v>
      </c>
      <c r="Q32" s="34">
        <v>264</v>
      </c>
      <c r="R32" s="45">
        <v>268</v>
      </c>
      <c r="S32" s="39">
        <f t="shared" si="4"/>
        <v>532</v>
      </c>
    </row>
    <row r="33" spans="1:19">
      <c r="A33" s="46"/>
      <c r="B33" s="46"/>
      <c r="C33" s="46"/>
      <c r="D33" s="39"/>
      <c r="E33" s="39"/>
      <c r="F33" s="39"/>
      <c r="G33" s="37"/>
      <c r="H33" s="39"/>
      <c r="I33" s="39"/>
      <c r="J33" s="39"/>
      <c r="K33" s="39"/>
      <c r="L33" s="39"/>
      <c r="M33" s="39"/>
      <c r="N33" s="39"/>
      <c r="O33" s="39"/>
      <c r="P33" s="37"/>
      <c r="Q33" s="39"/>
      <c r="R33" s="39"/>
      <c r="S33" s="39"/>
    </row>
    <row r="34" spans="1:19">
      <c r="A34" s="46"/>
      <c r="B34" s="46"/>
      <c r="C34" s="46"/>
      <c r="D34" s="39"/>
      <c r="E34" s="39"/>
      <c r="F34" s="39"/>
      <c r="G34" s="37"/>
      <c r="H34" s="39"/>
      <c r="I34" s="39"/>
      <c r="J34" s="39"/>
      <c r="K34" s="39"/>
      <c r="L34" s="39"/>
      <c r="M34" s="39"/>
      <c r="N34" s="39"/>
      <c r="O34" s="39"/>
      <c r="P34" s="37"/>
      <c r="Q34" s="39"/>
      <c r="R34" s="39"/>
      <c r="S34" s="39"/>
    </row>
    <row r="35" spans="1:19">
      <c r="A35" s="46"/>
      <c r="B35" s="46"/>
      <c r="C35" s="46"/>
      <c r="D35" s="39"/>
      <c r="E35" s="39"/>
      <c r="F35" s="39"/>
      <c r="G35" s="37"/>
      <c r="H35" s="39"/>
      <c r="I35" s="39"/>
      <c r="J35" s="39"/>
      <c r="K35" s="39"/>
      <c r="L35" s="39"/>
      <c r="M35" s="39"/>
      <c r="N35" s="39"/>
      <c r="O35" s="39"/>
      <c r="P35" s="37"/>
      <c r="Q35" s="39"/>
      <c r="R35" s="39"/>
      <c r="S35" s="39"/>
    </row>
    <row r="36" spans="1:19" ht="15.75">
      <c r="A36" s="47" t="s">
        <v>20</v>
      </c>
      <c r="B36" s="48"/>
      <c r="C36" s="49"/>
      <c r="D36" s="50">
        <f t="shared" ref="D36:F36" si="6">SUM(D12:D35)</f>
        <v>93577</v>
      </c>
      <c r="E36" s="50">
        <f t="shared" si="6"/>
        <v>11878</v>
      </c>
      <c r="F36" s="50">
        <f t="shared" si="6"/>
        <v>20944</v>
      </c>
      <c r="G36" s="51">
        <f>F36/E36*100</f>
        <v>176.32598080484928</v>
      </c>
      <c r="H36" s="50">
        <f>SUM(H12:H32)</f>
        <v>3378.2000000000007</v>
      </c>
      <c r="I36" s="50">
        <f t="shared" ref="I36:O36" si="7">SUM(I12:I35)</f>
        <v>1069</v>
      </c>
      <c r="J36" s="50">
        <f t="shared" si="7"/>
        <v>1062</v>
      </c>
      <c r="K36" s="50">
        <f t="shared" si="7"/>
        <v>7</v>
      </c>
      <c r="L36" s="50">
        <f t="shared" si="7"/>
        <v>12</v>
      </c>
      <c r="M36" s="50">
        <f t="shared" si="7"/>
        <v>1076</v>
      </c>
      <c r="N36" s="50">
        <f t="shared" si="7"/>
        <v>1074</v>
      </c>
      <c r="O36" s="50">
        <f t="shared" si="7"/>
        <v>2150</v>
      </c>
      <c r="P36" s="51">
        <f>O36/H36*100</f>
        <v>63.643360369427491</v>
      </c>
      <c r="Q36" s="50">
        <f t="shared" ref="Q36:S36" si="8">SUM(Q12:Q35)</f>
        <v>12406</v>
      </c>
      <c r="R36" s="50">
        <f t="shared" si="8"/>
        <v>13233</v>
      </c>
      <c r="S36" s="52">
        <f t="shared" si="8"/>
        <v>25639</v>
      </c>
    </row>
    <row r="37" spans="1:19" ht="15.75">
      <c r="A37" s="53" t="s">
        <v>21</v>
      </c>
      <c r="B37" s="54"/>
      <c r="C37" s="54"/>
      <c r="D37" s="50"/>
      <c r="E37" s="55"/>
      <c r="F37" s="55"/>
      <c r="G37" s="56"/>
      <c r="H37" s="55"/>
      <c r="I37" s="55"/>
      <c r="J37" s="55"/>
      <c r="K37" s="55"/>
      <c r="L37" s="55"/>
      <c r="M37" s="55"/>
      <c r="N37" s="55"/>
      <c r="O37" s="55"/>
      <c r="P37" s="57"/>
      <c r="Q37" s="55"/>
      <c r="R37" s="55"/>
      <c r="S37" s="55"/>
    </row>
    <row r="38" spans="1:19" ht="15.75">
      <c r="A38" s="53" t="s">
        <v>22</v>
      </c>
      <c r="B38" s="54"/>
      <c r="C38" s="54"/>
      <c r="D38" s="54"/>
      <c r="E38" s="54"/>
      <c r="F38" s="58"/>
      <c r="G38" s="50">
        <f>COUNTIF(G12:G35,"&gt;=60")</f>
        <v>19</v>
      </c>
      <c r="H38" s="59"/>
      <c r="I38" s="59"/>
      <c r="J38" s="59"/>
      <c r="K38" s="59"/>
      <c r="L38" s="59"/>
      <c r="M38" s="59"/>
      <c r="N38" s="59"/>
      <c r="O38" s="59"/>
      <c r="P38" s="60"/>
      <c r="Q38" s="59"/>
      <c r="R38" s="59"/>
      <c r="S38" s="59"/>
    </row>
    <row r="39" spans="1:19" ht="16.5" thickBot="1">
      <c r="A39" s="61" t="s">
        <v>23</v>
      </c>
      <c r="B39" s="62"/>
      <c r="C39" s="62"/>
      <c r="D39" s="62"/>
      <c r="E39" s="62"/>
      <c r="F39" s="63"/>
      <c r="G39" s="64">
        <f>G38/COUNT(G12:G35)</f>
        <v>0.95</v>
      </c>
      <c r="H39" s="65"/>
      <c r="I39" s="65"/>
      <c r="J39" s="65"/>
      <c r="K39" s="65"/>
      <c r="L39" s="65"/>
      <c r="M39" s="65"/>
      <c r="N39" s="65"/>
      <c r="O39" s="65"/>
      <c r="P39" s="66"/>
      <c r="Q39" s="65"/>
      <c r="R39" s="65"/>
      <c r="S39" s="67"/>
    </row>
    <row r="40" spans="1:19">
      <c r="A40" s="2"/>
      <c r="B40" s="68"/>
      <c r="C40" s="68"/>
      <c r="D40" s="68"/>
      <c r="E40" s="69"/>
      <c r="F40" s="69"/>
      <c r="G40" s="69"/>
      <c r="H40" s="68"/>
      <c r="I40" s="68"/>
      <c r="J40" s="69"/>
      <c r="K40" s="2"/>
      <c r="L40" s="69"/>
      <c r="M40" s="69"/>
      <c r="N40" s="69"/>
      <c r="O40" s="69"/>
      <c r="P40" s="69"/>
      <c r="Q40" s="69"/>
      <c r="R40" s="69"/>
      <c r="S40" s="69"/>
    </row>
  </sheetData>
  <mergeCells count="16">
    <mergeCell ref="F8:F10"/>
    <mergeCell ref="G8:G10"/>
    <mergeCell ref="I8:J9"/>
    <mergeCell ref="K8:L9"/>
    <mergeCell ref="M8:O9"/>
    <mergeCell ref="P8:P10"/>
    <mergeCell ref="A3:S3"/>
    <mergeCell ref="A7:A10"/>
    <mergeCell ref="B7:B10"/>
    <mergeCell ref="C7:C10"/>
    <mergeCell ref="D7:D10"/>
    <mergeCell ref="E7:G7"/>
    <mergeCell ref="H7:H10"/>
    <mergeCell ref="I7:P7"/>
    <mergeCell ref="Q7:S9"/>
    <mergeCell ref="E8:E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2023-05-08T02:58:34Z</dcterms:modified>
</cp:coreProperties>
</file>