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"/>
    </mc:Choice>
  </mc:AlternateContent>
  <xr:revisionPtr revIDLastSave="0" documentId="8_{06933C85-968A-406A-A3DB-01937B8ACDFB}" xr6:coauthVersionLast="43" xr6:coauthVersionMax="43" xr10:uidLastSave="{00000000-0000-0000-0000-000000000000}"/>
  <bookViews>
    <workbookView xWindow="-120" yWindow="-120" windowWidth="20730" windowHeight="11160" xr2:uid="{2B648F84-2B9F-4F61-9BEE-CB683F740E54}"/>
  </bookViews>
  <sheets>
    <sheet name="Rekapitulasi 1" sheetId="1" r:id="rId1"/>
    <sheet name="Penambahan 2" sheetId="2" r:id="rId2"/>
    <sheet name="Pengurangan 2" sheetId="3" r:id="rId3"/>
  </sheets>
  <externalReferences>
    <externalReference r:id="rId4"/>
  </externalReferences>
  <definedNames>
    <definedName name="_xlnm.Print_Area" localSheetId="1">'Penambahan 2'!$A$1:$Q$76</definedName>
    <definedName name="_xlnm.Print_Area" localSheetId="2">'Pengurangan 2'!$A$1:$Q$76</definedName>
    <definedName name="_xlnm.Print_Area" localSheetId="0">'Rekapitulasi 1'!$A$1:$J$76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1" l="1"/>
  <c r="O75" i="3"/>
  <c r="I75" i="3"/>
  <c r="C75" i="3"/>
  <c r="O74" i="3"/>
  <c r="I74" i="3"/>
  <c r="C74" i="3"/>
  <c r="Q67" i="3"/>
  <c r="P67" i="3"/>
  <c r="Q66" i="3"/>
  <c r="P66" i="3"/>
  <c r="Q65" i="3"/>
  <c r="P65" i="3"/>
  <c r="P63" i="3" s="1"/>
  <c r="Q64" i="3"/>
  <c r="Q63" i="3" s="1"/>
  <c r="P64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N61" i="3"/>
  <c r="J61" i="3"/>
  <c r="H61" i="3"/>
  <c r="E61" i="3"/>
  <c r="C61" i="3"/>
  <c r="Q60" i="3"/>
  <c r="P60" i="3"/>
  <c r="P61" i="3" s="1"/>
  <c r="P51" i="3" s="1"/>
  <c r="P58" i="3"/>
  <c r="N58" i="3"/>
  <c r="N51" i="3" s="1"/>
  <c r="J58" i="3"/>
  <c r="J51" i="3" s="1"/>
  <c r="H58" i="3"/>
  <c r="H51" i="3" s="1"/>
  <c r="E58" i="3"/>
  <c r="E51" i="3" s="1"/>
  <c r="C58" i="3"/>
  <c r="C51" i="3" s="1"/>
  <c r="Q57" i="3"/>
  <c r="P57" i="3"/>
  <c r="Q55" i="3"/>
  <c r="P55" i="3"/>
  <c r="Q53" i="3"/>
  <c r="P53" i="3"/>
  <c r="Q51" i="3"/>
  <c r="M48" i="3"/>
  <c r="E48" i="3"/>
  <c r="Q47" i="3"/>
  <c r="P47" i="3"/>
  <c r="Q46" i="3"/>
  <c r="P46" i="3"/>
  <c r="Q45" i="3"/>
  <c r="P45" i="3"/>
  <c r="Q44" i="3"/>
  <c r="P44" i="3"/>
  <c r="Q43" i="3"/>
  <c r="P43" i="3"/>
  <c r="Q42" i="3"/>
  <c r="P42" i="3"/>
  <c r="Q41" i="3"/>
  <c r="P41" i="3"/>
  <c r="Q40" i="3"/>
  <c r="Q39" i="3" s="1"/>
  <c r="P40" i="3"/>
  <c r="P39" i="3" s="1"/>
  <c r="O39" i="3"/>
  <c r="N39" i="3"/>
  <c r="N48" i="3" s="1"/>
  <c r="N49" i="3" s="1"/>
  <c r="M39" i="3"/>
  <c r="L39" i="3"/>
  <c r="K39" i="3"/>
  <c r="J39" i="3"/>
  <c r="I39" i="3"/>
  <c r="H39" i="3"/>
  <c r="G39" i="3"/>
  <c r="F39" i="3"/>
  <c r="F48" i="3" s="1"/>
  <c r="E39" i="3"/>
  <c r="D39" i="3"/>
  <c r="C39" i="3"/>
  <c r="Q38" i="3"/>
  <c r="P38" i="3"/>
  <c r="Q37" i="3"/>
  <c r="P37" i="3"/>
  <c r="Q36" i="3"/>
  <c r="P36" i="3"/>
  <c r="Q35" i="3"/>
  <c r="Q34" i="3" s="1"/>
  <c r="P35" i="3"/>
  <c r="P34" i="3" s="1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Q33" i="3"/>
  <c r="P33" i="3"/>
  <c r="Q32" i="3"/>
  <c r="P32" i="3"/>
  <c r="Q31" i="3"/>
  <c r="P31" i="3"/>
  <c r="Q30" i="3"/>
  <c r="Q29" i="3" s="1"/>
  <c r="P30" i="3"/>
  <c r="P29" i="3" s="1"/>
  <c r="O29" i="3"/>
  <c r="N29" i="3"/>
  <c r="M29" i="3"/>
  <c r="L29" i="3"/>
  <c r="L48" i="3" s="1"/>
  <c r="K29" i="3"/>
  <c r="K48" i="3" s="1"/>
  <c r="J29" i="3"/>
  <c r="I29" i="3"/>
  <c r="H29" i="3"/>
  <c r="G29" i="3"/>
  <c r="F29" i="3"/>
  <c r="E29" i="3"/>
  <c r="D29" i="3"/>
  <c r="D48" i="3" s="1"/>
  <c r="C29" i="3"/>
  <c r="C48" i="3" s="1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Q9" i="3" s="1"/>
  <c r="P12" i="3"/>
  <c r="Q11" i="3"/>
  <c r="P11" i="3"/>
  <c r="Q10" i="3"/>
  <c r="P10" i="3"/>
  <c r="P9" i="3"/>
  <c r="O9" i="3"/>
  <c r="O48" i="3" s="1"/>
  <c r="N9" i="3"/>
  <c r="M9" i="3"/>
  <c r="L9" i="3"/>
  <c r="K9" i="3"/>
  <c r="J9" i="3"/>
  <c r="J48" i="3" s="1"/>
  <c r="J49" i="3" s="1"/>
  <c r="I9" i="3"/>
  <c r="I48" i="3" s="1"/>
  <c r="H9" i="3"/>
  <c r="H48" i="3" s="1"/>
  <c r="H49" i="3" s="1"/>
  <c r="G9" i="3"/>
  <c r="G48" i="3" s="1"/>
  <c r="F9" i="3"/>
  <c r="E9" i="3"/>
  <c r="D9" i="3"/>
  <c r="C9" i="3"/>
  <c r="Q8" i="3"/>
  <c r="P8" i="3"/>
  <c r="G4" i="3"/>
  <c r="B3" i="3"/>
  <c r="A2" i="3"/>
  <c r="A1" i="3"/>
  <c r="O75" i="2"/>
  <c r="I75" i="2"/>
  <c r="C75" i="2"/>
  <c r="O74" i="2"/>
  <c r="I74" i="2"/>
  <c r="C74" i="2"/>
  <c r="Q67" i="2"/>
  <c r="P67" i="2"/>
  <c r="Q66" i="2"/>
  <c r="Q63" i="2" s="1"/>
  <c r="P66" i="2"/>
  <c r="Q65" i="2"/>
  <c r="P65" i="2"/>
  <c r="Q64" i="2"/>
  <c r="P64" i="2"/>
  <c r="P63" i="2" s="1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P61" i="2"/>
  <c r="N61" i="2"/>
  <c r="K61" i="2"/>
  <c r="I61" i="2"/>
  <c r="E61" i="2"/>
  <c r="C61" i="2"/>
  <c r="Q60" i="2"/>
  <c r="P60" i="2"/>
  <c r="P58" i="2"/>
  <c r="N58" i="2"/>
  <c r="K58" i="2"/>
  <c r="K51" i="2" s="1"/>
  <c r="I58" i="2"/>
  <c r="I51" i="2" s="1"/>
  <c r="E58" i="2"/>
  <c r="C58" i="2"/>
  <c r="Q57" i="2"/>
  <c r="P57" i="2"/>
  <c r="Q55" i="2"/>
  <c r="P55" i="2"/>
  <c r="Q53" i="2"/>
  <c r="P53" i="2"/>
  <c r="P51" i="2" s="1"/>
  <c r="N51" i="2"/>
  <c r="E51" i="2"/>
  <c r="C51" i="2"/>
  <c r="I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Q39" i="2" s="1"/>
  <c r="P40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Q38" i="2"/>
  <c r="P38" i="2"/>
  <c r="Q37" i="2"/>
  <c r="P37" i="2"/>
  <c r="Q36" i="2"/>
  <c r="P36" i="2"/>
  <c r="Q35" i="2"/>
  <c r="Q34" i="2" s="1"/>
  <c r="P35" i="2"/>
  <c r="P34" i="2" s="1"/>
  <c r="O34" i="2"/>
  <c r="O48" i="2" s="1"/>
  <c r="N34" i="2"/>
  <c r="M34" i="2"/>
  <c r="L34" i="2"/>
  <c r="K34" i="2"/>
  <c r="J34" i="2"/>
  <c r="I34" i="2"/>
  <c r="H34" i="2"/>
  <c r="G34" i="2"/>
  <c r="G48" i="2" s="1"/>
  <c r="F34" i="2"/>
  <c r="E34" i="2"/>
  <c r="D34" i="2"/>
  <c r="C34" i="2"/>
  <c r="Q33" i="2"/>
  <c r="P33" i="2"/>
  <c r="Q32" i="2"/>
  <c r="P32" i="2"/>
  <c r="Q31" i="2"/>
  <c r="P31" i="2"/>
  <c r="Q30" i="2"/>
  <c r="Q29" i="2" s="1"/>
  <c r="P30" i="2"/>
  <c r="P29" i="2" s="1"/>
  <c r="O29" i="2"/>
  <c r="N29" i="2"/>
  <c r="N48" i="2" s="1"/>
  <c r="N49" i="2" s="1"/>
  <c r="M29" i="2"/>
  <c r="L29" i="2"/>
  <c r="K29" i="2"/>
  <c r="J29" i="2"/>
  <c r="I29" i="2"/>
  <c r="H29" i="2"/>
  <c r="G29" i="2"/>
  <c r="F29" i="2"/>
  <c r="F48" i="2" s="1"/>
  <c r="E29" i="2"/>
  <c r="D29" i="2"/>
  <c r="C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M15" i="2"/>
  <c r="P15" i="2" s="1"/>
  <c r="Q14" i="2"/>
  <c r="P14" i="2"/>
  <c r="M14" i="2"/>
  <c r="Q13" i="2"/>
  <c r="P13" i="2"/>
  <c r="Q12" i="2"/>
  <c r="P12" i="2"/>
  <c r="Q11" i="2"/>
  <c r="P11" i="2"/>
  <c r="Q10" i="2"/>
  <c r="Q9" i="2" s="1"/>
  <c r="Q48" i="2" s="1"/>
  <c r="P10" i="2"/>
  <c r="O9" i="2"/>
  <c r="N9" i="2"/>
  <c r="M9" i="2"/>
  <c r="M48" i="2" s="1"/>
  <c r="L9" i="2"/>
  <c r="L48" i="2" s="1"/>
  <c r="K9" i="2"/>
  <c r="K48" i="2" s="1"/>
  <c r="K49" i="2" s="1"/>
  <c r="J9" i="2"/>
  <c r="J48" i="2" s="1"/>
  <c r="I9" i="2"/>
  <c r="H9" i="2"/>
  <c r="H48" i="2" s="1"/>
  <c r="G9" i="2"/>
  <c r="F9" i="2"/>
  <c r="E9" i="2"/>
  <c r="E48" i="2" s="1"/>
  <c r="E49" i="2" s="1"/>
  <c r="D9" i="2"/>
  <c r="D48" i="2" s="1"/>
  <c r="C9" i="2"/>
  <c r="C48" i="2" s="1"/>
  <c r="C49" i="2" s="1"/>
  <c r="Q8" i="2"/>
  <c r="P8" i="2"/>
  <c r="G4" i="2"/>
  <c r="B3" i="2"/>
  <c r="A2" i="2"/>
  <c r="A1" i="2"/>
  <c r="I75" i="1"/>
  <c r="F75" i="1"/>
  <c r="C75" i="1"/>
  <c r="I74" i="1"/>
  <c r="F74" i="1"/>
  <c r="C74" i="1"/>
  <c r="H67" i="1"/>
  <c r="G67" i="1"/>
  <c r="I67" i="1" s="1"/>
  <c r="F67" i="1"/>
  <c r="E67" i="1"/>
  <c r="D67" i="1"/>
  <c r="J67" i="1" s="1"/>
  <c r="C67" i="1"/>
  <c r="H66" i="1"/>
  <c r="G66" i="1"/>
  <c r="I66" i="1" s="1"/>
  <c r="F66" i="1"/>
  <c r="E66" i="1"/>
  <c r="D66" i="1"/>
  <c r="J66" i="1" s="1"/>
  <c r="C66" i="1"/>
  <c r="H65" i="1"/>
  <c r="G65" i="1"/>
  <c r="I65" i="1" s="1"/>
  <c r="F65" i="1"/>
  <c r="E65" i="1"/>
  <c r="D65" i="1"/>
  <c r="J65" i="1" s="1"/>
  <c r="C65" i="1"/>
  <c r="H64" i="1"/>
  <c r="H63" i="1" s="1"/>
  <c r="G64" i="1"/>
  <c r="I64" i="1" s="1"/>
  <c r="F64" i="1"/>
  <c r="E64" i="1"/>
  <c r="D64" i="1"/>
  <c r="J64" i="1" s="1"/>
  <c r="C64" i="1"/>
  <c r="G63" i="1"/>
  <c r="F63" i="1"/>
  <c r="E63" i="1"/>
  <c r="D63" i="1"/>
  <c r="C63" i="1"/>
  <c r="E61" i="1"/>
  <c r="H60" i="1"/>
  <c r="G60" i="1"/>
  <c r="G61" i="1" s="1"/>
  <c r="F60" i="1"/>
  <c r="E60" i="1"/>
  <c r="D60" i="1"/>
  <c r="J60" i="1" s="1"/>
  <c r="C60" i="1"/>
  <c r="C61" i="1" s="1"/>
  <c r="E58" i="1"/>
  <c r="H57" i="1"/>
  <c r="G57" i="1"/>
  <c r="G58" i="1" s="1"/>
  <c r="F57" i="1"/>
  <c r="E57" i="1"/>
  <c r="D57" i="1"/>
  <c r="J57" i="1" s="1"/>
  <c r="C57" i="1"/>
  <c r="I57" i="1" s="1"/>
  <c r="H55" i="1"/>
  <c r="G55" i="1"/>
  <c r="F55" i="1"/>
  <c r="E55" i="1"/>
  <c r="D55" i="1"/>
  <c r="J55" i="1" s="1"/>
  <c r="C55" i="1"/>
  <c r="I55" i="1" s="1"/>
  <c r="H53" i="1"/>
  <c r="G53" i="1"/>
  <c r="F53" i="1"/>
  <c r="E53" i="1"/>
  <c r="D53" i="1"/>
  <c r="J53" i="1" s="1"/>
  <c r="C53" i="1"/>
  <c r="I53" i="1" s="1"/>
  <c r="E51" i="1"/>
  <c r="H47" i="1"/>
  <c r="G47" i="1"/>
  <c r="F47" i="1"/>
  <c r="E47" i="1"/>
  <c r="D47" i="1"/>
  <c r="J47" i="1" s="1"/>
  <c r="C47" i="1"/>
  <c r="I47" i="1" s="1"/>
  <c r="H46" i="1"/>
  <c r="G46" i="1"/>
  <c r="F46" i="1"/>
  <c r="E46" i="1"/>
  <c r="D46" i="1"/>
  <c r="J46" i="1" s="1"/>
  <c r="C46" i="1"/>
  <c r="I46" i="1" s="1"/>
  <c r="H45" i="1"/>
  <c r="G45" i="1"/>
  <c r="F45" i="1"/>
  <c r="E45" i="1"/>
  <c r="D45" i="1"/>
  <c r="J45" i="1" s="1"/>
  <c r="C45" i="1"/>
  <c r="I45" i="1" s="1"/>
  <c r="H44" i="1"/>
  <c r="G44" i="1"/>
  <c r="F44" i="1"/>
  <c r="E44" i="1"/>
  <c r="D44" i="1"/>
  <c r="J44" i="1" s="1"/>
  <c r="C44" i="1"/>
  <c r="I44" i="1" s="1"/>
  <c r="H43" i="1"/>
  <c r="G43" i="1"/>
  <c r="F43" i="1"/>
  <c r="E43" i="1"/>
  <c r="D43" i="1"/>
  <c r="J43" i="1" s="1"/>
  <c r="C43" i="1"/>
  <c r="I43" i="1" s="1"/>
  <c r="H42" i="1"/>
  <c r="G42" i="1"/>
  <c r="F42" i="1"/>
  <c r="E42" i="1"/>
  <c r="D42" i="1"/>
  <c r="J42" i="1" s="1"/>
  <c r="C42" i="1"/>
  <c r="I42" i="1" s="1"/>
  <c r="H41" i="1"/>
  <c r="G41" i="1"/>
  <c r="F41" i="1"/>
  <c r="E41" i="1"/>
  <c r="D41" i="1"/>
  <c r="J41" i="1" s="1"/>
  <c r="C41" i="1"/>
  <c r="I41" i="1" s="1"/>
  <c r="H40" i="1"/>
  <c r="G40" i="1"/>
  <c r="F40" i="1"/>
  <c r="E40" i="1"/>
  <c r="D40" i="1"/>
  <c r="J40" i="1" s="1"/>
  <c r="C40" i="1"/>
  <c r="I40" i="1" s="1"/>
  <c r="H39" i="1"/>
  <c r="G39" i="1"/>
  <c r="F39" i="1"/>
  <c r="E39" i="1"/>
  <c r="D39" i="1"/>
  <c r="C39" i="1"/>
  <c r="H38" i="1"/>
  <c r="G38" i="1"/>
  <c r="F38" i="1"/>
  <c r="E38" i="1"/>
  <c r="D38" i="1"/>
  <c r="J38" i="1" s="1"/>
  <c r="C38" i="1"/>
  <c r="I38" i="1" s="1"/>
  <c r="H37" i="1"/>
  <c r="H34" i="1" s="1"/>
  <c r="G37" i="1"/>
  <c r="F37" i="1"/>
  <c r="E37" i="1"/>
  <c r="D37" i="1"/>
  <c r="J37" i="1" s="1"/>
  <c r="C37" i="1"/>
  <c r="I37" i="1" s="1"/>
  <c r="H36" i="1"/>
  <c r="G36" i="1"/>
  <c r="F36" i="1"/>
  <c r="E36" i="1"/>
  <c r="D36" i="1"/>
  <c r="J36" i="1" s="1"/>
  <c r="C36" i="1"/>
  <c r="I36" i="1" s="1"/>
  <c r="H35" i="1"/>
  <c r="G35" i="1"/>
  <c r="F35" i="1"/>
  <c r="E35" i="1"/>
  <c r="D35" i="1"/>
  <c r="J35" i="1" s="1"/>
  <c r="J34" i="1" s="1"/>
  <c r="C35" i="1"/>
  <c r="I35" i="1" s="1"/>
  <c r="I34" i="1" s="1"/>
  <c r="G34" i="1"/>
  <c r="F34" i="1"/>
  <c r="E34" i="1"/>
  <c r="D34" i="1"/>
  <c r="C34" i="1"/>
  <c r="H33" i="1"/>
  <c r="G33" i="1"/>
  <c r="F33" i="1"/>
  <c r="E33" i="1"/>
  <c r="D33" i="1"/>
  <c r="J33" i="1" s="1"/>
  <c r="C33" i="1"/>
  <c r="I33" i="1" s="1"/>
  <c r="H32" i="1"/>
  <c r="G32" i="1"/>
  <c r="F32" i="1"/>
  <c r="E32" i="1"/>
  <c r="D32" i="1"/>
  <c r="J32" i="1" s="1"/>
  <c r="C32" i="1"/>
  <c r="I32" i="1" s="1"/>
  <c r="H31" i="1"/>
  <c r="G31" i="1"/>
  <c r="F31" i="1"/>
  <c r="E31" i="1"/>
  <c r="D31" i="1"/>
  <c r="J31" i="1" s="1"/>
  <c r="C31" i="1"/>
  <c r="I31" i="1" s="1"/>
  <c r="H30" i="1"/>
  <c r="H29" i="1" s="1"/>
  <c r="G30" i="1"/>
  <c r="F30" i="1"/>
  <c r="E30" i="1"/>
  <c r="D30" i="1"/>
  <c r="J30" i="1" s="1"/>
  <c r="J29" i="1" s="1"/>
  <c r="C30" i="1"/>
  <c r="I30" i="1" s="1"/>
  <c r="G29" i="1"/>
  <c r="F29" i="1"/>
  <c r="E29" i="1"/>
  <c r="D29" i="1"/>
  <c r="H28" i="1"/>
  <c r="G28" i="1"/>
  <c r="F28" i="1"/>
  <c r="E28" i="1"/>
  <c r="D28" i="1"/>
  <c r="J28" i="1" s="1"/>
  <c r="C28" i="1"/>
  <c r="I28" i="1" s="1"/>
  <c r="H27" i="1"/>
  <c r="G27" i="1"/>
  <c r="F27" i="1"/>
  <c r="E27" i="1"/>
  <c r="D27" i="1"/>
  <c r="J27" i="1" s="1"/>
  <c r="C27" i="1"/>
  <c r="I27" i="1" s="1"/>
  <c r="H26" i="1"/>
  <c r="G26" i="1"/>
  <c r="F26" i="1"/>
  <c r="E26" i="1"/>
  <c r="D26" i="1"/>
  <c r="J26" i="1" s="1"/>
  <c r="C26" i="1"/>
  <c r="I26" i="1" s="1"/>
  <c r="H25" i="1"/>
  <c r="G25" i="1"/>
  <c r="F25" i="1"/>
  <c r="E25" i="1"/>
  <c r="D25" i="1"/>
  <c r="J25" i="1" s="1"/>
  <c r="C25" i="1"/>
  <c r="I25" i="1" s="1"/>
  <c r="H24" i="1"/>
  <c r="G24" i="1"/>
  <c r="F24" i="1"/>
  <c r="E24" i="1"/>
  <c r="D24" i="1"/>
  <c r="J24" i="1" s="1"/>
  <c r="C24" i="1"/>
  <c r="I24" i="1" s="1"/>
  <c r="H23" i="1"/>
  <c r="G23" i="1"/>
  <c r="F23" i="1"/>
  <c r="E23" i="1"/>
  <c r="D23" i="1"/>
  <c r="J23" i="1" s="1"/>
  <c r="C23" i="1"/>
  <c r="I23" i="1" s="1"/>
  <c r="H22" i="1"/>
  <c r="G22" i="1"/>
  <c r="F22" i="1"/>
  <c r="E22" i="1"/>
  <c r="D22" i="1"/>
  <c r="J22" i="1" s="1"/>
  <c r="C22" i="1"/>
  <c r="I22" i="1" s="1"/>
  <c r="H21" i="1"/>
  <c r="G21" i="1"/>
  <c r="F21" i="1"/>
  <c r="E21" i="1"/>
  <c r="D21" i="1"/>
  <c r="J21" i="1" s="1"/>
  <c r="C21" i="1"/>
  <c r="I21" i="1" s="1"/>
  <c r="H20" i="1"/>
  <c r="G20" i="1"/>
  <c r="F20" i="1"/>
  <c r="E20" i="1"/>
  <c r="D20" i="1"/>
  <c r="J20" i="1" s="1"/>
  <c r="C20" i="1"/>
  <c r="I20" i="1" s="1"/>
  <c r="H19" i="1"/>
  <c r="G19" i="1"/>
  <c r="F19" i="1"/>
  <c r="E19" i="1"/>
  <c r="D19" i="1"/>
  <c r="J19" i="1" s="1"/>
  <c r="C19" i="1"/>
  <c r="I19" i="1" s="1"/>
  <c r="H18" i="1"/>
  <c r="G18" i="1"/>
  <c r="F18" i="1"/>
  <c r="E18" i="1"/>
  <c r="D18" i="1"/>
  <c r="J18" i="1" s="1"/>
  <c r="C18" i="1"/>
  <c r="I18" i="1" s="1"/>
  <c r="H17" i="1"/>
  <c r="G17" i="1"/>
  <c r="F17" i="1"/>
  <c r="E17" i="1"/>
  <c r="D17" i="1"/>
  <c r="J17" i="1" s="1"/>
  <c r="C17" i="1"/>
  <c r="I17" i="1" s="1"/>
  <c r="H16" i="1"/>
  <c r="G16" i="1"/>
  <c r="F16" i="1"/>
  <c r="E16" i="1"/>
  <c r="D16" i="1"/>
  <c r="J16" i="1" s="1"/>
  <c r="C16" i="1"/>
  <c r="I16" i="1" s="1"/>
  <c r="H15" i="1"/>
  <c r="G15" i="1"/>
  <c r="F15" i="1"/>
  <c r="E15" i="1"/>
  <c r="D15" i="1"/>
  <c r="J15" i="1" s="1"/>
  <c r="C15" i="1"/>
  <c r="I15" i="1" s="1"/>
  <c r="H14" i="1"/>
  <c r="G14" i="1"/>
  <c r="F14" i="1"/>
  <c r="E14" i="1"/>
  <c r="D14" i="1"/>
  <c r="J14" i="1" s="1"/>
  <c r="C14" i="1"/>
  <c r="I14" i="1" s="1"/>
  <c r="H13" i="1"/>
  <c r="G13" i="1"/>
  <c r="F13" i="1"/>
  <c r="E13" i="1"/>
  <c r="D13" i="1"/>
  <c r="J13" i="1" s="1"/>
  <c r="C13" i="1"/>
  <c r="I13" i="1" s="1"/>
  <c r="H12" i="1"/>
  <c r="G12" i="1"/>
  <c r="F12" i="1"/>
  <c r="E12" i="1"/>
  <c r="D12" i="1"/>
  <c r="J12" i="1" s="1"/>
  <c r="C12" i="1"/>
  <c r="I12" i="1" s="1"/>
  <c r="H11" i="1"/>
  <c r="H9" i="1" s="1"/>
  <c r="G11" i="1"/>
  <c r="F11" i="1"/>
  <c r="E11" i="1"/>
  <c r="D11" i="1"/>
  <c r="J11" i="1" s="1"/>
  <c r="C11" i="1"/>
  <c r="I11" i="1" s="1"/>
  <c r="H10" i="1"/>
  <c r="G10" i="1"/>
  <c r="F10" i="1"/>
  <c r="E10" i="1"/>
  <c r="D10" i="1"/>
  <c r="J10" i="1" s="1"/>
  <c r="C10" i="1"/>
  <c r="I10" i="1" s="1"/>
  <c r="G9" i="1"/>
  <c r="F9" i="1"/>
  <c r="E9" i="1"/>
  <c r="C9" i="1"/>
  <c r="H8" i="1"/>
  <c r="H48" i="1" s="1"/>
  <c r="G8" i="1"/>
  <c r="G48" i="1" s="1"/>
  <c r="F8" i="1"/>
  <c r="F48" i="1" s="1"/>
  <c r="E8" i="1"/>
  <c r="E48" i="1" s="1"/>
  <c r="E49" i="1" s="1"/>
  <c r="D8" i="1"/>
  <c r="J8" i="1" s="1"/>
  <c r="C8" i="1"/>
  <c r="I8" i="1" s="1"/>
  <c r="I4" i="1"/>
  <c r="C4" i="1"/>
  <c r="B3" i="1"/>
  <c r="A2" i="1"/>
  <c r="P48" i="2" l="1"/>
  <c r="P49" i="2" s="1"/>
  <c r="I63" i="1"/>
  <c r="E49" i="3"/>
  <c r="I29" i="1"/>
  <c r="G51" i="1"/>
  <c r="I58" i="1"/>
  <c r="C49" i="3"/>
  <c r="P48" i="3"/>
  <c r="P49" i="3" s="1"/>
  <c r="I9" i="1"/>
  <c r="I48" i="1" s="1"/>
  <c r="I49" i="1" s="1"/>
  <c r="J9" i="1"/>
  <c r="I39" i="1"/>
  <c r="I49" i="2"/>
  <c r="Q48" i="3"/>
  <c r="G49" i="1"/>
  <c r="J39" i="1"/>
  <c r="J48" i="1" s="1"/>
  <c r="I51" i="1"/>
  <c r="J63" i="1"/>
  <c r="P9" i="2"/>
  <c r="C29" i="1"/>
  <c r="C48" i="1"/>
  <c r="C58" i="1"/>
  <c r="C51" i="1" s="1"/>
  <c r="D9" i="1"/>
  <c r="I60" i="1"/>
  <c r="I61" i="1" s="1"/>
  <c r="D48" i="1"/>
  <c r="C49" i="1" l="1"/>
</calcChain>
</file>

<file path=xl/sharedStrings.xml><?xml version="1.0" encoding="utf-8"?>
<sst xmlns="http://schemas.openxmlformats.org/spreadsheetml/2006/main" count="362" uniqueCount="118">
  <si>
    <t>Nama Aset (Permendagri 108 Tahun 2016)</t>
  </si>
  <si>
    <t>Penambahan</t>
  </si>
  <si>
    <t>Pengurangan</t>
  </si>
  <si>
    <t>Perolehan</t>
  </si>
  <si>
    <t xml:space="preserve">Akumulasi </t>
  </si>
  <si>
    <t>1.3.1</t>
  </si>
  <si>
    <t>TANAH</t>
  </si>
  <si>
    <t>1.3.2</t>
  </si>
  <si>
    <t>PERALATAN DAN MESIN</t>
  </si>
  <si>
    <t>1.3.2.1</t>
  </si>
  <si>
    <t>ALAT BESAR</t>
  </si>
  <si>
    <t>1.3.2.2</t>
  </si>
  <si>
    <t>ALAT ANGKUTAN</t>
  </si>
  <si>
    <t>1.3.2.3</t>
  </si>
  <si>
    <t>ALAT BENGKEL DAN ALAT UKUR</t>
  </si>
  <si>
    <t>1.3.2.4</t>
  </si>
  <si>
    <t>ALAT PERTANIAN</t>
  </si>
  <si>
    <t>1.3.2.5</t>
  </si>
  <si>
    <t xml:space="preserve">ALAT KANTOR DAN RUMAH TANGGA </t>
  </si>
  <si>
    <t>1.3.2.6</t>
  </si>
  <si>
    <t>ALAT STUDIO, KOMUNIKASI DAN PEMANCAR</t>
  </si>
  <si>
    <t>1.3.2.7</t>
  </si>
  <si>
    <t>ALAT KEDOKTERAN DAN KESEHATAN</t>
  </si>
  <si>
    <t>1.3.2.8</t>
  </si>
  <si>
    <t>ALAT LABORATORIUM</t>
  </si>
  <si>
    <t>1.3.2.9</t>
  </si>
  <si>
    <t>ALAT PERSENJATAAN</t>
  </si>
  <si>
    <t>1.3.2.10</t>
  </si>
  <si>
    <t>KOMPUTER</t>
  </si>
  <si>
    <t>1.3.2.11</t>
  </si>
  <si>
    <t>ALAT EKSPLORASI</t>
  </si>
  <si>
    <t>1.3.2.12</t>
  </si>
  <si>
    <t>ALAT PENGEBORAN</t>
  </si>
  <si>
    <t>1.3.2.13</t>
  </si>
  <si>
    <t>ALAT PRODUKSI, PENGOLAHAN DAN PEMURNIAN</t>
  </si>
  <si>
    <t>1.3.2.14</t>
  </si>
  <si>
    <t>ALAT BANTU EKSPLORASI</t>
  </si>
  <si>
    <t>1.3.2.15</t>
  </si>
  <si>
    <t>ALAT KESELAMATAN KERJA</t>
  </si>
  <si>
    <t>1.3.2.16</t>
  </si>
  <si>
    <t>ALAT PERAGA</t>
  </si>
  <si>
    <t>1.3.2.17</t>
  </si>
  <si>
    <t>PERALATAN PROSES/PRODUKSI</t>
  </si>
  <si>
    <t>1.3.2.18</t>
  </si>
  <si>
    <t>RAMBU - RAMBU</t>
  </si>
  <si>
    <t>1.3.2.19</t>
  </si>
  <si>
    <t>PERALATAN OLAH RAGA</t>
  </si>
  <si>
    <t>1.3.3</t>
  </si>
  <si>
    <t>GEDUNG DAN BANGUNAN</t>
  </si>
  <si>
    <t>1.3.3.1</t>
  </si>
  <si>
    <t>BANGUNAN GEDUNG</t>
  </si>
  <si>
    <t>1.3.3.2</t>
  </si>
  <si>
    <t>MONUMEN</t>
  </si>
  <si>
    <t>1.3.3.3</t>
  </si>
  <si>
    <t>BANGUNAN MENARA</t>
  </si>
  <si>
    <t>1.3.3.4</t>
  </si>
  <si>
    <t>TUGU TITIK KONTROL/PASTI</t>
  </si>
  <si>
    <t>1.3.4</t>
  </si>
  <si>
    <t>JALAN, JARINGAN DAN IRIGASI</t>
  </si>
  <si>
    <t>1.3.4.1</t>
  </si>
  <si>
    <t>JALAN DAN JEMBATAN</t>
  </si>
  <si>
    <t>1.3.4.2</t>
  </si>
  <si>
    <t>BANGUNAN AIR</t>
  </si>
  <si>
    <t>1.3.4.3</t>
  </si>
  <si>
    <t>INSTALASI</t>
  </si>
  <si>
    <t>1.3.4.4</t>
  </si>
  <si>
    <t>JARINGAN</t>
  </si>
  <si>
    <t>1.3.5</t>
  </si>
  <si>
    <t>ASET TETAP LAINNYA</t>
  </si>
  <si>
    <t>1.3.5.1</t>
  </si>
  <si>
    <t>BAHAN PERPUSTAKAAN</t>
  </si>
  <si>
    <t>1.3.5.2</t>
  </si>
  <si>
    <t>BARANG BERCORAK KESENIAN/KEBUDAYAAN/OLAHRAGA</t>
  </si>
  <si>
    <t>1.3.5.3</t>
  </si>
  <si>
    <t>HEWAN</t>
  </si>
  <si>
    <t>1.3.5.4</t>
  </si>
  <si>
    <t>BIOTA PERAIRAN</t>
  </si>
  <si>
    <t>1.3.5.5</t>
  </si>
  <si>
    <t>TANAMAN</t>
  </si>
  <si>
    <t>1.3.5.6</t>
  </si>
  <si>
    <t>BARANG KOLEKSI NON BUDAYA</t>
  </si>
  <si>
    <t>1.3.5.7</t>
  </si>
  <si>
    <t>ASET TETAP DALAM RENOVASI</t>
  </si>
  <si>
    <t>1.3.6</t>
  </si>
  <si>
    <t>KONSTRUKSI DALAM PENGERJAAN</t>
  </si>
  <si>
    <t>Jumlah Aset Tetap</t>
  </si>
  <si>
    <t>Jumlah Aset Tetap (Netto)</t>
  </si>
  <si>
    <t>Aset Lain-Lain</t>
  </si>
  <si>
    <t>Tagihan Jangka Panjang</t>
  </si>
  <si>
    <t>Kemitraan dengan Pihak Ketiga</t>
  </si>
  <si>
    <t>Aset Tidak Berwujud</t>
  </si>
  <si>
    <t>Aset Tak Berwujud (Simda Keuangan)</t>
  </si>
  <si>
    <t>Aset Kondisi Rusak Berat/Hilang/Lainnya</t>
  </si>
  <si>
    <t>Aset Lain-Lain (Simda Keuangan)</t>
  </si>
  <si>
    <t>Ekstrakompatabel</t>
  </si>
  <si>
    <t>Peralatan dan Mesin</t>
  </si>
  <si>
    <t>Gedung dan Bangunan</t>
  </si>
  <si>
    <t>Jalan, Irigasi dan Jaringan</t>
  </si>
  <si>
    <t>1.5.4</t>
  </si>
  <si>
    <t>Bendahara Pengeluaran</t>
  </si>
  <si>
    <t>Pengurus Barang</t>
  </si>
  <si>
    <t>Bidang Aset</t>
  </si>
  <si>
    <t>Koreksi</t>
  </si>
  <si>
    <t>Jumlah</t>
  </si>
  <si>
    <t>Realisasi Belanja</t>
  </si>
  <si>
    <t>Lain-Lain</t>
  </si>
  <si>
    <t>Nilai</t>
  </si>
  <si>
    <t>Belum Tercatat</t>
  </si>
  <si>
    <t>Belanja Modal</t>
  </si>
  <si>
    <t>Non Belanja Modal</t>
  </si>
  <si>
    <t>Transfer AntarOPD</t>
  </si>
  <si>
    <t>Hibah</t>
  </si>
  <si>
    <t>Reklasifikasi Antarakun</t>
  </si>
  <si>
    <t>Penghapusan</t>
  </si>
  <si>
    <t>Akumulasi</t>
  </si>
  <si>
    <t>Pencatatan Ganda</t>
  </si>
  <si>
    <t>Belanja Modal (Bukan Aset Tetap)</t>
  </si>
  <si>
    <t>Barang Extrakompatibel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</si>
</sst>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/>
    <xf numFmtId="164" fontId="2" fillId="2" borderId="1" xfId="1" applyFont="1" applyFill="1" applyBorder="1"/>
    <xf numFmtId="49" fontId="3" fillId="0" borderId="1" xfId="0" applyNumberFormat="1" applyFont="1" applyBorder="1"/>
    <xf numFmtId="0" fontId="3" fillId="0" borderId="1" xfId="0" applyFont="1" applyBorder="1"/>
    <xf numFmtId="164" fontId="3" fillId="0" borderId="1" xfId="1" applyFont="1" applyBorder="1"/>
    <xf numFmtId="49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1" xfId="1" applyFont="1" applyFill="1" applyBorder="1"/>
    <xf numFmtId="49" fontId="4" fillId="0" borderId="1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165" fontId="5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" xfId="0" applyNumberFormat="1" applyFont="1" applyFill="1" applyBorder="1"/>
    <xf numFmtId="164" fontId="6" fillId="2" borderId="1" xfId="1" applyFont="1" applyFill="1" applyBorder="1"/>
    <xf numFmtId="49" fontId="5" fillId="0" borderId="1" xfId="0" applyNumberFormat="1" applyFont="1" applyBorder="1"/>
    <xf numFmtId="0" fontId="5" fillId="0" borderId="1" xfId="0" applyFont="1" applyBorder="1"/>
    <xf numFmtId="164" fontId="5" fillId="0" borderId="1" xfId="1" applyFont="1" applyBorder="1"/>
    <xf numFmtId="49" fontId="6" fillId="3" borderId="1" xfId="0" applyNumberFormat="1" applyFont="1" applyFill="1" applyBorder="1"/>
    <xf numFmtId="0" fontId="6" fillId="3" borderId="1" xfId="0" applyFont="1" applyFill="1" applyBorder="1"/>
    <xf numFmtId="164" fontId="6" fillId="3" borderId="1" xfId="1" applyFont="1" applyFill="1" applyBorder="1"/>
    <xf numFmtId="49" fontId="5" fillId="0" borderId="0" xfId="0" applyNumberFormat="1" applyFont="1"/>
    <xf numFmtId="164" fontId="2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PUSDA/Downloads/14.21.2.Dinas%20Kearsipan%20dan%20Perpustaka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Data Awal"/>
      <sheetName val="Penambahan 1"/>
      <sheetName val="Pengurangan 1"/>
      <sheetName val="Rekapitulasi 1"/>
      <sheetName val="Penambahan 2"/>
      <sheetName val="Pengurangan 2"/>
      <sheetName val="Rekapitulasi 2"/>
      <sheetName val="Penambahan"/>
      <sheetName val="Pengurangan"/>
      <sheetName val="Rekapitulasi"/>
      <sheetName val="Cek Data"/>
      <sheetName val="Jurnal"/>
      <sheetName val="Penyusutan"/>
    </sheetNames>
    <sheetDataSet>
      <sheetData sheetId="0">
        <row r="2">
          <cell r="B2" t="str">
            <v>Dinas Kearsipan dan Perpustakaan</v>
          </cell>
        </row>
        <row r="12">
          <cell r="B12">
            <v>2021</v>
          </cell>
        </row>
        <row r="13">
          <cell r="B13" t="str">
            <v>Periode 1 Januari 2021 - 30 Juni 2021</v>
          </cell>
        </row>
        <row r="14">
          <cell r="B14" t="str">
            <v>Periode 1 Juli 2021 - 31 Desember 2021</v>
          </cell>
        </row>
      </sheetData>
      <sheetData sheetId="1">
        <row r="2">
          <cell r="D2">
            <v>253750000</v>
          </cell>
          <cell r="E2">
            <v>0</v>
          </cell>
        </row>
        <row r="3">
          <cell r="D3">
            <v>3200000</v>
          </cell>
          <cell r="E3">
            <v>1233327</v>
          </cell>
        </row>
        <row r="4">
          <cell r="D4">
            <v>1182602161</v>
          </cell>
          <cell r="E4">
            <v>986639872</v>
          </cell>
        </row>
        <row r="5">
          <cell r="D5">
            <v>0</v>
          </cell>
          <cell r="E5">
            <v>0</v>
          </cell>
        </row>
        <row r="6">
          <cell r="D6">
            <v>0</v>
          </cell>
          <cell r="E6">
            <v>0</v>
          </cell>
        </row>
        <row r="7">
          <cell r="D7">
            <v>1282572165</v>
          </cell>
          <cell r="E7">
            <v>608677725</v>
          </cell>
        </row>
        <row r="8">
          <cell r="D8">
            <v>32177500</v>
          </cell>
          <cell r="E8">
            <v>21985000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641185680</v>
          </cell>
          <cell r="E12">
            <v>474904732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5175079200</v>
          </cell>
          <cell r="E22">
            <v>407941078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6000000</v>
          </cell>
          <cell r="E29">
            <v>1187500</v>
          </cell>
        </row>
        <row r="30">
          <cell r="D30">
            <v>1395854018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9">
          <cell r="D39">
            <v>72000000</v>
          </cell>
          <cell r="E39">
            <v>48958333</v>
          </cell>
        </row>
        <row r="40">
          <cell r="D40">
            <v>708444802.00100005</v>
          </cell>
          <cell r="E40">
            <v>175020299</v>
          </cell>
        </row>
        <row r="41">
          <cell r="D41">
            <v>80244718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</sheetData>
      <sheetData sheetId="2">
        <row r="8">
          <cell r="P8">
            <v>0</v>
          </cell>
          <cell r="Q8">
            <v>0</v>
          </cell>
        </row>
        <row r="10">
          <cell r="P10">
            <v>0</v>
          </cell>
          <cell r="Q10">
            <v>0</v>
          </cell>
        </row>
        <row r="11">
          <cell r="P11">
            <v>0</v>
          </cell>
          <cell r="Q11">
            <v>0</v>
          </cell>
        </row>
        <row r="12">
          <cell r="P12">
            <v>0</v>
          </cell>
          <cell r="Q12">
            <v>0</v>
          </cell>
        </row>
        <row r="13">
          <cell r="P13">
            <v>0</v>
          </cell>
          <cell r="Q13">
            <v>0</v>
          </cell>
        </row>
        <row r="14">
          <cell r="P14">
            <v>0</v>
          </cell>
          <cell r="Q14">
            <v>0</v>
          </cell>
        </row>
        <row r="15">
          <cell r="P15">
            <v>0</v>
          </cell>
          <cell r="Q15">
            <v>0</v>
          </cell>
        </row>
        <row r="16">
          <cell r="P16">
            <v>0</v>
          </cell>
          <cell r="Q16">
            <v>0</v>
          </cell>
        </row>
        <row r="17">
          <cell r="P17">
            <v>0</v>
          </cell>
          <cell r="Q17">
            <v>0</v>
          </cell>
        </row>
        <row r="18">
          <cell r="P18">
            <v>0</v>
          </cell>
          <cell r="Q18">
            <v>0</v>
          </cell>
        </row>
        <row r="19">
          <cell r="P19">
            <v>0</v>
          </cell>
          <cell r="Q19">
            <v>0</v>
          </cell>
        </row>
        <row r="20">
          <cell r="P20">
            <v>0</v>
          </cell>
          <cell r="Q20">
            <v>0</v>
          </cell>
        </row>
        <row r="21">
          <cell r="P21">
            <v>0</v>
          </cell>
          <cell r="Q21">
            <v>0</v>
          </cell>
        </row>
        <row r="22">
          <cell r="P22">
            <v>0</v>
          </cell>
          <cell r="Q22">
            <v>0</v>
          </cell>
        </row>
        <row r="23">
          <cell r="P23">
            <v>0</v>
          </cell>
          <cell r="Q23">
            <v>0</v>
          </cell>
        </row>
        <row r="24">
          <cell r="P24">
            <v>0</v>
          </cell>
          <cell r="Q24">
            <v>0</v>
          </cell>
        </row>
        <row r="25">
          <cell r="P25">
            <v>0</v>
          </cell>
          <cell r="Q25">
            <v>0</v>
          </cell>
        </row>
        <row r="26">
          <cell r="P26">
            <v>0</v>
          </cell>
          <cell r="Q26">
            <v>0</v>
          </cell>
        </row>
        <row r="27">
          <cell r="P27">
            <v>0</v>
          </cell>
          <cell r="Q27">
            <v>0</v>
          </cell>
        </row>
        <row r="28">
          <cell r="P28">
            <v>0</v>
          </cell>
          <cell r="Q28">
            <v>0</v>
          </cell>
        </row>
        <row r="30">
          <cell r="P30">
            <v>0</v>
          </cell>
          <cell r="Q30">
            <v>0</v>
          </cell>
        </row>
        <row r="31">
          <cell r="P31">
            <v>0</v>
          </cell>
          <cell r="Q31">
            <v>0</v>
          </cell>
        </row>
        <row r="32">
          <cell r="P32">
            <v>0</v>
          </cell>
          <cell r="Q32">
            <v>0</v>
          </cell>
        </row>
        <row r="33">
          <cell r="P33">
            <v>0</v>
          </cell>
          <cell r="Q33">
            <v>0</v>
          </cell>
        </row>
        <row r="35">
          <cell r="P35">
            <v>0</v>
          </cell>
          <cell r="Q35">
            <v>0</v>
          </cell>
        </row>
        <row r="36">
          <cell r="P36">
            <v>0</v>
          </cell>
          <cell r="Q36">
            <v>0</v>
          </cell>
        </row>
        <row r="37">
          <cell r="P37">
            <v>0</v>
          </cell>
          <cell r="Q37">
            <v>0</v>
          </cell>
        </row>
        <row r="38">
          <cell r="P38">
            <v>0</v>
          </cell>
          <cell r="Q38">
            <v>0</v>
          </cell>
        </row>
        <row r="40">
          <cell r="P40">
            <v>0</v>
          </cell>
          <cell r="Q40">
            <v>0</v>
          </cell>
        </row>
        <row r="41">
          <cell r="P41">
            <v>0</v>
          </cell>
          <cell r="Q41">
            <v>0</v>
          </cell>
        </row>
        <row r="42">
          <cell r="P42">
            <v>0</v>
          </cell>
          <cell r="Q42">
            <v>0</v>
          </cell>
        </row>
        <row r="43">
          <cell r="P43">
            <v>0</v>
          </cell>
          <cell r="Q43">
            <v>0</v>
          </cell>
        </row>
        <row r="44">
          <cell r="P44">
            <v>0</v>
          </cell>
          <cell r="Q44">
            <v>0</v>
          </cell>
        </row>
        <row r="45">
          <cell r="P45">
            <v>0</v>
          </cell>
          <cell r="Q45">
            <v>0</v>
          </cell>
        </row>
        <row r="46">
          <cell r="P46">
            <v>0</v>
          </cell>
          <cell r="Q46">
            <v>0</v>
          </cell>
        </row>
        <row r="47">
          <cell r="P47">
            <v>0</v>
          </cell>
          <cell r="Q47">
            <v>0</v>
          </cell>
        </row>
        <row r="53">
          <cell r="P53">
            <v>0</v>
          </cell>
          <cell r="Q53">
            <v>0</v>
          </cell>
        </row>
        <row r="55">
          <cell r="P55">
            <v>0</v>
          </cell>
          <cell r="Q55">
            <v>0</v>
          </cell>
        </row>
        <row r="57">
          <cell r="P57">
            <v>0</v>
          </cell>
          <cell r="Q57">
            <v>0</v>
          </cell>
        </row>
        <row r="60">
          <cell r="P60">
            <v>0</v>
          </cell>
          <cell r="Q60">
            <v>0</v>
          </cell>
        </row>
        <row r="64">
          <cell r="P64">
            <v>0</v>
          </cell>
          <cell r="Q64">
            <v>0</v>
          </cell>
        </row>
        <row r="65">
          <cell r="P65">
            <v>0</v>
          </cell>
          <cell r="Q65">
            <v>0</v>
          </cell>
        </row>
        <row r="66">
          <cell r="P66">
            <v>0</v>
          </cell>
          <cell r="Q66">
            <v>0</v>
          </cell>
        </row>
        <row r="67">
          <cell r="P67">
            <v>0</v>
          </cell>
          <cell r="Q67">
            <v>0</v>
          </cell>
        </row>
      </sheetData>
      <sheetData sheetId="3">
        <row r="8">
          <cell r="P8">
            <v>0</v>
          </cell>
          <cell r="Q8">
            <v>0</v>
          </cell>
        </row>
        <row r="10">
          <cell r="P10">
            <v>0</v>
          </cell>
          <cell r="Q10">
            <v>0</v>
          </cell>
        </row>
        <row r="11">
          <cell r="P11">
            <v>0</v>
          </cell>
          <cell r="Q11">
            <v>0</v>
          </cell>
        </row>
        <row r="12">
          <cell r="P12">
            <v>0</v>
          </cell>
          <cell r="Q12">
            <v>0</v>
          </cell>
        </row>
        <row r="13">
          <cell r="P13">
            <v>0</v>
          </cell>
          <cell r="Q13">
            <v>0</v>
          </cell>
        </row>
        <row r="14">
          <cell r="P14">
            <v>0</v>
          </cell>
          <cell r="Q14">
            <v>0</v>
          </cell>
        </row>
        <row r="15">
          <cell r="P15">
            <v>0</v>
          </cell>
          <cell r="Q15">
            <v>0</v>
          </cell>
        </row>
        <row r="16">
          <cell r="P16">
            <v>0</v>
          </cell>
          <cell r="Q16">
            <v>0</v>
          </cell>
        </row>
        <row r="17">
          <cell r="P17">
            <v>0</v>
          </cell>
          <cell r="Q17">
            <v>0</v>
          </cell>
        </row>
        <row r="18">
          <cell r="P18">
            <v>0</v>
          </cell>
          <cell r="Q18">
            <v>0</v>
          </cell>
        </row>
        <row r="19">
          <cell r="P19">
            <v>0</v>
          </cell>
          <cell r="Q19">
            <v>0</v>
          </cell>
        </row>
        <row r="20">
          <cell r="P20">
            <v>0</v>
          </cell>
          <cell r="Q20">
            <v>0</v>
          </cell>
        </row>
        <row r="21">
          <cell r="P21">
            <v>0</v>
          </cell>
          <cell r="Q21">
            <v>0</v>
          </cell>
        </row>
        <row r="22">
          <cell r="P22">
            <v>0</v>
          </cell>
          <cell r="Q22">
            <v>0</v>
          </cell>
        </row>
        <row r="23">
          <cell r="P23">
            <v>0</v>
          </cell>
          <cell r="Q23">
            <v>0</v>
          </cell>
        </row>
        <row r="24">
          <cell r="P24">
            <v>0</v>
          </cell>
          <cell r="Q24">
            <v>0</v>
          </cell>
        </row>
        <row r="25">
          <cell r="P25">
            <v>0</v>
          </cell>
          <cell r="Q25">
            <v>0</v>
          </cell>
        </row>
        <row r="26">
          <cell r="P26">
            <v>0</v>
          </cell>
          <cell r="Q26">
            <v>0</v>
          </cell>
        </row>
        <row r="27">
          <cell r="P27">
            <v>0</v>
          </cell>
          <cell r="Q27">
            <v>0</v>
          </cell>
        </row>
        <row r="28">
          <cell r="P28">
            <v>0</v>
          </cell>
          <cell r="Q28">
            <v>0</v>
          </cell>
        </row>
        <row r="30">
          <cell r="P30">
            <v>0</v>
          </cell>
          <cell r="Q30">
            <v>0</v>
          </cell>
        </row>
        <row r="31">
          <cell r="P31">
            <v>0</v>
          </cell>
          <cell r="Q31">
            <v>0</v>
          </cell>
        </row>
        <row r="32">
          <cell r="P32">
            <v>0</v>
          </cell>
          <cell r="Q32">
            <v>0</v>
          </cell>
        </row>
        <row r="33">
          <cell r="P33">
            <v>0</v>
          </cell>
          <cell r="Q33">
            <v>0</v>
          </cell>
        </row>
        <row r="35">
          <cell r="P35">
            <v>0</v>
          </cell>
          <cell r="Q35">
            <v>0</v>
          </cell>
        </row>
        <row r="36">
          <cell r="P36">
            <v>0</v>
          </cell>
          <cell r="Q36">
            <v>0</v>
          </cell>
        </row>
        <row r="37">
          <cell r="P37">
            <v>0</v>
          </cell>
          <cell r="Q37">
            <v>0</v>
          </cell>
        </row>
        <row r="38">
          <cell r="P38">
            <v>0</v>
          </cell>
          <cell r="Q38">
            <v>0</v>
          </cell>
        </row>
        <row r="40">
          <cell r="P40">
            <v>0</v>
          </cell>
          <cell r="Q40">
            <v>0</v>
          </cell>
        </row>
        <row r="41">
          <cell r="P41">
            <v>0</v>
          </cell>
          <cell r="Q41">
            <v>0</v>
          </cell>
        </row>
        <row r="42">
          <cell r="P42">
            <v>0</v>
          </cell>
          <cell r="Q42">
            <v>0</v>
          </cell>
        </row>
        <row r="43">
          <cell r="P43">
            <v>0</v>
          </cell>
          <cell r="Q43">
            <v>0</v>
          </cell>
        </row>
        <row r="44">
          <cell r="P44">
            <v>0</v>
          </cell>
          <cell r="Q44">
            <v>0</v>
          </cell>
        </row>
        <row r="45">
          <cell r="P45">
            <v>0</v>
          </cell>
          <cell r="Q45">
            <v>0</v>
          </cell>
        </row>
        <row r="46">
          <cell r="P46">
            <v>0</v>
          </cell>
          <cell r="Q46">
            <v>0</v>
          </cell>
        </row>
        <row r="47">
          <cell r="P47">
            <v>0</v>
          </cell>
          <cell r="Q47">
            <v>0</v>
          </cell>
        </row>
        <row r="53">
          <cell r="P53">
            <v>0</v>
          </cell>
          <cell r="Q53">
            <v>0</v>
          </cell>
        </row>
        <row r="55">
          <cell r="P55">
            <v>0</v>
          </cell>
          <cell r="Q55">
            <v>0</v>
          </cell>
        </row>
        <row r="57">
          <cell r="P57">
            <v>0</v>
          </cell>
          <cell r="Q57">
            <v>0</v>
          </cell>
        </row>
        <row r="60">
          <cell r="P60">
            <v>0</v>
          </cell>
          <cell r="Q60">
            <v>0</v>
          </cell>
        </row>
        <row r="64">
          <cell r="P64">
            <v>0</v>
          </cell>
          <cell r="Q64">
            <v>0</v>
          </cell>
        </row>
        <row r="65">
          <cell r="P65">
            <v>0</v>
          </cell>
          <cell r="Q65">
            <v>0</v>
          </cell>
        </row>
        <row r="66">
          <cell r="P66">
            <v>0</v>
          </cell>
          <cell r="Q66">
            <v>0</v>
          </cell>
        </row>
        <row r="67">
          <cell r="P67">
            <v>0</v>
          </cell>
          <cell r="Q6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4C74-5B7B-4507-B700-CDA50E13CA45}">
  <sheetPr>
    <tabColor rgb="FFFFC000"/>
    <pageSetUpPr fitToPage="1"/>
  </sheetPr>
  <dimension ref="A1:J75"/>
  <sheetViews>
    <sheetView tabSelected="1" zoomScaleNormal="100" workbookViewId="0">
      <selection sqref="A1:J1"/>
    </sheetView>
  </sheetViews>
  <sheetFormatPr defaultColWidth="9.140625" defaultRowHeight="12" x14ac:dyDescent="0.2"/>
  <cols>
    <col min="1" max="1" width="6.7109375" style="3" customWidth="1"/>
    <col min="2" max="2" width="30.7109375" style="3" customWidth="1"/>
    <col min="3" max="10" width="18.7109375" style="2" customWidth="1"/>
    <col min="11" max="16384" width="9.140625" style="2"/>
  </cols>
  <sheetData>
    <row r="1" spans="1:10" x14ac:dyDescent="0.2">
      <c r="A1" s="1" t="str">
        <f>"LEMBAR REKONSILIASI ASET TETAP TAHUN "&amp;[1]Parameter!B12</f>
        <v>LEMBAR REKONSILIASI ASET TETAP TAHUN 2021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 t="str">
        <f>[1]Parameter!B13</f>
        <v>Periode 1 Januari 2021 - 30 Juni 2021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B3" s="2" t="str">
        <f>[1]Parameter!B2</f>
        <v>Dinas Kearsipan dan Perpustakaan</v>
      </c>
    </row>
    <row r="4" spans="1:10" ht="12.2" customHeight="1" x14ac:dyDescent="0.2">
      <c r="A4" s="4" t="s">
        <v>0</v>
      </c>
      <c r="B4" s="4"/>
      <c r="C4" s="5" t="str">
        <f>"Saldo Per 1 Januari "&amp;[1]Parameter!B12</f>
        <v>Saldo Per 1 Januari 2021</v>
      </c>
      <c r="D4" s="5"/>
      <c r="E4" s="6" t="s">
        <v>1</v>
      </c>
      <c r="F4" s="6"/>
      <c r="G4" s="6" t="s">
        <v>2</v>
      </c>
      <c r="H4" s="6"/>
      <c r="I4" s="6" t="str">
        <f>"Saldo Per 30 Juni "&amp;[1]Parameter!B12</f>
        <v>Saldo Per 30 Juni 2021</v>
      </c>
      <c r="J4" s="6"/>
    </row>
    <row r="5" spans="1:10" ht="12.2" customHeight="1" x14ac:dyDescent="0.2">
      <c r="A5" s="4"/>
      <c r="B5" s="4"/>
      <c r="C5" s="5"/>
      <c r="D5" s="5"/>
      <c r="E5" s="6"/>
      <c r="F5" s="6"/>
      <c r="G5" s="6"/>
      <c r="H5" s="6"/>
      <c r="I5" s="6"/>
      <c r="J5" s="6"/>
    </row>
    <row r="6" spans="1:10" x14ac:dyDescent="0.2">
      <c r="A6" s="4"/>
      <c r="B6" s="4"/>
      <c r="C6" s="5"/>
      <c r="D6" s="5"/>
      <c r="E6" s="6"/>
      <c r="F6" s="6"/>
      <c r="G6" s="6"/>
      <c r="H6" s="6"/>
      <c r="I6" s="6"/>
      <c r="J6" s="6"/>
    </row>
    <row r="7" spans="1:10" x14ac:dyDescent="0.2">
      <c r="A7" s="4"/>
      <c r="B7" s="4"/>
      <c r="C7" s="7" t="s">
        <v>3</v>
      </c>
      <c r="D7" s="7" t="s">
        <v>4</v>
      </c>
      <c r="E7" s="7" t="s">
        <v>3</v>
      </c>
      <c r="F7" s="7" t="s">
        <v>4</v>
      </c>
      <c r="G7" s="7" t="s">
        <v>3</v>
      </c>
      <c r="H7" s="7" t="s">
        <v>4</v>
      </c>
      <c r="I7" s="7" t="s">
        <v>3</v>
      </c>
      <c r="J7" s="7" t="s">
        <v>4</v>
      </c>
    </row>
    <row r="8" spans="1:10" x14ac:dyDescent="0.2">
      <c r="A8" s="8" t="s">
        <v>5</v>
      </c>
      <c r="B8" s="8" t="s">
        <v>6</v>
      </c>
      <c r="C8" s="9">
        <f>'[1]Data Awal'!D2</f>
        <v>253750000</v>
      </c>
      <c r="D8" s="9">
        <f>'[1]Data Awal'!E2</f>
        <v>0</v>
      </c>
      <c r="E8" s="9">
        <f>'[1]Penambahan 1'!P8</f>
        <v>0</v>
      </c>
      <c r="F8" s="9">
        <f>'[1]Penambahan 1'!Q8</f>
        <v>0</v>
      </c>
      <c r="G8" s="9">
        <f>'[1]Pengurangan 1'!P8</f>
        <v>0</v>
      </c>
      <c r="H8" s="9">
        <f>'[1]Pengurangan 1'!Q8</f>
        <v>0</v>
      </c>
      <c r="I8" s="9">
        <f>C8+E8-G8</f>
        <v>253750000</v>
      </c>
      <c r="J8" s="9">
        <f>D8+F8-H8</f>
        <v>0</v>
      </c>
    </row>
    <row r="9" spans="1:10" x14ac:dyDescent="0.2">
      <c r="A9" s="8" t="s">
        <v>7</v>
      </c>
      <c r="B9" s="8" t="s">
        <v>8</v>
      </c>
      <c r="C9" s="9">
        <f>SUM(C10:C28)</f>
        <v>3141737506</v>
      </c>
      <c r="D9" s="9">
        <f t="shared" ref="D9:J9" si="0">SUM(D10:D28)</f>
        <v>2093440656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3141737506</v>
      </c>
      <c r="J9" s="9">
        <f t="shared" si="0"/>
        <v>2093440656</v>
      </c>
    </row>
    <row r="10" spans="1:10" x14ac:dyDescent="0.2">
      <c r="A10" s="10" t="s">
        <v>9</v>
      </c>
      <c r="B10" s="11" t="s">
        <v>10</v>
      </c>
      <c r="C10" s="12">
        <f>'[1]Data Awal'!D3</f>
        <v>3200000</v>
      </c>
      <c r="D10" s="12">
        <f>'[1]Data Awal'!E3</f>
        <v>1233327</v>
      </c>
      <c r="E10" s="12">
        <f>'[1]Penambahan 1'!P10</f>
        <v>0</v>
      </c>
      <c r="F10" s="12">
        <f>'[1]Penambahan 1'!Q10</f>
        <v>0</v>
      </c>
      <c r="G10" s="12">
        <f>'[1]Pengurangan 1'!P10</f>
        <v>0</v>
      </c>
      <c r="H10" s="12">
        <f>'[1]Pengurangan 1'!Q10</f>
        <v>0</v>
      </c>
      <c r="I10" s="12">
        <f t="shared" ref="I10:J28" si="1">C10+E10-G10</f>
        <v>3200000</v>
      </c>
      <c r="J10" s="12">
        <f t="shared" si="1"/>
        <v>1233327</v>
      </c>
    </row>
    <row r="11" spans="1:10" x14ac:dyDescent="0.2">
      <c r="A11" s="10" t="s">
        <v>11</v>
      </c>
      <c r="B11" s="11" t="s">
        <v>12</v>
      </c>
      <c r="C11" s="12">
        <f>'[1]Data Awal'!D4</f>
        <v>1182602161</v>
      </c>
      <c r="D11" s="12">
        <f>'[1]Data Awal'!E4</f>
        <v>986639872</v>
      </c>
      <c r="E11" s="12">
        <f>'[1]Penambahan 1'!P11</f>
        <v>0</v>
      </c>
      <c r="F11" s="12">
        <f>'[1]Penambahan 1'!Q11</f>
        <v>0</v>
      </c>
      <c r="G11" s="12">
        <f>'[1]Pengurangan 1'!P11</f>
        <v>0</v>
      </c>
      <c r="H11" s="12">
        <f>'[1]Pengurangan 1'!Q11</f>
        <v>0</v>
      </c>
      <c r="I11" s="12">
        <f t="shared" si="1"/>
        <v>1182602161</v>
      </c>
      <c r="J11" s="12">
        <f t="shared" si="1"/>
        <v>986639872</v>
      </c>
    </row>
    <row r="12" spans="1:10" x14ac:dyDescent="0.2">
      <c r="A12" s="10" t="s">
        <v>13</v>
      </c>
      <c r="B12" s="11" t="s">
        <v>14</v>
      </c>
      <c r="C12" s="12">
        <f>'[1]Data Awal'!D5</f>
        <v>0</v>
      </c>
      <c r="D12" s="12">
        <f>'[1]Data Awal'!E5</f>
        <v>0</v>
      </c>
      <c r="E12" s="12">
        <f>'[1]Penambahan 1'!P12</f>
        <v>0</v>
      </c>
      <c r="F12" s="12">
        <f>'[1]Penambahan 1'!Q12</f>
        <v>0</v>
      </c>
      <c r="G12" s="12">
        <f>'[1]Pengurangan 1'!P12</f>
        <v>0</v>
      </c>
      <c r="H12" s="12">
        <f>'[1]Pengurangan 1'!Q12</f>
        <v>0</v>
      </c>
      <c r="I12" s="12">
        <f t="shared" si="1"/>
        <v>0</v>
      </c>
      <c r="J12" s="12">
        <f t="shared" si="1"/>
        <v>0</v>
      </c>
    </row>
    <row r="13" spans="1:10" x14ac:dyDescent="0.2">
      <c r="A13" s="10" t="s">
        <v>15</v>
      </c>
      <c r="B13" s="10" t="s">
        <v>16</v>
      </c>
      <c r="C13" s="12">
        <f>'[1]Data Awal'!D6</f>
        <v>0</v>
      </c>
      <c r="D13" s="12">
        <f>'[1]Data Awal'!E6</f>
        <v>0</v>
      </c>
      <c r="E13" s="12">
        <f>'[1]Penambahan 1'!P13</f>
        <v>0</v>
      </c>
      <c r="F13" s="12">
        <f>'[1]Penambahan 1'!Q13</f>
        <v>0</v>
      </c>
      <c r="G13" s="12">
        <f>'[1]Pengurangan 1'!P13</f>
        <v>0</v>
      </c>
      <c r="H13" s="12">
        <f>'[1]Pengurangan 1'!Q13</f>
        <v>0</v>
      </c>
      <c r="I13" s="12">
        <f t="shared" si="1"/>
        <v>0</v>
      </c>
      <c r="J13" s="12">
        <f t="shared" si="1"/>
        <v>0</v>
      </c>
    </row>
    <row r="14" spans="1:10" x14ac:dyDescent="0.2">
      <c r="A14" s="10" t="s">
        <v>17</v>
      </c>
      <c r="B14" s="10" t="s">
        <v>18</v>
      </c>
      <c r="C14" s="12">
        <f>'[1]Data Awal'!D7</f>
        <v>1282572165</v>
      </c>
      <c r="D14" s="12">
        <f>'[1]Data Awal'!E7</f>
        <v>608677725</v>
      </c>
      <c r="E14" s="12">
        <f>'[1]Penambahan 1'!P14</f>
        <v>0</v>
      </c>
      <c r="F14" s="12">
        <f>'[1]Penambahan 1'!Q14</f>
        <v>0</v>
      </c>
      <c r="G14" s="12">
        <f>'[1]Pengurangan 1'!P14</f>
        <v>0</v>
      </c>
      <c r="H14" s="12">
        <f>'[1]Pengurangan 1'!Q14</f>
        <v>0</v>
      </c>
      <c r="I14" s="12">
        <f t="shared" si="1"/>
        <v>1282572165</v>
      </c>
      <c r="J14" s="12">
        <f t="shared" si="1"/>
        <v>608677725</v>
      </c>
    </row>
    <row r="15" spans="1:10" x14ac:dyDescent="0.2">
      <c r="A15" s="10" t="s">
        <v>19</v>
      </c>
      <c r="B15" s="10" t="s">
        <v>20</v>
      </c>
      <c r="C15" s="12">
        <f>'[1]Data Awal'!D8</f>
        <v>32177500</v>
      </c>
      <c r="D15" s="12">
        <f>'[1]Data Awal'!E8</f>
        <v>21985000</v>
      </c>
      <c r="E15" s="12">
        <f>'[1]Penambahan 1'!P15</f>
        <v>0</v>
      </c>
      <c r="F15" s="12">
        <f>'[1]Penambahan 1'!Q15</f>
        <v>0</v>
      </c>
      <c r="G15" s="12">
        <f>'[1]Pengurangan 1'!P15</f>
        <v>0</v>
      </c>
      <c r="H15" s="12">
        <f>'[1]Pengurangan 1'!Q15</f>
        <v>0</v>
      </c>
      <c r="I15" s="12">
        <f t="shared" si="1"/>
        <v>32177500</v>
      </c>
      <c r="J15" s="12">
        <f t="shared" si="1"/>
        <v>21985000</v>
      </c>
    </row>
    <row r="16" spans="1:10" x14ac:dyDescent="0.2">
      <c r="A16" s="10" t="s">
        <v>21</v>
      </c>
      <c r="B16" s="10" t="s">
        <v>22</v>
      </c>
      <c r="C16" s="12">
        <f>'[1]Data Awal'!D9</f>
        <v>0</v>
      </c>
      <c r="D16" s="12">
        <f>'[1]Data Awal'!E9</f>
        <v>0</v>
      </c>
      <c r="E16" s="12">
        <f>'[1]Penambahan 1'!P16</f>
        <v>0</v>
      </c>
      <c r="F16" s="12">
        <f>'[1]Penambahan 1'!Q16</f>
        <v>0</v>
      </c>
      <c r="G16" s="12">
        <f>'[1]Pengurangan 1'!P16</f>
        <v>0</v>
      </c>
      <c r="H16" s="12">
        <f>'[1]Pengurangan 1'!Q16</f>
        <v>0</v>
      </c>
      <c r="I16" s="12">
        <f t="shared" si="1"/>
        <v>0</v>
      </c>
      <c r="J16" s="12">
        <f t="shared" si="1"/>
        <v>0</v>
      </c>
    </row>
    <row r="17" spans="1:10" x14ac:dyDescent="0.2">
      <c r="A17" s="10" t="s">
        <v>23</v>
      </c>
      <c r="B17" s="10" t="s">
        <v>24</v>
      </c>
      <c r="C17" s="12">
        <f>'[1]Data Awal'!D10</f>
        <v>0</v>
      </c>
      <c r="D17" s="12">
        <f>'[1]Data Awal'!E10</f>
        <v>0</v>
      </c>
      <c r="E17" s="12">
        <f>'[1]Penambahan 1'!P17</f>
        <v>0</v>
      </c>
      <c r="F17" s="12">
        <f>'[1]Penambahan 1'!Q17</f>
        <v>0</v>
      </c>
      <c r="G17" s="12">
        <f>'[1]Pengurangan 1'!P17</f>
        <v>0</v>
      </c>
      <c r="H17" s="12">
        <f>'[1]Pengurangan 1'!Q17</f>
        <v>0</v>
      </c>
      <c r="I17" s="12">
        <f t="shared" si="1"/>
        <v>0</v>
      </c>
      <c r="J17" s="12">
        <f t="shared" si="1"/>
        <v>0</v>
      </c>
    </row>
    <row r="18" spans="1:10" x14ac:dyDescent="0.2">
      <c r="A18" s="10" t="s">
        <v>25</v>
      </c>
      <c r="B18" s="10" t="s">
        <v>26</v>
      </c>
      <c r="C18" s="12">
        <f>'[1]Data Awal'!D11</f>
        <v>0</v>
      </c>
      <c r="D18" s="12">
        <f>'[1]Data Awal'!E11</f>
        <v>0</v>
      </c>
      <c r="E18" s="12">
        <f>'[1]Penambahan 1'!P18</f>
        <v>0</v>
      </c>
      <c r="F18" s="12">
        <f>'[1]Penambahan 1'!Q18</f>
        <v>0</v>
      </c>
      <c r="G18" s="12">
        <f>'[1]Pengurangan 1'!P18</f>
        <v>0</v>
      </c>
      <c r="H18" s="12">
        <f>'[1]Pengurangan 1'!Q18</f>
        <v>0</v>
      </c>
      <c r="I18" s="12">
        <f t="shared" si="1"/>
        <v>0</v>
      </c>
      <c r="J18" s="12">
        <f t="shared" si="1"/>
        <v>0</v>
      </c>
    </row>
    <row r="19" spans="1:10" x14ac:dyDescent="0.2">
      <c r="A19" s="10" t="s">
        <v>27</v>
      </c>
      <c r="B19" s="10" t="s">
        <v>28</v>
      </c>
      <c r="C19" s="12">
        <f>'[1]Data Awal'!D12</f>
        <v>641185680</v>
      </c>
      <c r="D19" s="12">
        <f>'[1]Data Awal'!E12</f>
        <v>474904732</v>
      </c>
      <c r="E19" s="12">
        <f>'[1]Penambahan 1'!P19</f>
        <v>0</v>
      </c>
      <c r="F19" s="12">
        <f>'[1]Penambahan 1'!Q19</f>
        <v>0</v>
      </c>
      <c r="G19" s="12">
        <f>'[1]Pengurangan 1'!P19</f>
        <v>0</v>
      </c>
      <c r="H19" s="12">
        <f>'[1]Pengurangan 1'!Q19</f>
        <v>0</v>
      </c>
      <c r="I19" s="12">
        <f t="shared" si="1"/>
        <v>641185680</v>
      </c>
      <c r="J19" s="12">
        <f t="shared" si="1"/>
        <v>474904732</v>
      </c>
    </row>
    <row r="20" spans="1:10" x14ac:dyDescent="0.2">
      <c r="A20" s="10" t="s">
        <v>29</v>
      </c>
      <c r="B20" s="10" t="s">
        <v>30</v>
      </c>
      <c r="C20" s="12">
        <f>'[1]Data Awal'!D13</f>
        <v>0</v>
      </c>
      <c r="D20" s="12">
        <f>'[1]Data Awal'!E13</f>
        <v>0</v>
      </c>
      <c r="E20" s="12">
        <f>'[1]Penambahan 1'!P20</f>
        <v>0</v>
      </c>
      <c r="F20" s="12">
        <f>'[1]Penambahan 1'!Q20</f>
        <v>0</v>
      </c>
      <c r="G20" s="12">
        <f>'[1]Pengurangan 1'!P20</f>
        <v>0</v>
      </c>
      <c r="H20" s="12">
        <f>'[1]Pengurangan 1'!Q20</f>
        <v>0</v>
      </c>
      <c r="I20" s="12">
        <f t="shared" si="1"/>
        <v>0</v>
      </c>
      <c r="J20" s="12">
        <f t="shared" si="1"/>
        <v>0</v>
      </c>
    </row>
    <row r="21" spans="1:10" x14ac:dyDescent="0.2">
      <c r="A21" s="10" t="s">
        <v>31</v>
      </c>
      <c r="B21" s="10" t="s">
        <v>32</v>
      </c>
      <c r="C21" s="12">
        <f>'[1]Data Awal'!D14</f>
        <v>0</v>
      </c>
      <c r="D21" s="12">
        <f>'[1]Data Awal'!E14</f>
        <v>0</v>
      </c>
      <c r="E21" s="12">
        <f>'[1]Penambahan 1'!P21</f>
        <v>0</v>
      </c>
      <c r="F21" s="12">
        <f>'[1]Penambahan 1'!Q21</f>
        <v>0</v>
      </c>
      <c r="G21" s="12">
        <f>'[1]Pengurangan 1'!P21</f>
        <v>0</v>
      </c>
      <c r="H21" s="12">
        <f>'[1]Pengurangan 1'!Q21</f>
        <v>0</v>
      </c>
      <c r="I21" s="12">
        <f t="shared" si="1"/>
        <v>0</v>
      </c>
      <c r="J21" s="12">
        <f t="shared" si="1"/>
        <v>0</v>
      </c>
    </row>
    <row r="22" spans="1:10" x14ac:dyDescent="0.2">
      <c r="A22" s="10" t="s">
        <v>33</v>
      </c>
      <c r="B22" s="10" t="s">
        <v>34</v>
      </c>
      <c r="C22" s="12">
        <f>'[1]Data Awal'!D15</f>
        <v>0</v>
      </c>
      <c r="D22" s="12">
        <f>'[1]Data Awal'!E15</f>
        <v>0</v>
      </c>
      <c r="E22" s="12">
        <f>'[1]Penambahan 1'!P22</f>
        <v>0</v>
      </c>
      <c r="F22" s="12">
        <f>'[1]Penambahan 1'!Q22</f>
        <v>0</v>
      </c>
      <c r="G22" s="12">
        <f>'[1]Pengurangan 1'!P22</f>
        <v>0</v>
      </c>
      <c r="H22" s="12">
        <f>'[1]Pengurangan 1'!Q22</f>
        <v>0</v>
      </c>
      <c r="I22" s="12">
        <f t="shared" si="1"/>
        <v>0</v>
      </c>
      <c r="J22" s="12">
        <f t="shared" si="1"/>
        <v>0</v>
      </c>
    </row>
    <row r="23" spans="1:10" x14ac:dyDescent="0.2">
      <c r="A23" s="10" t="s">
        <v>35</v>
      </c>
      <c r="B23" s="10" t="s">
        <v>36</v>
      </c>
      <c r="C23" s="12">
        <f>'[1]Data Awal'!D16</f>
        <v>0</v>
      </c>
      <c r="D23" s="12">
        <f>'[1]Data Awal'!E16</f>
        <v>0</v>
      </c>
      <c r="E23" s="12">
        <f>'[1]Penambahan 1'!P23</f>
        <v>0</v>
      </c>
      <c r="F23" s="12">
        <f>'[1]Penambahan 1'!Q23</f>
        <v>0</v>
      </c>
      <c r="G23" s="12">
        <f>'[1]Pengurangan 1'!P23</f>
        <v>0</v>
      </c>
      <c r="H23" s="12">
        <f>'[1]Pengurangan 1'!Q23</f>
        <v>0</v>
      </c>
      <c r="I23" s="12">
        <f t="shared" si="1"/>
        <v>0</v>
      </c>
      <c r="J23" s="12">
        <f t="shared" si="1"/>
        <v>0</v>
      </c>
    </row>
    <row r="24" spans="1:10" x14ac:dyDescent="0.2">
      <c r="A24" s="10" t="s">
        <v>37</v>
      </c>
      <c r="B24" s="10" t="s">
        <v>38</v>
      </c>
      <c r="C24" s="12">
        <f>'[1]Data Awal'!D17</f>
        <v>0</v>
      </c>
      <c r="D24" s="12">
        <f>'[1]Data Awal'!E17</f>
        <v>0</v>
      </c>
      <c r="E24" s="12">
        <f>'[1]Penambahan 1'!P24</f>
        <v>0</v>
      </c>
      <c r="F24" s="12">
        <f>'[1]Penambahan 1'!Q24</f>
        <v>0</v>
      </c>
      <c r="G24" s="12">
        <f>'[1]Pengurangan 1'!P24</f>
        <v>0</v>
      </c>
      <c r="H24" s="12">
        <f>'[1]Pengurangan 1'!Q24</f>
        <v>0</v>
      </c>
      <c r="I24" s="12">
        <f t="shared" si="1"/>
        <v>0</v>
      </c>
      <c r="J24" s="12">
        <f t="shared" si="1"/>
        <v>0</v>
      </c>
    </row>
    <row r="25" spans="1:10" x14ac:dyDescent="0.2">
      <c r="A25" s="10" t="s">
        <v>39</v>
      </c>
      <c r="B25" s="10" t="s">
        <v>40</v>
      </c>
      <c r="C25" s="12">
        <f>'[1]Data Awal'!D18</f>
        <v>0</v>
      </c>
      <c r="D25" s="12">
        <f>'[1]Data Awal'!E18</f>
        <v>0</v>
      </c>
      <c r="E25" s="12">
        <f>'[1]Penambahan 1'!P25</f>
        <v>0</v>
      </c>
      <c r="F25" s="12">
        <f>'[1]Penambahan 1'!Q25</f>
        <v>0</v>
      </c>
      <c r="G25" s="12">
        <f>'[1]Pengurangan 1'!P25</f>
        <v>0</v>
      </c>
      <c r="H25" s="12">
        <f>'[1]Pengurangan 1'!Q25</f>
        <v>0</v>
      </c>
      <c r="I25" s="12">
        <f t="shared" si="1"/>
        <v>0</v>
      </c>
      <c r="J25" s="12">
        <f t="shared" si="1"/>
        <v>0</v>
      </c>
    </row>
    <row r="26" spans="1:10" x14ac:dyDescent="0.2">
      <c r="A26" s="10" t="s">
        <v>41</v>
      </c>
      <c r="B26" s="10" t="s">
        <v>42</v>
      </c>
      <c r="C26" s="12">
        <f>'[1]Data Awal'!D19</f>
        <v>0</v>
      </c>
      <c r="D26" s="12">
        <f>'[1]Data Awal'!E19</f>
        <v>0</v>
      </c>
      <c r="E26" s="12">
        <f>'[1]Penambahan 1'!P26</f>
        <v>0</v>
      </c>
      <c r="F26" s="12">
        <f>'[1]Penambahan 1'!Q26</f>
        <v>0</v>
      </c>
      <c r="G26" s="12">
        <f>'[1]Pengurangan 1'!P26</f>
        <v>0</v>
      </c>
      <c r="H26" s="12">
        <f>'[1]Pengurangan 1'!Q26</f>
        <v>0</v>
      </c>
      <c r="I26" s="12">
        <f t="shared" si="1"/>
        <v>0</v>
      </c>
      <c r="J26" s="12">
        <f t="shared" si="1"/>
        <v>0</v>
      </c>
    </row>
    <row r="27" spans="1:10" x14ac:dyDescent="0.2">
      <c r="A27" s="10" t="s">
        <v>43</v>
      </c>
      <c r="B27" s="10" t="s">
        <v>44</v>
      </c>
      <c r="C27" s="12">
        <f>'[1]Data Awal'!D20</f>
        <v>0</v>
      </c>
      <c r="D27" s="12">
        <f>'[1]Data Awal'!E20</f>
        <v>0</v>
      </c>
      <c r="E27" s="12">
        <f>'[1]Penambahan 1'!P27</f>
        <v>0</v>
      </c>
      <c r="F27" s="12">
        <f>'[1]Penambahan 1'!Q27</f>
        <v>0</v>
      </c>
      <c r="G27" s="12">
        <f>'[1]Pengurangan 1'!P27</f>
        <v>0</v>
      </c>
      <c r="H27" s="12">
        <f>'[1]Pengurangan 1'!Q27</f>
        <v>0</v>
      </c>
      <c r="I27" s="12">
        <f t="shared" si="1"/>
        <v>0</v>
      </c>
      <c r="J27" s="12">
        <f t="shared" si="1"/>
        <v>0</v>
      </c>
    </row>
    <row r="28" spans="1:10" x14ac:dyDescent="0.2">
      <c r="A28" s="10" t="s">
        <v>45</v>
      </c>
      <c r="B28" s="10" t="s">
        <v>46</v>
      </c>
      <c r="C28" s="12">
        <f>'[1]Data Awal'!D21</f>
        <v>0</v>
      </c>
      <c r="D28" s="12">
        <f>'[1]Data Awal'!E21</f>
        <v>0</v>
      </c>
      <c r="E28" s="12">
        <f>'[1]Penambahan 1'!P28</f>
        <v>0</v>
      </c>
      <c r="F28" s="12">
        <f>'[1]Penambahan 1'!Q28</f>
        <v>0</v>
      </c>
      <c r="G28" s="12">
        <f>'[1]Pengurangan 1'!P28</f>
        <v>0</v>
      </c>
      <c r="H28" s="12">
        <f>'[1]Pengurangan 1'!Q28</f>
        <v>0</v>
      </c>
      <c r="I28" s="12">
        <f t="shared" si="1"/>
        <v>0</v>
      </c>
      <c r="J28" s="12">
        <f t="shared" si="1"/>
        <v>0</v>
      </c>
    </row>
    <row r="29" spans="1:10" x14ac:dyDescent="0.2">
      <c r="A29" s="8" t="s">
        <v>47</v>
      </c>
      <c r="B29" s="8" t="s">
        <v>48</v>
      </c>
      <c r="C29" s="9">
        <f>SUM(C30:C33)</f>
        <v>5175079200</v>
      </c>
      <c r="D29" s="9">
        <f t="shared" ref="D29:J29" si="2">SUM(D30:D33)</f>
        <v>407941078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5175079200</v>
      </c>
      <c r="J29" s="9">
        <f t="shared" si="2"/>
        <v>407941078</v>
      </c>
    </row>
    <row r="30" spans="1:10" x14ac:dyDescent="0.2">
      <c r="A30" s="10" t="s">
        <v>49</v>
      </c>
      <c r="B30" s="10" t="s">
        <v>50</v>
      </c>
      <c r="C30" s="12">
        <f>'[1]Data Awal'!D22</f>
        <v>5175079200</v>
      </c>
      <c r="D30" s="12">
        <f>'[1]Data Awal'!E22</f>
        <v>407941078</v>
      </c>
      <c r="E30" s="12">
        <f>'[1]Penambahan 1'!P30</f>
        <v>0</v>
      </c>
      <c r="F30" s="12">
        <f>'[1]Penambahan 1'!Q30</f>
        <v>0</v>
      </c>
      <c r="G30" s="12">
        <f>'[1]Pengurangan 1'!P30</f>
        <v>0</v>
      </c>
      <c r="H30" s="12">
        <f>'[1]Pengurangan 1'!Q30</f>
        <v>0</v>
      </c>
      <c r="I30" s="12">
        <f t="shared" ref="I30:J33" si="3">C30+E30-G30</f>
        <v>5175079200</v>
      </c>
      <c r="J30" s="12">
        <f t="shared" si="3"/>
        <v>407941078</v>
      </c>
    </row>
    <row r="31" spans="1:10" x14ac:dyDescent="0.2">
      <c r="A31" s="10" t="s">
        <v>51</v>
      </c>
      <c r="B31" s="10" t="s">
        <v>52</v>
      </c>
      <c r="C31" s="12">
        <f>'[1]Data Awal'!D23</f>
        <v>0</v>
      </c>
      <c r="D31" s="12">
        <f>'[1]Data Awal'!E23</f>
        <v>0</v>
      </c>
      <c r="E31" s="12">
        <f>'[1]Penambahan 1'!P31</f>
        <v>0</v>
      </c>
      <c r="F31" s="12">
        <f>'[1]Penambahan 1'!Q31</f>
        <v>0</v>
      </c>
      <c r="G31" s="12">
        <f>'[1]Pengurangan 1'!P31</f>
        <v>0</v>
      </c>
      <c r="H31" s="12">
        <f>'[1]Pengurangan 1'!Q31</f>
        <v>0</v>
      </c>
      <c r="I31" s="12">
        <f t="shared" si="3"/>
        <v>0</v>
      </c>
      <c r="J31" s="12">
        <f t="shared" si="3"/>
        <v>0</v>
      </c>
    </row>
    <row r="32" spans="1:10" x14ac:dyDescent="0.2">
      <c r="A32" s="10" t="s">
        <v>53</v>
      </c>
      <c r="B32" s="10" t="s">
        <v>54</v>
      </c>
      <c r="C32" s="12">
        <f>'[1]Data Awal'!D24</f>
        <v>0</v>
      </c>
      <c r="D32" s="12">
        <f>'[1]Data Awal'!E24</f>
        <v>0</v>
      </c>
      <c r="E32" s="12">
        <f>'[1]Penambahan 1'!P32</f>
        <v>0</v>
      </c>
      <c r="F32" s="12">
        <f>'[1]Penambahan 1'!Q32</f>
        <v>0</v>
      </c>
      <c r="G32" s="12">
        <f>'[1]Pengurangan 1'!P32</f>
        <v>0</v>
      </c>
      <c r="H32" s="12">
        <f>'[1]Pengurangan 1'!Q32</f>
        <v>0</v>
      </c>
      <c r="I32" s="12">
        <f t="shared" si="3"/>
        <v>0</v>
      </c>
      <c r="J32" s="12">
        <f t="shared" si="3"/>
        <v>0</v>
      </c>
    </row>
    <row r="33" spans="1:10" x14ac:dyDescent="0.2">
      <c r="A33" s="10" t="s">
        <v>55</v>
      </c>
      <c r="B33" s="10" t="s">
        <v>56</v>
      </c>
      <c r="C33" s="12">
        <f>'[1]Data Awal'!D25</f>
        <v>0</v>
      </c>
      <c r="D33" s="12">
        <f>'[1]Data Awal'!E25</f>
        <v>0</v>
      </c>
      <c r="E33" s="12">
        <f>'[1]Penambahan 1'!P33</f>
        <v>0</v>
      </c>
      <c r="F33" s="12">
        <f>'[1]Penambahan 1'!Q33</f>
        <v>0</v>
      </c>
      <c r="G33" s="12">
        <f>'[1]Pengurangan 1'!P33</f>
        <v>0</v>
      </c>
      <c r="H33" s="12">
        <f>'[1]Pengurangan 1'!Q33</f>
        <v>0</v>
      </c>
      <c r="I33" s="12">
        <f t="shared" si="3"/>
        <v>0</v>
      </c>
      <c r="J33" s="12">
        <f t="shared" si="3"/>
        <v>0</v>
      </c>
    </row>
    <row r="34" spans="1:10" x14ac:dyDescent="0.2">
      <c r="A34" s="8" t="s">
        <v>57</v>
      </c>
      <c r="B34" s="8" t="s">
        <v>58</v>
      </c>
      <c r="C34" s="9">
        <f>SUM(C35:C38)</f>
        <v>6000000</v>
      </c>
      <c r="D34" s="9">
        <f t="shared" ref="D34:J34" si="4">SUM(D35:D38)</f>
        <v>1187500</v>
      </c>
      <c r="E34" s="9">
        <f t="shared" si="4"/>
        <v>0</v>
      </c>
      <c r="F34" s="9">
        <f t="shared" si="4"/>
        <v>0</v>
      </c>
      <c r="G34" s="9">
        <f t="shared" si="4"/>
        <v>0</v>
      </c>
      <c r="H34" s="9">
        <f t="shared" si="4"/>
        <v>0</v>
      </c>
      <c r="I34" s="9">
        <f t="shared" si="4"/>
        <v>6000000</v>
      </c>
      <c r="J34" s="9">
        <f t="shared" si="4"/>
        <v>1187500</v>
      </c>
    </row>
    <row r="35" spans="1:10" x14ac:dyDescent="0.2">
      <c r="A35" s="10" t="s">
        <v>59</v>
      </c>
      <c r="B35" s="10" t="s">
        <v>60</v>
      </c>
      <c r="C35" s="12">
        <f>'[1]Data Awal'!D26</f>
        <v>0</v>
      </c>
      <c r="D35" s="12">
        <f>'[1]Data Awal'!E26</f>
        <v>0</v>
      </c>
      <c r="E35" s="12">
        <f>'[1]Penambahan 1'!P35</f>
        <v>0</v>
      </c>
      <c r="F35" s="12">
        <f>'[1]Penambahan 1'!Q35</f>
        <v>0</v>
      </c>
      <c r="G35" s="12">
        <f>'[1]Pengurangan 1'!P35</f>
        <v>0</v>
      </c>
      <c r="H35" s="12">
        <f>'[1]Pengurangan 1'!Q35</f>
        <v>0</v>
      </c>
      <c r="I35" s="12">
        <f t="shared" ref="I35:J38" si="5">C35+E35-G35</f>
        <v>0</v>
      </c>
      <c r="J35" s="12">
        <f t="shared" si="5"/>
        <v>0</v>
      </c>
    </row>
    <row r="36" spans="1:10" x14ac:dyDescent="0.2">
      <c r="A36" s="10" t="s">
        <v>61</v>
      </c>
      <c r="B36" s="10" t="s">
        <v>62</v>
      </c>
      <c r="C36" s="12">
        <f>'[1]Data Awal'!D27</f>
        <v>0</v>
      </c>
      <c r="D36" s="12">
        <f>'[1]Data Awal'!E27</f>
        <v>0</v>
      </c>
      <c r="E36" s="12">
        <f>'[1]Penambahan 1'!P36</f>
        <v>0</v>
      </c>
      <c r="F36" s="12">
        <f>'[1]Penambahan 1'!Q36</f>
        <v>0</v>
      </c>
      <c r="G36" s="12">
        <f>'[1]Pengurangan 1'!P36</f>
        <v>0</v>
      </c>
      <c r="H36" s="12">
        <f>'[1]Pengurangan 1'!Q36</f>
        <v>0</v>
      </c>
      <c r="I36" s="12">
        <f t="shared" si="5"/>
        <v>0</v>
      </c>
      <c r="J36" s="12">
        <f t="shared" si="5"/>
        <v>0</v>
      </c>
    </row>
    <row r="37" spans="1:10" x14ac:dyDescent="0.2">
      <c r="A37" s="10" t="s">
        <v>63</v>
      </c>
      <c r="B37" s="10" t="s">
        <v>64</v>
      </c>
      <c r="C37" s="12">
        <f>'[1]Data Awal'!D28</f>
        <v>0</v>
      </c>
      <c r="D37" s="12">
        <f>'[1]Data Awal'!E28</f>
        <v>0</v>
      </c>
      <c r="E37" s="12">
        <f>'[1]Penambahan 1'!P37</f>
        <v>0</v>
      </c>
      <c r="F37" s="12">
        <f>'[1]Penambahan 1'!Q37</f>
        <v>0</v>
      </c>
      <c r="G37" s="12">
        <f>'[1]Pengurangan 1'!P37</f>
        <v>0</v>
      </c>
      <c r="H37" s="12">
        <f>'[1]Pengurangan 1'!Q37</f>
        <v>0</v>
      </c>
      <c r="I37" s="12">
        <f t="shared" si="5"/>
        <v>0</v>
      </c>
      <c r="J37" s="12">
        <f t="shared" si="5"/>
        <v>0</v>
      </c>
    </row>
    <row r="38" spans="1:10" x14ac:dyDescent="0.2">
      <c r="A38" s="10" t="s">
        <v>65</v>
      </c>
      <c r="B38" s="10" t="s">
        <v>66</v>
      </c>
      <c r="C38" s="12">
        <f>'[1]Data Awal'!D29</f>
        <v>6000000</v>
      </c>
      <c r="D38" s="12">
        <f>'[1]Data Awal'!E29</f>
        <v>1187500</v>
      </c>
      <c r="E38" s="12">
        <f>'[1]Penambahan 1'!P38</f>
        <v>0</v>
      </c>
      <c r="F38" s="12">
        <f>'[1]Penambahan 1'!Q38</f>
        <v>0</v>
      </c>
      <c r="G38" s="12">
        <f>'[1]Pengurangan 1'!P38</f>
        <v>0</v>
      </c>
      <c r="H38" s="12">
        <f>'[1]Pengurangan 1'!Q38</f>
        <v>0</v>
      </c>
      <c r="I38" s="12">
        <f t="shared" si="5"/>
        <v>6000000</v>
      </c>
      <c r="J38" s="12">
        <f t="shared" si="5"/>
        <v>1187500</v>
      </c>
    </row>
    <row r="39" spans="1:10" x14ac:dyDescent="0.2">
      <c r="A39" s="8" t="s">
        <v>67</v>
      </c>
      <c r="B39" s="8" t="s">
        <v>68</v>
      </c>
      <c r="C39" s="9">
        <f>SUM(C40:C46)</f>
        <v>1395854018</v>
      </c>
      <c r="D39" s="9">
        <f t="shared" ref="D39:J39" si="6">SUM(D40:D46)</f>
        <v>0</v>
      </c>
      <c r="E39" s="9">
        <f t="shared" si="6"/>
        <v>0</v>
      </c>
      <c r="F39" s="9">
        <f t="shared" si="6"/>
        <v>0</v>
      </c>
      <c r="G39" s="9">
        <f t="shared" si="6"/>
        <v>0</v>
      </c>
      <c r="H39" s="9">
        <f t="shared" si="6"/>
        <v>0</v>
      </c>
      <c r="I39" s="9">
        <f t="shared" si="6"/>
        <v>1395854018</v>
      </c>
      <c r="J39" s="9">
        <f t="shared" si="6"/>
        <v>0</v>
      </c>
    </row>
    <row r="40" spans="1:10" x14ac:dyDescent="0.2">
      <c r="A40" s="10" t="s">
        <v>69</v>
      </c>
      <c r="B40" s="10" t="s">
        <v>70</v>
      </c>
      <c r="C40" s="12">
        <f>'[1]Data Awal'!D30</f>
        <v>1395854018</v>
      </c>
      <c r="D40" s="12">
        <f>'[1]Data Awal'!E30</f>
        <v>0</v>
      </c>
      <c r="E40" s="12">
        <f>'[1]Penambahan 1'!P40</f>
        <v>0</v>
      </c>
      <c r="F40" s="12">
        <f>'[1]Penambahan 1'!Q40</f>
        <v>0</v>
      </c>
      <c r="G40" s="12">
        <f>'[1]Pengurangan 1'!P40</f>
        <v>0</v>
      </c>
      <c r="H40" s="12">
        <f>'[1]Pengurangan 1'!Q40</f>
        <v>0</v>
      </c>
      <c r="I40" s="12">
        <f t="shared" ref="I40:J47" si="7">C40+E40-G40</f>
        <v>1395854018</v>
      </c>
      <c r="J40" s="12">
        <f t="shared" si="7"/>
        <v>0</v>
      </c>
    </row>
    <row r="41" spans="1:10" x14ac:dyDescent="0.2">
      <c r="A41" s="10" t="s">
        <v>71</v>
      </c>
      <c r="B41" s="10" t="s">
        <v>72</v>
      </c>
      <c r="C41" s="12">
        <f>'[1]Data Awal'!D31</f>
        <v>0</v>
      </c>
      <c r="D41" s="12">
        <f>'[1]Data Awal'!E31</f>
        <v>0</v>
      </c>
      <c r="E41" s="12">
        <f>'[1]Penambahan 1'!P41</f>
        <v>0</v>
      </c>
      <c r="F41" s="12">
        <f>'[1]Penambahan 1'!Q41</f>
        <v>0</v>
      </c>
      <c r="G41" s="12">
        <f>'[1]Pengurangan 1'!P41</f>
        <v>0</v>
      </c>
      <c r="H41" s="12">
        <f>'[1]Pengurangan 1'!Q41</f>
        <v>0</v>
      </c>
      <c r="I41" s="12">
        <f t="shared" si="7"/>
        <v>0</v>
      </c>
      <c r="J41" s="12">
        <f t="shared" si="7"/>
        <v>0</v>
      </c>
    </row>
    <row r="42" spans="1:10" x14ac:dyDescent="0.2">
      <c r="A42" s="10" t="s">
        <v>73</v>
      </c>
      <c r="B42" s="10" t="s">
        <v>74</v>
      </c>
      <c r="C42" s="12">
        <f>'[1]Data Awal'!D32</f>
        <v>0</v>
      </c>
      <c r="D42" s="12">
        <f>'[1]Data Awal'!E32</f>
        <v>0</v>
      </c>
      <c r="E42" s="12">
        <f>'[1]Penambahan 1'!P42</f>
        <v>0</v>
      </c>
      <c r="F42" s="12">
        <f>'[1]Penambahan 1'!Q42</f>
        <v>0</v>
      </c>
      <c r="G42" s="12">
        <f>'[1]Pengurangan 1'!P42</f>
        <v>0</v>
      </c>
      <c r="H42" s="12">
        <f>'[1]Pengurangan 1'!Q42</f>
        <v>0</v>
      </c>
      <c r="I42" s="12">
        <f t="shared" si="7"/>
        <v>0</v>
      </c>
      <c r="J42" s="12">
        <f t="shared" si="7"/>
        <v>0</v>
      </c>
    </row>
    <row r="43" spans="1:10" x14ac:dyDescent="0.2">
      <c r="A43" s="10" t="s">
        <v>75</v>
      </c>
      <c r="B43" s="10" t="s">
        <v>76</v>
      </c>
      <c r="C43" s="12">
        <f>'[1]Data Awal'!D33</f>
        <v>0</v>
      </c>
      <c r="D43" s="12">
        <f>'[1]Data Awal'!E33</f>
        <v>0</v>
      </c>
      <c r="E43" s="12">
        <f>'[1]Penambahan 1'!P43</f>
        <v>0</v>
      </c>
      <c r="F43" s="12">
        <f>'[1]Penambahan 1'!Q43</f>
        <v>0</v>
      </c>
      <c r="G43" s="12">
        <f>'[1]Pengurangan 1'!P43</f>
        <v>0</v>
      </c>
      <c r="H43" s="12">
        <f>'[1]Pengurangan 1'!Q43</f>
        <v>0</v>
      </c>
      <c r="I43" s="12">
        <f t="shared" si="7"/>
        <v>0</v>
      </c>
      <c r="J43" s="12">
        <f t="shared" si="7"/>
        <v>0</v>
      </c>
    </row>
    <row r="44" spans="1:10" x14ac:dyDescent="0.2">
      <c r="A44" s="10" t="s">
        <v>77</v>
      </c>
      <c r="B44" s="10" t="s">
        <v>78</v>
      </c>
      <c r="C44" s="12">
        <f>'[1]Data Awal'!D34</f>
        <v>0</v>
      </c>
      <c r="D44" s="12">
        <f>'[1]Data Awal'!E34</f>
        <v>0</v>
      </c>
      <c r="E44" s="12">
        <f>'[1]Penambahan 1'!P44</f>
        <v>0</v>
      </c>
      <c r="F44" s="12">
        <f>'[1]Penambahan 1'!Q44</f>
        <v>0</v>
      </c>
      <c r="G44" s="12">
        <f>'[1]Pengurangan 1'!P44</f>
        <v>0</v>
      </c>
      <c r="H44" s="12">
        <f>'[1]Pengurangan 1'!Q44</f>
        <v>0</v>
      </c>
      <c r="I44" s="12">
        <f t="shared" si="7"/>
        <v>0</v>
      </c>
      <c r="J44" s="12">
        <f t="shared" si="7"/>
        <v>0</v>
      </c>
    </row>
    <row r="45" spans="1:10" x14ac:dyDescent="0.2">
      <c r="A45" s="10" t="s">
        <v>79</v>
      </c>
      <c r="B45" s="10" t="s">
        <v>80</v>
      </c>
      <c r="C45" s="12">
        <f>'[1]Data Awal'!D35</f>
        <v>0</v>
      </c>
      <c r="D45" s="12">
        <f>'[1]Data Awal'!E35</f>
        <v>0</v>
      </c>
      <c r="E45" s="12">
        <f>'[1]Penambahan 1'!P45</f>
        <v>0</v>
      </c>
      <c r="F45" s="12">
        <f>'[1]Penambahan 1'!Q45</f>
        <v>0</v>
      </c>
      <c r="G45" s="12">
        <f>'[1]Pengurangan 1'!P45</f>
        <v>0</v>
      </c>
      <c r="H45" s="12">
        <f>'[1]Pengurangan 1'!Q45</f>
        <v>0</v>
      </c>
      <c r="I45" s="12">
        <f t="shared" si="7"/>
        <v>0</v>
      </c>
      <c r="J45" s="12">
        <f t="shared" si="7"/>
        <v>0</v>
      </c>
    </row>
    <row r="46" spans="1:10" x14ac:dyDescent="0.2">
      <c r="A46" s="10" t="s">
        <v>81</v>
      </c>
      <c r="B46" s="10" t="s">
        <v>82</v>
      </c>
      <c r="C46" s="12">
        <f>'[1]Data Awal'!D36</f>
        <v>0</v>
      </c>
      <c r="D46" s="12">
        <f>'[1]Data Awal'!E36</f>
        <v>0</v>
      </c>
      <c r="E46" s="12">
        <f>'[1]Penambahan 1'!P46</f>
        <v>0</v>
      </c>
      <c r="F46" s="12">
        <f>'[1]Penambahan 1'!Q46</f>
        <v>0</v>
      </c>
      <c r="G46" s="12">
        <f>'[1]Pengurangan 1'!P46</f>
        <v>0</v>
      </c>
      <c r="H46" s="12">
        <f>'[1]Pengurangan 1'!Q46</f>
        <v>0</v>
      </c>
      <c r="I46" s="12">
        <f t="shared" si="7"/>
        <v>0</v>
      </c>
      <c r="J46" s="12">
        <f t="shared" si="7"/>
        <v>0</v>
      </c>
    </row>
    <row r="47" spans="1:10" x14ac:dyDescent="0.2">
      <c r="A47" s="8" t="s">
        <v>83</v>
      </c>
      <c r="B47" s="8" t="s">
        <v>84</v>
      </c>
      <c r="C47" s="9">
        <f>'[1]Data Awal'!D37</f>
        <v>0</v>
      </c>
      <c r="D47" s="9">
        <f>'[1]Data Awal'!E37</f>
        <v>0</v>
      </c>
      <c r="E47" s="9">
        <f>'[1]Penambahan 1'!P47</f>
        <v>0</v>
      </c>
      <c r="F47" s="9">
        <f>'[1]Penambahan 1'!Q47</f>
        <v>0</v>
      </c>
      <c r="G47" s="9">
        <f>'[1]Pengurangan 1'!P47</f>
        <v>0</v>
      </c>
      <c r="H47" s="9">
        <f>'[1]Pengurangan 1'!Q47</f>
        <v>0</v>
      </c>
      <c r="I47" s="9">
        <f t="shared" si="7"/>
        <v>0</v>
      </c>
      <c r="J47" s="9">
        <f t="shared" si="7"/>
        <v>0</v>
      </c>
    </row>
    <row r="48" spans="1:10" x14ac:dyDescent="0.2">
      <c r="A48" s="13"/>
      <c r="B48" s="14" t="s">
        <v>85</v>
      </c>
      <c r="C48" s="15">
        <f>SUM(C8,C9,C29,C34,C39,C47)</f>
        <v>9972420724</v>
      </c>
      <c r="D48" s="15">
        <f t="shared" ref="D48:J48" si="8">SUM(D8,D9,D29,D34,D39,D47)</f>
        <v>2502569234</v>
      </c>
      <c r="E48" s="15">
        <f t="shared" si="8"/>
        <v>0</v>
      </c>
      <c r="F48" s="15">
        <f t="shared" si="8"/>
        <v>0</v>
      </c>
      <c r="G48" s="15">
        <f t="shared" si="8"/>
        <v>0</v>
      </c>
      <c r="H48" s="15">
        <f t="shared" si="8"/>
        <v>0</v>
      </c>
      <c r="I48" s="15">
        <f>SUM(I8,I9,I29,I34,I39,I47)</f>
        <v>9972420724</v>
      </c>
      <c r="J48" s="15">
        <f t="shared" si="8"/>
        <v>2502569234</v>
      </c>
    </row>
    <row r="49" spans="1:10" x14ac:dyDescent="0.2">
      <c r="A49" s="13"/>
      <c r="B49" s="14" t="s">
        <v>86</v>
      </c>
      <c r="C49" s="15">
        <f>C48-D48</f>
        <v>7469851490</v>
      </c>
      <c r="D49" s="15"/>
      <c r="E49" s="15">
        <f>E48-F48</f>
        <v>0</v>
      </c>
      <c r="F49" s="15"/>
      <c r="G49" s="15">
        <f>G48-H48</f>
        <v>0</v>
      </c>
      <c r="H49" s="15"/>
      <c r="I49" s="15">
        <f>I48-J48</f>
        <v>7469851490</v>
      </c>
      <c r="J49" s="15"/>
    </row>
    <row r="50" spans="1:10" x14ac:dyDescent="0.2">
      <c r="A50" s="10"/>
      <c r="B50" s="10"/>
      <c r="C50" s="12"/>
      <c r="D50" s="12"/>
      <c r="E50" s="12"/>
      <c r="F50" s="12"/>
      <c r="G50" s="12"/>
      <c r="H50" s="12"/>
      <c r="I50" s="12"/>
      <c r="J50" s="12"/>
    </row>
    <row r="51" spans="1:10" x14ac:dyDescent="0.2">
      <c r="A51" s="13"/>
      <c r="B51" s="14" t="s">
        <v>87</v>
      </c>
      <c r="C51" s="15">
        <f>SUM(C53,C55,C58,C61)</f>
        <v>556466170.00100005</v>
      </c>
      <c r="D51" s="15"/>
      <c r="E51" s="15">
        <f>SUM(E53,E55,E58,E61)</f>
        <v>0</v>
      </c>
      <c r="F51" s="15"/>
      <c r="G51" s="15">
        <f>SUM(G53,G55,G58,G61)</f>
        <v>0</v>
      </c>
      <c r="H51" s="15"/>
      <c r="I51" s="15">
        <f>SUM(I53,I55,I58,I61)</f>
        <v>556466170.00100005</v>
      </c>
      <c r="J51" s="15"/>
    </row>
    <row r="52" spans="1:10" x14ac:dyDescent="0.2">
      <c r="A52" s="10"/>
      <c r="B52" s="11"/>
      <c r="C52" s="12"/>
      <c r="D52" s="12"/>
      <c r="E52" s="12"/>
      <c r="F52" s="12"/>
      <c r="G52" s="12"/>
      <c r="H52" s="12"/>
      <c r="I52" s="12"/>
      <c r="J52" s="12"/>
    </row>
    <row r="53" spans="1:10" x14ac:dyDescent="0.2">
      <c r="A53" s="10"/>
      <c r="B53" s="11" t="s">
        <v>88</v>
      </c>
      <c r="C53" s="12">
        <f>'[1]Data Awal'!D45</f>
        <v>0</v>
      </c>
      <c r="D53" s="12">
        <f>'[1]Data Awal'!E45</f>
        <v>0</v>
      </c>
      <c r="E53" s="12">
        <f>'[1]Penambahan 1'!P53</f>
        <v>0</v>
      </c>
      <c r="F53" s="12">
        <f>'[1]Penambahan 1'!Q53</f>
        <v>0</v>
      </c>
      <c r="G53" s="12">
        <f>'[1]Pengurangan 1'!P53</f>
        <v>0</v>
      </c>
      <c r="H53" s="12">
        <f>'[1]Pengurangan 1'!Q53</f>
        <v>0</v>
      </c>
      <c r="I53" s="12">
        <f t="shared" ref="I53:J53" si="9">C53+E53-G53</f>
        <v>0</v>
      </c>
      <c r="J53" s="12">
        <f t="shared" si="9"/>
        <v>0</v>
      </c>
    </row>
    <row r="54" spans="1:10" x14ac:dyDescent="0.2">
      <c r="A54" s="10"/>
      <c r="B54" s="11"/>
      <c r="C54" s="12"/>
      <c r="D54" s="12"/>
      <c r="E54" s="12"/>
      <c r="F54" s="12"/>
      <c r="G54" s="12"/>
      <c r="H54" s="12"/>
      <c r="I54" s="12"/>
      <c r="J54" s="12"/>
    </row>
    <row r="55" spans="1:10" x14ac:dyDescent="0.2">
      <c r="A55" s="10"/>
      <c r="B55" s="11" t="s">
        <v>89</v>
      </c>
      <c r="C55" s="12">
        <f>'[1]Data Awal'!D46</f>
        <v>0</v>
      </c>
      <c r="D55" s="12">
        <f>'[1]Data Awal'!E46</f>
        <v>0</v>
      </c>
      <c r="E55" s="12">
        <f>'[1]Penambahan 1'!P55</f>
        <v>0</v>
      </c>
      <c r="F55" s="12">
        <f>'[1]Penambahan 1'!Q55</f>
        <v>0</v>
      </c>
      <c r="G55" s="12">
        <f>'[1]Pengurangan 1'!P55</f>
        <v>0</v>
      </c>
      <c r="H55" s="12">
        <f>'[1]Pengurangan 1'!Q55</f>
        <v>0</v>
      </c>
      <c r="I55" s="12">
        <f t="shared" ref="I55:J55" si="10">C55+E55-G55</f>
        <v>0</v>
      </c>
      <c r="J55" s="12">
        <f t="shared" si="10"/>
        <v>0</v>
      </c>
    </row>
    <row r="56" spans="1:10" x14ac:dyDescent="0.2">
      <c r="A56" s="10"/>
      <c r="B56" s="11"/>
      <c r="C56" s="12"/>
      <c r="D56" s="12"/>
      <c r="E56" s="12"/>
      <c r="F56" s="12"/>
      <c r="G56" s="12"/>
      <c r="H56" s="12"/>
      <c r="I56" s="12"/>
      <c r="J56" s="12"/>
    </row>
    <row r="57" spans="1:10" x14ac:dyDescent="0.2">
      <c r="A57" s="10"/>
      <c r="B57" s="11" t="s">
        <v>90</v>
      </c>
      <c r="C57" s="12">
        <f>'[1]Data Awal'!D39</f>
        <v>72000000</v>
      </c>
      <c r="D57" s="12">
        <f>'[1]Data Awal'!E39</f>
        <v>48958333</v>
      </c>
      <c r="E57" s="12">
        <f>'[1]Penambahan 1'!P57</f>
        <v>0</v>
      </c>
      <c r="F57" s="12">
        <f>'[1]Penambahan 1'!Q57</f>
        <v>0</v>
      </c>
      <c r="G57" s="12">
        <f>'[1]Pengurangan 1'!P57</f>
        <v>0</v>
      </c>
      <c r="H57" s="12">
        <f>'[1]Pengurangan 1'!Q57</f>
        <v>0</v>
      </c>
      <c r="I57" s="12">
        <f t="shared" ref="I57:J57" si="11">C57+E57-G57</f>
        <v>72000000</v>
      </c>
      <c r="J57" s="12">
        <f t="shared" si="11"/>
        <v>48958333</v>
      </c>
    </row>
    <row r="58" spans="1:10" x14ac:dyDescent="0.2">
      <c r="A58" s="10"/>
      <c r="B58" s="11" t="s">
        <v>91</v>
      </c>
      <c r="C58" s="12">
        <f>C57-D57</f>
        <v>23041667</v>
      </c>
      <c r="D58" s="12"/>
      <c r="E58" s="12">
        <f>E57-F57</f>
        <v>0</v>
      </c>
      <c r="F58" s="12"/>
      <c r="G58" s="12">
        <f>G57-H57</f>
        <v>0</v>
      </c>
      <c r="H58" s="12"/>
      <c r="I58" s="12">
        <f>I57-J57</f>
        <v>23041667</v>
      </c>
      <c r="J58" s="12"/>
    </row>
    <row r="59" spans="1:10" x14ac:dyDescent="0.2">
      <c r="A59" s="10"/>
      <c r="B59" s="11"/>
      <c r="C59" s="12"/>
      <c r="D59" s="12"/>
      <c r="E59" s="12"/>
      <c r="F59" s="12"/>
      <c r="G59" s="12"/>
      <c r="H59" s="12"/>
      <c r="I59" s="12"/>
      <c r="J59" s="12"/>
    </row>
    <row r="60" spans="1:10" x14ac:dyDescent="0.2">
      <c r="A60" s="10"/>
      <c r="B60" s="11" t="s">
        <v>92</v>
      </c>
      <c r="C60" s="12">
        <f>'[1]Data Awal'!D40</f>
        <v>708444802.00100005</v>
      </c>
      <c r="D60" s="12">
        <f>'[1]Data Awal'!E40</f>
        <v>175020299</v>
      </c>
      <c r="E60" s="12">
        <f>'[1]Penambahan 1'!P60</f>
        <v>0</v>
      </c>
      <c r="F60" s="12">
        <f>'[1]Penambahan 1'!Q60</f>
        <v>0</v>
      </c>
      <c r="G60" s="12">
        <f>'[1]Pengurangan 1'!P60</f>
        <v>0</v>
      </c>
      <c r="H60" s="12">
        <f>'[1]Pengurangan 1'!Q60</f>
        <v>0</v>
      </c>
      <c r="I60" s="12">
        <f t="shared" ref="I60:J60" si="12">C60+E60-G60</f>
        <v>708444802.00100005</v>
      </c>
      <c r="J60" s="12">
        <f t="shared" si="12"/>
        <v>175020299</v>
      </c>
    </row>
    <row r="61" spans="1:10" x14ac:dyDescent="0.2">
      <c r="A61" s="10"/>
      <c r="B61" s="11" t="s">
        <v>93</v>
      </c>
      <c r="C61" s="12">
        <f>C60-D60</f>
        <v>533424503.00100005</v>
      </c>
      <c r="D61" s="12"/>
      <c r="E61" s="12">
        <f>E60-F60</f>
        <v>0</v>
      </c>
      <c r="F61" s="12"/>
      <c r="G61" s="12">
        <f>G60-H60</f>
        <v>0</v>
      </c>
      <c r="H61" s="12"/>
      <c r="I61" s="12">
        <f>I60-J60</f>
        <v>533424503.00100005</v>
      </c>
      <c r="J61" s="12"/>
    </row>
    <row r="62" spans="1:10" x14ac:dyDescent="0.2">
      <c r="A62" s="10"/>
      <c r="B62" s="10"/>
      <c r="C62" s="12"/>
      <c r="D62" s="12"/>
      <c r="E62" s="12"/>
      <c r="F62" s="12"/>
      <c r="G62" s="12"/>
      <c r="H62" s="12"/>
      <c r="I62" s="12"/>
      <c r="J62" s="12"/>
    </row>
    <row r="63" spans="1:10" x14ac:dyDescent="0.2">
      <c r="A63" s="13"/>
      <c r="B63" s="14" t="s">
        <v>94</v>
      </c>
      <c r="C63" s="15">
        <f>SUM(C64:C67)</f>
        <v>80244718</v>
      </c>
      <c r="D63" s="15">
        <f t="shared" ref="D63:J63" si="13">SUM(D64:D67)</f>
        <v>0</v>
      </c>
      <c r="E63" s="15">
        <f t="shared" si="13"/>
        <v>0</v>
      </c>
      <c r="F63" s="15">
        <f t="shared" si="13"/>
        <v>0</v>
      </c>
      <c r="G63" s="15">
        <f t="shared" si="13"/>
        <v>0</v>
      </c>
      <c r="H63" s="15">
        <f t="shared" si="13"/>
        <v>0</v>
      </c>
      <c r="I63" s="15">
        <f t="shared" si="13"/>
        <v>80244718</v>
      </c>
      <c r="J63" s="15">
        <f t="shared" si="13"/>
        <v>0</v>
      </c>
    </row>
    <row r="64" spans="1:10" ht="12.75" x14ac:dyDescent="0.2">
      <c r="A64" s="16" t="s">
        <v>7</v>
      </c>
      <c r="B64" s="11" t="s">
        <v>95</v>
      </c>
      <c r="C64" s="12">
        <f>'[1]Data Awal'!D41</f>
        <v>80244718</v>
      </c>
      <c r="D64" s="12">
        <f>'[1]Data Awal'!E41</f>
        <v>0</v>
      </c>
      <c r="E64" s="12">
        <f>'[1]Penambahan 1'!P64</f>
        <v>0</v>
      </c>
      <c r="F64" s="12">
        <f>'[1]Penambahan 1'!Q64</f>
        <v>0</v>
      </c>
      <c r="G64" s="12">
        <f>'[1]Pengurangan 1'!P64</f>
        <v>0</v>
      </c>
      <c r="H64" s="12">
        <f>'[1]Pengurangan 1'!Q64</f>
        <v>0</v>
      </c>
      <c r="I64" s="12">
        <f t="shared" ref="I64:J67" si="14">C64+E64-G64</f>
        <v>80244718</v>
      </c>
      <c r="J64" s="12">
        <f t="shared" si="14"/>
        <v>0</v>
      </c>
    </row>
    <row r="65" spans="1:10" ht="12.75" x14ac:dyDescent="0.2">
      <c r="A65" s="16" t="s">
        <v>47</v>
      </c>
      <c r="B65" s="11" t="s">
        <v>96</v>
      </c>
      <c r="C65" s="12">
        <f>'[1]Data Awal'!D42</f>
        <v>0</v>
      </c>
      <c r="D65" s="12">
        <f>'[1]Data Awal'!E42</f>
        <v>0</v>
      </c>
      <c r="E65" s="12">
        <f>'[1]Penambahan 1'!P65</f>
        <v>0</v>
      </c>
      <c r="F65" s="12">
        <f>'[1]Penambahan 1'!Q65</f>
        <v>0</v>
      </c>
      <c r="G65" s="12">
        <f>'[1]Pengurangan 1'!P65</f>
        <v>0</v>
      </c>
      <c r="H65" s="12">
        <f>'[1]Pengurangan 1'!Q65</f>
        <v>0</v>
      </c>
      <c r="I65" s="12">
        <f t="shared" si="14"/>
        <v>0</v>
      </c>
      <c r="J65" s="12">
        <f t="shared" si="14"/>
        <v>0</v>
      </c>
    </row>
    <row r="66" spans="1:10" ht="12.75" x14ac:dyDescent="0.2">
      <c r="A66" s="16" t="s">
        <v>57</v>
      </c>
      <c r="B66" s="11" t="s">
        <v>97</v>
      </c>
      <c r="C66" s="12">
        <f>'[1]Data Awal'!D43</f>
        <v>0</v>
      </c>
      <c r="D66" s="12">
        <f>'[1]Data Awal'!E43</f>
        <v>0</v>
      </c>
      <c r="E66" s="12">
        <f>'[1]Penambahan 1'!P66</f>
        <v>0</v>
      </c>
      <c r="F66" s="12">
        <f>'[1]Penambahan 1'!Q66</f>
        <v>0</v>
      </c>
      <c r="G66" s="12">
        <f>'[1]Pengurangan 1'!P66</f>
        <v>0</v>
      </c>
      <c r="H66" s="12">
        <f>'[1]Pengurangan 1'!Q66</f>
        <v>0</v>
      </c>
      <c r="I66" s="12">
        <f t="shared" si="14"/>
        <v>0</v>
      </c>
      <c r="J66" s="12">
        <f t="shared" si="14"/>
        <v>0</v>
      </c>
    </row>
    <row r="67" spans="1:10" ht="12.75" x14ac:dyDescent="0.2">
      <c r="A67" s="16" t="s">
        <v>98</v>
      </c>
      <c r="B67" s="11" t="s">
        <v>92</v>
      </c>
      <c r="C67" s="12">
        <f>'[1]Data Awal'!D44</f>
        <v>0</v>
      </c>
      <c r="D67" s="12">
        <f>'[1]Data Awal'!E44</f>
        <v>0</v>
      </c>
      <c r="E67" s="12">
        <f>'[1]Penambahan 1'!P67</f>
        <v>0</v>
      </c>
      <c r="F67" s="12">
        <f>'[1]Penambahan 1'!Q67</f>
        <v>0</v>
      </c>
      <c r="G67" s="12">
        <f>'[1]Pengurangan 1'!P67</f>
        <v>0</v>
      </c>
      <c r="H67" s="12">
        <f>'[1]Pengurangan 1'!Q67</f>
        <v>0</v>
      </c>
      <c r="I67" s="12">
        <f t="shared" si="14"/>
        <v>0</v>
      </c>
      <c r="J67" s="12">
        <f t="shared" si="14"/>
        <v>0</v>
      </c>
    </row>
    <row r="69" spans="1:10" x14ac:dyDescent="0.2">
      <c r="C69" s="2" t="s">
        <v>99</v>
      </c>
      <c r="F69" s="2" t="s">
        <v>100</v>
      </c>
      <c r="I69" s="2" t="s">
        <v>101</v>
      </c>
    </row>
    <row r="74" spans="1:10" ht="12.75" x14ac:dyDescent="0.2">
      <c r="C74" s="17">
        <f>[1]Parameter!$B$7</f>
        <v>0</v>
      </c>
      <c r="F74" s="17">
        <f>[1]Parameter!$B$6</f>
        <v>0</v>
      </c>
      <c r="I74" s="17">
        <f>[1]Parameter!$B$5</f>
        <v>0</v>
      </c>
    </row>
    <row r="75" spans="1:10" ht="12.75" x14ac:dyDescent="0.2">
      <c r="C75" s="17" t="str">
        <f>"NIP. "&amp;[1]Parameter!$C$7</f>
        <v xml:space="preserve">NIP. </v>
      </c>
      <c r="F75" s="17" t="str">
        <f>"NIP. "&amp;[1]Parameter!$C$6</f>
        <v xml:space="preserve">NIP. </v>
      </c>
      <c r="I75" s="17" t="str">
        <f>"NIP. "&amp;[1]Parameter!$C$7</f>
        <v xml:space="preserve">NIP. </v>
      </c>
    </row>
  </sheetData>
  <mergeCells count="7">
    <mergeCell ref="A1:J1"/>
    <mergeCell ref="A2:J2"/>
    <mergeCell ref="A4:B7"/>
    <mergeCell ref="C4:D6"/>
    <mergeCell ref="E4:F6"/>
    <mergeCell ref="G4:H6"/>
    <mergeCell ref="I4:J6"/>
  </mergeCells>
  <printOptions horizontalCentered="1"/>
  <pageMargins left="0.19685039370078741" right="0.19685039370078741" top="0.59055118110236215" bottom="0.19685039370078741" header="0.31496062992125984" footer="0.31496062992125984"/>
  <pageSetup paperSize="258" scale="8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4513-41F9-4E54-99B0-001717848C97}">
  <sheetPr>
    <tabColor rgb="FFFFFF00"/>
    <pageSetUpPr fitToPage="1"/>
  </sheetPr>
  <dimension ref="A1:Q75"/>
  <sheetViews>
    <sheetView zoomScaleNormal="100" workbookViewId="0">
      <pane xSplit="2" ySplit="7" topLeftCell="G8" activePane="bottomRight" state="frozen"/>
      <selection activeCell="C8" sqref="C8:D67"/>
      <selection pane="topRight" activeCell="C8" sqref="C8:D67"/>
      <selection pane="bottomLeft" activeCell="C8" sqref="C8:D67"/>
      <selection pane="bottomRight" activeCell="C8" sqref="C8:D67"/>
    </sheetView>
  </sheetViews>
  <sheetFormatPr defaultColWidth="9.140625" defaultRowHeight="12.75" x14ac:dyDescent="0.2"/>
  <cols>
    <col min="1" max="1" width="6.7109375" style="48" customWidth="1"/>
    <col min="2" max="2" width="30.7109375" style="48" customWidth="1"/>
    <col min="3" max="6" width="14.7109375" style="19" customWidth="1"/>
    <col min="7" max="7" width="16" style="19" bestFit="1" customWidth="1"/>
    <col min="8" max="15" width="14.7109375" style="19" customWidth="1"/>
    <col min="16" max="16" width="16" style="19" bestFit="1" customWidth="1"/>
    <col min="17" max="17" width="14.7109375" style="19" customWidth="1"/>
    <col min="18" max="16384" width="9.140625" style="17"/>
  </cols>
  <sheetData>
    <row r="1" spans="1:17" x14ac:dyDescent="0.2">
      <c r="A1" s="18" t="str">
        <f>"LEMBAR MUTASI PENAMBAHAN ASET TETAP TAHUN "&amp;[1]Parameter!B12</f>
        <v>LEMBAR MUTASI PENAMBAHAN ASET TETAP TAHUN 2021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">
      <c r="A2" s="18" t="str">
        <f>[1]Parameter!B14</f>
        <v>Periode 1 Juli 2021 - 31 Desember 2021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">
      <c r="A3" s="17"/>
      <c r="B3" s="17" t="str">
        <f>[1]Parameter!B2</f>
        <v>Dinas Kearsipan dan Perpustakaan</v>
      </c>
      <c r="M3" s="19">
        <v>12000000</v>
      </c>
    </row>
    <row r="4" spans="1:17" ht="15" customHeight="1" x14ac:dyDescent="0.2">
      <c r="A4" s="20" t="s">
        <v>0</v>
      </c>
      <c r="B4" s="20"/>
      <c r="C4" s="21" t="s">
        <v>102</v>
      </c>
      <c r="D4" s="22"/>
      <c r="E4" s="22"/>
      <c r="F4" s="23"/>
      <c r="G4" s="24" t="str">
        <f>"Mutasi Tahun "&amp;[1]Parameter!B12</f>
        <v>Mutasi Tahun 2021</v>
      </c>
      <c r="H4" s="25"/>
      <c r="I4" s="25"/>
      <c r="J4" s="25"/>
      <c r="K4" s="25"/>
      <c r="L4" s="25"/>
      <c r="M4" s="25"/>
      <c r="N4" s="25"/>
      <c r="O4" s="26"/>
      <c r="P4" s="27" t="s">
        <v>103</v>
      </c>
      <c r="Q4" s="27"/>
    </row>
    <row r="5" spans="1:17" ht="12.2" customHeight="1" x14ac:dyDescent="0.2">
      <c r="A5" s="20"/>
      <c r="B5" s="20"/>
      <c r="C5" s="28"/>
      <c r="D5" s="29"/>
      <c r="E5" s="29"/>
      <c r="F5" s="30"/>
      <c r="G5" s="27" t="s">
        <v>104</v>
      </c>
      <c r="H5" s="27"/>
      <c r="I5" s="24" t="s">
        <v>105</v>
      </c>
      <c r="J5" s="25"/>
      <c r="K5" s="25"/>
      <c r="L5" s="25"/>
      <c r="M5" s="25"/>
      <c r="N5" s="25"/>
      <c r="O5" s="31"/>
      <c r="P5" s="27"/>
      <c r="Q5" s="27"/>
    </row>
    <row r="6" spans="1:17" x14ac:dyDescent="0.2">
      <c r="A6" s="20"/>
      <c r="B6" s="20"/>
      <c r="C6" s="32" t="s">
        <v>106</v>
      </c>
      <c r="D6" s="32"/>
      <c r="E6" s="32" t="s">
        <v>107</v>
      </c>
      <c r="F6" s="32"/>
      <c r="G6" s="33" t="s">
        <v>108</v>
      </c>
      <c r="H6" s="33" t="s">
        <v>109</v>
      </c>
      <c r="I6" s="34" t="s">
        <v>110</v>
      </c>
      <c r="J6" s="35"/>
      <c r="K6" s="34" t="s">
        <v>111</v>
      </c>
      <c r="L6" s="35"/>
      <c r="M6" s="33" t="s">
        <v>112</v>
      </c>
      <c r="N6" s="34" t="s">
        <v>113</v>
      </c>
      <c r="O6" s="35"/>
      <c r="P6" s="27"/>
      <c r="Q6" s="27"/>
    </row>
    <row r="7" spans="1:17" ht="12.2" customHeight="1" x14ac:dyDescent="0.2">
      <c r="A7" s="20"/>
      <c r="B7" s="20"/>
      <c r="C7" s="36" t="s">
        <v>3</v>
      </c>
      <c r="D7" s="36" t="s">
        <v>114</v>
      </c>
      <c r="E7" s="36" t="s">
        <v>3</v>
      </c>
      <c r="F7" s="36" t="s">
        <v>114</v>
      </c>
      <c r="G7" s="37"/>
      <c r="H7" s="37"/>
      <c r="I7" s="36" t="s">
        <v>3</v>
      </c>
      <c r="J7" s="36" t="s">
        <v>114</v>
      </c>
      <c r="K7" s="36" t="s">
        <v>3</v>
      </c>
      <c r="L7" s="36" t="s">
        <v>114</v>
      </c>
      <c r="M7" s="37"/>
      <c r="N7" s="36" t="s">
        <v>3</v>
      </c>
      <c r="O7" s="36" t="s">
        <v>114</v>
      </c>
      <c r="P7" s="38" t="s">
        <v>3</v>
      </c>
      <c r="Q7" s="39" t="s">
        <v>114</v>
      </c>
    </row>
    <row r="8" spans="1:17" x14ac:dyDescent="0.2">
      <c r="A8" s="40" t="s">
        <v>5</v>
      </c>
      <c r="B8" s="40" t="s">
        <v>6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299993400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f>SUM(C8,E8,G8,I8,K8,M8,N8, H8)</f>
        <v>299993400</v>
      </c>
      <c r="Q8" s="41">
        <f>SUM(D8,F8,J8,L8,O8)</f>
        <v>0</v>
      </c>
    </row>
    <row r="9" spans="1:17" x14ac:dyDescent="0.2">
      <c r="A9" s="40" t="s">
        <v>7</v>
      </c>
      <c r="B9" s="40" t="s">
        <v>8</v>
      </c>
      <c r="C9" s="41">
        <f>SUM(C10:C28)</f>
        <v>0</v>
      </c>
      <c r="D9" s="41">
        <f t="shared" ref="D9:Q9" si="0">SUM(D10:D28)</f>
        <v>0</v>
      </c>
      <c r="E9" s="41">
        <f t="shared" si="0"/>
        <v>0</v>
      </c>
      <c r="F9" s="41">
        <f t="shared" si="0"/>
        <v>0</v>
      </c>
      <c r="G9" s="41">
        <f t="shared" si="0"/>
        <v>178745000</v>
      </c>
      <c r="H9" s="41">
        <f t="shared" si="0"/>
        <v>440187000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42360000</v>
      </c>
      <c r="N9" s="41">
        <f t="shared" si="0"/>
        <v>0</v>
      </c>
      <c r="O9" s="41">
        <f t="shared" si="0"/>
        <v>0</v>
      </c>
      <c r="P9" s="41">
        <f t="shared" si="0"/>
        <v>661292000</v>
      </c>
      <c r="Q9" s="41">
        <f t="shared" si="0"/>
        <v>0</v>
      </c>
    </row>
    <row r="10" spans="1:17" x14ac:dyDescent="0.2">
      <c r="A10" s="42" t="s">
        <v>9</v>
      </c>
      <c r="B10" s="43" t="s">
        <v>10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>
        <f t="shared" ref="P10:P47" si="1">SUM(C10,E10,G10,I10,K10,M10,N10, H10)</f>
        <v>0</v>
      </c>
      <c r="Q10" s="44">
        <f t="shared" ref="Q10:Q28" si="2">SUM(D10,F10,J10,L10,O10)</f>
        <v>0</v>
      </c>
    </row>
    <row r="11" spans="1:17" x14ac:dyDescent="0.2">
      <c r="A11" s="42" t="s">
        <v>11</v>
      </c>
      <c r="B11" s="43" t="s">
        <v>12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>
        <f t="shared" si="1"/>
        <v>0</v>
      </c>
      <c r="Q11" s="44">
        <f t="shared" si="2"/>
        <v>0</v>
      </c>
    </row>
    <row r="12" spans="1:17" x14ac:dyDescent="0.2">
      <c r="A12" s="42" t="s">
        <v>13</v>
      </c>
      <c r="B12" s="43" t="s">
        <v>14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>
        <f t="shared" si="1"/>
        <v>0</v>
      </c>
      <c r="Q12" s="44">
        <f t="shared" si="2"/>
        <v>0</v>
      </c>
    </row>
    <row r="13" spans="1:17" x14ac:dyDescent="0.2">
      <c r="A13" s="42" t="s">
        <v>15</v>
      </c>
      <c r="B13" s="42" t="s">
        <v>16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>
        <f t="shared" si="1"/>
        <v>0</v>
      </c>
      <c r="Q13" s="44">
        <f t="shared" si="2"/>
        <v>0</v>
      </c>
    </row>
    <row r="14" spans="1:17" x14ac:dyDescent="0.2">
      <c r="A14" s="42" t="s">
        <v>17</v>
      </c>
      <c r="B14" s="42" t="s">
        <v>18</v>
      </c>
      <c r="C14" s="44"/>
      <c r="D14" s="44"/>
      <c r="E14" s="44"/>
      <c r="F14" s="44"/>
      <c r="G14" s="44">
        <v>23320000</v>
      </c>
      <c r="H14" s="44">
        <v>375962000</v>
      </c>
      <c r="I14" s="44"/>
      <c r="J14" s="44"/>
      <c r="K14" s="44"/>
      <c r="L14" s="44"/>
      <c r="M14" s="44">
        <f>26260000+4100000</f>
        <v>30360000</v>
      </c>
      <c r="N14" s="44"/>
      <c r="O14" s="44"/>
      <c r="P14" s="44">
        <f t="shared" si="1"/>
        <v>429642000</v>
      </c>
      <c r="Q14" s="44">
        <f t="shared" si="2"/>
        <v>0</v>
      </c>
    </row>
    <row r="15" spans="1:17" x14ac:dyDescent="0.2">
      <c r="A15" s="42" t="s">
        <v>19</v>
      </c>
      <c r="B15" s="42" t="s">
        <v>20</v>
      </c>
      <c r="C15" s="44"/>
      <c r="D15" s="44"/>
      <c r="E15" s="44"/>
      <c r="F15" s="44"/>
      <c r="G15" s="44"/>
      <c r="H15" s="44">
        <v>44225000</v>
      </c>
      <c r="I15" s="44"/>
      <c r="J15" s="44"/>
      <c r="K15" s="44"/>
      <c r="L15" s="44"/>
      <c r="M15" s="44">
        <f>12000000</f>
        <v>12000000</v>
      </c>
      <c r="N15" s="44"/>
      <c r="O15" s="44"/>
      <c r="P15" s="44">
        <f t="shared" si="1"/>
        <v>56225000</v>
      </c>
      <c r="Q15" s="44">
        <f t="shared" si="2"/>
        <v>0</v>
      </c>
    </row>
    <row r="16" spans="1:17" x14ac:dyDescent="0.2">
      <c r="A16" s="42" t="s">
        <v>21</v>
      </c>
      <c r="B16" s="42" t="s">
        <v>22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>
        <f t="shared" si="1"/>
        <v>0</v>
      </c>
      <c r="Q16" s="44">
        <f t="shared" si="2"/>
        <v>0</v>
      </c>
    </row>
    <row r="17" spans="1:17" x14ac:dyDescent="0.2">
      <c r="A17" s="42" t="s">
        <v>23</v>
      </c>
      <c r="B17" s="42" t="s">
        <v>24</v>
      </c>
      <c r="C17" s="44"/>
      <c r="D17" s="44"/>
      <c r="E17" s="44"/>
      <c r="F17" s="44"/>
      <c r="G17" s="44">
        <v>26260000</v>
      </c>
      <c r="H17" s="44"/>
      <c r="I17" s="44"/>
      <c r="J17" s="44"/>
      <c r="K17" s="44"/>
      <c r="L17" s="44"/>
      <c r="M17" s="44"/>
      <c r="N17" s="44"/>
      <c r="O17" s="44"/>
      <c r="P17" s="44">
        <f t="shared" si="1"/>
        <v>26260000</v>
      </c>
      <c r="Q17" s="44">
        <f t="shared" si="2"/>
        <v>0</v>
      </c>
    </row>
    <row r="18" spans="1:17" x14ac:dyDescent="0.2">
      <c r="A18" s="42" t="s">
        <v>25</v>
      </c>
      <c r="B18" s="42" t="s">
        <v>26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>
        <f t="shared" si="1"/>
        <v>0</v>
      </c>
      <c r="Q18" s="44">
        <f t="shared" si="2"/>
        <v>0</v>
      </c>
    </row>
    <row r="19" spans="1:17" x14ac:dyDescent="0.2">
      <c r="A19" s="42" t="s">
        <v>27</v>
      </c>
      <c r="B19" s="42" t="s">
        <v>28</v>
      </c>
      <c r="C19" s="44"/>
      <c r="D19" s="44"/>
      <c r="E19" s="44"/>
      <c r="F19" s="44"/>
      <c r="G19" s="44">
        <v>129165000</v>
      </c>
      <c r="H19" s="44">
        <v>20000000</v>
      </c>
      <c r="I19" s="44"/>
      <c r="J19" s="44"/>
      <c r="K19" s="44"/>
      <c r="L19" s="44"/>
      <c r="M19" s="44"/>
      <c r="N19" s="44"/>
      <c r="O19" s="44"/>
      <c r="P19" s="44">
        <f t="shared" si="1"/>
        <v>149165000</v>
      </c>
      <c r="Q19" s="44">
        <f t="shared" si="2"/>
        <v>0</v>
      </c>
    </row>
    <row r="20" spans="1:17" x14ac:dyDescent="0.2">
      <c r="A20" s="42" t="s">
        <v>29</v>
      </c>
      <c r="B20" s="42" t="s">
        <v>30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>
        <f t="shared" si="1"/>
        <v>0</v>
      </c>
      <c r="Q20" s="44">
        <f t="shared" si="2"/>
        <v>0</v>
      </c>
    </row>
    <row r="21" spans="1:17" x14ac:dyDescent="0.2">
      <c r="A21" s="42" t="s">
        <v>31</v>
      </c>
      <c r="B21" s="42" t="s">
        <v>32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>
        <f t="shared" si="1"/>
        <v>0</v>
      </c>
      <c r="Q21" s="44">
        <f t="shared" si="2"/>
        <v>0</v>
      </c>
    </row>
    <row r="22" spans="1:17" x14ac:dyDescent="0.2">
      <c r="A22" s="42" t="s">
        <v>33</v>
      </c>
      <c r="B22" s="42" t="s">
        <v>34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>
        <f t="shared" si="1"/>
        <v>0</v>
      </c>
      <c r="Q22" s="44">
        <f t="shared" si="2"/>
        <v>0</v>
      </c>
    </row>
    <row r="23" spans="1:17" x14ac:dyDescent="0.2">
      <c r="A23" s="42" t="s">
        <v>35</v>
      </c>
      <c r="B23" s="42" t="s">
        <v>36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>
        <f t="shared" si="1"/>
        <v>0</v>
      </c>
      <c r="Q23" s="44">
        <f t="shared" si="2"/>
        <v>0</v>
      </c>
    </row>
    <row r="24" spans="1:17" x14ac:dyDescent="0.2">
      <c r="A24" s="42" t="s">
        <v>37</v>
      </c>
      <c r="B24" s="42" t="s">
        <v>38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>
        <f t="shared" si="1"/>
        <v>0</v>
      </c>
      <c r="Q24" s="44">
        <f t="shared" si="2"/>
        <v>0</v>
      </c>
    </row>
    <row r="25" spans="1:17" x14ac:dyDescent="0.2">
      <c r="A25" s="42" t="s">
        <v>39</v>
      </c>
      <c r="B25" s="42" t="s">
        <v>40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>
        <f t="shared" si="1"/>
        <v>0</v>
      </c>
      <c r="Q25" s="44">
        <f t="shared" si="2"/>
        <v>0</v>
      </c>
    </row>
    <row r="26" spans="1:17" x14ac:dyDescent="0.2">
      <c r="A26" s="42" t="s">
        <v>41</v>
      </c>
      <c r="B26" s="42" t="s">
        <v>42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>
        <f t="shared" si="1"/>
        <v>0</v>
      </c>
      <c r="Q26" s="44">
        <f t="shared" si="2"/>
        <v>0</v>
      </c>
    </row>
    <row r="27" spans="1:17" x14ac:dyDescent="0.2">
      <c r="A27" s="42" t="s">
        <v>43</v>
      </c>
      <c r="B27" s="42" t="s">
        <v>44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>
        <f t="shared" si="1"/>
        <v>0</v>
      </c>
      <c r="Q27" s="44">
        <f t="shared" si="2"/>
        <v>0</v>
      </c>
    </row>
    <row r="28" spans="1:17" x14ac:dyDescent="0.2">
      <c r="A28" s="42" t="s">
        <v>45</v>
      </c>
      <c r="B28" s="42" t="s">
        <v>46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>
        <f t="shared" si="1"/>
        <v>0</v>
      </c>
      <c r="Q28" s="44">
        <f t="shared" si="2"/>
        <v>0</v>
      </c>
    </row>
    <row r="29" spans="1:17" x14ac:dyDescent="0.2">
      <c r="A29" s="40" t="s">
        <v>47</v>
      </c>
      <c r="B29" s="40" t="s">
        <v>48</v>
      </c>
      <c r="C29" s="41">
        <f>SUM(C30:C33)</f>
        <v>0</v>
      </c>
      <c r="D29" s="41">
        <f t="shared" ref="D29:Q29" si="3">SUM(D30:D33)</f>
        <v>0</v>
      </c>
      <c r="E29" s="41">
        <f t="shared" si="3"/>
        <v>0</v>
      </c>
      <c r="F29" s="41">
        <f t="shared" si="3"/>
        <v>0</v>
      </c>
      <c r="G29" s="41">
        <f t="shared" si="3"/>
        <v>1235460000</v>
      </c>
      <c r="H29" s="41">
        <f t="shared" si="3"/>
        <v>0</v>
      </c>
      <c r="I29" s="41">
        <f t="shared" si="3"/>
        <v>0</v>
      </c>
      <c r="J29" s="41">
        <f t="shared" si="3"/>
        <v>0</v>
      </c>
      <c r="K29" s="41">
        <f t="shared" si="3"/>
        <v>0</v>
      </c>
      <c r="L29" s="41">
        <f t="shared" si="3"/>
        <v>0</v>
      </c>
      <c r="M29" s="41">
        <f t="shared" si="3"/>
        <v>0</v>
      </c>
      <c r="N29" s="41">
        <f t="shared" si="3"/>
        <v>0</v>
      </c>
      <c r="O29" s="41">
        <f t="shared" si="3"/>
        <v>0</v>
      </c>
      <c r="P29" s="41">
        <f t="shared" si="3"/>
        <v>1235460000</v>
      </c>
      <c r="Q29" s="41">
        <f t="shared" si="3"/>
        <v>0</v>
      </c>
    </row>
    <row r="30" spans="1:17" x14ac:dyDescent="0.2">
      <c r="A30" s="42" t="s">
        <v>49</v>
      </c>
      <c r="B30" s="42" t="s">
        <v>50</v>
      </c>
      <c r="C30" s="44"/>
      <c r="D30" s="44"/>
      <c r="E30" s="44"/>
      <c r="F30" s="44"/>
      <c r="G30" s="44">
        <v>1235460000</v>
      </c>
      <c r="H30" s="44"/>
      <c r="I30" s="44"/>
      <c r="J30" s="44"/>
      <c r="K30" s="44"/>
      <c r="L30" s="44"/>
      <c r="M30" s="44"/>
      <c r="N30" s="44"/>
      <c r="O30" s="44"/>
      <c r="P30" s="44">
        <f t="shared" si="1"/>
        <v>1235460000</v>
      </c>
      <c r="Q30" s="44">
        <f t="shared" ref="Q30:Q33" si="4">SUM(D30,F30,J30,L30,O30)</f>
        <v>0</v>
      </c>
    </row>
    <row r="31" spans="1:17" x14ac:dyDescent="0.2">
      <c r="A31" s="42" t="s">
        <v>51</v>
      </c>
      <c r="B31" s="42" t="s">
        <v>52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>
        <f t="shared" si="1"/>
        <v>0</v>
      </c>
      <c r="Q31" s="44">
        <f t="shared" si="4"/>
        <v>0</v>
      </c>
    </row>
    <row r="32" spans="1:17" x14ac:dyDescent="0.2">
      <c r="A32" s="42" t="s">
        <v>53</v>
      </c>
      <c r="B32" s="42" t="s">
        <v>54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>
        <f t="shared" si="1"/>
        <v>0</v>
      </c>
      <c r="Q32" s="44">
        <f t="shared" si="4"/>
        <v>0</v>
      </c>
    </row>
    <row r="33" spans="1:17" x14ac:dyDescent="0.2">
      <c r="A33" s="42" t="s">
        <v>55</v>
      </c>
      <c r="B33" s="42" t="s">
        <v>56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>
        <f t="shared" si="1"/>
        <v>0</v>
      </c>
      <c r="Q33" s="44">
        <f t="shared" si="4"/>
        <v>0</v>
      </c>
    </row>
    <row r="34" spans="1:17" x14ac:dyDescent="0.2">
      <c r="A34" s="40" t="s">
        <v>57</v>
      </c>
      <c r="B34" s="40" t="s">
        <v>58</v>
      </c>
      <c r="C34" s="41">
        <f>SUM(C35:C38)</f>
        <v>0</v>
      </c>
      <c r="D34" s="41">
        <f t="shared" ref="D34:Q34" si="5">SUM(D35:D38)</f>
        <v>0</v>
      </c>
      <c r="E34" s="41">
        <f t="shared" si="5"/>
        <v>0</v>
      </c>
      <c r="F34" s="41">
        <f t="shared" si="5"/>
        <v>0</v>
      </c>
      <c r="G34" s="41">
        <f t="shared" si="5"/>
        <v>0</v>
      </c>
      <c r="H34" s="41">
        <f t="shared" si="5"/>
        <v>0</v>
      </c>
      <c r="I34" s="41">
        <f t="shared" si="5"/>
        <v>0</v>
      </c>
      <c r="J34" s="41">
        <f t="shared" si="5"/>
        <v>0</v>
      </c>
      <c r="K34" s="41">
        <f t="shared" si="5"/>
        <v>0</v>
      </c>
      <c r="L34" s="41">
        <f t="shared" si="5"/>
        <v>0</v>
      </c>
      <c r="M34" s="41">
        <f t="shared" si="5"/>
        <v>0</v>
      </c>
      <c r="N34" s="41">
        <f t="shared" si="5"/>
        <v>0</v>
      </c>
      <c r="O34" s="41">
        <f t="shared" si="5"/>
        <v>0</v>
      </c>
      <c r="P34" s="41">
        <f t="shared" si="5"/>
        <v>0</v>
      </c>
      <c r="Q34" s="41">
        <f t="shared" si="5"/>
        <v>0</v>
      </c>
    </row>
    <row r="35" spans="1:17" x14ac:dyDescent="0.2">
      <c r="A35" s="42" t="s">
        <v>59</v>
      </c>
      <c r="B35" s="42" t="s">
        <v>60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>
        <f t="shared" si="1"/>
        <v>0</v>
      </c>
      <c r="Q35" s="44">
        <f t="shared" ref="Q35:Q38" si="6">SUM(D35,F35,J35,L35,O35)</f>
        <v>0</v>
      </c>
    </row>
    <row r="36" spans="1:17" x14ac:dyDescent="0.2">
      <c r="A36" s="42" t="s">
        <v>61</v>
      </c>
      <c r="B36" s="42" t="s">
        <v>62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>
        <f t="shared" si="1"/>
        <v>0</v>
      </c>
      <c r="Q36" s="44">
        <f t="shared" si="6"/>
        <v>0</v>
      </c>
    </row>
    <row r="37" spans="1:17" x14ac:dyDescent="0.2">
      <c r="A37" s="42" t="s">
        <v>63</v>
      </c>
      <c r="B37" s="42" t="s">
        <v>64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>
        <f t="shared" si="1"/>
        <v>0</v>
      </c>
      <c r="Q37" s="44">
        <f t="shared" si="6"/>
        <v>0</v>
      </c>
    </row>
    <row r="38" spans="1:17" x14ac:dyDescent="0.2">
      <c r="A38" s="42" t="s">
        <v>65</v>
      </c>
      <c r="B38" s="42" t="s">
        <v>66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>
        <f t="shared" si="1"/>
        <v>0</v>
      </c>
      <c r="Q38" s="44">
        <f t="shared" si="6"/>
        <v>0</v>
      </c>
    </row>
    <row r="39" spans="1:17" x14ac:dyDescent="0.2">
      <c r="A39" s="40" t="s">
        <v>67</v>
      </c>
      <c r="B39" s="40" t="s">
        <v>68</v>
      </c>
      <c r="C39" s="41">
        <f>SUM(C40:C46)</f>
        <v>0</v>
      </c>
      <c r="D39" s="41">
        <f t="shared" ref="D39:Q39" si="7">SUM(D40:D46)</f>
        <v>0</v>
      </c>
      <c r="E39" s="41">
        <f t="shared" si="7"/>
        <v>0</v>
      </c>
      <c r="F39" s="41">
        <f t="shared" si="7"/>
        <v>0</v>
      </c>
      <c r="G39" s="41">
        <f t="shared" si="7"/>
        <v>105760000</v>
      </c>
      <c r="H39" s="41">
        <f t="shared" si="7"/>
        <v>0</v>
      </c>
      <c r="I39" s="41">
        <f t="shared" si="7"/>
        <v>0</v>
      </c>
      <c r="J39" s="41">
        <f t="shared" si="7"/>
        <v>0</v>
      </c>
      <c r="K39" s="41">
        <f t="shared" si="7"/>
        <v>0</v>
      </c>
      <c r="L39" s="41">
        <f t="shared" si="7"/>
        <v>0</v>
      </c>
      <c r="M39" s="41">
        <f t="shared" si="7"/>
        <v>0</v>
      </c>
      <c r="N39" s="41">
        <f t="shared" si="7"/>
        <v>0</v>
      </c>
      <c r="O39" s="41">
        <f t="shared" si="7"/>
        <v>0</v>
      </c>
      <c r="P39" s="41">
        <f t="shared" si="7"/>
        <v>105760000</v>
      </c>
      <c r="Q39" s="41">
        <f t="shared" si="7"/>
        <v>0</v>
      </c>
    </row>
    <row r="40" spans="1:17" x14ac:dyDescent="0.2">
      <c r="A40" s="42" t="s">
        <v>69</v>
      </c>
      <c r="B40" s="42" t="s">
        <v>70</v>
      </c>
      <c r="C40" s="44"/>
      <c r="D40" s="44"/>
      <c r="E40" s="44"/>
      <c r="F40" s="44"/>
      <c r="G40" s="44">
        <v>105760000</v>
      </c>
      <c r="H40" s="44"/>
      <c r="I40" s="44"/>
      <c r="J40" s="44"/>
      <c r="K40" s="44"/>
      <c r="L40" s="44"/>
      <c r="M40" s="44"/>
      <c r="N40" s="44"/>
      <c r="O40" s="44"/>
      <c r="P40" s="44">
        <f t="shared" si="1"/>
        <v>105760000</v>
      </c>
      <c r="Q40" s="44">
        <f t="shared" ref="Q40:Q47" si="8">SUM(D40,F40,J40,L40,O40)</f>
        <v>0</v>
      </c>
    </row>
    <row r="41" spans="1:17" x14ac:dyDescent="0.2">
      <c r="A41" s="42" t="s">
        <v>71</v>
      </c>
      <c r="B41" s="42" t="s">
        <v>72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>
        <f t="shared" si="1"/>
        <v>0</v>
      </c>
      <c r="Q41" s="44">
        <f t="shared" si="8"/>
        <v>0</v>
      </c>
    </row>
    <row r="42" spans="1:17" x14ac:dyDescent="0.2">
      <c r="A42" s="42" t="s">
        <v>73</v>
      </c>
      <c r="B42" s="42" t="s">
        <v>74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>
        <f t="shared" si="1"/>
        <v>0</v>
      </c>
      <c r="Q42" s="44">
        <f t="shared" si="8"/>
        <v>0</v>
      </c>
    </row>
    <row r="43" spans="1:17" x14ac:dyDescent="0.2">
      <c r="A43" s="42" t="s">
        <v>75</v>
      </c>
      <c r="B43" s="42" t="s">
        <v>76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>
        <f t="shared" si="1"/>
        <v>0</v>
      </c>
      <c r="Q43" s="44">
        <f t="shared" si="8"/>
        <v>0</v>
      </c>
    </row>
    <row r="44" spans="1:17" x14ac:dyDescent="0.2">
      <c r="A44" s="42" t="s">
        <v>77</v>
      </c>
      <c r="B44" s="42" t="s">
        <v>78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>
        <f t="shared" si="1"/>
        <v>0</v>
      </c>
      <c r="Q44" s="44">
        <f t="shared" si="8"/>
        <v>0</v>
      </c>
    </row>
    <row r="45" spans="1:17" x14ac:dyDescent="0.2">
      <c r="A45" s="42" t="s">
        <v>79</v>
      </c>
      <c r="B45" s="42" t="s">
        <v>80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>
        <f t="shared" si="1"/>
        <v>0</v>
      </c>
      <c r="Q45" s="44">
        <f t="shared" si="8"/>
        <v>0</v>
      </c>
    </row>
    <row r="46" spans="1:17" x14ac:dyDescent="0.2">
      <c r="A46" s="42" t="s">
        <v>81</v>
      </c>
      <c r="B46" s="42" t="s">
        <v>82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>
        <f t="shared" si="1"/>
        <v>0</v>
      </c>
      <c r="Q46" s="44">
        <f t="shared" si="8"/>
        <v>0</v>
      </c>
    </row>
    <row r="47" spans="1:17" x14ac:dyDescent="0.2">
      <c r="A47" s="40" t="s">
        <v>83</v>
      </c>
      <c r="B47" s="40" t="s">
        <v>84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f t="shared" si="1"/>
        <v>0</v>
      </c>
      <c r="Q47" s="41">
        <f t="shared" si="8"/>
        <v>0</v>
      </c>
    </row>
    <row r="48" spans="1:17" x14ac:dyDescent="0.2">
      <c r="A48" s="45"/>
      <c r="B48" s="46" t="s">
        <v>85</v>
      </c>
      <c r="C48" s="47">
        <f>SUM(C8,C9,C29,C34,C39,C47)</f>
        <v>0</v>
      </c>
      <c r="D48" s="47">
        <f t="shared" ref="D48:Q48" si="9">SUM(D8,D9,D29,D34,D39,D47)</f>
        <v>0</v>
      </c>
      <c r="E48" s="47">
        <f t="shared" si="9"/>
        <v>0</v>
      </c>
      <c r="F48" s="47">
        <f t="shared" si="9"/>
        <v>0</v>
      </c>
      <c r="G48" s="47">
        <f t="shared" si="9"/>
        <v>1519965000</v>
      </c>
      <c r="H48" s="47">
        <f t="shared" si="9"/>
        <v>440187000</v>
      </c>
      <c r="I48" s="47">
        <f t="shared" si="9"/>
        <v>299993400</v>
      </c>
      <c r="J48" s="47">
        <f t="shared" si="9"/>
        <v>0</v>
      </c>
      <c r="K48" s="47">
        <f t="shared" si="9"/>
        <v>0</v>
      </c>
      <c r="L48" s="47">
        <f t="shared" si="9"/>
        <v>0</v>
      </c>
      <c r="M48" s="47">
        <f t="shared" si="9"/>
        <v>42360000</v>
      </c>
      <c r="N48" s="47">
        <f t="shared" si="9"/>
        <v>0</v>
      </c>
      <c r="O48" s="47">
        <f t="shared" si="9"/>
        <v>0</v>
      </c>
      <c r="P48" s="47">
        <f t="shared" si="9"/>
        <v>2302505400</v>
      </c>
      <c r="Q48" s="47">
        <f t="shared" si="9"/>
        <v>0</v>
      </c>
    </row>
    <row r="49" spans="1:17" x14ac:dyDescent="0.2">
      <c r="A49" s="45"/>
      <c r="B49" s="46" t="s">
        <v>86</v>
      </c>
      <c r="C49" s="47">
        <f>C48-D48</f>
        <v>0</v>
      </c>
      <c r="D49" s="47"/>
      <c r="E49" s="47">
        <f>E48-F48</f>
        <v>0</v>
      </c>
      <c r="F49" s="47"/>
      <c r="G49" s="47"/>
      <c r="H49" s="47"/>
      <c r="I49" s="47">
        <f>I48-J48</f>
        <v>299993400</v>
      </c>
      <c r="J49" s="47"/>
      <c r="K49" s="47">
        <f>K48-L48</f>
        <v>0</v>
      </c>
      <c r="L49" s="47"/>
      <c r="M49" s="47"/>
      <c r="N49" s="47">
        <f>N48-O48</f>
        <v>0</v>
      </c>
      <c r="O49" s="47"/>
      <c r="P49" s="47">
        <f>P48-Q48</f>
        <v>2302505400</v>
      </c>
      <c r="Q49" s="47"/>
    </row>
    <row r="50" spans="1:17" x14ac:dyDescent="0.2">
      <c r="A50" s="42"/>
      <c r="B50" s="42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17" x14ac:dyDescent="0.2">
      <c r="A51" s="45"/>
      <c r="B51" s="46" t="s">
        <v>87</v>
      </c>
      <c r="C51" s="47">
        <f>SUM(C53,C55,C58,C61)</f>
        <v>0</v>
      </c>
      <c r="D51" s="47"/>
      <c r="E51" s="47">
        <f>SUM(E53,E55,E58,E61)</f>
        <v>0</v>
      </c>
      <c r="F51" s="47"/>
      <c r="G51" s="47"/>
      <c r="H51" s="47"/>
      <c r="I51" s="47">
        <f>SUM(I53,I55,I58,I61)</f>
        <v>0</v>
      </c>
      <c r="J51" s="47"/>
      <c r="K51" s="47">
        <f>SUM(K53,K55,K58,K61)</f>
        <v>0</v>
      </c>
      <c r="L51" s="47"/>
      <c r="M51" s="47"/>
      <c r="N51" s="47">
        <f>SUM(N53,N55,N58,N61)</f>
        <v>0</v>
      </c>
      <c r="O51" s="47"/>
      <c r="P51" s="47">
        <f>SUM(P53,P55,P58,P61)</f>
        <v>0</v>
      </c>
      <c r="Q51" s="47"/>
    </row>
    <row r="52" spans="1:17" x14ac:dyDescent="0.2">
      <c r="A52" s="42"/>
      <c r="B52" s="4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</row>
    <row r="53" spans="1:17" x14ac:dyDescent="0.2">
      <c r="A53" s="42"/>
      <c r="B53" s="43" t="s">
        <v>88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>
        <f t="shared" ref="P53" si="10">SUM(C53,E53,G53,I53,K53,M53,N53, H53)</f>
        <v>0</v>
      </c>
      <c r="Q53" s="44">
        <f t="shared" ref="Q53" si="11">SUM(D53,F53,J53,L53,O53)</f>
        <v>0</v>
      </c>
    </row>
    <row r="54" spans="1:17" x14ac:dyDescent="0.2">
      <c r="A54" s="42"/>
      <c r="B54" s="43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x14ac:dyDescent="0.2">
      <c r="A55" s="42"/>
      <c r="B55" s="43" t="s">
        <v>89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>
        <f t="shared" ref="P55" si="12">SUM(C55,E55,G55,I55,K55,M55,N55, H55)</f>
        <v>0</v>
      </c>
      <c r="Q55" s="44">
        <f t="shared" ref="Q55" si="13">SUM(D55,F55,J55,L55,O55)</f>
        <v>0</v>
      </c>
    </row>
    <row r="56" spans="1:17" x14ac:dyDescent="0.2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1:17" x14ac:dyDescent="0.2">
      <c r="A57" s="42"/>
      <c r="B57" s="43" t="s">
        <v>90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>
        <f t="shared" ref="P57" si="14">SUM(C57,E57,G57,I57,K57,M57,N57, H57)</f>
        <v>0</v>
      </c>
      <c r="Q57" s="44">
        <f t="shared" ref="Q57" si="15">SUM(D57,F57,J57,L57,O57)</f>
        <v>0</v>
      </c>
    </row>
    <row r="58" spans="1:17" x14ac:dyDescent="0.2">
      <c r="A58" s="42"/>
      <c r="B58" s="43" t="s">
        <v>91</v>
      </c>
      <c r="C58" s="44">
        <f>C57-D57</f>
        <v>0</v>
      </c>
      <c r="D58" s="44"/>
      <c r="E58" s="44">
        <f>E57-F57</f>
        <v>0</v>
      </c>
      <c r="F58" s="44"/>
      <c r="G58" s="44"/>
      <c r="H58" s="44"/>
      <c r="I58" s="44">
        <f>I57-J57</f>
        <v>0</v>
      </c>
      <c r="J58" s="44"/>
      <c r="K58" s="44">
        <f>K57-L57</f>
        <v>0</v>
      </c>
      <c r="L58" s="44"/>
      <c r="M58" s="44"/>
      <c r="N58" s="44">
        <f>N57-O57</f>
        <v>0</v>
      </c>
      <c r="O58" s="44"/>
      <c r="P58" s="44">
        <f>P57-Q57</f>
        <v>0</v>
      </c>
      <c r="Q58" s="44"/>
    </row>
    <row r="59" spans="1:17" x14ac:dyDescent="0.2">
      <c r="A59" s="42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</row>
    <row r="60" spans="1:17" x14ac:dyDescent="0.2">
      <c r="A60" s="42"/>
      <c r="B60" s="43" t="s">
        <v>92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>
        <f t="shared" ref="P60" si="16">SUM(C60,E60,G60,I60,K60,M60,N60, H60)</f>
        <v>0</v>
      </c>
      <c r="Q60" s="44">
        <f t="shared" ref="Q60" si="17">SUM(D60,F60,J60,L60,O60)</f>
        <v>0</v>
      </c>
    </row>
    <row r="61" spans="1:17" x14ac:dyDescent="0.2">
      <c r="A61" s="42"/>
      <c r="B61" s="43" t="s">
        <v>93</v>
      </c>
      <c r="C61" s="44">
        <f>C60-D60</f>
        <v>0</v>
      </c>
      <c r="D61" s="44"/>
      <c r="E61" s="44">
        <f>E60-F60</f>
        <v>0</v>
      </c>
      <c r="F61" s="44"/>
      <c r="G61" s="44"/>
      <c r="H61" s="44"/>
      <c r="I61" s="44">
        <f>I60-J60</f>
        <v>0</v>
      </c>
      <c r="J61" s="44"/>
      <c r="K61" s="44">
        <f>K60-L60</f>
        <v>0</v>
      </c>
      <c r="L61" s="44"/>
      <c r="M61" s="44"/>
      <c r="N61" s="44">
        <f>N60-O60</f>
        <v>0</v>
      </c>
      <c r="O61" s="44"/>
      <c r="P61" s="44">
        <f>P60-Q60</f>
        <v>0</v>
      </c>
      <c r="Q61" s="44"/>
    </row>
    <row r="62" spans="1:17" x14ac:dyDescent="0.2">
      <c r="A62" s="42"/>
      <c r="B62" s="42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x14ac:dyDescent="0.2">
      <c r="A63" s="45"/>
      <c r="B63" s="46" t="s">
        <v>94</v>
      </c>
      <c r="C63" s="47">
        <f>SUM(C64:C67)</f>
        <v>0</v>
      </c>
      <c r="D63" s="47">
        <f t="shared" ref="D63:Q63" si="18">SUM(D64:D67)</f>
        <v>0</v>
      </c>
      <c r="E63" s="47">
        <f t="shared" si="18"/>
        <v>0</v>
      </c>
      <c r="F63" s="47">
        <f t="shared" si="18"/>
        <v>0</v>
      </c>
      <c r="G63" s="47">
        <f t="shared" si="18"/>
        <v>5600000</v>
      </c>
      <c r="H63" s="47">
        <f t="shared" si="18"/>
        <v>0</v>
      </c>
      <c r="I63" s="47">
        <f t="shared" si="18"/>
        <v>0</v>
      </c>
      <c r="J63" s="47">
        <f t="shared" si="18"/>
        <v>0</v>
      </c>
      <c r="K63" s="47">
        <f t="shared" si="18"/>
        <v>0</v>
      </c>
      <c r="L63" s="47">
        <f t="shared" si="18"/>
        <v>0</v>
      </c>
      <c r="M63" s="47">
        <f t="shared" si="18"/>
        <v>0</v>
      </c>
      <c r="N63" s="47">
        <f t="shared" si="18"/>
        <v>0</v>
      </c>
      <c r="O63" s="47">
        <f t="shared" si="18"/>
        <v>0</v>
      </c>
      <c r="P63" s="47">
        <f t="shared" si="18"/>
        <v>5600000</v>
      </c>
      <c r="Q63" s="47">
        <f t="shared" si="18"/>
        <v>0</v>
      </c>
    </row>
    <row r="64" spans="1:17" x14ac:dyDescent="0.2">
      <c r="A64" s="16" t="s">
        <v>7</v>
      </c>
      <c r="B64" s="43" t="s">
        <v>95</v>
      </c>
      <c r="C64" s="44"/>
      <c r="D64" s="44"/>
      <c r="E64" s="44"/>
      <c r="F64" s="44"/>
      <c r="G64" s="44">
        <v>5600000</v>
      </c>
      <c r="H64" s="44"/>
      <c r="I64" s="44"/>
      <c r="J64" s="44"/>
      <c r="K64" s="44"/>
      <c r="L64" s="44"/>
      <c r="M64" s="44"/>
      <c r="N64" s="44"/>
      <c r="O64" s="44"/>
      <c r="P64" s="44">
        <f t="shared" ref="P64:P67" si="19">SUM(C64,E64,G64,I64,K64,M64,N64, H64)</f>
        <v>5600000</v>
      </c>
      <c r="Q64" s="44">
        <f t="shared" ref="Q64:Q67" si="20">SUM(D64,F64,J64,L64,O64)</f>
        <v>0</v>
      </c>
    </row>
    <row r="65" spans="1:17" x14ac:dyDescent="0.2">
      <c r="A65" s="16" t="s">
        <v>47</v>
      </c>
      <c r="B65" s="43" t="s">
        <v>96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>
        <f t="shared" si="19"/>
        <v>0</v>
      </c>
      <c r="Q65" s="44">
        <f t="shared" si="20"/>
        <v>0</v>
      </c>
    </row>
    <row r="66" spans="1:17" x14ac:dyDescent="0.2">
      <c r="A66" s="16" t="s">
        <v>57</v>
      </c>
      <c r="B66" s="43" t="s">
        <v>97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>
        <f t="shared" si="19"/>
        <v>0</v>
      </c>
      <c r="Q66" s="44">
        <f t="shared" si="20"/>
        <v>0</v>
      </c>
    </row>
    <row r="67" spans="1:17" x14ac:dyDescent="0.2">
      <c r="A67" s="16" t="s">
        <v>98</v>
      </c>
      <c r="B67" s="43" t="s">
        <v>92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>
        <f t="shared" si="19"/>
        <v>0</v>
      </c>
      <c r="Q67" s="44">
        <f t="shared" si="20"/>
        <v>0</v>
      </c>
    </row>
    <row r="69" spans="1:17" x14ac:dyDescent="0.2">
      <c r="C69" s="17" t="s">
        <v>99</v>
      </c>
      <c r="I69" s="17" t="s">
        <v>100</v>
      </c>
      <c r="O69" s="17" t="s">
        <v>101</v>
      </c>
    </row>
    <row r="70" spans="1:17" x14ac:dyDescent="0.2">
      <c r="C70" s="17"/>
      <c r="I70" s="17"/>
      <c r="O70" s="17"/>
    </row>
    <row r="71" spans="1:17" x14ac:dyDescent="0.2">
      <c r="C71" s="17"/>
      <c r="I71" s="17"/>
      <c r="O71" s="17"/>
    </row>
    <row r="72" spans="1:17" x14ac:dyDescent="0.2">
      <c r="C72" s="17"/>
      <c r="I72" s="17"/>
      <c r="O72" s="17"/>
    </row>
    <row r="73" spans="1:17" x14ac:dyDescent="0.2">
      <c r="C73" s="17"/>
      <c r="I73" s="17"/>
      <c r="O73" s="17"/>
    </row>
    <row r="74" spans="1:17" x14ac:dyDescent="0.2">
      <c r="C74" s="17">
        <f>[1]Parameter!$B$7</f>
        <v>0</v>
      </c>
      <c r="I74" s="17">
        <f>[1]Parameter!$B$6</f>
        <v>0</v>
      </c>
      <c r="O74" s="17">
        <f>[1]Parameter!$B$5</f>
        <v>0</v>
      </c>
    </row>
    <row r="75" spans="1:17" x14ac:dyDescent="0.2">
      <c r="C75" s="17" t="str">
        <f>"NIP. "&amp;[1]Parameter!$C$7</f>
        <v xml:space="preserve">NIP. </v>
      </c>
      <c r="I75" s="17" t="str">
        <f>"NIP. "&amp;[1]Parameter!$C$6</f>
        <v xml:space="preserve">NIP. </v>
      </c>
      <c r="O75" s="17" t="str">
        <f>"NIP. "&amp;[1]Parameter!$C$5</f>
        <v xml:space="preserve">NIP. </v>
      </c>
    </row>
  </sheetData>
  <mergeCells count="16">
    <mergeCell ref="G6:G7"/>
    <mergeCell ref="H6:H7"/>
    <mergeCell ref="I6:J6"/>
    <mergeCell ref="K6:L6"/>
    <mergeCell ref="M6:M7"/>
    <mergeCell ref="N6:O6"/>
    <mergeCell ref="A1:Q1"/>
    <mergeCell ref="A2:Q2"/>
    <mergeCell ref="A4:B7"/>
    <mergeCell ref="C4:F5"/>
    <mergeCell ref="G4:N4"/>
    <mergeCell ref="P4:Q6"/>
    <mergeCell ref="G5:H5"/>
    <mergeCell ref="I5:O5"/>
    <mergeCell ref="C6:D6"/>
    <mergeCell ref="E6:F6"/>
  </mergeCells>
  <printOptions horizontalCentered="1"/>
  <pageMargins left="0.19685039370078741" right="0.19685039370078741" top="0.59055118110236215" bottom="0.19685039370078741" header="0.31496062992125984" footer="0.31496062992125984"/>
  <pageSetup paperSize="258" scale="62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704E-1C7F-48DA-8574-159A154EF701}">
  <sheetPr>
    <tabColor rgb="FFFFFF00"/>
    <pageSetUpPr fitToPage="1"/>
  </sheetPr>
  <dimension ref="A1:Q75"/>
  <sheetViews>
    <sheetView zoomScale="120" zoomScaleNormal="120" workbookViewId="0">
      <pane xSplit="2" ySplit="7" topLeftCell="F8" activePane="bottomRight" state="frozen"/>
      <selection activeCell="C8" sqref="C8:D67"/>
      <selection pane="topRight" activeCell="C8" sqref="C8:D67"/>
      <selection pane="bottomLeft" activeCell="C8" sqref="C8:D67"/>
      <selection pane="bottomRight" activeCell="C8" sqref="C8:D67"/>
    </sheetView>
  </sheetViews>
  <sheetFormatPr defaultColWidth="9.140625" defaultRowHeight="12" x14ac:dyDescent="0.2"/>
  <cols>
    <col min="1" max="1" width="6.7109375" style="3" customWidth="1"/>
    <col min="2" max="2" width="30.7109375" style="3" customWidth="1"/>
    <col min="3" max="17" width="14.7109375" style="2" customWidth="1"/>
    <col min="18" max="16384" width="9.140625" style="2"/>
  </cols>
  <sheetData>
    <row r="1" spans="1:17" x14ac:dyDescent="0.2">
      <c r="A1" s="1" t="str">
        <f>"LEMBAR MUTASI PENGURANGAN ASET TETAP TAHUN "&amp;[1]Parameter!B12</f>
        <v>LEMBAR MUTASI PENGURANGAN ASET TETAP TAHUN 2021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1" t="str">
        <f>[1]Parameter!B14</f>
        <v>Periode 1 Juli 2021 - 31 Desember 2021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B3" s="2" t="str">
        <f>[1]Parameter!B2</f>
        <v>Dinas Kearsipan dan Perpustakaan</v>
      </c>
    </row>
    <row r="4" spans="1:17" ht="12.2" customHeight="1" x14ac:dyDescent="0.2">
      <c r="A4" s="4" t="s">
        <v>0</v>
      </c>
      <c r="B4" s="4"/>
      <c r="C4" s="49" t="s">
        <v>102</v>
      </c>
      <c r="D4" s="49"/>
      <c r="E4" s="49"/>
      <c r="F4" s="49"/>
      <c r="G4" s="50" t="str">
        <f>"Mutasi Tahun "&amp;[1]Parameter!B12</f>
        <v>Mutasi Tahun 2021</v>
      </c>
      <c r="H4" s="50"/>
      <c r="I4" s="50"/>
      <c r="J4" s="50"/>
      <c r="K4" s="50"/>
      <c r="L4" s="50"/>
      <c r="M4" s="50"/>
      <c r="N4" s="50"/>
      <c r="O4" s="50"/>
      <c r="P4" s="50" t="s">
        <v>103</v>
      </c>
      <c r="Q4" s="50"/>
    </row>
    <row r="5" spans="1:17" ht="12.2" customHeight="1" x14ac:dyDescent="0.2">
      <c r="A5" s="4"/>
      <c r="B5" s="4"/>
      <c r="C5" s="49" t="s">
        <v>106</v>
      </c>
      <c r="D5" s="49"/>
      <c r="E5" s="49" t="s">
        <v>115</v>
      </c>
      <c r="F5" s="49"/>
      <c r="G5" s="49" t="s">
        <v>116</v>
      </c>
      <c r="H5" s="6" t="s">
        <v>110</v>
      </c>
      <c r="I5" s="6"/>
      <c r="J5" s="49" t="s">
        <v>111</v>
      </c>
      <c r="K5" s="49"/>
      <c r="L5" s="49" t="s">
        <v>117</v>
      </c>
      <c r="M5" s="49" t="s">
        <v>112</v>
      </c>
      <c r="N5" s="50" t="s">
        <v>113</v>
      </c>
      <c r="O5" s="50"/>
      <c r="P5" s="50"/>
      <c r="Q5" s="50"/>
    </row>
    <row r="6" spans="1:17" ht="12.2" customHeight="1" x14ac:dyDescent="0.2">
      <c r="A6" s="4"/>
      <c r="B6" s="4"/>
      <c r="C6" s="49" t="s">
        <v>3</v>
      </c>
      <c r="D6" s="49" t="s">
        <v>114</v>
      </c>
      <c r="E6" s="49" t="s">
        <v>3</v>
      </c>
      <c r="F6" s="49" t="s">
        <v>114</v>
      </c>
      <c r="G6" s="49"/>
      <c r="H6" s="49" t="s">
        <v>3</v>
      </c>
      <c r="I6" s="49" t="s">
        <v>114</v>
      </c>
      <c r="J6" s="49" t="s">
        <v>3</v>
      </c>
      <c r="K6" s="49" t="s">
        <v>114</v>
      </c>
      <c r="L6" s="49"/>
      <c r="M6" s="49"/>
      <c r="N6" s="49" t="s">
        <v>3</v>
      </c>
      <c r="O6" s="49" t="s">
        <v>114</v>
      </c>
      <c r="P6" s="49" t="s">
        <v>3</v>
      </c>
      <c r="Q6" s="49" t="s">
        <v>114</v>
      </c>
    </row>
    <row r="7" spans="1:17" x14ac:dyDescent="0.2">
      <c r="A7" s="4"/>
      <c r="B7" s="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x14ac:dyDescent="0.2">
      <c r="A8" s="8" t="s">
        <v>5</v>
      </c>
      <c r="B8" s="8" t="s">
        <v>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f>SUM(C8,E8,G8,H8,J8,L8,M8,N8)</f>
        <v>0</v>
      </c>
      <c r="Q8" s="9">
        <f>SUM(D8,F8,I8,K8,O8)</f>
        <v>0</v>
      </c>
    </row>
    <row r="9" spans="1:17" x14ac:dyDescent="0.2">
      <c r="A9" s="8" t="s">
        <v>7</v>
      </c>
      <c r="B9" s="8" t="s">
        <v>8</v>
      </c>
      <c r="C9" s="9">
        <f>SUM(C10:C28)</f>
        <v>0</v>
      </c>
      <c r="D9" s="9">
        <f t="shared" ref="D9:Q9" si="0">SUM(D10:D28)</f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5600000</v>
      </c>
      <c r="M9" s="9">
        <f t="shared" si="0"/>
        <v>42360000</v>
      </c>
      <c r="N9" s="9">
        <f t="shared" si="0"/>
        <v>0</v>
      </c>
      <c r="O9" s="9">
        <f t="shared" si="0"/>
        <v>0</v>
      </c>
      <c r="P9" s="9">
        <f t="shared" si="0"/>
        <v>47960000</v>
      </c>
      <c r="Q9" s="9">
        <f t="shared" si="0"/>
        <v>0</v>
      </c>
    </row>
    <row r="10" spans="1:17" x14ac:dyDescent="0.2">
      <c r="A10" s="10" t="s">
        <v>9</v>
      </c>
      <c r="B10" s="11" t="s">
        <v>10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>
        <f t="shared" ref="P10:P28" si="1">SUM(C10,E10,G10,H10,J10,L10,M10,N10)</f>
        <v>0</v>
      </c>
      <c r="Q10" s="12">
        <f t="shared" ref="Q10:Q28" si="2">SUM(D10,F10,I10,K10,O10)</f>
        <v>0</v>
      </c>
    </row>
    <row r="11" spans="1:17" x14ac:dyDescent="0.2">
      <c r="A11" s="10" t="s">
        <v>11</v>
      </c>
      <c r="B11" s="11" t="s">
        <v>12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>
        <f t="shared" si="1"/>
        <v>0</v>
      </c>
      <c r="Q11" s="12">
        <f t="shared" si="2"/>
        <v>0</v>
      </c>
    </row>
    <row r="12" spans="1:17" x14ac:dyDescent="0.2">
      <c r="A12" s="10" t="s">
        <v>13</v>
      </c>
      <c r="B12" s="11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>
        <f t="shared" si="1"/>
        <v>0</v>
      </c>
      <c r="Q12" s="12">
        <f t="shared" si="2"/>
        <v>0</v>
      </c>
    </row>
    <row r="13" spans="1:17" x14ac:dyDescent="0.2">
      <c r="A13" s="10" t="s">
        <v>15</v>
      </c>
      <c r="B13" s="10" t="s">
        <v>16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>
        <f t="shared" si="1"/>
        <v>0</v>
      </c>
      <c r="Q13" s="12">
        <f t="shared" si="2"/>
        <v>0</v>
      </c>
    </row>
    <row r="14" spans="1:17" x14ac:dyDescent="0.2">
      <c r="A14" s="10" t="s">
        <v>17</v>
      </c>
      <c r="B14" s="10" t="s">
        <v>18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5600000</v>
      </c>
      <c r="M14" s="12"/>
      <c r="N14" s="12"/>
      <c r="O14" s="12"/>
      <c r="P14" s="12">
        <f t="shared" si="1"/>
        <v>5600000</v>
      </c>
      <c r="Q14" s="12">
        <f t="shared" si="2"/>
        <v>0</v>
      </c>
    </row>
    <row r="15" spans="1:17" x14ac:dyDescent="0.2">
      <c r="A15" s="10" t="s">
        <v>19</v>
      </c>
      <c r="B15" s="10" t="s">
        <v>20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>
        <f t="shared" si="1"/>
        <v>0</v>
      </c>
      <c r="Q15" s="12">
        <f t="shared" si="2"/>
        <v>0</v>
      </c>
    </row>
    <row r="16" spans="1:17" x14ac:dyDescent="0.2">
      <c r="A16" s="10" t="s">
        <v>21</v>
      </c>
      <c r="B16" s="10" t="s">
        <v>22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>
        <f t="shared" si="1"/>
        <v>0</v>
      </c>
      <c r="Q16" s="12">
        <f t="shared" si="2"/>
        <v>0</v>
      </c>
    </row>
    <row r="17" spans="1:17" x14ac:dyDescent="0.2">
      <c r="A17" s="10" t="s">
        <v>23</v>
      </c>
      <c r="B17" s="10" t="s">
        <v>24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>
        <v>26260000</v>
      </c>
      <c r="N17" s="12"/>
      <c r="O17" s="12"/>
      <c r="P17" s="12">
        <f t="shared" si="1"/>
        <v>26260000</v>
      </c>
      <c r="Q17" s="12">
        <f t="shared" si="2"/>
        <v>0</v>
      </c>
    </row>
    <row r="18" spans="1:17" x14ac:dyDescent="0.2">
      <c r="A18" s="10" t="s">
        <v>25</v>
      </c>
      <c r="B18" s="10" t="s">
        <v>26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>
        <f t="shared" si="1"/>
        <v>0</v>
      </c>
      <c r="Q18" s="12">
        <f t="shared" si="2"/>
        <v>0</v>
      </c>
    </row>
    <row r="19" spans="1:17" x14ac:dyDescent="0.2">
      <c r="A19" s="10" t="s">
        <v>27</v>
      </c>
      <c r="B19" s="10" t="s">
        <v>28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>
        <v>16100000</v>
      </c>
      <c r="N19" s="12"/>
      <c r="O19" s="12"/>
      <c r="P19" s="12">
        <f t="shared" si="1"/>
        <v>16100000</v>
      </c>
      <c r="Q19" s="12">
        <f t="shared" si="2"/>
        <v>0</v>
      </c>
    </row>
    <row r="20" spans="1:17" x14ac:dyDescent="0.2">
      <c r="A20" s="10" t="s">
        <v>29</v>
      </c>
      <c r="B20" s="10" t="s">
        <v>30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>
        <f t="shared" si="1"/>
        <v>0</v>
      </c>
      <c r="Q20" s="12">
        <f t="shared" si="2"/>
        <v>0</v>
      </c>
    </row>
    <row r="21" spans="1:17" x14ac:dyDescent="0.2">
      <c r="A21" s="10" t="s">
        <v>31</v>
      </c>
      <c r="B21" s="10" t="s">
        <v>32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>
        <f t="shared" si="1"/>
        <v>0</v>
      </c>
      <c r="Q21" s="12">
        <f t="shared" si="2"/>
        <v>0</v>
      </c>
    </row>
    <row r="22" spans="1:17" x14ac:dyDescent="0.2">
      <c r="A22" s="10" t="s">
        <v>33</v>
      </c>
      <c r="B22" s="10" t="s">
        <v>34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>
        <f t="shared" si="1"/>
        <v>0</v>
      </c>
      <c r="Q22" s="12">
        <f t="shared" si="2"/>
        <v>0</v>
      </c>
    </row>
    <row r="23" spans="1:17" x14ac:dyDescent="0.2">
      <c r="A23" s="10" t="s">
        <v>35</v>
      </c>
      <c r="B23" s="10" t="s">
        <v>36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>
        <f t="shared" si="1"/>
        <v>0</v>
      </c>
      <c r="Q23" s="12">
        <f t="shared" si="2"/>
        <v>0</v>
      </c>
    </row>
    <row r="24" spans="1:17" x14ac:dyDescent="0.2">
      <c r="A24" s="10" t="s">
        <v>37</v>
      </c>
      <c r="B24" s="10" t="s">
        <v>38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>
        <f t="shared" si="1"/>
        <v>0</v>
      </c>
      <c r="Q24" s="12">
        <f t="shared" si="2"/>
        <v>0</v>
      </c>
    </row>
    <row r="25" spans="1:17" x14ac:dyDescent="0.2">
      <c r="A25" s="10" t="s">
        <v>39</v>
      </c>
      <c r="B25" s="10" t="s">
        <v>40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f t="shared" si="1"/>
        <v>0</v>
      </c>
      <c r="Q25" s="12">
        <f t="shared" si="2"/>
        <v>0</v>
      </c>
    </row>
    <row r="26" spans="1:17" x14ac:dyDescent="0.2">
      <c r="A26" s="10" t="s">
        <v>41</v>
      </c>
      <c r="B26" s="10" t="s">
        <v>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>
        <f t="shared" si="1"/>
        <v>0</v>
      </c>
      <c r="Q26" s="12">
        <f t="shared" si="2"/>
        <v>0</v>
      </c>
    </row>
    <row r="27" spans="1:17" x14ac:dyDescent="0.2">
      <c r="A27" s="10" t="s">
        <v>43</v>
      </c>
      <c r="B27" s="10" t="s">
        <v>44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>
        <f t="shared" si="1"/>
        <v>0</v>
      </c>
      <c r="Q27" s="12">
        <f t="shared" si="2"/>
        <v>0</v>
      </c>
    </row>
    <row r="28" spans="1:17" x14ac:dyDescent="0.2">
      <c r="A28" s="10" t="s">
        <v>45</v>
      </c>
      <c r="B28" s="10" t="s">
        <v>46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>
        <f t="shared" si="1"/>
        <v>0</v>
      </c>
      <c r="Q28" s="12">
        <f t="shared" si="2"/>
        <v>0</v>
      </c>
    </row>
    <row r="29" spans="1:17" x14ac:dyDescent="0.2">
      <c r="A29" s="8" t="s">
        <v>47</v>
      </c>
      <c r="B29" s="8" t="s">
        <v>48</v>
      </c>
      <c r="C29" s="9">
        <f>SUM(C30:C33)</f>
        <v>0</v>
      </c>
      <c r="D29" s="9">
        <f t="shared" ref="D29:Q29" si="3">SUM(D30:D33)</f>
        <v>0</v>
      </c>
      <c r="E29" s="9">
        <f t="shared" si="3"/>
        <v>0</v>
      </c>
      <c r="F29" s="9">
        <f t="shared" si="3"/>
        <v>0</v>
      </c>
      <c r="G29" s="9">
        <f t="shared" si="3"/>
        <v>0</v>
      </c>
      <c r="H29" s="9">
        <f t="shared" si="3"/>
        <v>0</v>
      </c>
      <c r="I29" s="9">
        <f t="shared" si="3"/>
        <v>0</v>
      </c>
      <c r="J29" s="9">
        <f t="shared" si="3"/>
        <v>0</v>
      </c>
      <c r="K29" s="9">
        <f t="shared" si="3"/>
        <v>0</v>
      </c>
      <c r="L29" s="9">
        <f t="shared" si="3"/>
        <v>0</v>
      </c>
      <c r="M29" s="9">
        <f t="shared" si="3"/>
        <v>0</v>
      </c>
      <c r="N29" s="9">
        <f t="shared" si="3"/>
        <v>0</v>
      </c>
      <c r="O29" s="9">
        <f t="shared" si="3"/>
        <v>0</v>
      </c>
      <c r="P29" s="9">
        <f t="shared" si="3"/>
        <v>0</v>
      </c>
      <c r="Q29" s="9">
        <f t="shared" si="3"/>
        <v>0</v>
      </c>
    </row>
    <row r="30" spans="1:17" x14ac:dyDescent="0.2">
      <c r="A30" s="10" t="s">
        <v>49</v>
      </c>
      <c r="B30" s="10" t="s">
        <v>50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>
        <f t="shared" ref="P30:P33" si="4">SUM(C30,E30,G30,H30,J30,L30,M30,N30)</f>
        <v>0</v>
      </c>
      <c r="Q30" s="12">
        <f t="shared" ref="Q30:Q33" si="5">SUM(D30,F30,I30,K30,O30)</f>
        <v>0</v>
      </c>
    </row>
    <row r="31" spans="1:17" x14ac:dyDescent="0.2">
      <c r="A31" s="10" t="s">
        <v>51</v>
      </c>
      <c r="B31" s="10" t="s">
        <v>52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>
        <f t="shared" si="4"/>
        <v>0</v>
      </c>
      <c r="Q31" s="12">
        <f t="shared" si="5"/>
        <v>0</v>
      </c>
    </row>
    <row r="32" spans="1:17" x14ac:dyDescent="0.2">
      <c r="A32" s="10" t="s">
        <v>53</v>
      </c>
      <c r="B32" s="10" t="s">
        <v>54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>
        <f t="shared" si="4"/>
        <v>0</v>
      </c>
      <c r="Q32" s="12">
        <f t="shared" si="5"/>
        <v>0</v>
      </c>
    </row>
    <row r="33" spans="1:17" x14ac:dyDescent="0.2">
      <c r="A33" s="10" t="s">
        <v>55</v>
      </c>
      <c r="B33" s="10" t="s">
        <v>56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>
        <f t="shared" si="4"/>
        <v>0</v>
      </c>
      <c r="Q33" s="12">
        <f t="shared" si="5"/>
        <v>0</v>
      </c>
    </row>
    <row r="34" spans="1:17" x14ac:dyDescent="0.2">
      <c r="A34" s="8" t="s">
        <v>57</v>
      </c>
      <c r="B34" s="8" t="s">
        <v>58</v>
      </c>
      <c r="C34" s="9">
        <f>SUM(C35:C38)</f>
        <v>0</v>
      </c>
      <c r="D34" s="9">
        <f t="shared" ref="D34:Q34" si="6">SUM(D35:D38)</f>
        <v>0</v>
      </c>
      <c r="E34" s="9">
        <f t="shared" si="6"/>
        <v>0</v>
      </c>
      <c r="F34" s="9">
        <f t="shared" si="6"/>
        <v>0</v>
      </c>
      <c r="G34" s="9">
        <f t="shared" si="6"/>
        <v>0</v>
      </c>
      <c r="H34" s="9">
        <f t="shared" si="6"/>
        <v>0</v>
      </c>
      <c r="I34" s="9">
        <f t="shared" si="6"/>
        <v>0</v>
      </c>
      <c r="J34" s="9">
        <f t="shared" si="6"/>
        <v>0</v>
      </c>
      <c r="K34" s="9">
        <f t="shared" si="6"/>
        <v>0</v>
      </c>
      <c r="L34" s="9">
        <f t="shared" si="6"/>
        <v>0</v>
      </c>
      <c r="M34" s="9">
        <f t="shared" si="6"/>
        <v>0</v>
      </c>
      <c r="N34" s="9">
        <f t="shared" si="6"/>
        <v>0</v>
      </c>
      <c r="O34" s="9">
        <f t="shared" si="6"/>
        <v>0</v>
      </c>
      <c r="P34" s="9">
        <f t="shared" si="6"/>
        <v>0</v>
      </c>
      <c r="Q34" s="9">
        <f t="shared" si="6"/>
        <v>0</v>
      </c>
    </row>
    <row r="35" spans="1:17" x14ac:dyDescent="0.2">
      <c r="A35" s="10" t="s">
        <v>59</v>
      </c>
      <c r="B35" s="10" t="s">
        <v>60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>
        <f t="shared" ref="P35:P38" si="7">SUM(C35,E35,G35,H35,J35,L35,M35,N35)</f>
        <v>0</v>
      </c>
      <c r="Q35" s="12">
        <f t="shared" ref="Q35:Q38" si="8">SUM(D35,F35,I35,K35,O35)</f>
        <v>0</v>
      </c>
    </row>
    <row r="36" spans="1:17" x14ac:dyDescent="0.2">
      <c r="A36" s="10" t="s">
        <v>61</v>
      </c>
      <c r="B36" s="10" t="s">
        <v>62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>
        <f t="shared" si="7"/>
        <v>0</v>
      </c>
      <c r="Q36" s="12">
        <f t="shared" si="8"/>
        <v>0</v>
      </c>
    </row>
    <row r="37" spans="1:17" x14ac:dyDescent="0.2">
      <c r="A37" s="10" t="s">
        <v>63</v>
      </c>
      <c r="B37" s="10" t="s">
        <v>64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>
        <f t="shared" si="7"/>
        <v>0</v>
      </c>
      <c r="Q37" s="12">
        <f t="shared" si="8"/>
        <v>0</v>
      </c>
    </row>
    <row r="38" spans="1:17" x14ac:dyDescent="0.2">
      <c r="A38" s="10" t="s">
        <v>65</v>
      </c>
      <c r="B38" s="10" t="s">
        <v>66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>
        <f t="shared" si="7"/>
        <v>0</v>
      </c>
      <c r="Q38" s="12">
        <f t="shared" si="8"/>
        <v>0</v>
      </c>
    </row>
    <row r="39" spans="1:17" x14ac:dyDescent="0.2">
      <c r="A39" s="8" t="s">
        <v>67</v>
      </c>
      <c r="B39" s="8" t="s">
        <v>68</v>
      </c>
      <c r="C39" s="9">
        <f>SUM(C40:C46)</f>
        <v>0</v>
      </c>
      <c r="D39" s="9">
        <f t="shared" ref="D39:Q39" si="9">SUM(D40:D46)</f>
        <v>0</v>
      </c>
      <c r="E39" s="9">
        <f t="shared" si="9"/>
        <v>0</v>
      </c>
      <c r="F39" s="9">
        <f t="shared" si="9"/>
        <v>0</v>
      </c>
      <c r="G39" s="9">
        <f t="shared" si="9"/>
        <v>0</v>
      </c>
      <c r="H39" s="9">
        <f t="shared" si="9"/>
        <v>0</v>
      </c>
      <c r="I39" s="9">
        <f t="shared" si="9"/>
        <v>0</v>
      </c>
      <c r="J39" s="9">
        <f t="shared" si="9"/>
        <v>0</v>
      </c>
      <c r="K39" s="9">
        <f t="shared" si="9"/>
        <v>0</v>
      </c>
      <c r="L39" s="9">
        <f t="shared" si="9"/>
        <v>0</v>
      </c>
      <c r="M39" s="9">
        <f t="shared" si="9"/>
        <v>0</v>
      </c>
      <c r="N39" s="9">
        <f t="shared" si="9"/>
        <v>0</v>
      </c>
      <c r="O39" s="9">
        <f t="shared" si="9"/>
        <v>0</v>
      </c>
      <c r="P39" s="9">
        <f t="shared" si="9"/>
        <v>0</v>
      </c>
      <c r="Q39" s="9">
        <f t="shared" si="9"/>
        <v>0</v>
      </c>
    </row>
    <row r="40" spans="1:17" x14ac:dyDescent="0.2">
      <c r="A40" s="10" t="s">
        <v>69</v>
      </c>
      <c r="B40" s="10" t="s">
        <v>70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>
        <f t="shared" ref="P40:P47" si="10">SUM(C40,E40,G40,H40,J40,L40,M40,N40)</f>
        <v>0</v>
      </c>
      <c r="Q40" s="12">
        <f t="shared" ref="Q40:Q47" si="11">SUM(D40,F40,I40,K40,O40)</f>
        <v>0</v>
      </c>
    </row>
    <row r="41" spans="1:17" x14ac:dyDescent="0.2">
      <c r="A41" s="10" t="s">
        <v>71</v>
      </c>
      <c r="B41" s="10" t="s">
        <v>72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>
        <f t="shared" si="10"/>
        <v>0</v>
      </c>
      <c r="Q41" s="12">
        <f t="shared" si="11"/>
        <v>0</v>
      </c>
    </row>
    <row r="42" spans="1:17" x14ac:dyDescent="0.2">
      <c r="A42" s="10" t="s">
        <v>73</v>
      </c>
      <c r="B42" s="10" t="s">
        <v>74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>
        <f t="shared" si="10"/>
        <v>0</v>
      </c>
      <c r="Q42" s="12">
        <f t="shared" si="11"/>
        <v>0</v>
      </c>
    </row>
    <row r="43" spans="1:17" x14ac:dyDescent="0.2">
      <c r="A43" s="10" t="s">
        <v>75</v>
      </c>
      <c r="B43" s="10" t="s">
        <v>76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>
        <f t="shared" si="10"/>
        <v>0</v>
      </c>
      <c r="Q43" s="12">
        <f t="shared" si="11"/>
        <v>0</v>
      </c>
    </row>
    <row r="44" spans="1:17" x14ac:dyDescent="0.2">
      <c r="A44" s="10" t="s">
        <v>77</v>
      </c>
      <c r="B44" s="10" t="s">
        <v>78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>
        <f t="shared" si="10"/>
        <v>0</v>
      </c>
      <c r="Q44" s="12">
        <f t="shared" si="11"/>
        <v>0</v>
      </c>
    </row>
    <row r="45" spans="1:17" x14ac:dyDescent="0.2">
      <c r="A45" s="10" t="s">
        <v>79</v>
      </c>
      <c r="B45" s="10" t="s">
        <v>80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>
        <f t="shared" si="10"/>
        <v>0</v>
      </c>
      <c r="Q45" s="12">
        <f t="shared" si="11"/>
        <v>0</v>
      </c>
    </row>
    <row r="46" spans="1:17" x14ac:dyDescent="0.2">
      <c r="A46" s="10" t="s">
        <v>81</v>
      </c>
      <c r="B46" s="10" t="s">
        <v>82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>
        <f t="shared" si="10"/>
        <v>0</v>
      </c>
      <c r="Q46" s="12">
        <f t="shared" si="11"/>
        <v>0</v>
      </c>
    </row>
    <row r="47" spans="1:17" x14ac:dyDescent="0.2">
      <c r="A47" s="8" t="s">
        <v>83</v>
      </c>
      <c r="B47" s="8" t="s">
        <v>84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f t="shared" si="10"/>
        <v>0</v>
      </c>
      <c r="Q47" s="9">
        <f t="shared" si="11"/>
        <v>0</v>
      </c>
    </row>
    <row r="48" spans="1:17" x14ac:dyDescent="0.2">
      <c r="A48" s="13"/>
      <c r="B48" s="14" t="s">
        <v>85</v>
      </c>
      <c r="C48" s="15">
        <f>SUM(C8,C9,C29,C34,C39,C47)</f>
        <v>0</v>
      </c>
      <c r="D48" s="15">
        <f t="shared" ref="D48:Q48" si="12">SUM(D8,D9,D29,D34,D39,D47)</f>
        <v>0</v>
      </c>
      <c r="E48" s="15">
        <f t="shared" si="12"/>
        <v>0</v>
      </c>
      <c r="F48" s="15">
        <f t="shared" si="12"/>
        <v>0</v>
      </c>
      <c r="G48" s="15">
        <f t="shared" si="12"/>
        <v>0</v>
      </c>
      <c r="H48" s="15">
        <f t="shared" si="12"/>
        <v>0</v>
      </c>
      <c r="I48" s="15">
        <f t="shared" si="12"/>
        <v>0</v>
      </c>
      <c r="J48" s="15">
        <f t="shared" si="12"/>
        <v>0</v>
      </c>
      <c r="K48" s="15">
        <f t="shared" si="12"/>
        <v>0</v>
      </c>
      <c r="L48" s="15">
        <f t="shared" si="12"/>
        <v>5600000</v>
      </c>
      <c r="M48" s="15">
        <f t="shared" si="12"/>
        <v>42360000</v>
      </c>
      <c r="N48" s="15">
        <f t="shared" si="12"/>
        <v>0</v>
      </c>
      <c r="O48" s="15">
        <f t="shared" si="12"/>
        <v>0</v>
      </c>
      <c r="P48" s="15">
        <f t="shared" si="12"/>
        <v>47960000</v>
      </c>
      <c r="Q48" s="15">
        <f t="shared" si="12"/>
        <v>0</v>
      </c>
    </row>
    <row r="49" spans="1:17" x14ac:dyDescent="0.2">
      <c r="A49" s="13"/>
      <c r="B49" s="14" t="s">
        <v>86</v>
      </c>
      <c r="C49" s="15">
        <f>C48-D48</f>
        <v>0</v>
      </c>
      <c r="D49" s="15"/>
      <c r="E49" s="15">
        <f>E48-F48</f>
        <v>0</v>
      </c>
      <c r="F49" s="15"/>
      <c r="G49" s="15"/>
      <c r="H49" s="15">
        <f>H48-I48</f>
        <v>0</v>
      </c>
      <c r="I49" s="15"/>
      <c r="J49" s="15">
        <f>J48-K48</f>
        <v>0</v>
      </c>
      <c r="K49" s="15"/>
      <c r="L49" s="15"/>
      <c r="M49" s="15"/>
      <c r="N49" s="15">
        <f>N48-O48</f>
        <v>0</v>
      </c>
      <c r="O49" s="15"/>
      <c r="P49" s="15">
        <f>P48-Q48</f>
        <v>47960000</v>
      </c>
      <c r="Q49" s="15"/>
    </row>
    <row r="50" spans="1:17" x14ac:dyDescent="0.2">
      <c r="A50" s="10"/>
      <c r="B50" s="10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2">
      <c r="A51" s="13"/>
      <c r="B51" s="14" t="s">
        <v>87</v>
      </c>
      <c r="C51" s="15">
        <f>SUM(C53,C55,C58,C61)</f>
        <v>0</v>
      </c>
      <c r="D51" s="15"/>
      <c r="E51" s="15">
        <f>SUM(E53,E55,E58,E61)</f>
        <v>0</v>
      </c>
      <c r="F51" s="15"/>
      <c r="G51" s="15"/>
      <c r="H51" s="15">
        <f>SUM(H53,H55,H58,H61)</f>
        <v>0</v>
      </c>
      <c r="I51" s="15"/>
      <c r="J51" s="15">
        <f>SUM(J53,J55,J58,J61)</f>
        <v>0</v>
      </c>
      <c r="K51" s="15"/>
      <c r="L51" s="15"/>
      <c r="M51" s="15"/>
      <c r="N51" s="15">
        <f>SUM(N53,N55,N58,N61)</f>
        <v>0</v>
      </c>
      <c r="O51" s="15"/>
      <c r="P51" s="15">
        <f>SUM(P53,P55,P58,P61)</f>
        <v>0</v>
      </c>
      <c r="Q51" s="15">
        <f>SUM(Q53,Q55,Q58,Q61)</f>
        <v>0</v>
      </c>
    </row>
    <row r="52" spans="1:17" x14ac:dyDescent="0.2">
      <c r="A52" s="10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x14ac:dyDescent="0.2">
      <c r="A53" s="10"/>
      <c r="B53" s="11" t="s">
        <v>88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>
        <f t="shared" ref="P53" si="13">SUM(C53,E53,G53,H53,J53,L53,M53,N53)</f>
        <v>0</v>
      </c>
      <c r="Q53" s="12">
        <f t="shared" ref="Q53" si="14">SUM(D53,F53,I53,K53,O53)</f>
        <v>0</v>
      </c>
    </row>
    <row r="54" spans="1:17" x14ac:dyDescent="0.2">
      <c r="A54" s="10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2">
      <c r="A55" s="10"/>
      <c r="B55" s="11" t="s">
        <v>89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>
        <f t="shared" ref="P55" si="15">SUM(C55,E55,G55,H55,J55,L55,M55,N55)</f>
        <v>0</v>
      </c>
      <c r="Q55" s="12">
        <f t="shared" ref="Q55" si="16">SUM(D55,F55,I55,K55,O55)</f>
        <v>0</v>
      </c>
    </row>
    <row r="56" spans="1:17" x14ac:dyDescent="0.2">
      <c r="A56" s="10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x14ac:dyDescent="0.2">
      <c r="A57" s="10"/>
      <c r="B57" s="11" t="s">
        <v>90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>
        <f t="shared" ref="P57" si="17">SUM(C57,E57,G57,H57,J57,L57,M57,N57)</f>
        <v>0</v>
      </c>
      <c r="Q57" s="12">
        <f t="shared" ref="Q57" si="18">SUM(D57,F57,I57,K57,O57)</f>
        <v>0</v>
      </c>
    </row>
    <row r="58" spans="1:17" x14ac:dyDescent="0.2">
      <c r="A58" s="10"/>
      <c r="B58" s="11" t="s">
        <v>91</v>
      </c>
      <c r="C58" s="12">
        <f>C57-D57</f>
        <v>0</v>
      </c>
      <c r="D58" s="12"/>
      <c r="E58" s="12">
        <f>E57-F57</f>
        <v>0</v>
      </c>
      <c r="F58" s="12"/>
      <c r="G58" s="12"/>
      <c r="H58" s="12">
        <f>H57-I57</f>
        <v>0</v>
      </c>
      <c r="I58" s="12"/>
      <c r="J58" s="12">
        <f>J57-K57</f>
        <v>0</v>
      </c>
      <c r="K58" s="12"/>
      <c r="L58" s="12"/>
      <c r="M58" s="12"/>
      <c r="N58" s="12">
        <f>N57-O57</f>
        <v>0</v>
      </c>
      <c r="O58" s="12"/>
      <c r="P58" s="12">
        <f>P57-Q57</f>
        <v>0</v>
      </c>
      <c r="Q58" s="12"/>
    </row>
    <row r="59" spans="1:17" x14ac:dyDescent="0.2">
      <c r="A59" s="10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x14ac:dyDescent="0.2">
      <c r="A60" s="10"/>
      <c r="B60" s="11" t="s">
        <v>92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>
        <f t="shared" ref="P60" si="19">SUM(C60,E60,G60,H60,J60,L60,M60,N60)</f>
        <v>0</v>
      </c>
      <c r="Q60" s="12">
        <f t="shared" ref="Q60" si="20">SUM(D60,F60,I60,K60,O60)</f>
        <v>0</v>
      </c>
    </row>
    <row r="61" spans="1:17" x14ac:dyDescent="0.2">
      <c r="A61" s="10"/>
      <c r="B61" s="11" t="s">
        <v>93</v>
      </c>
      <c r="C61" s="12">
        <f>C60-D60</f>
        <v>0</v>
      </c>
      <c r="D61" s="12"/>
      <c r="E61" s="12">
        <f>E60-F60</f>
        <v>0</v>
      </c>
      <c r="F61" s="12"/>
      <c r="G61" s="12"/>
      <c r="H61" s="12">
        <f>H60-I60</f>
        <v>0</v>
      </c>
      <c r="I61" s="12"/>
      <c r="J61" s="12">
        <f>J60-K60</f>
        <v>0</v>
      </c>
      <c r="K61" s="12"/>
      <c r="L61" s="12"/>
      <c r="M61" s="12"/>
      <c r="N61" s="12">
        <f>N60-O60</f>
        <v>0</v>
      </c>
      <c r="O61" s="12"/>
      <c r="P61" s="12">
        <f>P60-Q60</f>
        <v>0</v>
      </c>
      <c r="Q61" s="12"/>
    </row>
    <row r="62" spans="1:17" x14ac:dyDescent="0.2">
      <c r="A62" s="10"/>
      <c r="B62" s="10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2">
      <c r="A63" s="13"/>
      <c r="B63" s="14" t="s">
        <v>94</v>
      </c>
      <c r="C63" s="15">
        <f>SUM(C64:C67)</f>
        <v>0</v>
      </c>
      <c r="D63" s="15">
        <f t="shared" ref="D63:Q63" si="21">SUM(D64:D67)</f>
        <v>0</v>
      </c>
      <c r="E63" s="15">
        <f t="shared" si="21"/>
        <v>0</v>
      </c>
      <c r="F63" s="15">
        <f t="shared" si="21"/>
        <v>0</v>
      </c>
      <c r="G63" s="15">
        <f t="shared" si="21"/>
        <v>0</v>
      </c>
      <c r="H63" s="15">
        <f t="shared" si="21"/>
        <v>0</v>
      </c>
      <c r="I63" s="15">
        <f t="shared" si="21"/>
        <v>0</v>
      </c>
      <c r="J63" s="15">
        <f t="shared" si="21"/>
        <v>0</v>
      </c>
      <c r="K63" s="15">
        <f t="shared" si="21"/>
        <v>0</v>
      </c>
      <c r="L63" s="15">
        <f t="shared" si="21"/>
        <v>0</v>
      </c>
      <c r="M63" s="15">
        <f t="shared" si="21"/>
        <v>0</v>
      </c>
      <c r="N63" s="15">
        <f t="shared" si="21"/>
        <v>0</v>
      </c>
      <c r="O63" s="15">
        <f t="shared" si="21"/>
        <v>0</v>
      </c>
      <c r="P63" s="15">
        <f t="shared" si="21"/>
        <v>0</v>
      </c>
      <c r="Q63" s="15">
        <f t="shared" si="21"/>
        <v>0</v>
      </c>
    </row>
    <row r="64" spans="1:17" ht="12.75" x14ac:dyDescent="0.2">
      <c r="A64" s="16" t="s">
        <v>7</v>
      </c>
      <c r="B64" s="11" t="s">
        <v>95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>
        <f t="shared" ref="P64:P67" si="22">SUM(C64,E64,G64,H64,J64,L64,M64,N64)</f>
        <v>0</v>
      </c>
      <c r="Q64" s="12">
        <f t="shared" ref="Q64:Q67" si="23">SUM(D64,F64,I64,K64,O64)</f>
        <v>0</v>
      </c>
    </row>
    <row r="65" spans="1:17" ht="12.75" x14ac:dyDescent="0.2">
      <c r="A65" s="16" t="s">
        <v>47</v>
      </c>
      <c r="B65" s="11" t="s">
        <v>96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>
        <f t="shared" si="22"/>
        <v>0</v>
      </c>
      <c r="Q65" s="12">
        <f t="shared" si="23"/>
        <v>0</v>
      </c>
    </row>
    <row r="66" spans="1:17" ht="12.75" x14ac:dyDescent="0.2">
      <c r="A66" s="16" t="s">
        <v>57</v>
      </c>
      <c r="B66" s="11" t="s">
        <v>97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>
        <f t="shared" si="22"/>
        <v>0</v>
      </c>
      <c r="Q66" s="12">
        <f t="shared" si="23"/>
        <v>0</v>
      </c>
    </row>
    <row r="67" spans="1:17" ht="12.75" x14ac:dyDescent="0.2">
      <c r="A67" s="16" t="s">
        <v>98</v>
      </c>
      <c r="B67" s="11" t="s">
        <v>92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>
        <f t="shared" si="22"/>
        <v>0</v>
      </c>
      <c r="Q67" s="12">
        <f t="shared" si="23"/>
        <v>0</v>
      </c>
    </row>
    <row r="69" spans="1:17" s="17" customFormat="1" ht="12.75" x14ac:dyDescent="0.2">
      <c r="A69" s="48"/>
      <c r="B69" s="48"/>
      <c r="C69" s="17" t="s">
        <v>99</v>
      </c>
      <c r="D69" s="19"/>
      <c r="E69" s="19"/>
      <c r="F69" s="19"/>
      <c r="G69" s="19"/>
      <c r="H69" s="19"/>
      <c r="I69" s="17" t="s">
        <v>100</v>
      </c>
      <c r="J69" s="19"/>
      <c r="K69" s="19"/>
      <c r="L69" s="19"/>
      <c r="M69" s="19"/>
      <c r="N69" s="19"/>
      <c r="O69" s="17" t="s">
        <v>101</v>
      </c>
      <c r="P69" s="19"/>
      <c r="Q69" s="19"/>
    </row>
    <row r="70" spans="1:17" s="17" customFormat="1" ht="12.75" x14ac:dyDescent="0.2">
      <c r="A70" s="48"/>
      <c r="B70" s="48"/>
      <c r="D70" s="19"/>
      <c r="E70" s="19"/>
      <c r="F70" s="19"/>
      <c r="G70" s="19"/>
      <c r="H70" s="19"/>
      <c r="J70" s="19"/>
      <c r="K70" s="19"/>
      <c r="L70" s="19"/>
      <c r="M70" s="19"/>
      <c r="N70" s="19"/>
      <c r="P70" s="19"/>
      <c r="Q70" s="19"/>
    </row>
    <row r="71" spans="1:17" s="17" customFormat="1" ht="12.75" x14ac:dyDescent="0.2">
      <c r="A71" s="48"/>
      <c r="B71" s="48"/>
      <c r="D71" s="19"/>
      <c r="E71" s="19"/>
      <c r="F71" s="19"/>
      <c r="G71" s="19"/>
      <c r="H71" s="19"/>
      <c r="J71" s="19"/>
      <c r="K71" s="19"/>
      <c r="L71" s="19"/>
      <c r="M71" s="19"/>
      <c r="N71" s="19"/>
      <c r="P71" s="19"/>
      <c r="Q71" s="19"/>
    </row>
    <row r="72" spans="1:17" s="17" customFormat="1" ht="12.75" x14ac:dyDescent="0.2">
      <c r="A72" s="48"/>
      <c r="B72" s="48"/>
      <c r="D72" s="19"/>
      <c r="E72" s="19"/>
      <c r="F72" s="19"/>
      <c r="G72" s="19"/>
      <c r="H72" s="19"/>
      <c r="J72" s="19"/>
      <c r="K72" s="19"/>
      <c r="L72" s="19"/>
      <c r="M72" s="19"/>
      <c r="N72" s="19"/>
      <c r="P72" s="19"/>
      <c r="Q72" s="19"/>
    </row>
    <row r="73" spans="1:17" s="17" customFormat="1" ht="12.75" x14ac:dyDescent="0.2">
      <c r="A73" s="48"/>
      <c r="B73" s="48"/>
      <c r="D73" s="19"/>
      <c r="E73" s="19"/>
      <c r="F73" s="19"/>
      <c r="G73" s="19"/>
      <c r="H73" s="19"/>
      <c r="J73" s="19"/>
      <c r="K73" s="19"/>
      <c r="L73" s="19"/>
      <c r="M73" s="19"/>
      <c r="N73" s="19"/>
      <c r="P73" s="19"/>
      <c r="Q73" s="19"/>
    </row>
    <row r="74" spans="1:17" s="17" customFormat="1" ht="12.75" x14ac:dyDescent="0.2">
      <c r="A74" s="48"/>
      <c r="B74" s="48"/>
      <c r="C74" s="17">
        <f>[1]Parameter!$B$7</f>
        <v>0</v>
      </c>
      <c r="D74" s="19"/>
      <c r="E74" s="19"/>
      <c r="F74" s="19"/>
      <c r="G74" s="19"/>
      <c r="H74" s="19"/>
      <c r="I74" s="17">
        <f>[1]Parameter!$B$6</f>
        <v>0</v>
      </c>
      <c r="J74" s="19"/>
      <c r="K74" s="19"/>
      <c r="L74" s="19"/>
      <c r="M74" s="19"/>
      <c r="N74" s="19"/>
      <c r="O74" s="17">
        <f>[1]Parameter!$B$5</f>
        <v>0</v>
      </c>
      <c r="P74" s="19"/>
      <c r="Q74" s="19"/>
    </row>
    <row r="75" spans="1:17" s="17" customFormat="1" ht="12.75" x14ac:dyDescent="0.2">
      <c r="A75" s="48"/>
      <c r="B75" s="48"/>
      <c r="C75" s="17" t="str">
        <f>"NIP. "&amp;[1]Parameter!$C$7</f>
        <v xml:space="preserve">NIP. </v>
      </c>
      <c r="D75" s="19"/>
      <c r="E75" s="19"/>
      <c r="F75" s="19"/>
      <c r="G75" s="19"/>
      <c r="H75" s="19"/>
      <c r="I75" s="17" t="str">
        <f>"NIP. "&amp;[1]Parameter!$C$6</f>
        <v xml:space="preserve">NIP. </v>
      </c>
      <c r="J75" s="19"/>
      <c r="K75" s="19"/>
      <c r="L75" s="19"/>
      <c r="M75" s="19"/>
      <c r="N75" s="19"/>
      <c r="O75" s="17" t="str">
        <f>"NIP. "&amp;[1]Parameter!$C$5</f>
        <v xml:space="preserve">NIP. </v>
      </c>
      <c r="P75" s="19"/>
      <c r="Q75" s="19"/>
    </row>
  </sheetData>
  <mergeCells count="26">
    <mergeCell ref="J6:J7"/>
    <mergeCell ref="K6:K7"/>
    <mergeCell ref="N6:N7"/>
    <mergeCell ref="O6:O7"/>
    <mergeCell ref="P6:P7"/>
    <mergeCell ref="Q6:Q7"/>
    <mergeCell ref="J5:K5"/>
    <mergeCell ref="L5:L7"/>
    <mergeCell ref="M5:M7"/>
    <mergeCell ref="N5:O5"/>
    <mergeCell ref="C6:C7"/>
    <mergeCell ref="D6:D7"/>
    <mergeCell ref="E6:E7"/>
    <mergeCell ref="F6:F7"/>
    <mergeCell ref="H6:H7"/>
    <mergeCell ref="I6:I7"/>
    <mergeCell ref="A1:Q1"/>
    <mergeCell ref="A2:Q2"/>
    <mergeCell ref="A4:B7"/>
    <mergeCell ref="C4:F4"/>
    <mergeCell ref="G4:O4"/>
    <mergeCell ref="P4:Q5"/>
    <mergeCell ref="C5:D5"/>
    <mergeCell ref="E5:F5"/>
    <mergeCell ref="G5:G7"/>
    <mergeCell ref="H5:I5"/>
  </mergeCells>
  <printOptions horizontalCentered="1"/>
  <pageMargins left="0.19685039370078741" right="0.19685039370078741" top="0.59055118110236215" bottom="0.19685039370078741" header="0.31496062992125984" footer="0.31496062992125984"/>
  <pageSetup paperSize="258" scale="6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Rekapitulasi 1</vt:lpstr>
      <vt:lpstr>Penambahan 2</vt:lpstr>
      <vt:lpstr>Pengurangan 2</vt:lpstr>
      <vt:lpstr>'Penambahan 2'!Print_Area</vt:lpstr>
      <vt:lpstr>'Pengurangan 2'!Print_Area</vt:lpstr>
      <vt:lpstr>'Rekapitulasi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2022-10-06T03:25:12Z</dcterms:created>
  <dcterms:modified xsi:type="dcterms:W3CDTF">2022-10-06T03:25:54Z</dcterms:modified>
</cp:coreProperties>
</file>