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2022" sheetId="1" r:id="rId1"/>
  </sheets>
  <calcPr calcId="144525"/>
</workbook>
</file>

<file path=xl/calcChain.xml><?xml version="1.0" encoding="utf-8"?>
<calcChain xmlns="http://schemas.openxmlformats.org/spreadsheetml/2006/main">
  <c r="E92" i="1" l="1"/>
  <c r="D59" i="1"/>
  <c r="E63" i="1"/>
  <c r="D63" i="1"/>
  <c r="D69" i="1"/>
  <c r="D68" i="1"/>
  <c r="D67" i="1"/>
  <c r="D58" i="1"/>
  <c r="D62" i="1"/>
  <c r="D57" i="1"/>
  <c r="D56" i="1"/>
  <c r="D55" i="1"/>
  <c r="D66" i="1"/>
  <c r="D54" i="1"/>
  <c r="D73" i="1"/>
  <c r="D82" i="1"/>
  <c r="D83" i="1"/>
  <c r="D90" i="1"/>
  <c r="D78" i="1"/>
  <c r="D44" i="1"/>
  <c r="D49" i="1"/>
  <c r="D48" i="1"/>
  <c r="D47" i="1"/>
  <c r="D46" i="1"/>
  <c r="D45" i="1"/>
  <c r="D43" i="1"/>
  <c r="D37" i="1"/>
  <c r="D36" i="1"/>
  <c r="D38" i="1"/>
  <c r="C31" i="1"/>
  <c r="D31" i="1" s="1"/>
  <c r="D35" i="1"/>
  <c r="C18" i="1"/>
  <c r="C16" i="1"/>
  <c r="D15" i="1"/>
  <c r="E45" i="1" l="1"/>
  <c r="E90" i="1" l="1"/>
  <c r="E89" i="1"/>
  <c r="C88" i="1"/>
  <c r="D88" i="1"/>
  <c r="E85" i="1"/>
  <c r="E83" i="1"/>
  <c r="E82" i="1"/>
  <c r="C81" i="1"/>
  <c r="D81" i="1"/>
  <c r="C71" i="1"/>
  <c r="E73" i="1"/>
  <c r="E75" i="1"/>
  <c r="E76" i="1"/>
  <c r="E77" i="1"/>
  <c r="E78" i="1"/>
  <c r="E72" i="1"/>
  <c r="D71" i="1"/>
  <c r="E59" i="1"/>
  <c r="E69" i="1"/>
  <c r="E68" i="1"/>
  <c r="E67" i="1"/>
  <c r="E66" i="1"/>
  <c r="E62" i="1"/>
  <c r="E55" i="1"/>
  <c r="E56" i="1"/>
  <c r="E57" i="1"/>
  <c r="E58" i="1"/>
  <c r="E54" i="1"/>
  <c r="E44" i="1"/>
  <c r="E46" i="1"/>
  <c r="E47" i="1"/>
  <c r="E48" i="1"/>
  <c r="E49" i="1"/>
  <c r="E50" i="1"/>
  <c r="E51" i="1"/>
  <c r="D41" i="1"/>
  <c r="C41" i="1"/>
  <c r="E43" i="1"/>
  <c r="D21" i="1"/>
  <c r="D14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C21" i="1"/>
  <c r="C15" i="1"/>
  <c r="C14" i="1" s="1"/>
  <c r="E11" i="1"/>
  <c r="E6" i="1"/>
  <c r="E7" i="1"/>
  <c r="E8" i="1"/>
  <c r="E9" i="1"/>
  <c r="E10" i="1"/>
  <c r="E5" i="1"/>
  <c r="D4" i="1"/>
  <c r="C4" i="1"/>
  <c r="E15" i="1" l="1"/>
  <c r="E14" i="1" s="1"/>
  <c r="E74" i="1"/>
  <c r="D13" i="1"/>
  <c r="C13" i="1"/>
  <c r="E21" i="1"/>
  <c r="E88" i="1"/>
  <c r="E81" i="1"/>
  <c r="E71" i="1"/>
  <c r="E41" i="1"/>
  <c r="E4" i="1"/>
  <c r="E13" i="1" l="1"/>
</calcChain>
</file>

<file path=xl/sharedStrings.xml><?xml version="1.0" encoding="utf-8"?>
<sst xmlns="http://schemas.openxmlformats.org/spreadsheetml/2006/main" count="80" uniqueCount="80">
  <si>
    <t>PENDAPATAN</t>
  </si>
  <si>
    <t>PENDAPATAN ASLI DESA</t>
  </si>
  <si>
    <t>DANA DESA</t>
  </si>
  <si>
    <t>ALOKASI DANA DESA</t>
  </si>
  <si>
    <t>BAGI HASIL PAJAK DAN RETRIBUSI</t>
  </si>
  <si>
    <t>BANKEU KABUPATEN</t>
  </si>
  <si>
    <t>BANKEU PROVINSI</t>
  </si>
  <si>
    <t>LAIN-LAIN PENDAPATAN YANG SAH</t>
  </si>
  <si>
    <t>BELANJA</t>
  </si>
  <si>
    <t>PENYELENGGARAAN PEMERINTAHAN</t>
  </si>
  <si>
    <t>Siltap Kepala Desa dan Perangkat</t>
  </si>
  <si>
    <t>Tunjangan Tanah Bengkok</t>
  </si>
  <si>
    <t>Tunjangan Hari Raya</t>
  </si>
  <si>
    <t>Penanggulangan Bencana</t>
  </si>
  <si>
    <t>Tunjangan BPD</t>
  </si>
  <si>
    <t>Tunjangan Pengelola Aset</t>
  </si>
  <si>
    <t>BPJS Ketenagakerjaan</t>
  </si>
  <si>
    <t>Pajak Listrik, Air, Internet, Koran</t>
  </si>
  <si>
    <t>ATK dan Benda Pos</t>
  </si>
  <si>
    <t>Cetak Penggandaan</t>
  </si>
  <si>
    <t>Alat Kebersihan</t>
  </si>
  <si>
    <t>Makan dan Minum Rapat</t>
  </si>
  <si>
    <t>Perawatan Kendaraan Dinas</t>
  </si>
  <si>
    <t>Pemeliharaan Peralatan Kantor</t>
  </si>
  <si>
    <t>Operasional BPD</t>
  </si>
  <si>
    <t>Insentif RT/RW</t>
  </si>
  <si>
    <t>Musrenbangdes/ Musdes</t>
  </si>
  <si>
    <t>Penyusunan APBDes dan LPJ</t>
  </si>
  <si>
    <t>LPPD, LKPJ, IPPD</t>
  </si>
  <si>
    <t>Perjalanan Dinas</t>
  </si>
  <si>
    <t>Pembelian Aset Tetap Kantor</t>
  </si>
  <si>
    <t>Lelang Tanah Kas Desa</t>
  </si>
  <si>
    <t>Intensifikasi Penarikan PBB</t>
  </si>
  <si>
    <t>PELAKSANAAN PEMBANGUNAN DESA</t>
  </si>
  <si>
    <t>DESA</t>
  </si>
  <si>
    <t>Operasional TK dan Sarana Keagamaan</t>
  </si>
  <si>
    <t>Operasional Posyandu dan Poslansia</t>
  </si>
  <si>
    <t>GONDOSULI LOR</t>
  </si>
  <si>
    <t>GONDOSULI KIDUL</t>
  </si>
  <si>
    <t>BANARAN</t>
  </si>
  <si>
    <t>PEMBINAAN KEMASYARAKATAN</t>
  </si>
  <si>
    <t>Operasional Linmas</t>
  </si>
  <si>
    <t>Peringatan HUT RI</t>
  </si>
  <si>
    <t>Peringatan Hari Jadi Karanganyar</t>
  </si>
  <si>
    <t>Operasional Karangtaruna</t>
  </si>
  <si>
    <t>Operasional LPMD</t>
  </si>
  <si>
    <t>Operasional KPMD</t>
  </si>
  <si>
    <t>Operasional PKK</t>
  </si>
  <si>
    <t xml:space="preserve">PEMBERDAYAAN MASYARAKAT </t>
  </si>
  <si>
    <t>PENANGGULANGAN BENCANA, DARURAT DAN MENDESAK DESA</t>
  </si>
  <si>
    <t>Keadaan Mendesak</t>
  </si>
  <si>
    <t>ANGGARAN</t>
  </si>
  <si>
    <t>REALISASI</t>
  </si>
  <si>
    <t>LEBIH/KURANG</t>
  </si>
  <si>
    <t>Pemutakhiran Peta Wilayah dan Peta Sosial</t>
  </si>
  <si>
    <t>URAIAN</t>
  </si>
  <si>
    <t>SILPA TAHUN 2022</t>
  </si>
  <si>
    <t>Tunjangan Jabatan Kades dan Perangkat Desa</t>
  </si>
  <si>
    <t>Seragam Dinas Kepala Desa dan perangkat Desa</t>
  </si>
  <si>
    <t>Pembelian Pot dan Bunga</t>
  </si>
  <si>
    <t>KB MKJP dan Sosialisasi KB</t>
  </si>
  <si>
    <t>Penanganan Covid</t>
  </si>
  <si>
    <t>Operasional Ambulance</t>
  </si>
  <si>
    <t>Operasional BKB</t>
  </si>
  <si>
    <t>Instalasi Listrik 4 Posyandu</t>
  </si>
  <si>
    <t>Peningkatan Kapasitas Perangkat Desa</t>
  </si>
  <si>
    <t>Pembersihan Saluran Irigasi Tambi dan Taen</t>
  </si>
  <si>
    <t>Pembangunan MCK Posyandu Tlogodringo</t>
  </si>
  <si>
    <t>Pembangunan Dapur dan MCK Posyandu Banaran</t>
  </si>
  <si>
    <t>Pengaspalan Jalan Dukuh Tlogodringo</t>
  </si>
  <si>
    <t>Pengaspalan Jalan Dukuh Tlogodringo RT 04/07</t>
  </si>
  <si>
    <t>Betonisasi Jalan Pertanian Bulakrejo</t>
  </si>
  <si>
    <t>Pembangunan Jalan Usaha Tani Gal Dringo</t>
  </si>
  <si>
    <t>Pembangunan Jalan Usaha Tani Tlogodringo</t>
  </si>
  <si>
    <t>Talud Jalan Tegalrejo</t>
  </si>
  <si>
    <t>Talud Jalan Usaha Tani Banaran Sisi Selatan</t>
  </si>
  <si>
    <t>Talud Jalan Usaha Tani Banaran Sisi Utara</t>
  </si>
  <si>
    <t>Talud Tawang- Gondosuli Kidul</t>
  </si>
  <si>
    <t>Talud Jalan Gondosuli Lor</t>
  </si>
  <si>
    <t>Realisasi APBDesa Gondosuli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</si>
</sst>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[$Rp-421]* #,##0_-;\-[$Rp-421]* #,##0_-;_-[$Rp-421]* &quot;-&quot;_-;_-@_-"/>
    <numFmt numFmtId="165" formatCode="_-[$Rp-421]* #,##0.00_-;\-[$Rp-421]* #,##0.00_-;_-[$Rp-421]* &quot;-&quot;??_-;_-@_-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36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3" fillId="0" borderId="2" xfId="0" applyFont="1" applyBorder="1"/>
    <xf numFmtId="164" fontId="3" fillId="0" borderId="3" xfId="0" applyNumberFormat="1" applyFont="1" applyBorder="1"/>
    <xf numFmtId="0" fontId="3" fillId="0" borderId="4" xfId="0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2" fillId="0" borderId="4" xfId="0" applyFont="1" applyBorder="1"/>
    <xf numFmtId="164" fontId="2" fillId="0" borderId="5" xfId="1" applyNumberFormat="1" applyFont="1" applyBorder="1"/>
    <xf numFmtId="164" fontId="3" fillId="0" borderId="0" xfId="0" applyNumberFormat="1" applyFont="1"/>
    <xf numFmtId="164" fontId="3" fillId="0" borderId="7" xfId="0" applyNumberFormat="1" applyFont="1" applyBorder="1"/>
    <xf numFmtId="164" fontId="2" fillId="0" borderId="8" xfId="1" applyNumberFormat="1" applyFont="1" applyBorder="1"/>
    <xf numFmtId="164" fontId="3" fillId="0" borderId="2" xfId="0" applyNumberFormat="1" applyFont="1" applyBorder="1"/>
    <xf numFmtId="43" fontId="3" fillId="0" borderId="0" xfId="0" applyNumberFormat="1" applyFont="1"/>
    <xf numFmtId="164" fontId="3" fillId="0" borderId="4" xfId="0" applyNumberFormat="1" applyFont="1" applyBorder="1"/>
    <xf numFmtId="164" fontId="3" fillId="0" borderId="4" xfId="1" applyNumberFormat="1" applyFont="1" applyBorder="1"/>
    <xf numFmtId="164" fontId="3" fillId="0" borderId="6" xfId="1" applyNumberFormat="1" applyFont="1" applyBorder="1"/>
    <xf numFmtId="164" fontId="3" fillId="0" borderId="3" xfId="1" applyNumberFormat="1" applyFont="1" applyBorder="1"/>
    <xf numFmtId="164" fontId="3" fillId="0" borderId="5" xfId="1" applyNumberFormat="1" applyFont="1" applyBorder="1"/>
    <xf numFmtId="43" fontId="3" fillId="0" borderId="4" xfId="1" applyFont="1" applyBorder="1"/>
    <xf numFmtId="43" fontId="2" fillId="0" borderId="4" xfId="1" applyFont="1" applyBorder="1"/>
    <xf numFmtId="43" fontId="3" fillId="0" borderId="6" xfId="1" applyFont="1" applyBorder="1"/>
    <xf numFmtId="164" fontId="3" fillId="0" borderId="7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7" xfId="0" applyFont="1" applyBorder="1"/>
    <xf numFmtId="43" fontId="3" fillId="0" borderId="7" xfId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3" fillId="0" borderId="10" xfId="0" applyNumberFormat="1" applyFont="1" applyBorder="1"/>
    <xf numFmtId="164" fontId="2" fillId="0" borderId="2" xfId="0" applyNumberFormat="1" applyFont="1" applyBorder="1"/>
    <xf numFmtId="165" fontId="3" fillId="0" borderId="6" xfId="0" applyNumberFormat="1" applyFont="1" applyBorder="1"/>
    <xf numFmtId="0" fontId="3" fillId="0" borderId="11" xfId="0" applyFont="1" applyBorder="1"/>
    <xf numFmtId="164" fontId="2" fillId="0" borderId="3" xfId="1" applyNumberFormat="1" applyFont="1" applyBorder="1"/>
    <xf numFmtId="164" fontId="3" fillId="0" borderId="4" xfId="0" applyNumberFormat="1" applyFont="1" applyFill="1" applyBorder="1"/>
    <xf numFmtId="164" fontId="3" fillId="0" borderId="4" xfId="1" applyNumberFormat="1" applyFont="1" applyFill="1" applyBorder="1"/>
    <xf numFmtId="0" fontId="3" fillId="0" borderId="3" xfId="0" applyFont="1" applyFill="1" applyBorder="1"/>
    <xf numFmtId="164" fontId="2" fillId="0" borderId="5" xfId="1" applyNumberFormat="1" applyFont="1" applyFill="1" applyBorder="1"/>
    <xf numFmtId="0" fontId="2" fillId="0" borderId="5" xfId="0" applyFont="1" applyFill="1" applyBorder="1"/>
    <xf numFmtId="164" fontId="3" fillId="0" borderId="5" xfId="1" applyNumberFormat="1" applyFont="1" applyFill="1" applyBorder="1"/>
    <xf numFmtId="0" fontId="3" fillId="0" borderId="5" xfId="0" applyFont="1" applyFill="1" applyBorder="1"/>
    <xf numFmtId="43" fontId="3" fillId="0" borderId="7" xfId="1" applyFont="1" applyFill="1" applyBorder="1"/>
    <xf numFmtId="0" fontId="2" fillId="0" borderId="0" xfId="0" applyFont="1" applyAlignment="1">
      <alignment horizontal="center"/>
    </xf>
    <xf numFmtId="43" fontId="3" fillId="0" borderId="11" xfId="1" applyFont="1" applyBorder="1"/>
    <xf numFmtId="0" fontId="2" fillId="0" borderId="10" xfId="0" applyFont="1" applyBorder="1"/>
    <xf numFmtId="164" fontId="3" fillId="0" borderId="2" xfId="1" applyNumberFormat="1" applyFont="1" applyBorder="1"/>
    <xf numFmtId="164" fontId="3" fillId="0" borderId="2" xfId="0" applyNumberFormat="1" applyFont="1" applyFill="1" applyBorder="1"/>
    <xf numFmtId="166" fontId="2" fillId="0" borderId="0" xfId="1" applyNumberFormat="1" applyFont="1" applyAlignment="1">
      <alignment horizontal="center"/>
    </xf>
    <xf numFmtId="166" fontId="3" fillId="0" borderId="0" xfId="1" applyNumberFormat="1" applyFont="1"/>
    <xf numFmtId="164" fontId="3" fillId="0" borderId="6" xfId="1" applyNumberFormat="1" applyFont="1" applyFill="1" applyBorder="1"/>
    <xf numFmtId="0" fontId="3" fillId="0" borderId="7" xfId="0" applyFont="1" applyFill="1" applyBorder="1"/>
    <xf numFmtId="164" fontId="2" fillId="0" borderId="3" xfId="1" applyNumberFormat="1" applyFont="1" applyFill="1" applyBorder="1"/>
    <xf numFmtId="164" fontId="3" fillId="0" borderId="2" xfId="1" applyNumberFormat="1" applyFont="1" applyFill="1" applyBorder="1"/>
    <xf numFmtId="0" fontId="3" fillId="0" borderId="4" xfId="0" applyFont="1" applyFill="1" applyBorder="1"/>
    <xf numFmtId="0" fontId="2" fillId="0" borderId="6" xfId="0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8"/>
  <sheetViews>
    <sheetView tabSelected="1" zoomScale="70" zoomScaleNormal="70" workbookViewId="0">
      <selection activeCell="D6" sqref="D6"/>
    </sheetView>
  </sheetViews>
  <sheetFormatPr defaultRowHeight="15.75" x14ac:dyDescent="0.25"/>
  <cols>
    <col min="1" max="1" width="9.140625" style="3"/>
    <col min="2" max="2" width="64.85546875" style="3" customWidth="1"/>
    <col min="3" max="3" width="35.85546875" style="3" customWidth="1"/>
    <col min="4" max="4" width="37.5703125" style="3" customWidth="1"/>
    <col min="5" max="5" width="36.5703125" style="12" customWidth="1"/>
    <col min="6" max="6" width="32.28515625" style="3" customWidth="1"/>
    <col min="7" max="7" width="18.7109375" style="55" customWidth="1"/>
    <col min="8" max="8" width="25.7109375" style="3" customWidth="1"/>
    <col min="9" max="11" width="9.140625" style="3"/>
    <col min="12" max="12" width="10" style="3" bestFit="1" customWidth="1"/>
    <col min="13" max="16384" width="9.140625" style="3"/>
  </cols>
  <sheetData>
    <row r="1" spans="2:8" ht="37.5" customHeight="1" x14ac:dyDescent="0.25">
      <c r="B1" s="64" t="s">
        <v>79</v>
      </c>
      <c r="C1" s="64"/>
      <c r="D1" s="64"/>
      <c r="E1" s="64"/>
    </row>
    <row r="3" spans="2:8" s="49" customFormat="1" x14ac:dyDescent="0.25">
      <c r="B3" s="62" t="s">
        <v>55</v>
      </c>
      <c r="C3" s="62" t="s">
        <v>51</v>
      </c>
      <c r="D3" s="62" t="s">
        <v>52</v>
      </c>
      <c r="E3" s="63" t="s">
        <v>53</v>
      </c>
      <c r="G3" s="54"/>
    </row>
    <row r="4" spans="2:8" x14ac:dyDescent="0.25">
      <c r="B4" s="1" t="s">
        <v>0</v>
      </c>
      <c r="C4" s="2">
        <f>SUM(C5:C11)</f>
        <v>2074494393</v>
      </c>
      <c r="D4" s="2">
        <f>SUM(D5:D11)</f>
        <v>2074394236</v>
      </c>
      <c r="E4" s="37">
        <f>SUM(E5:E11)</f>
        <v>100157</v>
      </c>
    </row>
    <row r="5" spans="2:8" x14ac:dyDescent="0.25">
      <c r="B5" s="4" t="s">
        <v>1</v>
      </c>
      <c r="C5" s="5">
        <v>203303500</v>
      </c>
      <c r="D5" s="34">
        <v>203303500</v>
      </c>
      <c r="E5" s="15">
        <f>C5-D5</f>
        <v>0</v>
      </c>
    </row>
    <row r="6" spans="2:8" x14ac:dyDescent="0.25">
      <c r="B6" s="6" t="s">
        <v>2</v>
      </c>
      <c r="C6" s="7">
        <v>1062555000</v>
      </c>
      <c r="D6" s="7">
        <v>1062555000</v>
      </c>
      <c r="E6" s="17">
        <f t="shared" ref="E6:E10" si="0">C6-D6</f>
        <v>0</v>
      </c>
    </row>
    <row r="7" spans="2:8" x14ac:dyDescent="0.25">
      <c r="B7" s="6" t="s">
        <v>3</v>
      </c>
      <c r="C7" s="7">
        <v>489490100</v>
      </c>
      <c r="D7" s="35">
        <v>486737300</v>
      </c>
      <c r="E7" s="17">
        <f t="shared" si="0"/>
        <v>2752800</v>
      </c>
    </row>
    <row r="8" spans="2:8" x14ac:dyDescent="0.25">
      <c r="B8" s="6" t="s">
        <v>4</v>
      </c>
      <c r="C8" s="7">
        <v>78309000</v>
      </c>
      <c r="D8" s="35">
        <v>78309000</v>
      </c>
      <c r="E8" s="17">
        <f t="shared" si="0"/>
        <v>0</v>
      </c>
    </row>
    <row r="9" spans="2:8" x14ac:dyDescent="0.25">
      <c r="B9" s="6" t="s">
        <v>5</v>
      </c>
      <c r="C9" s="7">
        <v>50000000</v>
      </c>
      <c r="D9" s="35">
        <v>50000000</v>
      </c>
      <c r="E9" s="17">
        <f t="shared" si="0"/>
        <v>0</v>
      </c>
    </row>
    <row r="10" spans="2:8" x14ac:dyDescent="0.25">
      <c r="B10" s="6" t="s">
        <v>6</v>
      </c>
      <c r="C10" s="7">
        <v>155000000</v>
      </c>
      <c r="D10" s="35">
        <v>155000000</v>
      </c>
      <c r="E10" s="17">
        <f t="shared" si="0"/>
        <v>0</v>
      </c>
    </row>
    <row r="11" spans="2:8" x14ac:dyDescent="0.25">
      <c r="B11" s="8" t="s">
        <v>7</v>
      </c>
      <c r="C11" s="9">
        <v>35836793</v>
      </c>
      <c r="D11" s="36">
        <v>38489436</v>
      </c>
      <c r="E11" s="38">
        <f>C11-D11</f>
        <v>-2652643</v>
      </c>
    </row>
    <row r="12" spans="2:8" x14ac:dyDescent="0.25">
      <c r="B12" s="6"/>
      <c r="C12" s="30"/>
      <c r="D12" s="30"/>
      <c r="E12" s="7"/>
    </row>
    <row r="13" spans="2:8" x14ac:dyDescent="0.25">
      <c r="B13" s="1" t="s">
        <v>8</v>
      </c>
      <c r="C13" s="14">
        <f>C14+C41+C71+C81+C88</f>
        <v>2135319982</v>
      </c>
      <c r="D13" s="14">
        <f>D14+D41+D71+D81+D88</f>
        <v>2106276650</v>
      </c>
      <c r="E13" s="14">
        <f>E14+E41+E71+E81+E88</f>
        <v>29043332</v>
      </c>
    </row>
    <row r="14" spans="2:8" x14ac:dyDescent="0.25">
      <c r="B14" s="1" t="s">
        <v>9</v>
      </c>
      <c r="C14" s="14">
        <f>SUM(C15:C39)</f>
        <v>755273391</v>
      </c>
      <c r="D14" s="14">
        <f>SUM(D15:D39)</f>
        <v>751354238</v>
      </c>
      <c r="E14" s="40">
        <f>SUM(E15:E39)</f>
        <v>3919153</v>
      </c>
    </row>
    <row r="15" spans="2:8" x14ac:dyDescent="0.25">
      <c r="B15" s="6" t="s">
        <v>10</v>
      </c>
      <c r="C15" s="53">
        <f>44400000+275280000</f>
        <v>319680000</v>
      </c>
      <c r="D15" s="53">
        <f>44400000+272527200</f>
        <v>316927200</v>
      </c>
      <c r="E15" s="15">
        <f>C15-D15</f>
        <v>2752800</v>
      </c>
      <c r="F15" s="12"/>
      <c r="H15" s="16"/>
    </row>
    <row r="16" spans="2:8" x14ac:dyDescent="0.25">
      <c r="B16" s="6" t="s">
        <v>11</v>
      </c>
      <c r="C16" s="41">
        <f>31920000+97080000</f>
        <v>129000000</v>
      </c>
      <c r="D16" s="17">
        <v>129000000</v>
      </c>
      <c r="E16" s="17">
        <f t="shared" ref="E16:E39" si="1">C16-D16</f>
        <v>0</v>
      </c>
    </row>
    <row r="17" spans="2:8" x14ac:dyDescent="0.25">
      <c r="B17" s="6" t="s">
        <v>12</v>
      </c>
      <c r="C17" s="41">
        <v>8800000</v>
      </c>
      <c r="D17" s="17">
        <v>8800000</v>
      </c>
      <c r="E17" s="17">
        <f t="shared" si="1"/>
        <v>0</v>
      </c>
    </row>
    <row r="18" spans="2:8" x14ac:dyDescent="0.25">
      <c r="B18" s="6" t="s">
        <v>57</v>
      </c>
      <c r="C18" s="41">
        <f>9000000+31800000</f>
        <v>40800000</v>
      </c>
      <c r="D18" s="17">
        <v>40800000</v>
      </c>
      <c r="E18" s="17">
        <f t="shared" si="1"/>
        <v>0</v>
      </c>
    </row>
    <row r="19" spans="2:8" x14ac:dyDescent="0.25">
      <c r="B19" s="6" t="s">
        <v>14</v>
      </c>
      <c r="C19" s="41">
        <v>34100000</v>
      </c>
      <c r="D19" s="17">
        <v>34100000</v>
      </c>
      <c r="E19" s="17">
        <f t="shared" si="1"/>
        <v>0</v>
      </c>
      <c r="F19" s="12"/>
    </row>
    <row r="20" spans="2:8" x14ac:dyDescent="0.25">
      <c r="B20" s="6" t="s">
        <v>15</v>
      </c>
      <c r="C20" s="41">
        <v>41400000</v>
      </c>
      <c r="D20" s="17">
        <v>41400000</v>
      </c>
      <c r="E20" s="17">
        <f t="shared" si="1"/>
        <v>0</v>
      </c>
    </row>
    <row r="21" spans="2:8" x14ac:dyDescent="0.25">
      <c r="B21" s="6" t="s">
        <v>16</v>
      </c>
      <c r="C21" s="41">
        <f>11671872+1882560</f>
        <v>13554432</v>
      </c>
      <c r="D21" s="17">
        <f>11671872+1882560</f>
        <v>13554432</v>
      </c>
      <c r="E21" s="17">
        <f t="shared" si="1"/>
        <v>0</v>
      </c>
      <c r="F21" s="12"/>
    </row>
    <row r="22" spans="2:8" x14ac:dyDescent="0.25">
      <c r="B22" s="6" t="s">
        <v>17</v>
      </c>
      <c r="C22" s="41">
        <v>9690500</v>
      </c>
      <c r="D22" s="17">
        <v>8524375</v>
      </c>
      <c r="E22" s="17">
        <f t="shared" si="1"/>
        <v>1166125</v>
      </c>
      <c r="F22" s="12"/>
    </row>
    <row r="23" spans="2:8" x14ac:dyDescent="0.25">
      <c r="B23" s="6" t="s">
        <v>18</v>
      </c>
      <c r="C23" s="41">
        <v>9009028</v>
      </c>
      <c r="D23" s="17">
        <v>9008800</v>
      </c>
      <c r="E23" s="17">
        <f t="shared" si="1"/>
        <v>228</v>
      </c>
    </row>
    <row r="24" spans="2:8" x14ac:dyDescent="0.25">
      <c r="B24" s="6" t="s">
        <v>19</v>
      </c>
      <c r="C24" s="41">
        <v>1250000</v>
      </c>
      <c r="D24" s="17">
        <v>1250000</v>
      </c>
      <c r="E24" s="17">
        <f t="shared" si="1"/>
        <v>0</v>
      </c>
    </row>
    <row r="25" spans="2:8" x14ac:dyDescent="0.25">
      <c r="B25" s="6" t="s">
        <v>20</v>
      </c>
      <c r="C25" s="41">
        <v>454645</v>
      </c>
      <c r="D25" s="17">
        <v>454645</v>
      </c>
      <c r="E25" s="17">
        <f t="shared" si="1"/>
        <v>0</v>
      </c>
    </row>
    <row r="26" spans="2:8" x14ac:dyDescent="0.25">
      <c r="B26" s="6" t="s">
        <v>21</v>
      </c>
      <c r="C26" s="41">
        <v>6000000</v>
      </c>
      <c r="D26" s="17">
        <v>6000000</v>
      </c>
      <c r="E26" s="17">
        <f t="shared" si="1"/>
        <v>0</v>
      </c>
    </row>
    <row r="27" spans="2:8" x14ac:dyDescent="0.25">
      <c r="B27" s="6" t="s">
        <v>22</v>
      </c>
      <c r="C27" s="42">
        <v>5000000</v>
      </c>
      <c r="D27" s="18">
        <v>5000000</v>
      </c>
      <c r="E27" s="17">
        <f t="shared" si="1"/>
        <v>0</v>
      </c>
      <c r="H27" s="12"/>
    </row>
    <row r="28" spans="2:8" x14ac:dyDescent="0.25">
      <c r="B28" s="6" t="s">
        <v>23</v>
      </c>
      <c r="C28" s="42">
        <v>2000000</v>
      </c>
      <c r="D28" s="18">
        <v>2000000</v>
      </c>
      <c r="E28" s="17">
        <f t="shared" si="1"/>
        <v>0</v>
      </c>
      <c r="H28" s="12"/>
    </row>
    <row r="29" spans="2:8" x14ac:dyDescent="0.25">
      <c r="B29" s="6" t="s">
        <v>24</v>
      </c>
      <c r="C29" s="41">
        <v>6000000</v>
      </c>
      <c r="D29" s="17">
        <v>6000000</v>
      </c>
      <c r="E29" s="17">
        <f t="shared" si="1"/>
        <v>0</v>
      </c>
    </row>
    <row r="30" spans="2:8" x14ac:dyDescent="0.25">
      <c r="B30" s="6" t="s">
        <v>25</v>
      </c>
      <c r="C30" s="41">
        <v>90000000</v>
      </c>
      <c r="D30" s="17">
        <v>90000000</v>
      </c>
      <c r="E30" s="17">
        <f t="shared" si="1"/>
        <v>0</v>
      </c>
    </row>
    <row r="31" spans="2:8" x14ac:dyDescent="0.25">
      <c r="B31" s="6" t="s">
        <v>26</v>
      </c>
      <c r="C31" s="42">
        <f>7837500+4333000</f>
        <v>12170500</v>
      </c>
      <c r="D31" s="18">
        <f>C31</f>
        <v>12170500</v>
      </c>
      <c r="E31" s="17">
        <f t="shared" si="1"/>
        <v>0</v>
      </c>
      <c r="H31" s="12"/>
    </row>
    <row r="32" spans="2:8" x14ac:dyDescent="0.25">
      <c r="B32" s="6" t="s">
        <v>27</v>
      </c>
      <c r="C32" s="42">
        <v>1575000</v>
      </c>
      <c r="D32" s="18">
        <v>1575000</v>
      </c>
      <c r="E32" s="17">
        <f t="shared" si="1"/>
        <v>0</v>
      </c>
      <c r="H32" s="12"/>
    </row>
    <row r="33" spans="2:8" x14ac:dyDescent="0.25">
      <c r="B33" s="6" t="s">
        <v>28</v>
      </c>
      <c r="C33" s="42">
        <v>770068</v>
      </c>
      <c r="D33" s="18">
        <v>770068</v>
      </c>
      <c r="E33" s="17">
        <f t="shared" si="1"/>
        <v>0</v>
      </c>
      <c r="F33" s="12"/>
      <c r="H33" s="12"/>
    </row>
    <row r="34" spans="2:8" x14ac:dyDescent="0.25">
      <c r="B34" s="6" t="s">
        <v>29</v>
      </c>
      <c r="C34" s="41">
        <v>5000000</v>
      </c>
      <c r="D34" s="17">
        <v>5000000</v>
      </c>
      <c r="E34" s="17">
        <f t="shared" si="1"/>
        <v>0</v>
      </c>
    </row>
    <row r="35" spans="2:8" x14ac:dyDescent="0.25">
      <c r="B35" s="6" t="s">
        <v>30</v>
      </c>
      <c r="C35" s="41">
        <v>8459218</v>
      </c>
      <c r="D35" s="17">
        <f>C35</f>
        <v>8459218</v>
      </c>
      <c r="E35" s="17">
        <f t="shared" si="1"/>
        <v>0</v>
      </c>
    </row>
    <row r="36" spans="2:8" x14ac:dyDescent="0.25">
      <c r="B36" s="3" t="s">
        <v>58</v>
      </c>
      <c r="C36" s="41">
        <v>3245000</v>
      </c>
      <c r="D36" s="17">
        <f>C36</f>
        <v>3245000</v>
      </c>
      <c r="E36" s="17">
        <f t="shared" si="1"/>
        <v>0</v>
      </c>
    </row>
    <row r="37" spans="2:8" x14ac:dyDescent="0.25">
      <c r="B37" s="3" t="s">
        <v>59</v>
      </c>
      <c r="C37" s="41">
        <v>1680000</v>
      </c>
      <c r="D37" s="17">
        <f>C37</f>
        <v>1680000</v>
      </c>
      <c r="E37" s="17">
        <f t="shared" si="1"/>
        <v>0</v>
      </c>
      <c r="H37" s="12"/>
    </row>
    <row r="38" spans="2:8" x14ac:dyDescent="0.25">
      <c r="B38" s="6" t="s">
        <v>31</v>
      </c>
      <c r="C38" s="42">
        <v>5185000</v>
      </c>
      <c r="D38" s="18">
        <f>C38</f>
        <v>5185000</v>
      </c>
      <c r="E38" s="17">
        <f t="shared" si="1"/>
        <v>0</v>
      </c>
      <c r="F38" s="12"/>
      <c r="H38" s="12"/>
    </row>
    <row r="39" spans="2:8" x14ac:dyDescent="0.25">
      <c r="B39" s="8" t="s">
        <v>32</v>
      </c>
      <c r="C39" s="56">
        <v>450000</v>
      </c>
      <c r="D39" s="19">
        <v>450000</v>
      </c>
      <c r="E39" s="9">
        <f t="shared" si="1"/>
        <v>0</v>
      </c>
    </row>
    <row r="40" spans="2:8" x14ac:dyDescent="0.25">
      <c r="B40" s="4"/>
      <c r="C40" s="43"/>
      <c r="D40" s="29"/>
      <c r="E40" s="21"/>
    </row>
    <row r="41" spans="2:8" x14ac:dyDescent="0.25">
      <c r="B41" s="10" t="s">
        <v>33</v>
      </c>
      <c r="C41" s="44">
        <f>SUM(C43:C69)</f>
        <v>838444912</v>
      </c>
      <c r="D41" s="11">
        <f>SUM(D43:D69)</f>
        <v>836244912</v>
      </c>
      <c r="E41" s="11">
        <f>SUM(E43:E69)</f>
        <v>2200000</v>
      </c>
      <c r="F41" s="12"/>
    </row>
    <row r="42" spans="2:8" x14ac:dyDescent="0.25">
      <c r="B42" s="10" t="s">
        <v>34</v>
      </c>
      <c r="C42" s="45"/>
      <c r="D42" s="31"/>
      <c r="E42" s="21"/>
    </row>
    <row r="43" spans="2:8" x14ac:dyDescent="0.25">
      <c r="B43" s="6" t="s">
        <v>35</v>
      </c>
      <c r="C43" s="46">
        <v>39600000</v>
      </c>
      <c r="D43" s="21">
        <f t="shared" ref="D43:D49" si="2">C43</f>
        <v>39600000</v>
      </c>
      <c r="E43" s="17">
        <f t="shared" ref="E43:E69" si="3">C43-D43</f>
        <v>0</v>
      </c>
    </row>
    <row r="44" spans="2:8" x14ac:dyDescent="0.25">
      <c r="B44" s="6" t="s">
        <v>54</v>
      </c>
      <c r="C44" s="46">
        <v>9933750</v>
      </c>
      <c r="D44" s="21">
        <f t="shared" si="2"/>
        <v>9933750</v>
      </c>
      <c r="E44" s="17">
        <f t="shared" si="3"/>
        <v>0</v>
      </c>
    </row>
    <row r="45" spans="2:8" x14ac:dyDescent="0.25">
      <c r="B45" s="6" t="s">
        <v>60</v>
      </c>
      <c r="C45" s="46">
        <v>12500000</v>
      </c>
      <c r="D45" s="21">
        <f t="shared" si="2"/>
        <v>12500000</v>
      </c>
      <c r="E45" s="17">
        <f>C45-D45</f>
        <v>0</v>
      </c>
      <c r="F45" s="12"/>
    </row>
    <row r="46" spans="2:8" x14ac:dyDescent="0.25">
      <c r="B46" s="6" t="s">
        <v>36</v>
      </c>
      <c r="C46" s="46">
        <v>145800000</v>
      </c>
      <c r="D46" s="21">
        <f t="shared" si="2"/>
        <v>145800000</v>
      </c>
      <c r="E46" s="17">
        <f t="shared" si="3"/>
        <v>0</v>
      </c>
    </row>
    <row r="47" spans="2:8" x14ac:dyDescent="0.25">
      <c r="B47" s="6" t="s">
        <v>61</v>
      </c>
      <c r="C47" s="46">
        <v>54850000</v>
      </c>
      <c r="D47" s="21">
        <f t="shared" si="2"/>
        <v>54850000</v>
      </c>
      <c r="E47" s="17">
        <f t="shared" si="3"/>
        <v>0</v>
      </c>
    </row>
    <row r="48" spans="2:8" x14ac:dyDescent="0.25">
      <c r="B48" s="6" t="s">
        <v>62</v>
      </c>
      <c r="C48" s="46">
        <v>3512000</v>
      </c>
      <c r="D48" s="21">
        <f t="shared" si="2"/>
        <v>3512000</v>
      </c>
      <c r="E48" s="17">
        <f t="shared" si="3"/>
        <v>0</v>
      </c>
    </row>
    <row r="49" spans="2:6" x14ac:dyDescent="0.25">
      <c r="B49" s="6" t="s">
        <v>63</v>
      </c>
      <c r="C49" s="46">
        <v>4200000</v>
      </c>
      <c r="D49" s="21">
        <f t="shared" si="2"/>
        <v>4200000</v>
      </c>
      <c r="E49" s="17">
        <f t="shared" si="3"/>
        <v>0</v>
      </c>
      <c r="F49" s="12"/>
    </row>
    <row r="50" spans="2:6" x14ac:dyDescent="0.25">
      <c r="B50" s="6" t="s">
        <v>64</v>
      </c>
      <c r="C50" s="46">
        <v>11000000</v>
      </c>
      <c r="D50" s="21">
        <v>8800000</v>
      </c>
      <c r="E50" s="17">
        <f t="shared" si="3"/>
        <v>2200000</v>
      </c>
    </row>
    <row r="51" spans="2:6" x14ac:dyDescent="0.25">
      <c r="B51" s="6"/>
      <c r="C51" s="46"/>
      <c r="D51" s="21"/>
      <c r="E51" s="17">
        <f t="shared" si="3"/>
        <v>0</v>
      </c>
    </row>
    <row r="52" spans="2:6" x14ac:dyDescent="0.25">
      <c r="B52" s="6"/>
      <c r="C52" s="47"/>
      <c r="D52" s="30"/>
      <c r="E52" s="21"/>
    </row>
    <row r="53" spans="2:6" x14ac:dyDescent="0.25">
      <c r="B53" s="10" t="s">
        <v>37</v>
      </c>
      <c r="C53" s="45"/>
      <c r="D53" s="31"/>
      <c r="E53" s="21"/>
    </row>
    <row r="54" spans="2:6" x14ac:dyDescent="0.25">
      <c r="B54" s="22" t="s">
        <v>67</v>
      </c>
      <c r="C54" s="46">
        <v>5606000</v>
      </c>
      <c r="D54" s="46">
        <f t="shared" ref="D54:D59" si="4">C54</f>
        <v>5606000</v>
      </c>
      <c r="E54" s="17">
        <f t="shared" si="3"/>
        <v>0</v>
      </c>
      <c r="F54" s="12"/>
    </row>
    <row r="55" spans="2:6" x14ac:dyDescent="0.25">
      <c r="B55" s="22" t="s">
        <v>69</v>
      </c>
      <c r="C55" s="46">
        <v>100000000</v>
      </c>
      <c r="D55" s="46">
        <f t="shared" si="4"/>
        <v>100000000</v>
      </c>
      <c r="E55" s="17">
        <f t="shared" si="3"/>
        <v>0</v>
      </c>
    </row>
    <row r="56" spans="2:6" x14ac:dyDescent="0.25">
      <c r="B56" s="22" t="s">
        <v>70</v>
      </c>
      <c r="C56" s="46">
        <v>50000000</v>
      </c>
      <c r="D56" s="46">
        <f t="shared" si="4"/>
        <v>50000000</v>
      </c>
      <c r="E56" s="17">
        <f t="shared" si="3"/>
        <v>0</v>
      </c>
    </row>
    <row r="57" spans="2:6" x14ac:dyDescent="0.25">
      <c r="B57" s="6" t="s">
        <v>71</v>
      </c>
      <c r="C57" s="46">
        <v>30214000</v>
      </c>
      <c r="D57" s="46">
        <f t="shared" si="4"/>
        <v>30214000</v>
      </c>
      <c r="E57" s="17">
        <f t="shared" si="3"/>
        <v>0</v>
      </c>
    </row>
    <row r="58" spans="2:6" x14ac:dyDescent="0.25">
      <c r="B58" s="22" t="s">
        <v>73</v>
      </c>
      <c r="C58" s="46">
        <v>108615500</v>
      </c>
      <c r="D58" s="46">
        <f t="shared" si="4"/>
        <v>108615500</v>
      </c>
      <c r="E58" s="17">
        <f t="shared" si="3"/>
        <v>0</v>
      </c>
    </row>
    <row r="59" spans="2:6" x14ac:dyDescent="0.25">
      <c r="B59" s="6" t="s">
        <v>78</v>
      </c>
      <c r="C59" s="46">
        <v>50000000</v>
      </c>
      <c r="D59" s="46">
        <f t="shared" si="4"/>
        <v>50000000</v>
      </c>
      <c r="E59" s="17">
        <f>C59-D59</f>
        <v>0</v>
      </c>
    </row>
    <row r="60" spans="2:6" x14ac:dyDescent="0.25">
      <c r="B60" s="23"/>
      <c r="C60" s="46"/>
      <c r="D60" s="46"/>
      <c r="E60" s="21"/>
    </row>
    <row r="61" spans="2:6" x14ac:dyDescent="0.25">
      <c r="B61" s="23" t="s">
        <v>38</v>
      </c>
      <c r="C61" s="46"/>
      <c r="D61" s="21"/>
      <c r="E61" s="21"/>
    </row>
    <row r="62" spans="2:6" x14ac:dyDescent="0.25">
      <c r="B62" s="22" t="s">
        <v>72</v>
      </c>
      <c r="C62" s="46">
        <v>107094000</v>
      </c>
      <c r="D62" s="21">
        <f>C62</f>
        <v>107094000</v>
      </c>
      <c r="E62" s="17">
        <f t="shared" si="3"/>
        <v>0</v>
      </c>
    </row>
    <row r="63" spans="2:6" x14ac:dyDescent="0.25">
      <c r="B63" s="22" t="s">
        <v>77</v>
      </c>
      <c r="C63" s="46">
        <v>13596662</v>
      </c>
      <c r="D63" s="21">
        <f>C63</f>
        <v>13596662</v>
      </c>
      <c r="E63" s="17">
        <f t="shared" si="3"/>
        <v>0</v>
      </c>
    </row>
    <row r="64" spans="2:6" x14ac:dyDescent="0.25">
      <c r="B64" s="6"/>
      <c r="C64" s="46"/>
      <c r="D64" s="21"/>
      <c r="E64" s="21"/>
    </row>
    <row r="65" spans="2:6" x14ac:dyDescent="0.25">
      <c r="B65" s="23" t="s">
        <v>39</v>
      </c>
      <c r="C65" s="46"/>
      <c r="D65" s="21"/>
      <c r="E65" s="21"/>
    </row>
    <row r="66" spans="2:6" x14ac:dyDescent="0.25">
      <c r="B66" s="22" t="s">
        <v>68</v>
      </c>
      <c r="C66" s="46">
        <v>15349000</v>
      </c>
      <c r="D66" s="21">
        <f>C66</f>
        <v>15349000</v>
      </c>
      <c r="E66" s="17">
        <f t="shared" si="3"/>
        <v>0</v>
      </c>
    </row>
    <row r="67" spans="2:6" x14ac:dyDescent="0.25">
      <c r="B67" s="22" t="s">
        <v>74</v>
      </c>
      <c r="C67" s="46">
        <v>14735000</v>
      </c>
      <c r="D67" s="21">
        <f>C67</f>
        <v>14735000</v>
      </c>
      <c r="E67" s="17">
        <f t="shared" si="3"/>
        <v>0</v>
      </c>
    </row>
    <row r="68" spans="2:6" x14ac:dyDescent="0.25">
      <c r="B68" s="22" t="s">
        <v>75</v>
      </c>
      <c r="C68" s="46">
        <v>44158500</v>
      </c>
      <c r="D68" s="21">
        <f>C68</f>
        <v>44158500</v>
      </c>
      <c r="E68" s="17">
        <f t="shared" si="3"/>
        <v>0</v>
      </c>
    </row>
    <row r="69" spans="2:6" x14ac:dyDescent="0.25">
      <c r="B69" s="22" t="s">
        <v>76</v>
      </c>
      <c r="C69" s="46">
        <v>17680500</v>
      </c>
      <c r="D69" s="21">
        <f>C69</f>
        <v>17680500</v>
      </c>
      <c r="E69" s="17">
        <f t="shared" si="3"/>
        <v>0</v>
      </c>
    </row>
    <row r="70" spans="2:6" x14ac:dyDescent="0.25">
      <c r="B70" s="4"/>
      <c r="C70" s="29"/>
      <c r="D70" s="29"/>
      <c r="E70" s="20"/>
    </row>
    <row r="71" spans="2:6" x14ac:dyDescent="0.25">
      <c r="B71" s="23" t="s">
        <v>40</v>
      </c>
      <c r="C71" s="44">
        <f>SUM(C72:C79)</f>
        <v>49274129</v>
      </c>
      <c r="D71" s="11">
        <f>SUM(D72:D79)</f>
        <v>49255000</v>
      </c>
      <c r="E71" s="11">
        <f>SUM(E72:E79)</f>
        <v>19129</v>
      </c>
      <c r="F71" s="12"/>
    </row>
    <row r="72" spans="2:6" x14ac:dyDescent="0.25">
      <c r="B72" s="22" t="s">
        <v>41</v>
      </c>
      <c r="C72" s="46">
        <v>5000000</v>
      </c>
      <c r="D72" s="21">
        <v>5000000</v>
      </c>
      <c r="E72" s="17">
        <f t="shared" ref="E72:E78" si="5">C72-D72</f>
        <v>0</v>
      </c>
      <c r="F72" s="12"/>
    </row>
    <row r="73" spans="2:6" x14ac:dyDescent="0.25">
      <c r="B73" s="22" t="s">
        <v>42</v>
      </c>
      <c r="C73" s="46">
        <v>2450000</v>
      </c>
      <c r="D73" s="21">
        <f>C73</f>
        <v>2450000</v>
      </c>
      <c r="E73" s="17">
        <f t="shared" si="5"/>
        <v>0</v>
      </c>
    </row>
    <row r="74" spans="2:6" x14ac:dyDescent="0.25">
      <c r="B74" s="22" t="s">
        <v>43</v>
      </c>
      <c r="C74" s="46">
        <v>3424129</v>
      </c>
      <c r="D74" s="21">
        <v>3405000</v>
      </c>
      <c r="E74" s="17">
        <f t="shared" si="5"/>
        <v>19129</v>
      </c>
    </row>
    <row r="75" spans="2:6" x14ac:dyDescent="0.25">
      <c r="B75" s="22" t="s">
        <v>44</v>
      </c>
      <c r="C75" s="46">
        <v>5000000</v>
      </c>
      <c r="D75" s="21">
        <v>5000000</v>
      </c>
      <c r="E75" s="17">
        <f t="shared" si="5"/>
        <v>0</v>
      </c>
      <c r="F75" s="12"/>
    </row>
    <row r="76" spans="2:6" x14ac:dyDescent="0.25">
      <c r="B76" s="22" t="s">
        <v>45</v>
      </c>
      <c r="C76" s="46">
        <v>5000000</v>
      </c>
      <c r="D76" s="21">
        <v>5000000</v>
      </c>
      <c r="E76" s="17">
        <f t="shared" si="5"/>
        <v>0</v>
      </c>
      <c r="F76" s="12"/>
    </row>
    <row r="77" spans="2:6" x14ac:dyDescent="0.25">
      <c r="B77" s="22" t="s">
        <v>46</v>
      </c>
      <c r="C77" s="46">
        <v>5000000</v>
      </c>
      <c r="D77" s="21">
        <v>5000000</v>
      </c>
      <c r="E77" s="17">
        <f t="shared" si="5"/>
        <v>0</v>
      </c>
    </row>
    <row r="78" spans="2:6" x14ac:dyDescent="0.25">
      <c r="B78" s="22" t="s">
        <v>47</v>
      </c>
      <c r="C78" s="46">
        <v>23400000</v>
      </c>
      <c r="D78" s="21">
        <f>C78</f>
        <v>23400000</v>
      </c>
      <c r="E78" s="17">
        <f t="shared" si="5"/>
        <v>0</v>
      </c>
    </row>
    <row r="79" spans="2:6" x14ac:dyDescent="0.25">
      <c r="B79" s="24"/>
      <c r="C79" s="48"/>
      <c r="D79" s="33"/>
      <c r="E79" s="25"/>
    </row>
    <row r="80" spans="2:6" x14ac:dyDescent="0.25">
      <c r="B80" s="4"/>
      <c r="C80" s="43"/>
      <c r="D80" s="29"/>
      <c r="E80" s="20"/>
    </row>
    <row r="81" spans="2:6" x14ac:dyDescent="0.25">
      <c r="B81" s="23" t="s">
        <v>48</v>
      </c>
      <c r="C81" s="44">
        <f>SUM(C82:C85)</f>
        <v>24680000</v>
      </c>
      <c r="D81" s="11">
        <f>SUM(D82:D85)</f>
        <v>24680000</v>
      </c>
      <c r="E81" s="11">
        <f>SUM(E82:E85)</f>
        <v>0</v>
      </c>
    </row>
    <row r="82" spans="2:6" x14ac:dyDescent="0.25">
      <c r="B82" s="22" t="s">
        <v>66</v>
      </c>
      <c r="C82" s="46">
        <v>21680000</v>
      </c>
      <c r="D82" s="21">
        <f>C82</f>
        <v>21680000</v>
      </c>
      <c r="E82" s="17">
        <f t="shared" ref="E82:E83" si="6">C82-D82</f>
        <v>0</v>
      </c>
      <c r="F82" s="12"/>
    </row>
    <row r="83" spans="2:6" x14ac:dyDescent="0.25">
      <c r="B83" s="22" t="s">
        <v>65</v>
      </c>
      <c r="C83" s="46">
        <v>3000000</v>
      </c>
      <c r="D83" s="21">
        <f>C83</f>
        <v>3000000</v>
      </c>
      <c r="E83" s="17">
        <f t="shared" si="6"/>
        <v>0</v>
      </c>
    </row>
    <row r="84" spans="2:6" x14ac:dyDescent="0.25">
      <c r="B84" s="22"/>
      <c r="C84" s="46"/>
      <c r="D84" s="21"/>
      <c r="E84" s="21"/>
    </row>
    <row r="85" spans="2:6" x14ac:dyDescent="0.25">
      <c r="B85" s="22"/>
      <c r="C85" s="46"/>
      <c r="D85" s="21"/>
      <c r="E85" s="17">
        <f t="shared" ref="E85" si="7">C85-D85</f>
        <v>0</v>
      </c>
    </row>
    <row r="86" spans="2:6" x14ac:dyDescent="0.25">
      <c r="B86" s="8"/>
      <c r="C86" s="57"/>
      <c r="D86" s="32"/>
      <c r="E86" s="13"/>
    </row>
    <row r="87" spans="2:6" x14ac:dyDescent="0.25">
      <c r="B87" s="6"/>
      <c r="C87" s="47"/>
      <c r="D87" s="30"/>
      <c r="E87" s="21"/>
    </row>
    <row r="88" spans="2:6" x14ac:dyDescent="0.25">
      <c r="B88" s="1" t="s">
        <v>49</v>
      </c>
      <c r="C88" s="58">
        <f>SUM(C89:C90)</f>
        <v>467647550</v>
      </c>
      <c r="D88" s="40">
        <f>SUM(D89:D90)</f>
        <v>444742500</v>
      </c>
      <c r="E88" s="14">
        <f>SUM(E89:E90)</f>
        <v>22905050</v>
      </c>
    </row>
    <row r="89" spans="2:6" x14ac:dyDescent="0.25">
      <c r="B89" s="50" t="s">
        <v>13</v>
      </c>
      <c r="C89" s="59">
        <v>39247550</v>
      </c>
      <c r="D89" s="52">
        <v>16342500</v>
      </c>
      <c r="E89" s="7">
        <f t="shared" ref="E89:E90" si="8">C89-D89</f>
        <v>22905050</v>
      </c>
    </row>
    <row r="90" spans="2:6" x14ac:dyDescent="0.25">
      <c r="B90" s="50" t="s">
        <v>50</v>
      </c>
      <c r="C90" s="42">
        <v>428400000</v>
      </c>
      <c r="D90" s="18">
        <f>C90</f>
        <v>428400000</v>
      </c>
      <c r="E90" s="7">
        <f t="shared" si="8"/>
        <v>0</v>
      </c>
    </row>
    <row r="91" spans="2:6" x14ac:dyDescent="0.25">
      <c r="B91" s="39"/>
      <c r="C91" s="60"/>
      <c r="D91" s="6"/>
      <c r="E91" s="21"/>
    </row>
    <row r="92" spans="2:6" x14ac:dyDescent="0.25">
      <c r="B92" s="51" t="s">
        <v>56</v>
      </c>
      <c r="C92" s="61"/>
      <c r="D92" s="26"/>
      <c r="E92" s="27">
        <f>E13-E4</f>
        <v>28943175</v>
      </c>
    </row>
    <row r="93" spans="2:6" x14ac:dyDescent="0.25">
      <c r="E93" s="28"/>
    </row>
    <row r="94" spans="2:6" x14ac:dyDescent="0.25">
      <c r="E94" s="28"/>
    </row>
    <row r="95" spans="2:6" x14ac:dyDescent="0.25">
      <c r="E95" s="28"/>
    </row>
    <row r="96" spans="2:6" x14ac:dyDescent="0.25">
      <c r="E96" s="28"/>
    </row>
    <row r="97" spans="5:5" x14ac:dyDescent="0.25">
      <c r="E97" s="28"/>
    </row>
    <row r="98" spans="5:5" x14ac:dyDescent="0.25">
      <c r="E98" s="28"/>
    </row>
    <row r="99" spans="5:5" x14ac:dyDescent="0.25">
      <c r="E99" s="28"/>
    </row>
    <row r="100" spans="5:5" x14ac:dyDescent="0.25">
      <c r="E100" s="28"/>
    </row>
    <row r="101" spans="5:5" x14ac:dyDescent="0.25">
      <c r="E101" s="28"/>
    </row>
    <row r="102" spans="5:5" x14ac:dyDescent="0.25">
      <c r="E102" s="28"/>
    </row>
    <row r="103" spans="5:5" x14ac:dyDescent="0.25">
      <c r="E103" s="28"/>
    </row>
    <row r="104" spans="5:5" x14ac:dyDescent="0.25">
      <c r="E104" s="28"/>
    </row>
    <row r="105" spans="5:5" x14ac:dyDescent="0.25">
      <c r="E105" s="28"/>
    </row>
    <row r="106" spans="5:5" x14ac:dyDescent="0.25">
      <c r="E106" s="28"/>
    </row>
    <row r="107" spans="5:5" x14ac:dyDescent="0.25">
      <c r="E107" s="28"/>
    </row>
    <row r="108" spans="5:5" x14ac:dyDescent="0.25">
      <c r="E108" s="28"/>
    </row>
    <row r="109" spans="5:5" x14ac:dyDescent="0.25">
      <c r="E109" s="28"/>
    </row>
    <row r="110" spans="5:5" x14ac:dyDescent="0.25">
      <c r="E110" s="28"/>
    </row>
    <row r="111" spans="5:5" x14ac:dyDescent="0.25">
      <c r="E111" s="28"/>
    </row>
    <row r="112" spans="5:5" x14ac:dyDescent="0.25">
      <c r="E112" s="28"/>
    </row>
    <row r="113" spans="5:5" x14ac:dyDescent="0.25">
      <c r="E113" s="28"/>
    </row>
    <row r="114" spans="5:5" x14ac:dyDescent="0.25">
      <c r="E114" s="28"/>
    </row>
    <row r="115" spans="5:5" x14ac:dyDescent="0.25">
      <c r="E115" s="28"/>
    </row>
    <row r="116" spans="5:5" x14ac:dyDescent="0.25">
      <c r="E116" s="28"/>
    </row>
    <row r="117" spans="5:5" x14ac:dyDescent="0.25">
      <c r="E117" s="28"/>
    </row>
    <row r="118" spans="5:5" x14ac:dyDescent="0.25">
      <c r="E118" s="28"/>
    </row>
    <row r="119" spans="5:5" x14ac:dyDescent="0.25">
      <c r="E119" s="28"/>
    </row>
    <row r="120" spans="5:5" x14ac:dyDescent="0.25">
      <c r="E120" s="28"/>
    </row>
    <row r="121" spans="5:5" x14ac:dyDescent="0.25">
      <c r="E121" s="28"/>
    </row>
    <row r="122" spans="5:5" x14ac:dyDescent="0.25">
      <c r="E122" s="28"/>
    </row>
    <row r="123" spans="5:5" x14ac:dyDescent="0.25">
      <c r="E123" s="28"/>
    </row>
    <row r="124" spans="5:5" x14ac:dyDescent="0.25">
      <c r="E124" s="28"/>
    </row>
    <row r="125" spans="5:5" x14ac:dyDescent="0.25">
      <c r="E125" s="28"/>
    </row>
    <row r="126" spans="5:5" x14ac:dyDescent="0.25">
      <c r="E126" s="28"/>
    </row>
    <row r="127" spans="5:5" x14ac:dyDescent="0.25">
      <c r="E127" s="28"/>
    </row>
    <row r="128" spans="5:5" x14ac:dyDescent="0.25">
      <c r="E128" s="28"/>
    </row>
    <row r="129" spans="5:5" x14ac:dyDescent="0.25">
      <c r="E129" s="28"/>
    </row>
    <row r="130" spans="5:5" x14ac:dyDescent="0.25">
      <c r="E130" s="28"/>
    </row>
    <row r="131" spans="5:5" x14ac:dyDescent="0.25">
      <c r="E131" s="28"/>
    </row>
    <row r="132" spans="5:5" x14ac:dyDescent="0.25">
      <c r="E132" s="28"/>
    </row>
    <row r="133" spans="5:5" x14ac:dyDescent="0.25">
      <c r="E133" s="28"/>
    </row>
    <row r="134" spans="5:5" x14ac:dyDescent="0.25">
      <c r="E134" s="28"/>
    </row>
    <row r="135" spans="5:5" x14ac:dyDescent="0.25">
      <c r="E135" s="28"/>
    </row>
    <row r="136" spans="5:5" x14ac:dyDescent="0.25">
      <c r="E136" s="28"/>
    </row>
    <row r="137" spans="5:5" x14ac:dyDescent="0.25">
      <c r="E137" s="28"/>
    </row>
    <row r="138" spans="5:5" x14ac:dyDescent="0.25">
      <c r="E138" s="28"/>
    </row>
    <row r="139" spans="5:5" x14ac:dyDescent="0.25">
      <c r="E139" s="28"/>
    </row>
    <row r="140" spans="5:5" x14ac:dyDescent="0.25">
      <c r="E140" s="28"/>
    </row>
    <row r="141" spans="5:5" x14ac:dyDescent="0.25">
      <c r="E141" s="28"/>
    </row>
    <row r="142" spans="5:5" x14ac:dyDescent="0.25">
      <c r="E142" s="28"/>
    </row>
    <row r="143" spans="5:5" x14ac:dyDescent="0.25">
      <c r="E143" s="28"/>
    </row>
    <row r="144" spans="5:5" x14ac:dyDescent="0.25">
      <c r="E144" s="28"/>
    </row>
    <row r="145" spans="5:5" x14ac:dyDescent="0.25">
      <c r="E145" s="28"/>
    </row>
    <row r="146" spans="5:5" x14ac:dyDescent="0.25">
      <c r="E146" s="28"/>
    </row>
    <row r="147" spans="5:5" x14ac:dyDescent="0.25">
      <c r="E147" s="28"/>
    </row>
    <row r="148" spans="5:5" x14ac:dyDescent="0.25">
      <c r="E148" s="28"/>
    </row>
    <row r="149" spans="5:5" x14ac:dyDescent="0.25">
      <c r="E149" s="28"/>
    </row>
    <row r="150" spans="5:5" x14ac:dyDescent="0.25">
      <c r="E150" s="28"/>
    </row>
    <row r="151" spans="5:5" x14ac:dyDescent="0.25">
      <c r="E151" s="28"/>
    </row>
    <row r="152" spans="5:5" x14ac:dyDescent="0.25">
      <c r="E152" s="28"/>
    </row>
    <row r="153" spans="5:5" x14ac:dyDescent="0.25">
      <c r="E153" s="28"/>
    </row>
    <row r="154" spans="5:5" x14ac:dyDescent="0.25">
      <c r="E154" s="28"/>
    </row>
    <row r="155" spans="5:5" x14ac:dyDescent="0.25">
      <c r="E155" s="28"/>
    </row>
    <row r="156" spans="5:5" x14ac:dyDescent="0.25">
      <c r="E156" s="28"/>
    </row>
    <row r="157" spans="5:5" x14ac:dyDescent="0.25">
      <c r="E157" s="28"/>
    </row>
    <row r="158" spans="5:5" x14ac:dyDescent="0.25">
      <c r="E158" s="28"/>
    </row>
    <row r="159" spans="5:5" x14ac:dyDescent="0.25">
      <c r="E159" s="28"/>
    </row>
    <row r="160" spans="5:5" x14ac:dyDescent="0.25">
      <c r="E160" s="28"/>
    </row>
    <row r="161" spans="5:5" x14ac:dyDescent="0.25">
      <c r="E161" s="28"/>
    </row>
    <row r="162" spans="5:5" x14ac:dyDescent="0.25">
      <c r="E162" s="28"/>
    </row>
    <row r="163" spans="5:5" x14ac:dyDescent="0.25">
      <c r="E163" s="28"/>
    </row>
    <row r="164" spans="5:5" x14ac:dyDescent="0.25">
      <c r="E164" s="28"/>
    </row>
    <row r="165" spans="5:5" x14ac:dyDescent="0.25">
      <c r="E165" s="28"/>
    </row>
    <row r="166" spans="5:5" x14ac:dyDescent="0.25">
      <c r="E166" s="28"/>
    </row>
    <row r="167" spans="5:5" x14ac:dyDescent="0.25">
      <c r="E167" s="28"/>
    </row>
    <row r="168" spans="5:5" x14ac:dyDescent="0.25">
      <c r="E168" s="28"/>
    </row>
    <row r="169" spans="5:5" x14ac:dyDescent="0.25">
      <c r="E169" s="28"/>
    </row>
    <row r="170" spans="5:5" x14ac:dyDescent="0.25">
      <c r="E170" s="28"/>
    </row>
    <row r="171" spans="5:5" x14ac:dyDescent="0.25">
      <c r="E171" s="28"/>
    </row>
    <row r="172" spans="5:5" x14ac:dyDescent="0.25">
      <c r="E172" s="28"/>
    </row>
    <row r="173" spans="5:5" x14ac:dyDescent="0.25">
      <c r="E173" s="28"/>
    </row>
    <row r="174" spans="5:5" x14ac:dyDescent="0.25">
      <c r="E174" s="28"/>
    </row>
    <row r="175" spans="5:5" x14ac:dyDescent="0.25">
      <c r="E175" s="28"/>
    </row>
    <row r="176" spans="5:5" x14ac:dyDescent="0.25">
      <c r="E176" s="28"/>
    </row>
    <row r="177" spans="5:5" x14ac:dyDescent="0.25">
      <c r="E177" s="28"/>
    </row>
    <row r="178" spans="5:5" x14ac:dyDescent="0.25">
      <c r="E178" s="28"/>
    </row>
    <row r="179" spans="5:5" x14ac:dyDescent="0.25">
      <c r="E179" s="28"/>
    </row>
    <row r="180" spans="5:5" x14ac:dyDescent="0.25">
      <c r="E180" s="28"/>
    </row>
    <row r="181" spans="5:5" x14ac:dyDescent="0.25">
      <c r="E181" s="28"/>
    </row>
    <row r="182" spans="5:5" x14ac:dyDescent="0.25">
      <c r="E182" s="28"/>
    </row>
    <row r="183" spans="5:5" x14ac:dyDescent="0.25">
      <c r="E183" s="28"/>
    </row>
    <row r="184" spans="5:5" x14ac:dyDescent="0.25">
      <c r="E184" s="28"/>
    </row>
    <row r="185" spans="5:5" x14ac:dyDescent="0.25">
      <c r="E185" s="28"/>
    </row>
    <row r="186" spans="5:5" x14ac:dyDescent="0.25">
      <c r="E186" s="28"/>
    </row>
    <row r="187" spans="5:5" x14ac:dyDescent="0.25">
      <c r="E187" s="28"/>
    </row>
    <row r="188" spans="5:5" x14ac:dyDescent="0.25">
      <c r="E188" s="28"/>
    </row>
    <row r="189" spans="5:5" x14ac:dyDescent="0.25">
      <c r="E189" s="28"/>
    </row>
    <row r="190" spans="5:5" x14ac:dyDescent="0.25">
      <c r="E190" s="28"/>
    </row>
    <row r="191" spans="5:5" x14ac:dyDescent="0.25">
      <c r="E191" s="28"/>
    </row>
    <row r="192" spans="5:5" x14ac:dyDescent="0.25">
      <c r="E192" s="28"/>
    </row>
    <row r="193" spans="5:5" x14ac:dyDescent="0.25">
      <c r="E193" s="28"/>
    </row>
    <row r="194" spans="5:5" x14ac:dyDescent="0.25">
      <c r="E194" s="28"/>
    </row>
    <row r="195" spans="5:5" x14ac:dyDescent="0.25">
      <c r="E195" s="28"/>
    </row>
    <row r="196" spans="5:5" x14ac:dyDescent="0.25">
      <c r="E196" s="28"/>
    </row>
    <row r="197" spans="5:5" x14ac:dyDescent="0.25">
      <c r="E197" s="28"/>
    </row>
    <row r="198" spans="5:5" x14ac:dyDescent="0.25">
      <c r="E198" s="28"/>
    </row>
    <row r="199" spans="5:5" x14ac:dyDescent="0.25">
      <c r="E199" s="28"/>
    </row>
    <row r="200" spans="5:5" x14ac:dyDescent="0.25">
      <c r="E200" s="28"/>
    </row>
    <row r="201" spans="5:5" x14ac:dyDescent="0.25">
      <c r="E201" s="28"/>
    </row>
    <row r="202" spans="5:5" x14ac:dyDescent="0.25">
      <c r="E202" s="28"/>
    </row>
    <row r="203" spans="5:5" x14ac:dyDescent="0.25">
      <c r="E203" s="28"/>
    </row>
    <row r="204" spans="5:5" x14ac:dyDescent="0.25">
      <c r="E204" s="28"/>
    </row>
    <row r="205" spans="5:5" x14ac:dyDescent="0.25">
      <c r="E205" s="28"/>
    </row>
    <row r="206" spans="5:5" x14ac:dyDescent="0.25">
      <c r="E206" s="28"/>
    </row>
    <row r="207" spans="5:5" x14ac:dyDescent="0.25">
      <c r="E207" s="28"/>
    </row>
    <row r="208" spans="5:5" x14ac:dyDescent="0.25">
      <c r="E208" s="28"/>
    </row>
    <row r="209" spans="5:5" x14ac:dyDescent="0.25">
      <c r="E209" s="28"/>
    </row>
    <row r="210" spans="5:5" x14ac:dyDescent="0.25">
      <c r="E210" s="28"/>
    </row>
    <row r="211" spans="5:5" x14ac:dyDescent="0.25">
      <c r="E211" s="28"/>
    </row>
    <row r="212" spans="5:5" x14ac:dyDescent="0.25">
      <c r="E212" s="28"/>
    </row>
    <row r="213" spans="5:5" x14ac:dyDescent="0.25">
      <c r="E213" s="28"/>
    </row>
    <row r="214" spans="5:5" x14ac:dyDescent="0.25">
      <c r="E214" s="28"/>
    </row>
    <row r="215" spans="5:5" x14ac:dyDescent="0.25">
      <c r="E215" s="28"/>
    </row>
    <row r="216" spans="5:5" x14ac:dyDescent="0.25">
      <c r="E216" s="28"/>
    </row>
    <row r="217" spans="5:5" x14ac:dyDescent="0.25">
      <c r="E217" s="28"/>
    </row>
    <row r="218" spans="5:5" x14ac:dyDescent="0.25">
      <c r="E218" s="28"/>
    </row>
    <row r="219" spans="5:5" x14ac:dyDescent="0.25">
      <c r="E219" s="28"/>
    </row>
    <row r="220" spans="5:5" x14ac:dyDescent="0.25">
      <c r="E220" s="28"/>
    </row>
    <row r="221" spans="5:5" x14ac:dyDescent="0.25">
      <c r="E221" s="28"/>
    </row>
    <row r="222" spans="5:5" x14ac:dyDescent="0.25">
      <c r="E222" s="28"/>
    </row>
    <row r="223" spans="5:5" x14ac:dyDescent="0.25">
      <c r="E223" s="28"/>
    </row>
    <row r="224" spans="5:5" x14ac:dyDescent="0.25">
      <c r="E224" s="28"/>
    </row>
    <row r="225" spans="5:5" x14ac:dyDescent="0.25">
      <c r="E225" s="28"/>
    </row>
    <row r="226" spans="5:5" x14ac:dyDescent="0.25">
      <c r="E226" s="28"/>
    </row>
    <row r="227" spans="5:5" x14ac:dyDescent="0.25">
      <c r="E227" s="28"/>
    </row>
    <row r="228" spans="5:5" x14ac:dyDescent="0.25">
      <c r="E228" s="28"/>
    </row>
    <row r="229" spans="5:5" x14ac:dyDescent="0.25">
      <c r="E229" s="28"/>
    </row>
    <row r="230" spans="5:5" x14ac:dyDescent="0.25">
      <c r="E230" s="28"/>
    </row>
    <row r="231" spans="5:5" x14ac:dyDescent="0.25">
      <c r="E231" s="28"/>
    </row>
    <row r="232" spans="5:5" x14ac:dyDescent="0.25">
      <c r="E232" s="28"/>
    </row>
    <row r="233" spans="5:5" x14ac:dyDescent="0.25">
      <c r="E233" s="28"/>
    </row>
    <row r="234" spans="5:5" x14ac:dyDescent="0.25">
      <c r="E234" s="28"/>
    </row>
    <row r="235" spans="5:5" x14ac:dyDescent="0.25">
      <c r="E235" s="28"/>
    </row>
    <row r="236" spans="5:5" x14ac:dyDescent="0.25">
      <c r="E236" s="28"/>
    </row>
    <row r="237" spans="5:5" x14ac:dyDescent="0.25">
      <c r="E237" s="28"/>
    </row>
    <row r="238" spans="5:5" x14ac:dyDescent="0.25">
      <c r="E238" s="28"/>
    </row>
    <row r="239" spans="5:5" x14ac:dyDescent="0.25">
      <c r="E239" s="28"/>
    </row>
    <row r="240" spans="5:5" x14ac:dyDescent="0.25">
      <c r="E240" s="28"/>
    </row>
    <row r="241" spans="5:5" x14ac:dyDescent="0.25">
      <c r="E241" s="28"/>
    </row>
    <row r="242" spans="5:5" x14ac:dyDescent="0.25">
      <c r="E242" s="28"/>
    </row>
    <row r="243" spans="5:5" x14ac:dyDescent="0.25">
      <c r="E243" s="28"/>
    </row>
    <row r="244" spans="5:5" x14ac:dyDescent="0.25">
      <c r="E244" s="28"/>
    </row>
    <row r="245" spans="5:5" x14ac:dyDescent="0.25">
      <c r="E245" s="28"/>
    </row>
    <row r="246" spans="5:5" x14ac:dyDescent="0.25">
      <c r="E246" s="28"/>
    </row>
    <row r="247" spans="5:5" x14ac:dyDescent="0.25">
      <c r="E247" s="28"/>
    </row>
    <row r="248" spans="5:5" x14ac:dyDescent="0.25">
      <c r="E248" s="28"/>
    </row>
    <row r="249" spans="5:5" x14ac:dyDescent="0.25">
      <c r="E249" s="28"/>
    </row>
    <row r="250" spans="5:5" x14ac:dyDescent="0.25">
      <c r="E250" s="28"/>
    </row>
    <row r="251" spans="5:5" x14ac:dyDescent="0.25">
      <c r="E251" s="28"/>
    </row>
    <row r="252" spans="5:5" x14ac:dyDescent="0.25">
      <c r="E252" s="28"/>
    </row>
    <row r="253" spans="5:5" x14ac:dyDescent="0.25">
      <c r="E253" s="28"/>
    </row>
    <row r="254" spans="5:5" x14ac:dyDescent="0.25">
      <c r="E254" s="28"/>
    </row>
    <row r="255" spans="5:5" x14ac:dyDescent="0.25">
      <c r="E255" s="28"/>
    </row>
    <row r="256" spans="5:5" x14ac:dyDescent="0.25">
      <c r="E256" s="28"/>
    </row>
    <row r="257" spans="5:5" x14ac:dyDescent="0.25">
      <c r="E257" s="28"/>
    </row>
    <row r="258" spans="5:5" x14ac:dyDescent="0.25">
      <c r="E258" s="28"/>
    </row>
    <row r="259" spans="5:5" x14ac:dyDescent="0.25">
      <c r="E259" s="28"/>
    </row>
    <row r="260" spans="5:5" x14ac:dyDescent="0.25">
      <c r="E260" s="28"/>
    </row>
    <row r="261" spans="5:5" x14ac:dyDescent="0.25">
      <c r="E261" s="28"/>
    </row>
    <row r="262" spans="5:5" x14ac:dyDescent="0.25">
      <c r="E262" s="28"/>
    </row>
    <row r="263" spans="5:5" x14ac:dyDescent="0.25">
      <c r="E263" s="28"/>
    </row>
    <row r="264" spans="5:5" x14ac:dyDescent="0.25">
      <c r="E264" s="28"/>
    </row>
    <row r="265" spans="5:5" x14ac:dyDescent="0.25">
      <c r="E265" s="28"/>
    </row>
    <row r="266" spans="5:5" x14ac:dyDescent="0.25">
      <c r="E266" s="28"/>
    </row>
    <row r="267" spans="5:5" x14ac:dyDescent="0.25">
      <c r="E267" s="28"/>
    </row>
    <row r="268" spans="5:5" x14ac:dyDescent="0.25">
      <c r="E268" s="28"/>
    </row>
  </sheetData>
  <mergeCells count="1">
    <mergeCell ref="B1:E1"/>
  </mergeCells>
  <pageMargins left="0.31496062992125984" right="0.31496062992125984" top="0.35433070866141736" bottom="1.1417322834645669" header="0.31496062992125984" footer="0.31496062992125984"/>
  <pageSetup paperSize="5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2021-03-10T01:21:58Z</dcterms:created>
  <dcterms:modified xsi:type="dcterms:W3CDTF">2023-01-17T03:10:39Z</dcterms:modified>
</cp:coreProperties>
</file>