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MEI 2022" sheetId="5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24" i="5"/>
  <c r="I24" s="1"/>
  <c r="D102"/>
  <c r="H102" s="1"/>
  <c r="D100"/>
  <c r="F100" s="1"/>
  <c r="G100" s="1"/>
  <c r="D98"/>
  <c r="F98" s="1"/>
  <c r="J98" s="1"/>
  <c r="K98" s="1"/>
  <c r="D82"/>
  <c r="D80" s="1"/>
  <c r="D76"/>
  <c r="D74" s="1"/>
  <c r="D72"/>
  <c r="F72" s="1"/>
  <c r="G72" s="1"/>
  <c r="D66"/>
  <c r="F66" s="1"/>
  <c r="G66" s="1"/>
  <c r="D64"/>
  <c r="F64" s="1"/>
  <c r="J64" s="1"/>
  <c r="K64" s="1"/>
  <c r="D58"/>
  <c r="F58" s="1"/>
  <c r="G58" s="1"/>
  <c r="D56"/>
  <c r="F56" s="1"/>
  <c r="G56" s="1"/>
  <c r="D52"/>
  <c r="H52" s="1"/>
  <c r="D50"/>
  <c r="H50" s="1"/>
  <c r="D48"/>
  <c r="H48" s="1"/>
  <c r="D42"/>
  <c r="H42" s="1"/>
  <c r="D40"/>
  <c r="F40" s="1"/>
  <c r="G40" s="1"/>
  <c r="D38"/>
  <c r="H38" s="1"/>
  <c r="D36"/>
  <c r="F36" s="1"/>
  <c r="G36" s="1"/>
  <c r="D34"/>
  <c r="F34" s="1"/>
  <c r="D32"/>
  <c r="F32" s="1"/>
  <c r="G32" s="1"/>
  <c r="D30"/>
  <c r="F30" s="1"/>
  <c r="D26"/>
  <c r="H26" s="1"/>
  <c r="D24"/>
  <c r="J103"/>
  <c r="I103"/>
  <c r="H103"/>
  <c r="F103"/>
  <c r="I102"/>
  <c r="I101"/>
  <c r="H101"/>
  <c r="F101"/>
  <c r="J101" s="1"/>
  <c r="I100"/>
  <c r="J99"/>
  <c r="I99"/>
  <c r="H99"/>
  <c r="F99"/>
  <c r="I98"/>
  <c r="I97"/>
  <c r="H97"/>
  <c r="F97"/>
  <c r="J97" s="1"/>
  <c r="I96"/>
  <c r="H96"/>
  <c r="F96"/>
  <c r="G96" s="1"/>
  <c r="J95"/>
  <c r="I95"/>
  <c r="H95"/>
  <c r="F95"/>
  <c r="E94"/>
  <c r="I94" s="1"/>
  <c r="C94"/>
  <c r="C92" s="1"/>
  <c r="I93"/>
  <c r="H93"/>
  <c r="F93"/>
  <c r="J93" s="1"/>
  <c r="I91"/>
  <c r="H91"/>
  <c r="F91"/>
  <c r="J91" s="1"/>
  <c r="I90"/>
  <c r="H90"/>
  <c r="F90"/>
  <c r="G90" s="1"/>
  <c r="I89"/>
  <c r="H89"/>
  <c r="F89"/>
  <c r="J89" s="1"/>
  <c r="I88"/>
  <c r="H88"/>
  <c r="G88"/>
  <c r="F88"/>
  <c r="J88" s="1"/>
  <c r="K88" s="1"/>
  <c r="I87"/>
  <c r="H87"/>
  <c r="F87"/>
  <c r="J87" s="1"/>
  <c r="F86"/>
  <c r="G86" s="1"/>
  <c r="E86"/>
  <c r="E84" s="1"/>
  <c r="I84" s="1"/>
  <c r="D86"/>
  <c r="H86" s="1"/>
  <c r="C86"/>
  <c r="J85"/>
  <c r="I85"/>
  <c r="H85"/>
  <c r="F85"/>
  <c r="D84"/>
  <c r="C84"/>
  <c r="I83"/>
  <c r="H83"/>
  <c r="F83"/>
  <c r="J83" s="1"/>
  <c r="I82"/>
  <c r="J81"/>
  <c r="I81"/>
  <c r="H81"/>
  <c r="F81"/>
  <c r="E80"/>
  <c r="I80" s="1"/>
  <c r="C80"/>
  <c r="C78" s="1"/>
  <c r="I79"/>
  <c r="H79"/>
  <c r="F79"/>
  <c r="J79" s="1"/>
  <c r="I77"/>
  <c r="H77"/>
  <c r="F77"/>
  <c r="J77" s="1"/>
  <c r="I76"/>
  <c r="I75"/>
  <c r="H75"/>
  <c r="F75"/>
  <c r="J75" s="1"/>
  <c r="E74"/>
  <c r="I74" s="1"/>
  <c r="C74"/>
  <c r="I73"/>
  <c r="H73"/>
  <c r="F73"/>
  <c r="J73" s="1"/>
  <c r="I72"/>
  <c r="J71"/>
  <c r="I71"/>
  <c r="H71"/>
  <c r="F71"/>
  <c r="E70"/>
  <c r="I70" s="1"/>
  <c r="C70"/>
  <c r="C68" s="1"/>
  <c r="I69"/>
  <c r="H69"/>
  <c r="F69"/>
  <c r="J69" s="1"/>
  <c r="E68"/>
  <c r="I68" s="1"/>
  <c r="I67"/>
  <c r="H67"/>
  <c r="F67"/>
  <c r="J67" s="1"/>
  <c r="I66"/>
  <c r="I65"/>
  <c r="H65"/>
  <c r="F65"/>
  <c r="J65" s="1"/>
  <c r="I64"/>
  <c r="I63"/>
  <c r="H63"/>
  <c r="F63"/>
  <c r="J63" s="1"/>
  <c r="E62"/>
  <c r="I62" s="1"/>
  <c r="C62"/>
  <c r="I61"/>
  <c r="H61"/>
  <c r="F61"/>
  <c r="J61" s="1"/>
  <c r="C60"/>
  <c r="I59"/>
  <c r="H59"/>
  <c r="F59"/>
  <c r="J59" s="1"/>
  <c r="I58"/>
  <c r="I57"/>
  <c r="H57"/>
  <c r="F57"/>
  <c r="J57" s="1"/>
  <c r="I56"/>
  <c r="I55"/>
  <c r="H55"/>
  <c r="F55"/>
  <c r="J55" s="1"/>
  <c r="E54"/>
  <c r="I54" s="1"/>
  <c r="C54"/>
  <c r="J53"/>
  <c r="I53"/>
  <c r="H53"/>
  <c r="F53"/>
  <c r="I52"/>
  <c r="I51"/>
  <c r="H51"/>
  <c r="F51"/>
  <c r="J51" s="1"/>
  <c r="I50"/>
  <c r="J49"/>
  <c r="I49"/>
  <c r="H49"/>
  <c r="F49"/>
  <c r="I48"/>
  <c r="I47"/>
  <c r="H47"/>
  <c r="F47"/>
  <c r="J47" s="1"/>
  <c r="E46"/>
  <c r="I46" s="1"/>
  <c r="C46"/>
  <c r="I45"/>
  <c r="H45"/>
  <c r="F45"/>
  <c r="J45" s="1"/>
  <c r="I44"/>
  <c r="H44"/>
  <c r="F44"/>
  <c r="G44" s="1"/>
  <c r="J43"/>
  <c r="I43"/>
  <c r="H43"/>
  <c r="F43"/>
  <c r="I42"/>
  <c r="I41"/>
  <c r="H41"/>
  <c r="F41"/>
  <c r="J41" s="1"/>
  <c r="I40"/>
  <c r="J39"/>
  <c r="I39"/>
  <c r="H39"/>
  <c r="F39"/>
  <c r="I38"/>
  <c r="I37"/>
  <c r="H37"/>
  <c r="F37"/>
  <c r="J37" s="1"/>
  <c r="I36"/>
  <c r="J35"/>
  <c r="I35"/>
  <c r="H35"/>
  <c r="F35"/>
  <c r="I34"/>
  <c r="I33"/>
  <c r="H33"/>
  <c r="F33"/>
  <c r="J33" s="1"/>
  <c r="I32"/>
  <c r="J31"/>
  <c r="I31"/>
  <c r="H31"/>
  <c r="F31"/>
  <c r="I30"/>
  <c r="I29"/>
  <c r="H29"/>
  <c r="F29"/>
  <c r="J29" s="1"/>
  <c r="E28"/>
  <c r="C28"/>
  <c r="J27"/>
  <c r="I27"/>
  <c r="H27"/>
  <c r="F27"/>
  <c r="I26"/>
  <c r="I25"/>
  <c r="H25"/>
  <c r="F25"/>
  <c r="J25" s="1"/>
  <c r="C24"/>
  <c r="I23"/>
  <c r="H23"/>
  <c r="F23"/>
  <c r="J23" s="1"/>
  <c r="I22"/>
  <c r="H22"/>
  <c r="F22"/>
  <c r="G22" s="1"/>
  <c r="J21"/>
  <c r="I21"/>
  <c r="H21"/>
  <c r="F21"/>
  <c r="I20"/>
  <c r="H20"/>
  <c r="G20"/>
  <c r="F20"/>
  <c r="J20" s="1"/>
  <c r="K20" s="1"/>
  <c r="I19"/>
  <c r="H19"/>
  <c r="F19"/>
  <c r="J19" s="1"/>
  <c r="I18"/>
  <c r="H18"/>
  <c r="F18"/>
  <c r="G18" s="1"/>
  <c r="J17"/>
  <c r="I17"/>
  <c r="H17"/>
  <c r="F17"/>
  <c r="I16"/>
  <c r="H16"/>
  <c r="G16"/>
  <c r="F16"/>
  <c r="J16" s="1"/>
  <c r="K16" s="1"/>
  <c r="I15"/>
  <c r="H15"/>
  <c r="F15"/>
  <c r="J15" s="1"/>
  <c r="E14"/>
  <c r="D14"/>
  <c r="F14" s="1"/>
  <c r="C14"/>
  <c r="J13"/>
  <c r="I13"/>
  <c r="H13"/>
  <c r="F13"/>
  <c r="C12"/>
  <c r="F50" l="1"/>
  <c r="J50" s="1"/>
  <c r="K50" s="1"/>
  <c r="F82"/>
  <c r="G82" s="1"/>
  <c r="H40"/>
  <c r="H36"/>
  <c r="F26"/>
  <c r="G26" s="1"/>
  <c r="F42"/>
  <c r="J42" s="1"/>
  <c r="K42" s="1"/>
  <c r="H98"/>
  <c r="H30"/>
  <c r="F38"/>
  <c r="J38" s="1"/>
  <c r="K38" s="1"/>
  <c r="F48"/>
  <c r="G48" s="1"/>
  <c r="H64"/>
  <c r="H76"/>
  <c r="H82"/>
  <c r="D70"/>
  <c r="H70" s="1"/>
  <c r="F76"/>
  <c r="G76" s="1"/>
  <c r="F52"/>
  <c r="G52" s="1"/>
  <c r="H58"/>
  <c r="H34"/>
  <c r="D54"/>
  <c r="F54" s="1"/>
  <c r="G54" s="1"/>
  <c r="J34"/>
  <c r="K34" s="1"/>
  <c r="G34"/>
  <c r="J30"/>
  <c r="K30" s="1"/>
  <c r="G30"/>
  <c r="H80"/>
  <c r="D78"/>
  <c r="H78" s="1"/>
  <c r="H72"/>
  <c r="D46"/>
  <c r="F46" s="1"/>
  <c r="J46" s="1"/>
  <c r="K46" s="1"/>
  <c r="H56"/>
  <c r="D62"/>
  <c r="H62" s="1"/>
  <c r="H66"/>
  <c r="H100"/>
  <c r="H32"/>
  <c r="E60"/>
  <c r="I60" s="1"/>
  <c r="F74"/>
  <c r="J74" s="1"/>
  <c r="K74" s="1"/>
  <c r="F24"/>
  <c r="G24" s="1"/>
  <c r="F102"/>
  <c r="D94"/>
  <c r="H94" s="1"/>
  <c r="E92"/>
  <c r="I92" s="1"/>
  <c r="G98"/>
  <c r="F80"/>
  <c r="G80" s="1"/>
  <c r="E78"/>
  <c r="I78" s="1"/>
  <c r="G64"/>
  <c r="E12"/>
  <c r="I12" s="1"/>
  <c r="D28"/>
  <c r="H28" s="1"/>
  <c r="C104"/>
  <c r="G14"/>
  <c r="J14"/>
  <c r="K14" s="1"/>
  <c r="F84"/>
  <c r="H14"/>
  <c r="J56"/>
  <c r="K56" s="1"/>
  <c r="I86"/>
  <c r="H24"/>
  <c r="I28"/>
  <c r="J66"/>
  <c r="K66" s="1"/>
  <c r="H74"/>
  <c r="H84"/>
  <c r="J86"/>
  <c r="K86" s="1"/>
  <c r="J90"/>
  <c r="K90" s="1"/>
  <c r="I14"/>
  <c r="J18"/>
  <c r="K18" s="1"/>
  <c r="J32"/>
  <c r="K32" s="1"/>
  <c r="J36"/>
  <c r="K36" s="1"/>
  <c r="J40"/>
  <c r="K40" s="1"/>
  <c r="J44"/>
  <c r="K44" s="1"/>
  <c r="J58"/>
  <c r="K58" s="1"/>
  <c r="J72"/>
  <c r="K72" s="1"/>
  <c r="J82"/>
  <c r="K82" s="1"/>
  <c r="J96"/>
  <c r="K96" s="1"/>
  <c r="J100"/>
  <c r="K100" s="1"/>
  <c r="J22"/>
  <c r="K22" s="1"/>
  <c r="J52" l="1"/>
  <c r="K52" s="1"/>
  <c r="G50"/>
  <c r="J26"/>
  <c r="K26" s="1"/>
  <c r="H54"/>
  <c r="G38"/>
  <c r="H46"/>
  <c r="F94"/>
  <c r="J94" s="1"/>
  <c r="K94" s="1"/>
  <c r="J48"/>
  <c r="K48" s="1"/>
  <c r="G42"/>
  <c r="F70"/>
  <c r="J70" s="1"/>
  <c r="K70" s="1"/>
  <c r="D92"/>
  <c r="H92" s="1"/>
  <c r="F62"/>
  <c r="J62" s="1"/>
  <c r="K62" s="1"/>
  <c r="F78"/>
  <c r="J78" s="1"/>
  <c r="K78" s="1"/>
  <c r="L78" s="1"/>
  <c r="G74"/>
  <c r="J76"/>
  <c r="K76" s="1"/>
  <c r="D68"/>
  <c r="J80"/>
  <c r="K80" s="1"/>
  <c r="J24"/>
  <c r="K24" s="1"/>
  <c r="D60"/>
  <c r="H60" s="1"/>
  <c r="J102"/>
  <c r="K102" s="1"/>
  <c r="G102"/>
  <c r="F92"/>
  <c r="G92" s="1"/>
  <c r="J54"/>
  <c r="K54" s="1"/>
  <c r="E104"/>
  <c r="I104" s="1"/>
  <c r="G46"/>
  <c r="D12"/>
  <c r="H12" s="1"/>
  <c r="F28"/>
  <c r="J84"/>
  <c r="K84" s="1"/>
  <c r="L84" s="1"/>
  <c r="G84"/>
  <c r="G94" l="1"/>
  <c r="G70"/>
  <c r="G78"/>
  <c r="G62"/>
  <c r="F68"/>
  <c r="H68"/>
  <c r="F60"/>
  <c r="G60" s="1"/>
  <c r="J92"/>
  <c r="K92" s="1"/>
  <c r="L92" s="1"/>
  <c r="D104"/>
  <c r="H104" s="1"/>
  <c r="F12"/>
  <c r="G12" s="1"/>
  <c r="J28"/>
  <c r="K28" s="1"/>
  <c r="G28"/>
  <c r="F104"/>
  <c r="G68" l="1"/>
  <c r="J68"/>
  <c r="K68" s="1"/>
  <c r="L68" s="1"/>
  <c r="J60"/>
  <c r="K60" s="1"/>
  <c r="L60" s="1"/>
  <c r="J12"/>
  <c r="K12" s="1"/>
  <c r="L12" s="1"/>
  <c r="G104"/>
  <c r="J104"/>
  <c r="K104" s="1"/>
  <c r="L104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<sst xmlns="http://schemas.openxmlformats.org/spreadsheetml/2006/main" count="121" uniqueCount="116">
  <si>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</si>
  <si>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</si>
  <si>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</si>
  <si>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</si>
  <si>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</si>
  <si>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</si>
  <si>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</si>
  <si>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</si>
  <si>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</si>
  <si>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</si>
  <si>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</si>
  <si>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</si>
  <si>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</si>
  <si>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</si>
  <si>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</si>
  <si>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</si>
  <si>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</si>
  <si>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</si>
  <si>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</si>
  <si>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</si>
  <si>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</si>
  <si>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</si>
  <si>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</si>
  <si>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</si>
  <si>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</si>
  <si>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</si>
  <si>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</si>
  <si>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</si>
  <si>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</si>
  <si>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</si>
  <si>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</si>
  <si>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</si>
  <si>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</si>
  <si>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</si>
  <si>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</si>
  <si>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</si>
  <si>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</si>
  <si>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</si>
  <si>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</si>
  <si>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</si>
  <si>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</si>
  <si>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</si>
  <si>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</si>
  <si>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</si>
  <si>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</si>
  <si>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</si>
  <si>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</si>
  <si>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</si>
  <si>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</si>
  <si>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</si>
  <si>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</si>
  <si>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</si>
  <si>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</si>
  <si>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</si>
  <si>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</si>
  <si>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</si>
  <si>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</si>
  <si>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</si>
  <si>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</si>
  <si>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</si>
  <si>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</si>
  <si>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</si>
  <si>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</si>
  <si>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</si>
  <si>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</si>
  <si>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</si>
  <si>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</si>
  <si>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</si>
  <si>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</si>
  <si>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</si>
  <si>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</si>
  <si>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</si>
  <si>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</si>
  <si>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</si>
  <si>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</si>
  <si>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</si>
  <si>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</si>
  <si>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</si>
  <si>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</si>
  <si>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</si>
  <si>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</si>
  <si>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</si>
  <si>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</si>
  <si>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</si>
  <si>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</si>
  <si>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</si>
  <si>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</si>
  <si>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</si>
  <si>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</si>
  <si>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</si>
  <si>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</si>
  <si>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</si>
  <si>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</si>
  <si>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</si>
  <si>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</si>
  <si>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</si>
  <si>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</si>
  <si>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</si>
  <si>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</si>
  <si>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</si>
  <si>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</si>
  <si>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</si>
  <si>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</si>
  <si>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</si>
  <si>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</si>
  <si>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</si>
  <si>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</si>
  <si>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</si>
  <si>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</si>
  <si>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</si>
  <si>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</si>
  <si>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REALISASI PENGGUNAAN  DANA PEKERJAAN / KEGIATAN TAHUN ANGGARAN 2022</t>
  </si>
  <si>
    <t>7.01.01.2.06.02</t>
  </si>
  <si>
    <t>Jumapolo,   31 Mei 2022</t>
  </si>
  <si>
    <t>: MEI 2022</t>
  </si>
  <si>
    <t>NIP. 19670514189031011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</si>
</sst>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3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4" applyNumberFormat="1" applyFont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Fill="1" applyBorder="1" applyAlignment="1">
      <alignment horizontal="left" vertical="top" wrapText="1" readingOrder="1"/>
    </xf>
    <xf numFmtId="168" fontId="8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wrapText="1" readingOrder="1"/>
    </xf>
    <xf numFmtId="168" fontId="10" fillId="0" borderId="7" xfId="4" applyNumberFormat="1" applyFont="1" applyBorder="1" applyAlignment="1">
      <alignment horizontal="center" vertical="top"/>
    </xf>
    <xf numFmtId="168" fontId="10" fillId="0" borderId="7" xfId="4" applyNumberFormat="1" applyFont="1" applyFill="1" applyBorder="1" applyAlignment="1">
      <alignment horizontal="center" vertical="top"/>
    </xf>
    <xf numFmtId="168" fontId="8" fillId="2" borderId="7" xfId="4" applyNumberFormat="1" applyFont="1" applyFill="1" applyBorder="1" applyAlignment="1">
      <alignment horizontal="center" vertical="top"/>
    </xf>
    <xf numFmtId="168" fontId="8" fillId="0" borderId="7" xfId="4" applyNumberFormat="1" applyFont="1" applyBorder="1" applyAlignment="1">
      <alignment horizontal="center" vertical="top"/>
    </xf>
    <xf numFmtId="164" fontId="0" fillId="0" borderId="7" xfId="1" applyFont="1" applyBorder="1" applyAlignment="1">
      <alignment horizontal="center" vertical="top"/>
    </xf>
    <xf numFmtId="168" fontId="8" fillId="0" borderId="7" xfId="4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4" applyNumberFormat="1" applyFont="1" applyFill="1" applyBorder="1" applyAlignment="1">
      <alignment horizontal="center" vertical="top"/>
    </xf>
    <xf numFmtId="164" fontId="14" fillId="0" borderId="7" xfId="1" applyFont="1" applyBorder="1" applyAlignment="1">
      <alignment horizontal="center" vertical="top"/>
    </xf>
    <xf numFmtId="164" fontId="1" fillId="0" borderId="7" xfId="1" applyFont="1" applyBorder="1" applyAlignment="1">
      <alignment horizontal="center" vertical="top"/>
    </xf>
    <xf numFmtId="164" fontId="12" fillId="0" borderId="7" xfId="1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1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4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4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2" fontId="4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164" fontId="11" fillId="0" borderId="7" xfId="1" applyFont="1" applyBorder="1" applyAlignment="1">
      <alignment horizontal="center" vertical="top"/>
    </xf>
    <xf numFmtId="2" fontId="5" fillId="0" borderId="7" xfId="2" applyNumberFormat="1" applyFont="1" applyBorder="1" applyAlignment="1">
      <alignment vertical="top"/>
    </xf>
    <xf numFmtId="41" fontId="0" fillId="0" borderId="0" xfId="0" applyNumberFormat="1" applyFont="1" applyBorder="1"/>
    <xf numFmtId="0" fontId="0" fillId="0" borderId="0" xfId="0" applyFont="1" applyBorder="1"/>
    <xf numFmtId="164" fontId="1" fillId="0" borderId="0" xfId="1" applyFont="1"/>
    <xf numFmtId="0" fontId="0" fillId="0" borderId="0" xfId="0" applyFont="1"/>
    <xf numFmtId="168" fontId="13" fillId="0" borderId="7" xfId="4" applyNumberFormat="1" applyFont="1" applyFill="1" applyBorder="1" applyAlignment="1">
      <alignment horizontal="left" vertical="center" readingOrder="1"/>
    </xf>
    <xf numFmtId="168" fontId="18" fillId="2" borderId="7" xfId="4" applyNumberFormat="1" applyFont="1" applyFill="1" applyBorder="1" applyAlignment="1">
      <alignment horizontal="center" vertical="top"/>
    </xf>
    <xf numFmtId="164" fontId="1" fillId="2" borderId="7" xfId="1" applyFont="1" applyFill="1" applyBorder="1" applyAlignment="1">
      <alignment horizontal="center" vertical="top"/>
    </xf>
    <xf numFmtId="168" fontId="18" fillId="0" borderId="7" xfId="4" applyNumberFormat="1" applyFont="1" applyFill="1" applyBorder="1" applyAlignment="1">
      <alignment horizontal="center" vertical="top"/>
    </xf>
    <xf numFmtId="168" fontId="18" fillId="0" borderId="7" xfId="4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Fill="1" applyBorder="1"/>
    <xf numFmtId="41" fontId="5" fillId="2" borderId="0" xfId="0" applyNumberFormat="1" applyFont="1" applyFill="1" applyAlignment="1"/>
    <xf numFmtId="41" fontId="0" fillId="2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4"/>
  <sheetViews>
    <sheetView tabSelected="1" zoomScale="80" zoomScaleNormal="80" workbookViewId="0">
      <pane ySplit="8" topLeftCell="A104" activePane="bottomLeft" state="frozen"/>
      <selection pane="bottomLeft" activeCell="D125" sqref="D125"/>
    </sheetView>
  </sheetViews>
  <sheetFormatPr defaultRowHeight="15"/>
  <cols>
    <col min="1" max="1" width="6.42578125" customWidth="1"/>
    <col min="2" max="2" width="41.5703125" customWidth="1"/>
    <col min="3" max="3" width="14.85546875" customWidth="1"/>
    <col min="4" max="4" width="13.57031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4" customWidth="1"/>
    <col min="11" max="11" width="8.140625" customWidth="1"/>
    <col min="12" max="12" width="10.7109375" customWidth="1"/>
    <col min="14" max="14" width="9.140625" style="89"/>
    <col min="15" max="15" width="18.7109375" style="11" customWidth="1"/>
    <col min="16" max="16" width="14.7109375" style="11" customWidth="1"/>
    <col min="17" max="17" width="9.140625" style="11"/>
  </cols>
  <sheetData>
    <row r="1" spans="1:19" ht="18.75" customHeight="1">
      <c r="A1" s="112" t="s">
        <v>111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07"/>
      <c r="R1" s="1"/>
      <c r="S1" s="1"/>
    </row>
    <row r="2" spans="1:19" ht="18.75" customHeight="1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7"/>
      <c r="R2" s="1"/>
      <c r="S2" s="1"/>
    </row>
    <row r="3" spans="1:19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6"/>
      <c r="M3" s="6"/>
      <c r="N3" s="6"/>
      <c r="R3" s="1"/>
      <c r="S3" s="1"/>
    </row>
    <row r="4" spans="1:19" ht="18.75" customHeight="1">
      <c r="A4" s="11"/>
      <c r="B4" s="93" t="s">
        <v>1</v>
      </c>
      <c r="C4" s="16" t="s">
        <v>2</v>
      </c>
      <c r="D4" s="93"/>
      <c r="E4" s="93"/>
      <c r="F4" s="16"/>
      <c r="G4" s="16"/>
      <c r="H4" s="16"/>
      <c r="I4" s="16"/>
      <c r="J4" s="11"/>
      <c r="K4" s="11"/>
      <c r="L4" s="6"/>
      <c r="M4" s="6"/>
      <c r="N4" s="6"/>
      <c r="R4" s="1"/>
      <c r="S4" s="1"/>
    </row>
    <row r="5" spans="1:19" ht="18.75" customHeight="1">
      <c r="A5" s="11"/>
      <c r="B5" s="93" t="s">
        <v>3</v>
      </c>
      <c r="C5" s="16" t="s">
        <v>4</v>
      </c>
      <c r="D5" s="93"/>
      <c r="E5" s="93"/>
      <c r="F5" s="16"/>
      <c r="G5" s="16"/>
      <c r="H5" s="16"/>
      <c r="I5" s="16"/>
      <c r="J5" s="11"/>
      <c r="K5" s="11"/>
      <c r="L5" s="6"/>
      <c r="M5" s="6"/>
      <c r="N5" s="6"/>
      <c r="R5" s="1"/>
      <c r="S5" s="1"/>
    </row>
    <row r="6" spans="1:19" ht="18.75" customHeight="1">
      <c r="A6" s="11"/>
      <c r="B6" s="93" t="s">
        <v>5</v>
      </c>
      <c r="C6" s="16" t="s">
        <v>114</v>
      </c>
      <c r="D6" s="93"/>
      <c r="E6" s="93"/>
      <c r="F6" s="16"/>
      <c r="G6" s="16"/>
      <c r="H6" s="16"/>
      <c r="I6" s="16"/>
      <c r="J6" s="11"/>
      <c r="K6" s="11"/>
      <c r="L6" s="8"/>
      <c r="M6" s="8"/>
      <c r="N6" s="6"/>
      <c r="R6" s="1"/>
      <c r="S6" s="1"/>
    </row>
    <row r="7" spans="1:19" ht="18.75" customHeight="1">
      <c r="A7" s="2"/>
      <c r="B7" s="3"/>
      <c r="C7" s="2" t="s">
        <v>6</v>
      </c>
      <c r="D7" s="4"/>
      <c r="E7" s="49" t="s">
        <v>7</v>
      </c>
      <c r="F7" s="49"/>
      <c r="G7" s="49"/>
      <c r="H7" s="4"/>
      <c r="I7" s="49" t="s">
        <v>8</v>
      </c>
      <c r="J7" s="49"/>
      <c r="K7" s="5"/>
      <c r="L7" s="113" t="s">
        <v>9</v>
      </c>
      <c r="M7" s="115" t="s">
        <v>10</v>
      </c>
      <c r="N7" s="83"/>
      <c r="R7" s="1"/>
      <c r="S7" s="1"/>
    </row>
    <row r="8" spans="1:19" ht="18.75" customHeight="1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71" t="s">
        <v>105</v>
      </c>
      <c r="H8" s="7" t="s">
        <v>12</v>
      </c>
      <c r="I8" s="7" t="s">
        <v>13</v>
      </c>
      <c r="J8" s="7" t="s">
        <v>14</v>
      </c>
      <c r="K8" s="71" t="s">
        <v>105</v>
      </c>
      <c r="L8" s="114"/>
      <c r="M8" s="116"/>
      <c r="N8" s="83"/>
      <c r="R8" s="1"/>
      <c r="S8" s="1"/>
    </row>
    <row r="9" spans="1:19" ht="18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48"/>
      <c r="O9" s="84"/>
      <c r="R9" s="1"/>
      <c r="S9" s="1"/>
    </row>
    <row r="10" spans="1:19" ht="18.75" customHeight="1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5"/>
      <c r="N10" s="48"/>
      <c r="R10" s="1"/>
      <c r="S10" s="1"/>
    </row>
    <row r="11" spans="1:19" ht="27.75" customHeight="1">
      <c r="A11" s="9"/>
      <c r="B11" s="95" t="s">
        <v>30</v>
      </c>
      <c r="C11" s="58"/>
      <c r="D11" s="59"/>
      <c r="E11" s="59"/>
      <c r="F11" s="59"/>
      <c r="G11" s="59"/>
      <c r="H11" s="59"/>
      <c r="I11" s="60"/>
      <c r="J11" s="60"/>
      <c r="K11" s="59"/>
      <c r="L11" s="59"/>
      <c r="M11" s="76"/>
      <c r="N11" s="85"/>
      <c r="R11" s="1"/>
      <c r="S11" s="1"/>
    </row>
    <row r="12" spans="1:19" ht="30" customHeight="1">
      <c r="A12" s="70">
        <v>1</v>
      </c>
      <c r="B12" s="26" t="s">
        <v>20</v>
      </c>
      <c r="C12" s="54">
        <f>SUM(C14+C24+C46+C28+C54)</f>
        <v>2232926000</v>
      </c>
      <c r="D12" s="54" t="e">
        <f>SUM(D14+D24+D46+D54+D28)</f>
        <v>#REF!</v>
      </c>
      <c r="E12" s="54">
        <f>SUM(E14+E24+E46+E54+E28)</f>
        <v>99831745</v>
      </c>
      <c r="F12" s="54" t="e">
        <f>D12+E12</f>
        <v>#REF!</v>
      </c>
      <c r="G12" s="90" t="e">
        <f>F12/C12*100</f>
        <v>#REF!</v>
      </c>
      <c r="H12" s="65" t="e">
        <f>D12</f>
        <v>#REF!</v>
      </c>
      <c r="I12" s="65">
        <f t="shared" ref="I12:J27" si="0">E12</f>
        <v>99831745</v>
      </c>
      <c r="J12" s="65" t="e">
        <f t="shared" si="0"/>
        <v>#REF!</v>
      </c>
      <c r="K12" s="66" t="e">
        <f>J12/C12*100</f>
        <v>#REF!</v>
      </c>
      <c r="L12" s="66" t="e">
        <f>K12</f>
        <v>#REF!</v>
      </c>
      <c r="M12" s="77"/>
      <c r="N12" s="86"/>
      <c r="O12" s="47"/>
      <c r="R12" s="1"/>
      <c r="S12" s="1"/>
    </row>
    <row r="13" spans="1:19" ht="30" customHeight="1">
      <c r="A13" s="9"/>
      <c r="B13" s="50" t="s">
        <v>27</v>
      </c>
      <c r="C13" s="51"/>
      <c r="D13" s="52"/>
      <c r="E13" s="60"/>
      <c r="F13" s="54">
        <f t="shared" ref="F13:F76" si="1">D13+E13</f>
        <v>0</v>
      </c>
      <c r="G13" s="90"/>
      <c r="H13" s="65">
        <f t="shared" ref="H13:J76" si="2">D13</f>
        <v>0</v>
      </c>
      <c r="I13" s="65">
        <f t="shared" si="0"/>
        <v>0</v>
      </c>
      <c r="J13" s="65">
        <f t="shared" si="0"/>
        <v>0</v>
      </c>
      <c r="K13" s="66"/>
      <c r="L13" s="59"/>
      <c r="M13" s="76"/>
      <c r="N13" s="85"/>
      <c r="O13" s="47"/>
      <c r="R13" s="1"/>
      <c r="S13" s="1"/>
    </row>
    <row r="14" spans="1:19" ht="30" customHeight="1">
      <c r="A14" s="9"/>
      <c r="B14" s="27" t="s">
        <v>21</v>
      </c>
      <c r="C14" s="54">
        <f>SUM(C16+C18+C20+C22)</f>
        <v>3600000</v>
      </c>
      <c r="D14" s="54">
        <f t="shared" ref="D14:E14" si="3">SUM(D16+D18+D20+D22)</f>
        <v>3600000</v>
      </c>
      <c r="E14" s="54">
        <f t="shared" si="3"/>
        <v>0</v>
      </c>
      <c r="F14" s="54">
        <f t="shared" si="1"/>
        <v>3600000</v>
      </c>
      <c r="G14" s="90">
        <f t="shared" ref="G14:G76" si="4">F14/C14*100</f>
        <v>100</v>
      </c>
      <c r="H14" s="65">
        <f t="shared" si="2"/>
        <v>3600000</v>
      </c>
      <c r="I14" s="65">
        <f t="shared" si="0"/>
        <v>0</v>
      </c>
      <c r="J14" s="65">
        <f t="shared" si="0"/>
        <v>3600000</v>
      </c>
      <c r="K14" s="66">
        <f t="shared" ref="K14:K78" si="5">J14/C14*100</f>
        <v>100</v>
      </c>
      <c r="L14" s="66"/>
      <c r="M14" s="78"/>
      <c r="N14" s="86"/>
      <c r="O14" s="47"/>
      <c r="R14" s="1"/>
      <c r="S14" s="1"/>
    </row>
    <row r="15" spans="1:19" s="101" customFormat="1" ht="30" customHeight="1">
      <c r="A15" s="14"/>
      <c r="B15" s="50" t="s">
        <v>28</v>
      </c>
      <c r="C15" s="52"/>
      <c r="D15" s="52"/>
      <c r="E15" s="60"/>
      <c r="F15" s="96">
        <f t="shared" si="1"/>
        <v>0</v>
      </c>
      <c r="G15" s="97"/>
      <c r="H15" s="60">
        <f t="shared" si="2"/>
        <v>0</v>
      </c>
      <c r="I15" s="60">
        <f t="shared" si="0"/>
        <v>0</v>
      </c>
      <c r="J15" s="60">
        <f t="shared" si="0"/>
        <v>0</v>
      </c>
      <c r="K15" s="61"/>
      <c r="L15" s="59"/>
      <c r="M15" s="76"/>
      <c r="N15" s="85"/>
      <c r="O15" s="98"/>
      <c r="P15" s="99"/>
      <c r="Q15" s="99"/>
      <c r="R15" s="100"/>
      <c r="S15" s="100"/>
    </row>
    <row r="16" spans="1:19" s="101" customFormat="1" ht="30" customHeight="1">
      <c r="A16" s="14"/>
      <c r="B16" s="73" t="s">
        <v>107</v>
      </c>
      <c r="C16" s="55">
        <v>900000</v>
      </c>
      <c r="D16" s="55">
        <v>900000</v>
      </c>
      <c r="E16" s="55">
        <v>0</v>
      </c>
      <c r="F16" s="96">
        <f t="shared" si="1"/>
        <v>900000</v>
      </c>
      <c r="G16" s="97">
        <f t="shared" si="4"/>
        <v>100</v>
      </c>
      <c r="H16" s="60">
        <f t="shared" si="2"/>
        <v>900000</v>
      </c>
      <c r="I16" s="60">
        <f t="shared" si="0"/>
        <v>0</v>
      </c>
      <c r="J16" s="60">
        <f t="shared" si="0"/>
        <v>900000</v>
      </c>
      <c r="K16" s="61">
        <f t="shared" si="5"/>
        <v>100</v>
      </c>
      <c r="L16" s="61"/>
      <c r="M16" s="78"/>
      <c r="N16" s="86"/>
      <c r="O16" s="98"/>
      <c r="P16" s="99"/>
      <c r="Q16" s="99"/>
      <c r="R16" s="100"/>
      <c r="S16" s="100"/>
    </row>
    <row r="17" spans="1:19" s="101" customFormat="1" ht="30" customHeight="1">
      <c r="A17" s="14"/>
      <c r="B17" s="74" t="s">
        <v>29</v>
      </c>
      <c r="C17" s="55"/>
      <c r="D17" s="52"/>
      <c r="E17" s="52"/>
      <c r="F17" s="96">
        <f t="shared" si="1"/>
        <v>0</v>
      </c>
      <c r="G17" s="97"/>
      <c r="H17" s="60">
        <f t="shared" si="2"/>
        <v>0</v>
      </c>
      <c r="I17" s="60">
        <f t="shared" si="0"/>
        <v>0</v>
      </c>
      <c r="J17" s="60">
        <f t="shared" si="0"/>
        <v>0</v>
      </c>
      <c r="K17" s="61"/>
      <c r="L17" s="59"/>
      <c r="M17" s="76"/>
      <c r="N17" s="85"/>
      <c r="O17" s="98"/>
      <c r="P17" s="99"/>
      <c r="Q17" s="99"/>
      <c r="R17" s="100"/>
      <c r="S17" s="100"/>
    </row>
    <row r="18" spans="1:19" s="101" customFormat="1" ht="30" customHeight="1">
      <c r="A18" s="14"/>
      <c r="B18" s="28" t="s">
        <v>22</v>
      </c>
      <c r="C18" s="55">
        <v>900000</v>
      </c>
      <c r="D18" s="55">
        <v>900000</v>
      </c>
      <c r="E18" s="55">
        <v>0</v>
      </c>
      <c r="F18" s="96">
        <f t="shared" si="1"/>
        <v>900000</v>
      </c>
      <c r="G18" s="97">
        <f t="shared" si="4"/>
        <v>100</v>
      </c>
      <c r="H18" s="60">
        <f t="shared" si="2"/>
        <v>900000</v>
      </c>
      <c r="I18" s="60">
        <f t="shared" si="0"/>
        <v>0</v>
      </c>
      <c r="J18" s="60">
        <f t="shared" si="0"/>
        <v>900000</v>
      </c>
      <c r="K18" s="61">
        <f t="shared" si="5"/>
        <v>100</v>
      </c>
      <c r="L18" s="61"/>
      <c r="M18" s="78"/>
      <c r="N18" s="86"/>
      <c r="O18" s="98"/>
      <c r="P18" s="99"/>
      <c r="Q18" s="99"/>
      <c r="R18" s="100"/>
      <c r="S18" s="100"/>
    </row>
    <row r="19" spans="1:19" s="101" customFormat="1" ht="30" customHeight="1">
      <c r="A19" s="14"/>
      <c r="B19" s="50" t="s">
        <v>31</v>
      </c>
      <c r="C19" s="56"/>
      <c r="D19" s="52"/>
      <c r="E19" s="52"/>
      <c r="F19" s="96">
        <f t="shared" si="1"/>
        <v>0</v>
      </c>
      <c r="G19" s="97"/>
      <c r="H19" s="60">
        <f t="shared" si="2"/>
        <v>0</v>
      </c>
      <c r="I19" s="60">
        <f t="shared" si="0"/>
        <v>0</v>
      </c>
      <c r="J19" s="60">
        <f t="shared" si="0"/>
        <v>0</v>
      </c>
      <c r="K19" s="61"/>
      <c r="L19" s="59"/>
      <c r="M19" s="76"/>
      <c r="N19" s="85"/>
      <c r="O19" s="98"/>
      <c r="P19" s="99"/>
      <c r="Q19" s="99"/>
      <c r="R19" s="100"/>
      <c r="S19" s="100"/>
    </row>
    <row r="20" spans="1:19" s="101" customFormat="1" ht="30" customHeight="1">
      <c r="A20" s="14"/>
      <c r="B20" s="28" t="s">
        <v>23</v>
      </c>
      <c r="C20" s="55">
        <v>900000</v>
      </c>
      <c r="D20" s="55">
        <v>900000</v>
      </c>
      <c r="E20" s="55">
        <v>0</v>
      </c>
      <c r="F20" s="96">
        <f t="shared" si="1"/>
        <v>900000</v>
      </c>
      <c r="G20" s="97">
        <f t="shared" si="4"/>
        <v>100</v>
      </c>
      <c r="H20" s="60">
        <f t="shared" si="2"/>
        <v>900000</v>
      </c>
      <c r="I20" s="60">
        <f t="shared" si="0"/>
        <v>0</v>
      </c>
      <c r="J20" s="60">
        <f t="shared" si="0"/>
        <v>900000</v>
      </c>
      <c r="K20" s="61">
        <f t="shared" si="5"/>
        <v>100</v>
      </c>
      <c r="L20" s="61"/>
      <c r="M20" s="78"/>
      <c r="N20" s="86"/>
      <c r="O20" s="98"/>
      <c r="P20" s="99"/>
      <c r="Q20" s="99"/>
      <c r="R20" s="100"/>
      <c r="S20" s="100"/>
    </row>
    <row r="21" spans="1:19" s="101" customFormat="1" ht="30" customHeight="1">
      <c r="A21" s="14"/>
      <c r="B21" s="50" t="s">
        <v>32</v>
      </c>
      <c r="C21" s="55"/>
      <c r="D21" s="52"/>
      <c r="E21" s="52"/>
      <c r="F21" s="96">
        <f t="shared" si="1"/>
        <v>0</v>
      </c>
      <c r="G21" s="97"/>
      <c r="H21" s="60">
        <f t="shared" si="2"/>
        <v>0</v>
      </c>
      <c r="I21" s="60">
        <f t="shared" si="0"/>
        <v>0</v>
      </c>
      <c r="J21" s="60">
        <f t="shared" si="0"/>
        <v>0</v>
      </c>
      <c r="K21" s="61"/>
      <c r="L21" s="59"/>
      <c r="M21" s="76"/>
      <c r="N21" s="85"/>
      <c r="O21" s="98"/>
      <c r="P21" s="99"/>
      <c r="Q21" s="99"/>
      <c r="R21" s="100"/>
      <c r="S21" s="100"/>
    </row>
    <row r="22" spans="1:19" s="101" customFormat="1" ht="30" customHeight="1">
      <c r="A22" s="14"/>
      <c r="B22" s="29" t="s">
        <v>24</v>
      </c>
      <c r="C22" s="55">
        <v>900000</v>
      </c>
      <c r="D22" s="56">
        <v>900000</v>
      </c>
      <c r="E22" s="56">
        <v>0</v>
      </c>
      <c r="F22" s="96">
        <f t="shared" si="1"/>
        <v>900000</v>
      </c>
      <c r="G22" s="97">
        <f t="shared" si="4"/>
        <v>100</v>
      </c>
      <c r="H22" s="60">
        <f t="shared" si="2"/>
        <v>900000</v>
      </c>
      <c r="I22" s="60">
        <f t="shared" si="0"/>
        <v>0</v>
      </c>
      <c r="J22" s="60">
        <f t="shared" si="0"/>
        <v>900000</v>
      </c>
      <c r="K22" s="61">
        <f t="shared" si="5"/>
        <v>100</v>
      </c>
      <c r="L22" s="61"/>
      <c r="M22" s="78"/>
      <c r="N22" s="86"/>
      <c r="O22" s="111"/>
      <c r="P22" s="99"/>
      <c r="Q22" s="99"/>
      <c r="R22" s="100"/>
      <c r="S22" s="100"/>
    </row>
    <row r="23" spans="1:19" s="101" customFormat="1" ht="30" customHeight="1">
      <c r="A23" s="14"/>
      <c r="B23" s="50" t="s">
        <v>33</v>
      </c>
      <c r="C23" s="56"/>
      <c r="D23" s="52"/>
      <c r="E23" s="52"/>
      <c r="F23" s="96">
        <f t="shared" si="1"/>
        <v>0</v>
      </c>
      <c r="G23" s="97"/>
      <c r="H23" s="60">
        <f t="shared" si="2"/>
        <v>0</v>
      </c>
      <c r="I23" s="60">
        <f t="shared" si="0"/>
        <v>0</v>
      </c>
      <c r="J23" s="60">
        <f t="shared" si="0"/>
        <v>0</v>
      </c>
      <c r="K23" s="61"/>
      <c r="L23" s="59"/>
      <c r="M23" s="76"/>
      <c r="N23" s="85"/>
      <c r="O23" s="98"/>
      <c r="P23" s="99"/>
      <c r="Q23" s="99"/>
      <c r="R23" s="100"/>
      <c r="S23" s="100"/>
    </row>
    <row r="24" spans="1:19" s="1" customFormat="1" ht="30" customHeight="1">
      <c r="A24" s="9"/>
      <c r="B24" s="30" t="s">
        <v>25</v>
      </c>
      <c r="C24" s="67">
        <f>SUM(C26)</f>
        <v>1858506000</v>
      </c>
      <c r="D24" s="46" t="e">
        <f>#REF!</f>
        <v>#REF!</v>
      </c>
      <c r="E24" s="46">
        <f>E26</f>
        <v>70021509</v>
      </c>
      <c r="F24" s="54" t="e">
        <f t="shared" si="1"/>
        <v>#REF!</v>
      </c>
      <c r="G24" s="90" t="e">
        <f t="shared" si="4"/>
        <v>#REF!</v>
      </c>
      <c r="H24" s="65" t="e">
        <f t="shared" si="2"/>
        <v>#REF!</v>
      </c>
      <c r="I24" s="65">
        <f t="shared" si="0"/>
        <v>70021509</v>
      </c>
      <c r="J24" s="65" t="e">
        <f t="shared" si="0"/>
        <v>#REF!</v>
      </c>
      <c r="K24" s="66" t="e">
        <f t="shared" si="5"/>
        <v>#REF!</v>
      </c>
      <c r="L24" s="66"/>
      <c r="M24" s="77"/>
      <c r="N24" s="86"/>
      <c r="O24" s="47"/>
      <c r="P24" s="11"/>
      <c r="Q24" s="11"/>
    </row>
    <row r="25" spans="1:19" s="1" customFormat="1" ht="30" customHeight="1">
      <c r="A25" s="9"/>
      <c r="B25" s="50" t="s">
        <v>34</v>
      </c>
      <c r="C25" s="57"/>
      <c r="D25" s="52"/>
      <c r="E25" s="52"/>
      <c r="F25" s="54">
        <f t="shared" si="1"/>
        <v>0</v>
      </c>
      <c r="G25" s="90"/>
      <c r="H25" s="65">
        <f t="shared" si="2"/>
        <v>0</v>
      </c>
      <c r="I25" s="65">
        <f t="shared" si="0"/>
        <v>0</v>
      </c>
      <c r="J25" s="65">
        <f t="shared" si="0"/>
        <v>0</v>
      </c>
      <c r="K25" s="66"/>
      <c r="L25" s="59"/>
      <c r="M25" s="76"/>
      <c r="N25" s="85"/>
      <c r="O25" s="47"/>
      <c r="P25" s="11"/>
      <c r="Q25" s="11"/>
    </row>
    <row r="26" spans="1:19" s="100" customFormat="1" ht="30" customHeight="1">
      <c r="A26" s="14"/>
      <c r="B26" s="31" t="s">
        <v>26</v>
      </c>
      <c r="C26" s="53">
        <v>1858506000</v>
      </c>
      <c r="D26" s="55" t="e">
        <f>#REF!</f>
        <v>#REF!</v>
      </c>
      <c r="E26" s="55">
        <v>70021509</v>
      </c>
      <c r="F26" s="96" t="e">
        <f t="shared" si="1"/>
        <v>#REF!</v>
      </c>
      <c r="G26" s="97" t="e">
        <f t="shared" si="4"/>
        <v>#REF!</v>
      </c>
      <c r="H26" s="60" t="e">
        <f t="shared" si="2"/>
        <v>#REF!</v>
      </c>
      <c r="I26" s="60">
        <f t="shared" si="0"/>
        <v>70021509</v>
      </c>
      <c r="J26" s="60" t="e">
        <f t="shared" si="0"/>
        <v>#REF!</v>
      </c>
      <c r="K26" s="61" t="e">
        <f t="shared" si="5"/>
        <v>#REF!</v>
      </c>
      <c r="L26" s="61"/>
      <c r="M26" s="78"/>
      <c r="N26" s="86"/>
      <c r="O26" s="98"/>
      <c r="P26" s="99"/>
      <c r="Q26" s="99"/>
    </row>
    <row r="27" spans="1:19" s="1" customFormat="1" ht="30" customHeight="1">
      <c r="A27" s="9"/>
      <c r="B27" s="50" t="s">
        <v>69</v>
      </c>
      <c r="C27" s="51"/>
      <c r="D27" s="52"/>
      <c r="E27" s="52"/>
      <c r="F27" s="54">
        <f t="shared" si="1"/>
        <v>0</v>
      </c>
      <c r="G27" s="90"/>
      <c r="H27" s="65">
        <f t="shared" si="2"/>
        <v>0</v>
      </c>
      <c r="I27" s="65">
        <f t="shared" si="0"/>
        <v>0</v>
      </c>
      <c r="J27" s="65">
        <f t="shared" si="0"/>
        <v>0</v>
      </c>
      <c r="K27" s="61"/>
      <c r="L27" s="59"/>
      <c r="M27" s="76"/>
      <c r="N27" s="85"/>
      <c r="O27" s="47"/>
      <c r="P27" s="11"/>
      <c r="Q27" s="11"/>
    </row>
    <row r="28" spans="1:19" s="1" customFormat="1" ht="30" customHeight="1">
      <c r="A28" s="9"/>
      <c r="B28" s="32" t="s">
        <v>35</v>
      </c>
      <c r="C28" s="46">
        <f>SUM(C30+C32+C34+C36+C38+C40+C42+C44)</f>
        <v>38920000</v>
      </c>
      <c r="D28" s="46" t="e">
        <f>SUM(D30+D32+D34+D36+D38+D40+D42+D44)</f>
        <v>#REF!</v>
      </c>
      <c r="E28" s="46">
        <f>SUM(E30+E32+E34+E36+E38+E40+E42+E44)</f>
        <v>2390000</v>
      </c>
      <c r="F28" s="54" t="e">
        <f t="shared" si="1"/>
        <v>#REF!</v>
      </c>
      <c r="G28" s="90" t="e">
        <f t="shared" si="4"/>
        <v>#REF!</v>
      </c>
      <c r="H28" s="65" t="e">
        <f t="shared" si="2"/>
        <v>#REF!</v>
      </c>
      <c r="I28" s="65">
        <f t="shared" si="2"/>
        <v>2390000</v>
      </c>
      <c r="J28" s="65" t="e">
        <f t="shared" si="2"/>
        <v>#REF!</v>
      </c>
      <c r="K28" s="61" t="e">
        <f t="shared" si="5"/>
        <v>#REF!</v>
      </c>
      <c r="L28" s="63"/>
      <c r="M28" s="79"/>
      <c r="N28" s="87"/>
      <c r="O28" s="47"/>
      <c r="P28" s="11"/>
      <c r="Q28" s="11"/>
    </row>
    <row r="29" spans="1:19" s="1" customFormat="1" ht="30" customHeight="1">
      <c r="A29" s="9"/>
      <c r="B29" s="50" t="s">
        <v>70</v>
      </c>
      <c r="C29" s="51"/>
      <c r="D29" s="52"/>
      <c r="E29" s="52"/>
      <c r="F29" s="54">
        <f t="shared" si="1"/>
        <v>0</v>
      </c>
      <c r="G29" s="90"/>
      <c r="H29" s="65">
        <f t="shared" si="2"/>
        <v>0</v>
      </c>
      <c r="I29" s="65">
        <f t="shared" si="2"/>
        <v>0</v>
      </c>
      <c r="J29" s="65">
        <f t="shared" si="2"/>
        <v>0</v>
      </c>
      <c r="K29" s="61"/>
      <c r="L29" s="63"/>
      <c r="M29" s="79"/>
      <c r="N29" s="87"/>
      <c r="O29" s="47"/>
      <c r="P29" s="11"/>
      <c r="Q29" s="11"/>
    </row>
    <row r="30" spans="1:19" s="100" customFormat="1" ht="30" customHeight="1">
      <c r="A30" s="14"/>
      <c r="B30" s="33" t="s">
        <v>36</v>
      </c>
      <c r="C30" s="40">
        <v>2000000</v>
      </c>
      <c r="D30" s="55" t="e">
        <f>#REF!</f>
        <v>#REF!</v>
      </c>
      <c r="E30" s="55">
        <v>0</v>
      </c>
      <c r="F30" s="96" t="e">
        <f t="shared" si="1"/>
        <v>#REF!</v>
      </c>
      <c r="G30" s="97" t="e">
        <f t="shared" si="4"/>
        <v>#REF!</v>
      </c>
      <c r="H30" s="60" t="e">
        <f t="shared" si="2"/>
        <v>#REF!</v>
      </c>
      <c r="I30" s="60">
        <f t="shared" si="2"/>
        <v>0</v>
      </c>
      <c r="J30" s="60" t="e">
        <f t="shared" si="2"/>
        <v>#REF!</v>
      </c>
      <c r="K30" s="61" t="e">
        <f t="shared" si="5"/>
        <v>#REF!</v>
      </c>
      <c r="L30" s="63"/>
      <c r="M30" s="79"/>
      <c r="N30" s="87"/>
      <c r="O30" s="98"/>
      <c r="P30" s="99"/>
      <c r="Q30" s="99"/>
    </row>
    <row r="31" spans="1:19" s="100" customFormat="1" ht="30" customHeight="1">
      <c r="A31" s="14"/>
      <c r="B31" s="50" t="s">
        <v>112</v>
      </c>
      <c r="C31" s="40"/>
      <c r="D31" s="52"/>
      <c r="E31" s="52"/>
      <c r="F31" s="96">
        <f t="shared" si="1"/>
        <v>0</v>
      </c>
      <c r="G31" s="97"/>
      <c r="H31" s="60">
        <f t="shared" si="2"/>
        <v>0</v>
      </c>
      <c r="I31" s="60">
        <f t="shared" si="2"/>
        <v>0</v>
      </c>
      <c r="J31" s="60">
        <f t="shared" si="2"/>
        <v>0</v>
      </c>
      <c r="K31" s="61"/>
      <c r="L31" s="63"/>
      <c r="M31" s="79"/>
      <c r="N31" s="87"/>
      <c r="O31" s="98"/>
      <c r="P31" s="99"/>
      <c r="Q31" s="99"/>
    </row>
    <row r="32" spans="1:19" s="100" customFormat="1" ht="30" customHeight="1">
      <c r="A32" s="14"/>
      <c r="B32" s="34" t="s">
        <v>106</v>
      </c>
      <c r="C32" s="41">
        <v>4120000</v>
      </c>
      <c r="D32" s="55" t="e">
        <f>#REF!</f>
        <v>#REF!</v>
      </c>
      <c r="E32" s="55">
        <v>160000</v>
      </c>
      <c r="F32" s="96" t="e">
        <f t="shared" si="1"/>
        <v>#REF!</v>
      </c>
      <c r="G32" s="97" t="e">
        <f t="shared" si="4"/>
        <v>#REF!</v>
      </c>
      <c r="H32" s="60" t="e">
        <f t="shared" si="2"/>
        <v>#REF!</v>
      </c>
      <c r="I32" s="60">
        <f t="shared" si="2"/>
        <v>160000</v>
      </c>
      <c r="J32" s="60" t="e">
        <f t="shared" si="2"/>
        <v>#REF!</v>
      </c>
      <c r="K32" s="61" t="e">
        <f t="shared" si="5"/>
        <v>#REF!</v>
      </c>
      <c r="L32" s="63"/>
      <c r="M32" s="79"/>
      <c r="N32" s="87"/>
      <c r="O32" s="98"/>
      <c r="P32" s="99"/>
      <c r="Q32" s="99"/>
    </row>
    <row r="33" spans="1:17" s="100" customFormat="1" ht="30" customHeight="1">
      <c r="A33" s="14"/>
      <c r="B33" s="50" t="s">
        <v>71</v>
      </c>
      <c r="C33" s="41"/>
      <c r="D33" s="62"/>
      <c r="E33" s="55"/>
      <c r="F33" s="96">
        <f t="shared" si="1"/>
        <v>0</v>
      </c>
      <c r="G33" s="97"/>
      <c r="H33" s="60">
        <f t="shared" si="2"/>
        <v>0</v>
      </c>
      <c r="I33" s="60">
        <f t="shared" si="2"/>
        <v>0</v>
      </c>
      <c r="J33" s="60">
        <f t="shared" si="2"/>
        <v>0</v>
      </c>
      <c r="K33" s="61"/>
      <c r="L33" s="63"/>
      <c r="M33" s="79"/>
      <c r="N33" s="87"/>
      <c r="O33" s="98"/>
      <c r="P33" s="99"/>
      <c r="Q33" s="99"/>
    </row>
    <row r="34" spans="1:17" s="100" customFormat="1" ht="30" customHeight="1">
      <c r="A34" s="14"/>
      <c r="B34" s="34" t="s">
        <v>108</v>
      </c>
      <c r="C34" s="41">
        <v>2000000</v>
      </c>
      <c r="D34" s="62" t="e">
        <f>#REF!</f>
        <v>#REF!</v>
      </c>
      <c r="E34" s="55">
        <v>0</v>
      </c>
      <c r="F34" s="96" t="e">
        <f t="shared" si="1"/>
        <v>#REF!</v>
      </c>
      <c r="G34" s="97" t="e">
        <f t="shared" si="4"/>
        <v>#REF!</v>
      </c>
      <c r="H34" s="60" t="e">
        <f t="shared" si="2"/>
        <v>#REF!</v>
      </c>
      <c r="I34" s="60">
        <f t="shared" si="2"/>
        <v>0</v>
      </c>
      <c r="J34" s="60" t="e">
        <f t="shared" si="2"/>
        <v>#REF!</v>
      </c>
      <c r="K34" s="61" t="e">
        <f t="shared" si="5"/>
        <v>#REF!</v>
      </c>
      <c r="L34" s="63"/>
      <c r="M34" s="79"/>
      <c r="N34" s="87"/>
      <c r="O34" s="98"/>
      <c r="P34" s="109"/>
      <c r="Q34" s="99"/>
    </row>
    <row r="35" spans="1:17" s="100" customFormat="1" ht="30" customHeight="1">
      <c r="A35" s="14"/>
      <c r="B35" s="50" t="s">
        <v>72</v>
      </c>
      <c r="C35" s="41"/>
      <c r="D35" s="52"/>
      <c r="E35" s="52"/>
      <c r="F35" s="96">
        <f t="shared" si="1"/>
        <v>0</v>
      </c>
      <c r="G35" s="97"/>
      <c r="H35" s="60">
        <f t="shared" si="2"/>
        <v>0</v>
      </c>
      <c r="I35" s="60">
        <f t="shared" si="2"/>
        <v>0</v>
      </c>
      <c r="J35" s="60">
        <f t="shared" si="2"/>
        <v>0</v>
      </c>
      <c r="K35" s="61"/>
      <c r="L35" s="63"/>
      <c r="M35" s="79"/>
      <c r="N35" s="87"/>
      <c r="O35" s="98"/>
      <c r="P35" s="109"/>
      <c r="Q35" s="99"/>
    </row>
    <row r="36" spans="1:17" s="100" customFormat="1" ht="30" customHeight="1">
      <c r="A36" s="14"/>
      <c r="B36" s="34" t="s">
        <v>17</v>
      </c>
      <c r="C36" s="41">
        <v>7320000</v>
      </c>
      <c r="D36" s="55" t="e">
        <f>#REF!</f>
        <v>#REF!</v>
      </c>
      <c r="E36" s="55">
        <v>270000</v>
      </c>
      <c r="F36" s="96" t="e">
        <f t="shared" si="1"/>
        <v>#REF!</v>
      </c>
      <c r="G36" s="97" t="e">
        <f t="shared" si="4"/>
        <v>#REF!</v>
      </c>
      <c r="H36" s="60" t="e">
        <f t="shared" si="2"/>
        <v>#REF!</v>
      </c>
      <c r="I36" s="60">
        <f t="shared" si="2"/>
        <v>270000</v>
      </c>
      <c r="J36" s="60" t="e">
        <f t="shared" si="2"/>
        <v>#REF!</v>
      </c>
      <c r="K36" s="61" t="e">
        <f t="shared" si="5"/>
        <v>#REF!</v>
      </c>
      <c r="L36" s="63"/>
      <c r="M36" s="79"/>
      <c r="N36" s="87"/>
      <c r="O36" s="98"/>
      <c r="P36" s="99"/>
      <c r="Q36" s="99"/>
    </row>
    <row r="37" spans="1:17" s="100" customFormat="1" ht="30" customHeight="1">
      <c r="A37" s="14"/>
      <c r="B37" s="50" t="s">
        <v>73</v>
      </c>
      <c r="C37" s="41"/>
      <c r="D37" s="52"/>
      <c r="E37" s="52"/>
      <c r="F37" s="96">
        <f t="shared" si="1"/>
        <v>0</v>
      </c>
      <c r="G37" s="97"/>
      <c r="H37" s="60">
        <f t="shared" si="2"/>
        <v>0</v>
      </c>
      <c r="I37" s="60">
        <f t="shared" si="2"/>
        <v>0</v>
      </c>
      <c r="J37" s="60">
        <f t="shared" si="2"/>
        <v>0</v>
      </c>
      <c r="K37" s="61"/>
      <c r="L37" s="63"/>
      <c r="M37" s="79"/>
      <c r="N37" s="87"/>
      <c r="O37" s="98"/>
      <c r="P37" s="99"/>
      <c r="Q37" s="99"/>
    </row>
    <row r="38" spans="1:17" s="100" customFormat="1" ht="30" customHeight="1">
      <c r="A38" s="14"/>
      <c r="B38" s="34" t="s">
        <v>37</v>
      </c>
      <c r="C38" s="41">
        <v>5000000</v>
      </c>
      <c r="D38" s="55" t="e">
        <f>#REF!</f>
        <v>#REF!</v>
      </c>
      <c r="E38" s="55">
        <v>0</v>
      </c>
      <c r="F38" s="96" t="e">
        <f t="shared" si="1"/>
        <v>#REF!</v>
      </c>
      <c r="G38" s="97" t="e">
        <f t="shared" si="4"/>
        <v>#REF!</v>
      </c>
      <c r="H38" s="60" t="e">
        <f t="shared" si="2"/>
        <v>#REF!</v>
      </c>
      <c r="I38" s="60">
        <f t="shared" si="2"/>
        <v>0</v>
      </c>
      <c r="J38" s="60" t="e">
        <f t="shared" si="2"/>
        <v>#REF!</v>
      </c>
      <c r="K38" s="61" t="e">
        <f t="shared" si="5"/>
        <v>#REF!</v>
      </c>
      <c r="L38" s="63"/>
      <c r="M38" s="79"/>
      <c r="N38" s="87"/>
      <c r="O38" s="98"/>
      <c r="P38" s="99"/>
      <c r="Q38" s="99"/>
    </row>
    <row r="39" spans="1:17" s="100" customFormat="1" ht="30" customHeight="1">
      <c r="A39" s="14"/>
      <c r="B39" s="50" t="s">
        <v>74</v>
      </c>
      <c r="C39" s="41"/>
      <c r="D39" s="52"/>
      <c r="E39" s="52"/>
      <c r="F39" s="96">
        <f t="shared" si="1"/>
        <v>0</v>
      </c>
      <c r="G39" s="97"/>
      <c r="H39" s="60">
        <f t="shared" si="2"/>
        <v>0</v>
      </c>
      <c r="I39" s="60">
        <f t="shared" si="2"/>
        <v>0</v>
      </c>
      <c r="J39" s="60">
        <f t="shared" si="2"/>
        <v>0</v>
      </c>
      <c r="K39" s="61"/>
      <c r="L39" s="63"/>
      <c r="M39" s="79"/>
      <c r="N39" s="87"/>
      <c r="O39" s="98"/>
      <c r="P39" s="99"/>
      <c r="Q39" s="99"/>
    </row>
    <row r="40" spans="1:17" s="100" customFormat="1" ht="30" customHeight="1">
      <c r="A40" s="14"/>
      <c r="B40" s="35" t="s">
        <v>38</v>
      </c>
      <c r="C40" s="41">
        <v>2280000</v>
      </c>
      <c r="D40" s="55" t="e">
        <f>#REF!</f>
        <v>#REF!</v>
      </c>
      <c r="E40" s="55">
        <v>160000</v>
      </c>
      <c r="F40" s="96" t="e">
        <f t="shared" si="1"/>
        <v>#REF!</v>
      </c>
      <c r="G40" s="97" t="e">
        <f t="shared" si="4"/>
        <v>#REF!</v>
      </c>
      <c r="H40" s="60" t="e">
        <f t="shared" si="2"/>
        <v>#REF!</v>
      </c>
      <c r="I40" s="60">
        <f t="shared" si="2"/>
        <v>160000</v>
      </c>
      <c r="J40" s="60" t="e">
        <f t="shared" si="2"/>
        <v>#REF!</v>
      </c>
      <c r="K40" s="61" t="e">
        <f t="shared" si="5"/>
        <v>#REF!</v>
      </c>
      <c r="L40" s="63"/>
      <c r="M40" s="79"/>
      <c r="N40" s="87"/>
      <c r="O40" s="98"/>
      <c r="P40" s="99"/>
      <c r="Q40" s="99"/>
    </row>
    <row r="41" spans="1:17" s="100" customFormat="1" ht="30" customHeight="1">
      <c r="A41" s="14"/>
      <c r="B41" s="50" t="s">
        <v>75</v>
      </c>
      <c r="C41" s="41"/>
      <c r="D41" s="52"/>
      <c r="E41" s="52"/>
      <c r="F41" s="96">
        <f t="shared" si="1"/>
        <v>0</v>
      </c>
      <c r="G41" s="97"/>
      <c r="H41" s="60">
        <f t="shared" si="2"/>
        <v>0</v>
      </c>
      <c r="I41" s="60">
        <f t="shared" si="2"/>
        <v>0</v>
      </c>
      <c r="J41" s="60">
        <f t="shared" si="2"/>
        <v>0</v>
      </c>
      <c r="K41" s="61"/>
      <c r="L41" s="63"/>
      <c r="M41" s="79"/>
      <c r="N41" s="87"/>
      <c r="O41" s="98"/>
      <c r="P41" s="99"/>
      <c r="Q41" s="99"/>
    </row>
    <row r="42" spans="1:17" s="100" customFormat="1" ht="30" customHeight="1">
      <c r="A42" s="14"/>
      <c r="B42" s="34" t="s">
        <v>39</v>
      </c>
      <c r="C42" s="41">
        <v>11200000</v>
      </c>
      <c r="D42" s="55" t="e">
        <f>#REF!</f>
        <v>#REF!</v>
      </c>
      <c r="E42" s="55">
        <v>1800000</v>
      </c>
      <c r="F42" s="96" t="e">
        <f t="shared" si="1"/>
        <v>#REF!</v>
      </c>
      <c r="G42" s="97" t="e">
        <f t="shared" si="4"/>
        <v>#REF!</v>
      </c>
      <c r="H42" s="60" t="e">
        <f t="shared" si="2"/>
        <v>#REF!</v>
      </c>
      <c r="I42" s="60">
        <f t="shared" si="2"/>
        <v>1800000</v>
      </c>
      <c r="J42" s="60" t="e">
        <f t="shared" si="2"/>
        <v>#REF!</v>
      </c>
      <c r="K42" s="61" t="e">
        <f t="shared" si="5"/>
        <v>#REF!</v>
      </c>
      <c r="L42" s="63"/>
      <c r="M42" s="79"/>
      <c r="N42" s="87"/>
      <c r="O42" s="98"/>
      <c r="P42" s="99"/>
      <c r="Q42" s="99"/>
    </row>
    <row r="43" spans="1:17" s="100" customFormat="1" ht="30" customHeight="1">
      <c r="A43" s="14"/>
      <c r="B43" s="50" t="s">
        <v>76</v>
      </c>
      <c r="C43" s="41"/>
      <c r="D43" s="52"/>
      <c r="E43" s="52"/>
      <c r="F43" s="96">
        <f t="shared" si="1"/>
        <v>0</v>
      </c>
      <c r="G43" s="97"/>
      <c r="H43" s="60">
        <f t="shared" si="2"/>
        <v>0</v>
      </c>
      <c r="I43" s="60">
        <f t="shared" si="2"/>
        <v>0</v>
      </c>
      <c r="J43" s="60">
        <f t="shared" si="2"/>
        <v>0</v>
      </c>
      <c r="K43" s="61"/>
      <c r="L43" s="63"/>
      <c r="M43" s="79"/>
      <c r="N43" s="87"/>
      <c r="O43" s="98"/>
      <c r="P43" s="99"/>
      <c r="Q43" s="99"/>
    </row>
    <row r="44" spans="1:17" s="100" customFormat="1" ht="30" customHeight="1">
      <c r="A44" s="14"/>
      <c r="B44" s="35" t="s">
        <v>40</v>
      </c>
      <c r="C44" s="41">
        <v>5000000</v>
      </c>
      <c r="D44" s="62">
        <v>0</v>
      </c>
      <c r="E44" s="62">
        <v>0</v>
      </c>
      <c r="F44" s="96">
        <f t="shared" si="1"/>
        <v>0</v>
      </c>
      <c r="G44" s="97">
        <f t="shared" si="4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1">
        <f t="shared" si="5"/>
        <v>0</v>
      </c>
      <c r="L44" s="59"/>
      <c r="M44" s="76"/>
      <c r="N44" s="85"/>
      <c r="O44" s="98"/>
      <c r="P44" s="99"/>
      <c r="Q44" s="99"/>
    </row>
    <row r="45" spans="1:17" s="1" customFormat="1" ht="30" customHeight="1">
      <c r="A45" s="9"/>
      <c r="B45" s="95" t="s">
        <v>77</v>
      </c>
      <c r="C45" s="41"/>
      <c r="D45" s="52"/>
      <c r="E45" s="52"/>
      <c r="F45" s="54">
        <f t="shared" si="1"/>
        <v>0</v>
      </c>
      <c r="G45" s="90"/>
      <c r="H45" s="65">
        <f t="shared" si="2"/>
        <v>0</v>
      </c>
      <c r="I45" s="65">
        <f t="shared" si="2"/>
        <v>0</v>
      </c>
      <c r="J45" s="65">
        <f t="shared" si="2"/>
        <v>0</v>
      </c>
      <c r="K45" s="61"/>
      <c r="L45" s="59"/>
      <c r="M45" s="76"/>
      <c r="N45" s="85"/>
      <c r="O45" s="47"/>
      <c r="P45" s="11"/>
      <c r="Q45" s="11"/>
    </row>
    <row r="46" spans="1:17" s="1" customFormat="1" ht="30" customHeight="1">
      <c r="A46" s="14"/>
      <c r="B46" s="27" t="s">
        <v>41</v>
      </c>
      <c r="C46" s="42">
        <f>SUM(C48+C50+C52)</f>
        <v>296900000</v>
      </c>
      <c r="D46" s="42" t="e">
        <f t="shared" ref="D46:E46" si="6">SUM(D48+D50+D52)</f>
        <v>#REF!</v>
      </c>
      <c r="E46" s="42">
        <f t="shared" si="6"/>
        <v>24570236</v>
      </c>
      <c r="F46" s="54" t="e">
        <f t="shared" si="1"/>
        <v>#REF!</v>
      </c>
      <c r="G46" s="90" t="e">
        <f t="shared" si="4"/>
        <v>#REF!</v>
      </c>
      <c r="H46" s="65" t="e">
        <f t="shared" si="2"/>
        <v>#REF!</v>
      </c>
      <c r="I46" s="65">
        <f t="shared" si="2"/>
        <v>24570236</v>
      </c>
      <c r="J46" s="65" t="e">
        <f t="shared" si="2"/>
        <v>#REF!</v>
      </c>
      <c r="K46" s="66" t="e">
        <f t="shared" si="5"/>
        <v>#REF!</v>
      </c>
      <c r="L46" s="68"/>
      <c r="M46" s="80"/>
      <c r="N46" s="88"/>
      <c r="O46" s="47"/>
      <c r="P46" s="11"/>
      <c r="Q46" s="11"/>
    </row>
    <row r="47" spans="1:17" s="100" customFormat="1" ht="30" customHeight="1">
      <c r="A47" s="14"/>
      <c r="B47" s="50" t="s">
        <v>78</v>
      </c>
      <c r="C47" s="103"/>
      <c r="D47" s="52"/>
      <c r="E47" s="52"/>
      <c r="F47" s="96">
        <f t="shared" si="1"/>
        <v>0</v>
      </c>
      <c r="G47" s="97"/>
      <c r="H47" s="60">
        <f t="shared" si="2"/>
        <v>0</v>
      </c>
      <c r="I47" s="60">
        <f t="shared" si="2"/>
        <v>0</v>
      </c>
      <c r="J47" s="60">
        <f t="shared" si="2"/>
        <v>0</v>
      </c>
      <c r="K47" s="61"/>
      <c r="L47" s="64"/>
      <c r="M47" s="81"/>
      <c r="N47" s="88"/>
      <c r="O47" s="98"/>
      <c r="P47" s="99"/>
      <c r="Q47" s="99"/>
    </row>
    <row r="48" spans="1:17" s="100" customFormat="1" ht="30" customHeight="1">
      <c r="A48" s="14"/>
      <c r="B48" s="34" t="s">
        <v>16</v>
      </c>
      <c r="C48" s="41">
        <v>500000</v>
      </c>
      <c r="D48" s="55" t="e">
        <f>#REF!</f>
        <v>#REF!</v>
      </c>
      <c r="E48" s="55">
        <v>200000</v>
      </c>
      <c r="F48" s="96" t="e">
        <f t="shared" si="1"/>
        <v>#REF!</v>
      </c>
      <c r="G48" s="97" t="e">
        <f t="shared" si="4"/>
        <v>#REF!</v>
      </c>
      <c r="H48" s="60" t="e">
        <f t="shared" si="2"/>
        <v>#REF!</v>
      </c>
      <c r="I48" s="60">
        <f t="shared" si="2"/>
        <v>200000</v>
      </c>
      <c r="J48" s="60" t="e">
        <f t="shared" si="2"/>
        <v>#REF!</v>
      </c>
      <c r="K48" s="61" t="e">
        <f t="shared" si="5"/>
        <v>#REF!</v>
      </c>
      <c r="L48" s="59"/>
      <c r="M48" s="76"/>
      <c r="N48" s="85"/>
      <c r="O48" s="98"/>
      <c r="P48" s="99"/>
      <c r="Q48" s="99"/>
    </row>
    <row r="49" spans="1:17" s="100" customFormat="1" ht="30" customHeight="1">
      <c r="A49" s="14"/>
      <c r="B49" s="50" t="s">
        <v>79</v>
      </c>
      <c r="C49" s="41"/>
      <c r="D49" s="52"/>
      <c r="E49" s="52"/>
      <c r="F49" s="96">
        <f t="shared" si="1"/>
        <v>0</v>
      </c>
      <c r="G49" s="97"/>
      <c r="H49" s="60">
        <f t="shared" si="2"/>
        <v>0</v>
      </c>
      <c r="I49" s="60">
        <f t="shared" si="2"/>
        <v>0</v>
      </c>
      <c r="J49" s="60">
        <f t="shared" si="2"/>
        <v>0</v>
      </c>
      <c r="K49" s="61"/>
      <c r="L49" s="59"/>
      <c r="M49" s="76"/>
      <c r="N49" s="85"/>
      <c r="O49" s="98"/>
      <c r="P49" s="99"/>
      <c r="Q49" s="99"/>
    </row>
    <row r="50" spans="1:17" s="100" customFormat="1" ht="30" customHeight="1">
      <c r="A50" s="14"/>
      <c r="B50" s="29" t="s">
        <v>42</v>
      </c>
      <c r="C50" s="40">
        <v>18720000</v>
      </c>
      <c r="D50" s="104" t="e">
        <f>#REF!</f>
        <v>#REF!</v>
      </c>
      <c r="E50" s="104">
        <v>1230236</v>
      </c>
      <c r="F50" s="96" t="e">
        <f t="shared" si="1"/>
        <v>#REF!</v>
      </c>
      <c r="G50" s="97" t="e">
        <f t="shared" si="4"/>
        <v>#REF!</v>
      </c>
      <c r="H50" s="60" t="e">
        <f t="shared" si="2"/>
        <v>#REF!</v>
      </c>
      <c r="I50" s="60">
        <f t="shared" si="2"/>
        <v>1230236</v>
      </c>
      <c r="J50" s="60" t="e">
        <f t="shared" si="2"/>
        <v>#REF!</v>
      </c>
      <c r="K50" s="61" t="e">
        <f t="shared" si="5"/>
        <v>#REF!</v>
      </c>
      <c r="L50" s="64"/>
      <c r="M50" s="81"/>
      <c r="N50" s="88"/>
      <c r="O50" s="98"/>
      <c r="P50" s="99"/>
      <c r="Q50" s="99"/>
    </row>
    <row r="51" spans="1:17" s="100" customFormat="1" ht="30" customHeight="1">
      <c r="A51" s="14"/>
      <c r="B51" s="50" t="s">
        <v>80</v>
      </c>
      <c r="C51" s="40"/>
      <c r="D51" s="52"/>
      <c r="E51" s="52"/>
      <c r="F51" s="96">
        <f t="shared" si="1"/>
        <v>0</v>
      </c>
      <c r="G51" s="97"/>
      <c r="H51" s="60">
        <f t="shared" si="2"/>
        <v>0</v>
      </c>
      <c r="I51" s="60">
        <f t="shared" si="2"/>
        <v>0</v>
      </c>
      <c r="J51" s="60">
        <f t="shared" si="2"/>
        <v>0</v>
      </c>
      <c r="K51" s="61"/>
      <c r="L51" s="64"/>
      <c r="M51" s="81"/>
      <c r="N51" s="88"/>
      <c r="O51" s="98"/>
      <c r="P51" s="99"/>
      <c r="Q51" s="99"/>
    </row>
    <row r="52" spans="1:17" s="100" customFormat="1" ht="30" customHeight="1">
      <c r="A52" s="14"/>
      <c r="B52" s="28" t="s">
        <v>43</v>
      </c>
      <c r="C52" s="40">
        <v>277680000</v>
      </c>
      <c r="D52" s="55" t="e">
        <f>#REF!</f>
        <v>#REF!</v>
      </c>
      <c r="E52" s="55">
        <v>23140000</v>
      </c>
      <c r="F52" s="96" t="e">
        <f t="shared" si="1"/>
        <v>#REF!</v>
      </c>
      <c r="G52" s="97" t="e">
        <f t="shared" si="4"/>
        <v>#REF!</v>
      </c>
      <c r="H52" s="60" t="e">
        <f t="shared" si="2"/>
        <v>#REF!</v>
      </c>
      <c r="I52" s="60">
        <f t="shared" si="2"/>
        <v>23140000</v>
      </c>
      <c r="J52" s="60" t="e">
        <f t="shared" si="2"/>
        <v>#REF!</v>
      </c>
      <c r="K52" s="61" t="e">
        <f t="shared" si="5"/>
        <v>#REF!</v>
      </c>
      <c r="L52" s="59"/>
      <c r="M52" s="76"/>
      <c r="N52" s="85"/>
      <c r="O52" s="98"/>
      <c r="P52" s="99"/>
      <c r="Q52" s="99"/>
    </row>
    <row r="53" spans="1:17" s="1" customFormat="1" ht="30" customHeight="1">
      <c r="A53" s="14"/>
      <c r="B53" s="95" t="s">
        <v>81</v>
      </c>
      <c r="C53" s="40"/>
      <c r="D53" s="52"/>
      <c r="E53" s="52"/>
      <c r="F53" s="54">
        <f t="shared" si="1"/>
        <v>0</v>
      </c>
      <c r="G53" s="90"/>
      <c r="H53" s="65">
        <f t="shared" si="2"/>
        <v>0</v>
      </c>
      <c r="I53" s="65">
        <f t="shared" si="2"/>
        <v>0</v>
      </c>
      <c r="J53" s="65">
        <f t="shared" si="2"/>
        <v>0</v>
      </c>
      <c r="K53" s="61"/>
      <c r="L53" s="59"/>
      <c r="M53" s="76"/>
      <c r="N53" s="85"/>
      <c r="O53" s="47"/>
      <c r="P53" s="11"/>
      <c r="Q53" s="11"/>
    </row>
    <row r="54" spans="1:17" s="1" customFormat="1" ht="30" customHeight="1">
      <c r="A54" s="14"/>
      <c r="B54" s="36" t="s">
        <v>44</v>
      </c>
      <c r="C54" s="43">
        <f>SUM(C56+C58)</f>
        <v>35000000</v>
      </c>
      <c r="D54" s="43" t="e">
        <f t="shared" ref="D54:E54" si="7">SUM(D56+D58)</f>
        <v>#REF!</v>
      </c>
      <c r="E54" s="43">
        <f t="shared" si="7"/>
        <v>2850000</v>
      </c>
      <c r="F54" s="54" t="e">
        <f t="shared" si="1"/>
        <v>#REF!</v>
      </c>
      <c r="G54" s="90" t="e">
        <f t="shared" si="4"/>
        <v>#REF!</v>
      </c>
      <c r="H54" s="65" t="e">
        <f t="shared" si="2"/>
        <v>#REF!</v>
      </c>
      <c r="I54" s="65">
        <f t="shared" si="2"/>
        <v>2850000</v>
      </c>
      <c r="J54" s="65" t="e">
        <f t="shared" si="2"/>
        <v>#REF!</v>
      </c>
      <c r="K54" s="66" t="e">
        <f t="shared" si="5"/>
        <v>#REF!</v>
      </c>
      <c r="L54" s="69"/>
      <c r="M54" s="82"/>
      <c r="N54" s="85"/>
      <c r="O54" s="47"/>
      <c r="P54" s="11"/>
      <c r="Q54" s="11"/>
    </row>
    <row r="55" spans="1:17" s="1" customFormat="1" ht="30" customHeight="1">
      <c r="A55" s="14"/>
      <c r="B55" s="50" t="s">
        <v>82</v>
      </c>
      <c r="C55" s="43"/>
      <c r="D55" s="52"/>
      <c r="E55" s="52"/>
      <c r="F55" s="54">
        <f t="shared" si="1"/>
        <v>0</v>
      </c>
      <c r="G55" s="90"/>
      <c r="H55" s="65">
        <f t="shared" si="2"/>
        <v>0</v>
      </c>
      <c r="I55" s="65">
        <f t="shared" si="2"/>
        <v>0</v>
      </c>
      <c r="J55" s="65">
        <f t="shared" si="2"/>
        <v>0</v>
      </c>
      <c r="K55" s="61"/>
      <c r="L55" s="59"/>
      <c r="M55" s="76"/>
      <c r="N55" s="85"/>
      <c r="O55" s="47"/>
      <c r="P55" s="11"/>
      <c r="Q55" s="11"/>
    </row>
    <row r="56" spans="1:17" s="1" customFormat="1" ht="49.5" customHeight="1">
      <c r="A56" s="14"/>
      <c r="B56" s="37" t="s">
        <v>45</v>
      </c>
      <c r="C56" s="41">
        <v>30000000</v>
      </c>
      <c r="D56" s="44" t="e">
        <f>#REF!</f>
        <v>#REF!</v>
      </c>
      <c r="E56" s="44">
        <v>2500000</v>
      </c>
      <c r="F56" s="54" t="e">
        <f t="shared" si="1"/>
        <v>#REF!</v>
      </c>
      <c r="G56" s="90" t="e">
        <f t="shared" si="4"/>
        <v>#REF!</v>
      </c>
      <c r="H56" s="65" t="e">
        <f t="shared" si="2"/>
        <v>#REF!</v>
      </c>
      <c r="I56" s="65">
        <f t="shared" si="2"/>
        <v>2500000</v>
      </c>
      <c r="J56" s="65" t="e">
        <f t="shared" si="2"/>
        <v>#REF!</v>
      </c>
      <c r="K56" s="61" t="e">
        <f t="shared" si="5"/>
        <v>#REF!</v>
      </c>
      <c r="L56" s="59"/>
      <c r="M56" s="76"/>
      <c r="N56" s="85"/>
      <c r="O56" s="47"/>
      <c r="P56" s="11"/>
      <c r="Q56" s="11"/>
    </row>
    <row r="57" spans="1:17" s="1" customFormat="1" ht="30" customHeight="1">
      <c r="A57" s="14"/>
      <c r="B57" s="50" t="s">
        <v>83</v>
      </c>
      <c r="C57" s="41"/>
      <c r="D57" s="52"/>
      <c r="E57" s="52"/>
      <c r="F57" s="54">
        <f t="shared" si="1"/>
        <v>0</v>
      </c>
      <c r="G57" s="90"/>
      <c r="H57" s="65">
        <f t="shared" si="2"/>
        <v>0</v>
      </c>
      <c r="I57" s="65">
        <f t="shared" si="2"/>
        <v>0</v>
      </c>
      <c r="J57" s="65">
        <f t="shared" si="2"/>
        <v>0</v>
      </c>
      <c r="K57" s="61"/>
      <c r="L57" s="59"/>
      <c r="M57" s="76"/>
      <c r="N57" s="85"/>
      <c r="O57" s="47"/>
      <c r="P57" s="11"/>
      <c r="Q57" s="11"/>
    </row>
    <row r="58" spans="1:17" s="1" customFormat="1" ht="30" customHeight="1">
      <c r="A58" s="14"/>
      <c r="B58" s="34" t="s">
        <v>46</v>
      </c>
      <c r="C58" s="41">
        <v>5000000</v>
      </c>
      <c r="D58" s="44" t="e">
        <f>#REF!</f>
        <v>#REF!</v>
      </c>
      <c r="E58" s="44">
        <v>350000</v>
      </c>
      <c r="F58" s="54" t="e">
        <f t="shared" si="1"/>
        <v>#REF!</v>
      </c>
      <c r="G58" s="90" t="e">
        <f t="shared" si="4"/>
        <v>#REF!</v>
      </c>
      <c r="H58" s="65" t="e">
        <f t="shared" si="2"/>
        <v>#REF!</v>
      </c>
      <c r="I58" s="65">
        <f t="shared" si="2"/>
        <v>350000</v>
      </c>
      <c r="J58" s="65" t="e">
        <f t="shared" si="2"/>
        <v>#REF!</v>
      </c>
      <c r="K58" s="61" t="e">
        <f t="shared" si="5"/>
        <v>#REF!</v>
      </c>
      <c r="L58" s="59"/>
      <c r="M58" s="76"/>
      <c r="N58" s="85"/>
      <c r="O58" s="47"/>
      <c r="P58" s="11"/>
      <c r="Q58" s="11"/>
    </row>
    <row r="59" spans="1:17" s="1" customFormat="1" ht="30" customHeight="1">
      <c r="A59" s="14"/>
      <c r="B59" s="34" t="s">
        <v>84</v>
      </c>
      <c r="C59" s="41"/>
      <c r="D59" s="52"/>
      <c r="E59" s="52"/>
      <c r="F59" s="54">
        <f t="shared" si="1"/>
        <v>0</v>
      </c>
      <c r="G59" s="90"/>
      <c r="H59" s="65">
        <f t="shared" si="2"/>
        <v>0</v>
      </c>
      <c r="I59" s="65">
        <f t="shared" si="2"/>
        <v>0</v>
      </c>
      <c r="J59" s="65">
        <f t="shared" si="2"/>
        <v>0</v>
      </c>
      <c r="K59" s="66"/>
      <c r="L59" s="59"/>
      <c r="M59" s="76"/>
      <c r="N59" s="85"/>
      <c r="O59" s="47"/>
      <c r="P59" s="11"/>
      <c r="Q59" s="11"/>
    </row>
    <row r="60" spans="1:17" s="1" customFormat="1" ht="30" customHeight="1">
      <c r="A60" s="70">
        <v>2</v>
      </c>
      <c r="B60" s="39" t="s">
        <v>47</v>
      </c>
      <c r="C60" s="42">
        <f>C62</f>
        <v>1000000</v>
      </c>
      <c r="D60" s="43" t="e">
        <f t="shared" ref="D60:E60" si="8">D62</f>
        <v>#REF!</v>
      </c>
      <c r="E60" s="43">
        <f t="shared" si="8"/>
        <v>0</v>
      </c>
      <c r="F60" s="54" t="e">
        <f t="shared" si="1"/>
        <v>#REF!</v>
      </c>
      <c r="G60" s="90" t="e">
        <f t="shared" si="4"/>
        <v>#REF!</v>
      </c>
      <c r="H60" s="65" t="e">
        <f t="shared" si="2"/>
        <v>#REF!</v>
      </c>
      <c r="I60" s="65">
        <f t="shared" si="2"/>
        <v>0</v>
      </c>
      <c r="J60" s="65" t="e">
        <f t="shared" si="2"/>
        <v>#REF!</v>
      </c>
      <c r="K60" s="66" t="e">
        <f t="shared" si="5"/>
        <v>#REF!</v>
      </c>
      <c r="L60" s="66" t="e">
        <f>K60</f>
        <v>#REF!</v>
      </c>
      <c r="M60" s="82"/>
      <c r="N60" s="85"/>
      <c r="O60" s="47"/>
      <c r="P60" s="11"/>
      <c r="Q60" s="11"/>
    </row>
    <row r="61" spans="1:17" s="1" customFormat="1" ht="30" customHeight="1">
      <c r="A61" s="14"/>
      <c r="B61" s="34" t="s">
        <v>85</v>
      </c>
      <c r="C61" s="43"/>
      <c r="D61" s="52"/>
      <c r="E61" s="52"/>
      <c r="F61" s="54">
        <f t="shared" si="1"/>
        <v>0</v>
      </c>
      <c r="G61" s="90"/>
      <c r="H61" s="65">
        <f t="shared" si="2"/>
        <v>0</v>
      </c>
      <c r="I61" s="65">
        <f t="shared" si="2"/>
        <v>0</v>
      </c>
      <c r="J61" s="65">
        <f t="shared" si="2"/>
        <v>0</v>
      </c>
      <c r="K61" s="66"/>
      <c r="L61" s="59"/>
      <c r="M61" s="76"/>
      <c r="N61" s="85"/>
      <c r="O61" s="47"/>
      <c r="P61" s="11"/>
      <c r="Q61" s="11"/>
    </row>
    <row r="62" spans="1:17" s="1" customFormat="1" ht="30" customHeight="1">
      <c r="A62" s="14"/>
      <c r="B62" s="38" t="s">
        <v>48</v>
      </c>
      <c r="C62" s="45">
        <f>SUM(C64+C66)</f>
        <v>1000000</v>
      </c>
      <c r="D62" s="45" t="e">
        <f t="shared" ref="D62:E62" si="9">SUM(D64+D66)</f>
        <v>#REF!</v>
      </c>
      <c r="E62" s="45">
        <f t="shared" si="9"/>
        <v>0</v>
      </c>
      <c r="F62" s="54" t="e">
        <f t="shared" si="1"/>
        <v>#REF!</v>
      </c>
      <c r="G62" s="90" t="e">
        <f t="shared" si="4"/>
        <v>#REF!</v>
      </c>
      <c r="H62" s="65" t="e">
        <f t="shared" si="2"/>
        <v>#REF!</v>
      </c>
      <c r="I62" s="65">
        <f t="shared" si="2"/>
        <v>0</v>
      </c>
      <c r="J62" s="65" t="e">
        <f t="shared" si="2"/>
        <v>#REF!</v>
      </c>
      <c r="K62" s="66" t="e">
        <f t="shared" si="5"/>
        <v>#REF!</v>
      </c>
      <c r="L62" s="69"/>
      <c r="M62" s="82"/>
      <c r="N62" s="85"/>
      <c r="O62" s="47"/>
      <c r="P62" s="11"/>
      <c r="Q62" s="11"/>
    </row>
    <row r="63" spans="1:17" s="100" customFormat="1" ht="30" customHeight="1">
      <c r="A63" s="14"/>
      <c r="B63" s="34" t="s">
        <v>86</v>
      </c>
      <c r="C63" s="105"/>
      <c r="D63" s="52"/>
      <c r="E63" s="52"/>
      <c r="F63" s="96">
        <f t="shared" si="1"/>
        <v>0</v>
      </c>
      <c r="G63" s="97"/>
      <c r="H63" s="60">
        <f t="shared" si="2"/>
        <v>0</v>
      </c>
      <c r="I63" s="60">
        <f t="shared" si="2"/>
        <v>0</v>
      </c>
      <c r="J63" s="60">
        <f t="shared" si="2"/>
        <v>0</v>
      </c>
      <c r="K63" s="61"/>
      <c r="L63" s="59"/>
      <c r="M63" s="76"/>
      <c r="N63" s="85"/>
      <c r="O63" s="98"/>
      <c r="P63" s="99"/>
      <c r="Q63" s="99"/>
    </row>
    <row r="64" spans="1:17" s="100" customFormat="1" ht="30" customHeight="1">
      <c r="A64" s="14"/>
      <c r="B64" s="29" t="s">
        <v>49</v>
      </c>
      <c r="C64" s="40">
        <v>500000</v>
      </c>
      <c r="D64" s="55" t="e">
        <f>#REF!</f>
        <v>#REF!</v>
      </c>
      <c r="E64" s="55">
        <v>0</v>
      </c>
      <c r="F64" s="96" t="e">
        <f t="shared" si="1"/>
        <v>#REF!</v>
      </c>
      <c r="G64" s="97" t="e">
        <f t="shared" si="4"/>
        <v>#REF!</v>
      </c>
      <c r="H64" s="60" t="e">
        <f t="shared" si="2"/>
        <v>#REF!</v>
      </c>
      <c r="I64" s="60">
        <f t="shared" si="2"/>
        <v>0</v>
      </c>
      <c r="J64" s="60" t="e">
        <f t="shared" si="2"/>
        <v>#REF!</v>
      </c>
      <c r="K64" s="61" t="e">
        <f t="shared" si="5"/>
        <v>#REF!</v>
      </c>
      <c r="L64" s="59"/>
      <c r="M64" s="76"/>
      <c r="N64" s="85"/>
      <c r="O64" s="98"/>
      <c r="P64" s="99"/>
      <c r="Q64" s="99"/>
    </row>
    <row r="65" spans="1:17" s="100" customFormat="1" ht="30" customHeight="1">
      <c r="A65" s="14"/>
      <c r="B65" s="34" t="s">
        <v>87</v>
      </c>
      <c r="C65" s="40"/>
      <c r="D65" s="52"/>
      <c r="E65" s="52"/>
      <c r="F65" s="96">
        <f t="shared" si="1"/>
        <v>0</v>
      </c>
      <c r="G65" s="97"/>
      <c r="H65" s="60">
        <f t="shared" si="2"/>
        <v>0</v>
      </c>
      <c r="I65" s="60">
        <f t="shared" si="2"/>
        <v>0</v>
      </c>
      <c r="J65" s="60">
        <f t="shared" si="2"/>
        <v>0</v>
      </c>
      <c r="K65" s="61"/>
      <c r="L65" s="59"/>
      <c r="M65" s="76"/>
      <c r="N65" s="85"/>
      <c r="O65" s="98"/>
      <c r="P65" s="99"/>
      <c r="Q65" s="99"/>
    </row>
    <row r="66" spans="1:17" s="100" customFormat="1" ht="30" customHeight="1">
      <c r="A66" s="14"/>
      <c r="B66" s="29" t="s">
        <v>50</v>
      </c>
      <c r="C66" s="40">
        <v>500000</v>
      </c>
      <c r="D66" s="55" t="e">
        <f>#REF!</f>
        <v>#REF!</v>
      </c>
      <c r="E66" s="55">
        <v>0</v>
      </c>
      <c r="F66" s="96" t="e">
        <f t="shared" si="1"/>
        <v>#REF!</v>
      </c>
      <c r="G66" s="97" t="e">
        <f t="shared" si="4"/>
        <v>#REF!</v>
      </c>
      <c r="H66" s="60" t="e">
        <f t="shared" si="2"/>
        <v>#REF!</v>
      </c>
      <c r="I66" s="60">
        <f t="shared" si="2"/>
        <v>0</v>
      </c>
      <c r="J66" s="60" t="e">
        <f t="shared" si="2"/>
        <v>#REF!</v>
      </c>
      <c r="K66" s="61" t="e">
        <f t="shared" si="5"/>
        <v>#REF!</v>
      </c>
      <c r="L66" s="59"/>
      <c r="M66" s="76"/>
      <c r="N66" s="85"/>
      <c r="O66" s="98"/>
      <c r="P66" s="99"/>
      <c r="Q66" s="99"/>
    </row>
    <row r="67" spans="1:17" s="1" customFormat="1" ht="30" customHeight="1">
      <c r="A67" s="14"/>
      <c r="B67" s="102" t="s">
        <v>88</v>
      </c>
      <c r="C67" s="40"/>
      <c r="D67" s="52"/>
      <c r="E67" s="52"/>
      <c r="F67" s="54">
        <f t="shared" si="1"/>
        <v>0</v>
      </c>
      <c r="G67" s="90"/>
      <c r="H67" s="65">
        <f t="shared" si="2"/>
        <v>0</v>
      </c>
      <c r="I67" s="65">
        <f t="shared" si="2"/>
        <v>0</v>
      </c>
      <c r="J67" s="65">
        <f t="shared" si="2"/>
        <v>0</v>
      </c>
      <c r="K67" s="66"/>
      <c r="L67" s="59"/>
      <c r="M67" s="76"/>
      <c r="N67" s="85"/>
      <c r="O67" s="47"/>
      <c r="P67" s="11"/>
      <c r="Q67" s="11"/>
    </row>
    <row r="68" spans="1:17" s="1" customFormat="1" ht="30" customHeight="1">
      <c r="A68" s="70">
        <v>3</v>
      </c>
      <c r="B68" s="38" t="s">
        <v>51</v>
      </c>
      <c r="C68" s="42">
        <f>C70+C74</f>
        <v>17700000</v>
      </c>
      <c r="D68" s="45" t="e">
        <f t="shared" ref="D68:E68" si="10">D70+D74</f>
        <v>#REF!</v>
      </c>
      <c r="E68" s="45">
        <f t="shared" si="10"/>
        <v>1800000</v>
      </c>
      <c r="F68" s="54" t="e">
        <f t="shared" si="1"/>
        <v>#REF!</v>
      </c>
      <c r="G68" s="90" t="e">
        <f t="shared" si="4"/>
        <v>#REF!</v>
      </c>
      <c r="H68" s="65" t="e">
        <f t="shared" si="2"/>
        <v>#REF!</v>
      </c>
      <c r="I68" s="65">
        <f t="shared" si="2"/>
        <v>1800000</v>
      </c>
      <c r="J68" s="65" t="e">
        <f t="shared" si="2"/>
        <v>#REF!</v>
      </c>
      <c r="K68" s="66" t="e">
        <f t="shared" si="5"/>
        <v>#REF!</v>
      </c>
      <c r="L68" s="66" t="e">
        <f>K68</f>
        <v>#REF!</v>
      </c>
      <c r="M68" s="82"/>
      <c r="N68" s="85"/>
      <c r="O68" s="47"/>
      <c r="P68" s="11"/>
      <c r="Q68" s="11"/>
    </row>
    <row r="69" spans="1:17" s="1" customFormat="1" ht="30" customHeight="1">
      <c r="A69" s="14"/>
      <c r="B69" s="34" t="s">
        <v>89</v>
      </c>
      <c r="C69" s="45"/>
      <c r="D69" s="52"/>
      <c r="E69" s="52"/>
      <c r="F69" s="54">
        <f t="shared" si="1"/>
        <v>0</v>
      </c>
      <c r="G69" s="90"/>
      <c r="H69" s="65">
        <f t="shared" si="2"/>
        <v>0</v>
      </c>
      <c r="I69" s="65">
        <f t="shared" si="2"/>
        <v>0</v>
      </c>
      <c r="J69" s="65">
        <f t="shared" si="2"/>
        <v>0</v>
      </c>
      <c r="K69" s="66"/>
      <c r="L69" s="59"/>
      <c r="M69" s="76"/>
      <c r="N69" s="85"/>
      <c r="O69" s="47"/>
      <c r="P69" s="11"/>
      <c r="Q69" s="11"/>
    </row>
    <row r="70" spans="1:17" s="1" customFormat="1" ht="30" customHeight="1">
      <c r="A70" s="14"/>
      <c r="B70" s="30" t="s">
        <v>52</v>
      </c>
      <c r="C70" s="43">
        <f>C72</f>
        <v>7700000</v>
      </c>
      <c r="D70" s="43" t="e">
        <f t="shared" ref="D70:E70" si="11">D72</f>
        <v>#REF!</v>
      </c>
      <c r="E70" s="43">
        <f t="shared" si="11"/>
        <v>0</v>
      </c>
      <c r="F70" s="54" t="e">
        <f t="shared" si="1"/>
        <v>#REF!</v>
      </c>
      <c r="G70" s="90" t="e">
        <f t="shared" si="4"/>
        <v>#REF!</v>
      </c>
      <c r="H70" s="65" t="e">
        <f t="shared" si="2"/>
        <v>#REF!</v>
      </c>
      <c r="I70" s="65">
        <f t="shared" si="2"/>
        <v>0</v>
      </c>
      <c r="J70" s="65" t="e">
        <f t="shared" si="2"/>
        <v>#REF!</v>
      </c>
      <c r="K70" s="66" t="e">
        <f t="shared" si="5"/>
        <v>#REF!</v>
      </c>
      <c r="L70" s="69"/>
      <c r="M70" s="82"/>
      <c r="N70" s="85"/>
      <c r="O70" s="47"/>
      <c r="P70" s="11"/>
      <c r="Q70" s="11"/>
    </row>
    <row r="71" spans="1:17" s="100" customFormat="1" ht="30" customHeight="1">
      <c r="A71" s="14"/>
      <c r="B71" s="34" t="s">
        <v>90</v>
      </c>
      <c r="C71" s="106"/>
      <c r="D71" s="52"/>
      <c r="E71" s="52"/>
      <c r="F71" s="96">
        <f t="shared" si="1"/>
        <v>0</v>
      </c>
      <c r="G71" s="97"/>
      <c r="H71" s="60">
        <f t="shared" si="2"/>
        <v>0</v>
      </c>
      <c r="I71" s="60">
        <f t="shared" si="2"/>
        <v>0</v>
      </c>
      <c r="J71" s="60">
        <f t="shared" si="2"/>
        <v>0</v>
      </c>
      <c r="K71" s="61"/>
      <c r="L71" s="59"/>
      <c r="M71" s="76"/>
      <c r="N71" s="85"/>
      <c r="O71" s="98"/>
      <c r="P71" s="99"/>
      <c r="Q71" s="99"/>
    </row>
    <row r="72" spans="1:17" s="100" customFormat="1" ht="30" customHeight="1">
      <c r="A72" s="14"/>
      <c r="B72" s="29" t="s">
        <v>53</v>
      </c>
      <c r="C72" s="40">
        <v>7700000</v>
      </c>
      <c r="D72" s="62" t="e">
        <f>#REF!</f>
        <v>#REF!</v>
      </c>
      <c r="E72" s="55">
        <v>0</v>
      </c>
      <c r="F72" s="96" t="e">
        <f t="shared" si="1"/>
        <v>#REF!</v>
      </c>
      <c r="G72" s="97" t="e">
        <f t="shared" si="4"/>
        <v>#REF!</v>
      </c>
      <c r="H72" s="60" t="e">
        <f t="shared" si="2"/>
        <v>#REF!</v>
      </c>
      <c r="I72" s="60">
        <f t="shared" si="2"/>
        <v>0</v>
      </c>
      <c r="J72" s="60" t="e">
        <f t="shared" si="2"/>
        <v>#REF!</v>
      </c>
      <c r="K72" s="61" t="e">
        <f t="shared" si="5"/>
        <v>#REF!</v>
      </c>
      <c r="L72" s="59"/>
      <c r="M72" s="76"/>
      <c r="N72" s="85"/>
      <c r="O72" s="98"/>
      <c r="P72" s="99"/>
      <c r="Q72" s="99"/>
    </row>
    <row r="73" spans="1:17" s="100" customFormat="1" ht="30" customHeight="1">
      <c r="A73" s="14"/>
      <c r="B73" s="34" t="s">
        <v>91</v>
      </c>
      <c r="C73" s="40"/>
      <c r="D73" s="52"/>
      <c r="E73" s="52"/>
      <c r="F73" s="96">
        <f t="shared" si="1"/>
        <v>0</v>
      </c>
      <c r="G73" s="97"/>
      <c r="H73" s="60">
        <f t="shared" si="2"/>
        <v>0</v>
      </c>
      <c r="I73" s="60">
        <f t="shared" si="2"/>
        <v>0</v>
      </c>
      <c r="J73" s="60">
        <f t="shared" si="2"/>
        <v>0</v>
      </c>
      <c r="K73" s="61"/>
      <c r="L73" s="59"/>
      <c r="M73" s="76"/>
      <c r="N73" s="85"/>
      <c r="O73" s="98"/>
      <c r="P73" s="99"/>
      <c r="Q73" s="99"/>
    </row>
    <row r="74" spans="1:17" s="1" customFormat="1" ht="30" customHeight="1">
      <c r="A74" s="14"/>
      <c r="B74" s="39" t="s">
        <v>54</v>
      </c>
      <c r="C74" s="43">
        <f>C76</f>
        <v>10000000</v>
      </c>
      <c r="D74" s="43" t="e">
        <f t="shared" ref="D74:E74" si="12">D76</f>
        <v>#REF!</v>
      </c>
      <c r="E74" s="43">
        <f t="shared" si="12"/>
        <v>1800000</v>
      </c>
      <c r="F74" s="54" t="e">
        <f t="shared" si="1"/>
        <v>#REF!</v>
      </c>
      <c r="G74" s="90" t="e">
        <f t="shared" si="4"/>
        <v>#REF!</v>
      </c>
      <c r="H74" s="65" t="e">
        <f t="shared" si="2"/>
        <v>#REF!</v>
      </c>
      <c r="I74" s="65">
        <f t="shared" si="2"/>
        <v>1800000</v>
      </c>
      <c r="J74" s="65" t="e">
        <f t="shared" si="2"/>
        <v>#REF!</v>
      </c>
      <c r="K74" s="66" t="e">
        <f t="shared" si="5"/>
        <v>#REF!</v>
      </c>
      <c r="L74" s="69"/>
      <c r="M74" s="82"/>
      <c r="N74" s="85"/>
      <c r="O74" s="47"/>
      <c r="P74" s="11"/>
      <c r="Q74" s="11"/>
    </row>
    <row r="75" spans="1:17" s="100" customFormat="1" ht="30" customHeight="1">
      <c r="A75" s="14"/>
      <c r="B75" s="34" t="s">
        <v>92</v>
      </c>
      <c r="C75" s="106"/>
      <c r="D75" s="52"/>
      <c r="E75" s="52"/>
      <c r="F75" s="96">
        <f t="shared" si="1"/>
        <v>0</v>
      </c>
      <c r="G75" s="97"/>
      <c r="H75" s="60">
        <f t="shared" si="2"/>
        <v>0</v>
      </c>
      <c r="I75" s="60">
        <f t="shared" si="2"/>
        <v>0</v>
      </c>
      <c r="J75" s="60">
        <f t="shared" si="2"/>
        <v>0</v>
      </c>
      <c r="K75" s="61"/>
      <c r="L75" s="59"/>
      <c r="M75" s="76"/>
      <c r="N75" s="85"/>
      <c r="O75" s="98"/>
      <c r="P75" s="99"/>
      <c r="Q75" s="99"/>
    </row>
    <row r="76" spans="1:17" s="100" customFormat="1" ht="30" customHeight="1">
      <c r="A76" s="14"/>
      <c r="B76" s="29" t="s">
        <v>55</v>
      </c>
      <c r="C76" s="40">
        <v>10000000</v>
      </c>
      <c r="D76" s="62" t="e">
        <f>#REF!</f>
        <v>#REF!</v>
      </c>
      <c r="E76" s="104">
        <v>1800000</v>
      </c>
      <c r="F76" s="96" t="e">
        <f t="shared" si="1"/>
        <v>#REF!</v>
      </c>
      <c r="G76" s="97" t="e">
        <f t="shared" si="4"/>
        <v>#REF!</v>
      </c>
      <c r="H76" s="60" t="e">
        <f t="shared" si="2"/>
        <v>#REF!</v>
      </c>
      <c r="I76" s="60">
        <f t="shared" si="2"/>
        <v>1800000</v>
      </c>
      <c r="J76" s="60" t="e">
        <f t="shared" si="2"/>
        <v>#REF!</v>
      </c>
      <c r="K76" s="61" t="e">
        <f t="shared" si="5"/>
        <v>#REF!</v>
      </c>
      <c r="L76" s="59"/>
      <c r="M76" s="76"/>
      <c r="N76" s="85"/>
      <c r="O76" s="98"/>
      <c r="P76" s="99"/>
      <c r="Q76" s="99"/>
    </row>
    <row r="77" spans="1:17" s="1" customFormat="1" ht="30" customHeight="1">
      <c r="A77" s="14"/>
      <c r="B77" s="102" t="s">
        <v>93</v>
      </c>
      <c r="C77" s="40"/>
      <c r="D77" s="52"/>
      <c r="E77" s="52"/>
      <c r="F77" s="54">
        <f t="shared" ref="F77:F104" si="13">D77+E77</f>
        <v>0</v>
      </c>
      <c r="G77" s="90"/>
      <c r="H77" s="65">
        <f t="shared" ref="H77:J104" si="14">D77</f>
        <v>0</v>
      </c>
      <c r="I77" s="65">
        <f t="shared" si="14"/>
        <v>0</v>
      </c>
      <c r="J77" s="65">
        <f t="shared" si="14"/>
        <v>0</v>
      </c>
      <c r="K77" s="66"/>
      <c r="L77" s="59"/>
      <c r="M77" s="76"/>
      <c r="N77" s="85"/>
      <c r="O77" s="47"/>
      <c r="P77" s="11"/>
      <c r="Q77" s="11"/>
    </row>
    <row r="78" spans="1:17" s="1" customFormat="1" ht="30" customHeight="1">
      <c r="A78" s="70">
        <v>4</v>
      </c>
      <c r="B78" s="38" t="s">
        <v>56</v>
      </c>
      <c r="C78" s="42">
        <f>C80</f>
        <v>30000000</v>
      </c>
      <c r="D78" s="45" t="e">
        <f t="shared" ref="D78:E78" si="15">D80</f>
        <v>#REF!</v>
      </c>
      <c r="E78" s="45">
        <f t="shared" si="15"/>
        <v>4080000</v>
      </c>
      <c r="F78" s="54" t="e">
        <f t="shared" si="13"/>
        <v>#REF!</v>
      </c>
      <c r="G78" s="90" t="e">
        <f t="shared" ref="G78:G104" si="16">F78/C78*100</f>
        <v>#REF!</v>
      </c>
      <c r="H78" s="65" t="e">
        <f t="shared" si="14"/>
        <v>#REF!</v>
      </c>
      <c r="I78" s="65">
        <f t="shared" si="14"/>
        <v>4080000</v>
      </c>
      <c r="J78" s="65" t="e">
        <f t="shared" si="14"/>
        <v>#REF!</v>
      </c>
      <c r="K78" s="66" t="e">
        <f t="shared" si="5"/>
        <v>#REF!</v>
      </c>
      <c r="L78" s="66" t="e">
        <f>K78</f>
        <v>#REF!</v>
      </c>
      <c r="M78" s="82"/>
      <c r="N78" s="85"/>
      <c r="O78" s="47"/>
      <c r="P78" s="11"/>
      <c r="Q78" s="11"/>
    </row>
    <row r="79" spans="1:17" s="1" customFormat="1" ht="30" customHeight="1">
      <c r="A79" s="14"/>
      <c r="B79" s="34" t="s">
        <v>94</v>
      </c>
      <c r="C79" s="45"/>
      <c r="D79" s="52"/>
      <c r="E79" s="52"/>
      <c r="F79" s="54">
        <f t="shared" si="13"/>
        <v>0</v>
      </c>
      <c r="G79" s="90"/>
      <c r="H79" s="65">
        <f t="shared" si="14"/>
        <v>0</v>
      </c>
      <c r="I79" s="65">
        <f t="shared" si="14"/>
        <v>0</v>
      </c>
      <c r="J79" s="65">
        <f t="shared" si="14"/>
        <v>0</v>
      </c>
      <c r="K79" s="66"/>
      <c r="L79" s="59"/>
      <c r="M79" s="76"/>
      <c r="N79" s="85"/>
      <c r="O79" s="47"/>
      <c r="P79" s="11"/>
      <c r="Q79" s="11"/>
    </row>
    <row r="80" spans="1:17" s="1" customFormat="1" ht="30" customHeight="1">
      <c r="A80" s="14"/>
      <c r="B80" s="39" t="s">
        <v>57</v>
      </c>
      <c r="C80" s="43">
        <f>SUM(C82)</f>
        <v>30000000</v>
      </c>
      <c r="D80" s="43" t="e">
        <f t="shared" ref="D80:E80" si="17">SUM(D82)</f>
        <v>#REF!</v>
      </c>
      <c r="E80" s="43">
        <f t="shared" si="17"/>
        <v>4080000</v>
      </c>
      <c r="F80" s="54" t="e">
        <f t="shared" si="13"/>
        <v>#REF!</v>
      </c>
      <c r="G80" s="90" t="e">
        <f t="shared" si="16"/>
        <v>#REF!</v>
      </c>
      <c r="H80" s="65" t="e">
        <f t="shared" si="14"/>
        <v>#REF!</v>
      </c>
      <c r="I80" s="65">
        <f t="shared" si="14"/>
        <v>4080000</v>
      </c>
      <c r="J80" s="65" t="e">
        <f t="shared" si="14"/>
        <v>#REF!</v>
      </c>
      <c r="K80" s="66" t="e">
        <f t="shared" ref="K80:K104" si="18">J80/C80*100</f>
        <v>#REF!</v>
      </c>
      <c r="L80" s="69"/>
      <c r="M80" s="82"/>
      <c r="N80" s="85"/>
      <c r="O80" s="47"/>
      <c r="P80" s="11"/>
      <c r="Q80" s="11"/>
    </row>
    <row r="81" spans="1:17" s="100" customFormat="1" ht="30" customHeight="1">
      <c r="A81" s="14"/>
      <c r="B81" s="34" t="s">
        <v>90</v>
      </c>
      <c r="C81" s="106"/>
      <c r="D81" s="52"/>
      <c r="E81" s="52"/>
      <c r="F81" s="96">
        <f t="shared" si="13"/>
        <v>0</v>
      </c>
      <c r="G81" s="97"/>
      <c r="H81" s="60">
        <f t="shared" si="14"/>
        <v>0</v>
      </c>
      <c r="I81" s="60">
        <f t="shared" si="14"/>
        <v>0</v>
      </c>
      <c r="J81" s="60">
        <f t="shared" si="14"/>
        <v>0</v>
      </c>
      <c r="K81" s="61"/>
      <c r="L81" s="59"/>
      <c r="M81" s="76"/>
      <c r="N81" s="85"/>
      <c r="O81" s="98"/>
      <c r="P81" s="99"/>
      <c r="Q81" s="99"/>
    </row>
    <row r="82" spans="1:17" s="100" customFormat="1" ht="30" customHeight="1">
      <c r="A82" s="14"/>
      <c r="B82" s="29" t="s">
        <v>58</v>
      </c>
      <c r="C82" s="40">
        <v>30000000</v>
      </c>
      <c r="D82" s="55" t="e">
        <f>#REF!</f>
        <v>#REF!</v>
      </c>
      <c r="E82" s="55">
        <v>4080000</v>
      </c>
      <c r="F82" s="96" t="e">
        <f t="shared" si="13"/>
        <v>#REF!</v>
      </c>
      <c r="G82" s="97" t="e">
        <f t="shared" si="16"/>
        <v>#REF!</v>
      </c>
      <c r="H82" s="60" t="e">
        <f t="shared" si="14"/>
        <v>#REF!</v>
      </c>
      <c r="I82" s="60">
        <f t="shared" si="14"/>
        <v>4080000</v>
      </c>
      <c r="J82" s="60" t="e">
        <f t="shared" si="14"/>
        <v>#REF!</v>
      </c>
      <c r="K82" s="61" t="e">
        <f t="shared" si="18"/>
        <v>#REF!</v>
      </c>
      <c r="L82" s="59"/>
      <c r="M82" s="76"/>
      <c r="N82" s="85"/>
      <c r="O82" s="98"/>
      <c r="P82" s="99"/>
      <c r="Q82" s="99"/>
    </row>
    <row r="83" spans="1:17" s="1" customFormat="1" ht="30" customHeight="1">
      <c r="A83" s="14"/>
      <c r="B83" s="102" t="s">
        <v>95</v>
      </c>
      <c r="C83" s="40"/>
      <c r="D83" s="52"/>
      <c r="E83" s="52"/>
      <c r="F83" s="54">
        <f t="shared" si="13"/>
        <v>0</v>
      </c>
      <c r="G83" s="90"/>
      <c r="H83" s="65">
        <f t="shared" si="14"/>
        <v>0</v>
      </c>
      <c r="I83" s="65">
        <f t="shared" si="14"/>
        <v>0</v>
      </c>
      <c r="J83" s="65">
        <f t="shared" si="14"/>
        <v>0</v>
      </c>
      <c r="K83" s="66"/>
      <c r="L83" s="59"/>
      <c r="M83" s="76"/>
      <c r="N83" s="85"/>
      <c r="O83" s="47"/>
      <c r="P83" s="11"/>
      <c r="Q83" s="11"/>
    </row>
    <row r="84" spans="1:17" s="1" customFormat="1" ht="30" customHeight="1">
      <c r="A84" s="70">
        <v>5</v>
      </c>
      <c r="B84" s="38" t="s">
        <v>59</v>
      </c>
      <c r="C84" s="42">
        <f>SUM(C86)</f>
        <v>43810000</v>
      </c>
      <c r="D84" s="45">
        <f t="shared" ref="D84:E84" si="19">SUM(D86)</f>
        <v>0</v>
      </c>
      <c r="E84" s="45">
        <f t="shared" si="19"/>
        <v>0</v>
      </c>
      <c r="F84" s="54">
        <f t="shared" si="13"/>
        <v>0</v>
      </c>
      <c r="G84" s="90">
        <f t="shared" si="16"/>
        <v>0</v>
      </c>
      <c r="H84" s="65">
        <f t="shared" si="14"/>
        <v>0</v>
      </c>
      <c r="I84" s="65">
        <f t="shared" si="14"/>
        <v>0</v>
      </c>
      <c r="J84" s="65">
        <f t="shared" si="14"/>
        <v>0</v>
      </c>
      <c r="K84" s="66">
        <f t="shared" si="18"/>
        <v>0</v>
      </c>
      <c r="L84" s="72">
        <f>K84</f>
        <v>0</v>
      </c>
      <c r="M84" s="82"/>
      <c r="N84" s="85"/>
      <c r="O84" s="47"/>
      <c r="P84" s="11"/>
      <c r="Q84" s="11"/>
    </row>
    <row r="85" spans="1:17" s="1" customFormat="1" ht="30" customHeight="1">
      <c r="A85" s="14"/>
      <c r="B85" s="34" t="s">
        <v>96</v>
      </c>
      <c r="C85" s="45"/>
      <c r="D85" s="52"/>
      <c r="E85" s="52"/>
      <c r="F85" s="54">
        <f t="shared" si="13"/>
        <v>0</v>
      </c>
      <c r="G85" s="90"/>
      <c r="H85" s="65">
        <f t="shared" si="14"/>
        <v>0</v>
      </c>
      <c r="I85" s="65">
        <f t="shared" si="14"/>
        <v>0</v>
      </c>
      <c r="J85" s="65">
        <f t="shared" si="14"/>
        <v>0</v>
      </c>
      <c r="K85" s="66"/>
      <c r="L85" s="59"/>
      <c r="M85" s="76"/>
      <c r="N85" s="85"/>
      <c r="O85" s="47"/>
      <c r="P85" s="11"/>
      <c r="Q85" s="11"/>
    </row>
    <row r="86" spans="1:17" s="1" customFormat="1" ht="30" customHeight="1">
      <c r="A86" s="14"/>
      <c r="B86" s="39" t="s">
        <v>60</v>
      </c>
      <c r="C86" s="43">
        <f>SUM(C88:C90)</f>
        <v>43810000</v>
      </c>
      <c r="D86" s="43">
        <f t="shared" ref="D86:E86" si="20">SUM(D88:D90)</f>
        <v>0</v>
      </c>
      <c r="E86" s="43">
        <f t="shared" si="20"/>
        <v>0</v>
      </c>
      <c r="F86" s="54">
        <f t="shared" si="13"/>
        <v>0</v>
      </c>
      <c r="G86" s="90">
        <f t="shared" si="16"/>
        <v>0</v>
      </c>
      <c r="H86" s="65">
        <f t="shared" si="14"/>
        <v>0</v>
      </c>
      <c r="I86" s="65">
        <f t="shared" si="14"/>
        <v>0</v>
      </c>
      <c r="J86" s="65">
        <f t="shared" si="14"/>
        <v>0</v>
      </c>
      <c r="K86" s="66">
        <f t="shared" si="18"/>
        <v>0</v>
      </c>
      <c r="L86" s="69"/>
      <c r="M86" s="82"/>
      <c r="N86" s="85"/>
      <c r="O86" s="47"/>
      <c r="P86" s="11"/>
      <c r="Q86" s="11"/>
    </row>
    <row r="87" spans="1:17" s="1" customFormat="1" ht="30" customHeight="1">
      <c r="A87" s="14"/>
      <c r="B87" s="34" t="s">
        <v>97</v>
      </c>
      <c r="C87" s="43"/>
      <c r="D87" s="52"/>
      <c r="E87" s="52"/>
      <c r="F87" s="54">
        <f t="shared" si="13"/>
        <v>0</v>
      </c>
      <c r="G87" s="90"/>
      <c r="H87" s="65">
        <f t="shared" si="14"/>
        <v>0</v>
      </c>
      <c r="I87" s="65">
        <f t="shared" si="14"/>
        <v>0</v>
      </c>
      <c r="J87" s="65">
        <f t="shared" si="14"/>
        <v>0</v>
      </c>
      <c r="K87" s="66"/>
      <c r="L87" s="59"/>
      <c r="M87" s="76"/>
      <c r="N87" s="85"/>
      <c r="O87" s="47"/>
      <c r="P87" s="11"/>
      <c r="Q87" s="11"/>
    </row>
    <row r="88" spans="1:17" s="100" customFormat="1" ht="30" customHeight="1">
      <c r="A88" s="14"/>
      <c r="B88" s="28" t="s">
        <v>61</v>
      </c>
      <c r="C88" s="40">
        <v>40210000</v>
      </c>
      <c r="D88" s="62">
        <v>0</v>
      </c>
      <c r="E88" s="55">
        <v>0</v>
      </c>
      <c r="F88" s="96">
        <f t="shared" si="13"/>
        <v>0</v>
      </c>
      <c r="G88" s="97">
        <f t="shared" si="16"/>
        <v>0</v>
      </c>
      <c r="H88" s="60">
        <f t="shared" si="14"/>
        <v>0</v>
      </c>
      <c r="I88" s="60">
        <f t="shared" si="14"/>
        <v>0</v>
      </c>
      <c r="J88" s="60">
        <f t="shared" si="14"/>
        <v>0</v>
      </c>
      <c r="K88" s="61">
        <f t="shared" si="18"/>
        <v>0</v>
      </c>
      <c r="L88" s="59"/>
      <c r="M88" s="76"/>
      <c r="N88" s="85"/>
      <c r="O88" s="98"/>
      <c r="P88" s="99"/>
      <c r="Q88" s="99"/>
    </row>
    <row r="89" spans="1:17" s="100" customFormat="1" ht="30" customHeight="1">
      <c r="A89" s="14"/>
      <c r="B89" s="34" t="s">
        <v>98</v>
      </c>
      <c r="C89" s="40"/>
      <c r="D89" s="52"/>
      <c r="E89" s="52"/>
      <c r="F89" s="96">
        <f t="shared" si="13"/>
        <v>0</v>
      </c>
      <c r="G89" s="97"/>
      <c r="H89" s="60">
        <f t="shared" si="14"/>
        <v>0</v>
      </c>
      <c r="I89" s="60">
        <f t="shared" si="14"/>
        <v>0</v>
      </c>
      <c r="J89" s="60">
        <f t="shared" si="14"/>
        <v>0</v>
      </c>
      <c r="K89" s="61"/>
      <c r="L89" s="59"/>
      <c r="M89" s="76"/>
      <c r="N89" s="85"/>
      <c r="O89" s="98"/>
      <c r="P89" s="99"/>
      <c r="Q89" s="99"/>
    </row>
    <row r="90" spans="1:17" s="100" customFormat="1" ht="30" customHeight="1">
      <c r="A90" s="14"/>
      <c r="B90" s="29" t="s">
        <v>62</v>
      </c>
      <c r="C90" s="40">
        <v>3600000</v>
      </c>
      <c r="D90" s="62">
        <v>0</v>
      </c>
      <c r="E90" s="55">
        <v>0</v>
      </c>
      <c r="F90" s="96">
        <f t="shared" si="13"/>
        <v>0</v>
      </c>
      <c r="G90" s="97">
        <f t="shared" si="16"/>
        <v>0</v>
      </c>
      <c r="H90" s="60">
        <f t="shared" si="14"/>
        <v>0</v>
      </c>
      <c r="I90" s="60">
        <f t="shared" si="14"/>
        <v>0</v>
      </c>
      <c r="J90" s="60">
        <f t="shared" si="14"/>
        <v>0</v>
      </c>
      <c r="K90" s="61">
        <f t="shared" si="18"/>
        <v>0</v>
      </c>
      <c r="L90" s="59"/>
      <c r="M90" s="76"/>
      <c r="N90" s="85"/>
      <c r="O90" s="98"/>
      <c r="P90" s="99"/>
      <c r="Q90" s="99"/>
    </row>
    <row r="91" spans="1:17" s="1" customFormat="1" ht="30" customHeight="1">
      <c r="A91" s="14"/>
      <c r="B91" s="102" t="s">
        <v>99</v>
      </c>
      <c r="C91" s="53"/>
      <c r="D91" s="52"/>
      <c r="E91" s="52"/>
      <c r="F91" s="54">
        <f t="shared" si="13"/>
        <v>0</v>
      </c>
      <c r="G91" s="90"/>
      <c r="H91" s="65">
        <f t="shared" si="14"/>
        <v>0</v>
      </c>
      <c r="I91" s="65">
        <f t="shared" si="14"/>
        <v>0</v>
      </c>
      <c r="J91" s="65">
        <f t="shared" si="14"/>
        <v>0</v>
      </c>
      <c r="K91" s="66"/>
      <c r="L91" s="59"/>
      <c r="M91" s="76"/>
      <c r="N91" s="85"/>
      <c r="O91" s="47"/>
      <c r="P91" s="11"/>
      <c r="Q91" s="11"/>
    </row>
    <row r="92" spans="1:17" s="1" customFormat="1" ht="30" customHeight="1">
      <c r="A92" s="70">
        <v>6</v>
      </c>
      <c r="B92" s="38" t="s">
        <v>63</v>
      </c>
      <c r="C92" s="42">
        <f>C94</f>
        <v>27790000</v>
      </c>
      <c r="D92" s="45" t="e">
        <f t="shared" ref="D92:E92" si="21">D94</f>
        <v>#REF!</v>
      </c>
      <c r="E92" s="45">
        <f t="shared" si="21"/>
        <v>2190000</v>
      </c>
      <c r="F92" s="54" t="e">
        <f t="shared" si="13"/>
        <v>#REF!</v>
      </c>
      <c r="G92" s="90" t="e">
        <f t="shared" si="16"/>
        <v>#REF!</v>
      </c>
      <c r="H92" s="65" t="e">
        <f t="shared" si="14"/>
        <v>#REF!</v>
      </c>
      <c r="I92" s="65">
        <f t="shared" si="14"/>
        <v>2190000</v>
      </c>
      <c r="J92" s="65" t="e">
        <f t="shared" si="14"/>
        <v>#REF!</v>
      </c>
      <c r="K92" s="66" t="e">
        <f t="shared" si="18"/>
        <v>#REF!</v>
      </c>
      <c r="L92" s="66" t="e">
        <f>K92</f>
        <v>#REF!</v>
      </c>
      <c r="M92" s="82"/>
      <c r="N92" s="85"/>
      <c r="O92" s="47"/>
      <c r="P92" s="11"/>
      <c r="Q92" s="11"/>
    </row>
    <row r="93" spans="1:17" s="1" customFormat="1" ht="30" customHeight="1">
      <c r="A93" s="14"/>
      <c r="B93" s="34" t="s">
        <v>100</v>
      </c>
      <c r="C93" s="45"/>
      <c r="D93" s="52"/>
      <c r="E93" s="52"/>
      <c r="F93" s="54">
        <f t="shared" si="13"/>
        <v>0</v>
      </c>
      <c r="G93" s="90"/>
      <c r="H93" s="65">
        <f t="shared" si="14"/>
        <v>0</v>
      </c>
      <c r="I93" s="65">
        <f t="shared" si="14"/>
        <v>0</v>
      </c>
      <c r="J93" s="65">
        <f t="shared" si="14"/>
        <v>0</v>
      </c>
      <c r="K93" s="66"/>
      <c r="L93" s="59"/>
      <c r="M93" s="76"/>
      <c r="N93" s="85"/>
      <c r="O93" s="47"/>
      <c r="P93" s="11"/>
      <c r="Q93" s="11"/>
    </row>
    <row r="94" spans="1:17" s="1" customFormat="1" ht="30" customHeight="1">
      <c r="A94" s="14"/>
      <c r="B94" s="39" t="s">
        <v>64</v>
      </c>
      <c r="C94" s="43">
        <f>SUM(C96:C102)</f>
        <v>27790000</v>
      </c>
      <c r="D94" s="43" t="e">
        <f t="shared" ref="D94:E94" si="22">SUM(D96:D102)</f>
        <v>#REF!</v>
      </c>
      <c r="E94" s="43">
        <f t="shared" si="22"/>
        <v>2190000</v>
      </c>
      <c r="F94" s="54" t="e">
        <f t="shared" si="13"/>
        <v>#REF!</v>
      </c>
      <c r="G94" s="90" t="e">
        <f t="shared" si="16"/>
        <v>#REF!</v>
      </c>
      <c r="H94" s="65" t="e">
        <f t="shared" si="14"/>
        <v>#REF!</v>
      </c>
      <c r="I94" s="65">
        <f t="shared" si="14"/>
        <v>2190000</v>
      </c>
      <c r="J94" s="65" t="e">
        <f t="shared" si="14"/>
        <v>#REF!</v>
      </c>
      <c r="K94" s="66" t="e">
        <f t="shared" si="18"/>
        <v>#REF!</v>
      </c>
      <c r="L94" s="69"/>
      <c r="M94" s="82"/>
      <c r="N94" s="85"/>
      <c r="O94" s="47"/>
      <c r="P94" s="11"/>
      <c r="Q94" s="11"/>
    </row>
    <row r="95" spans="1:17" s="100" customFormat="1" ht="30" customHeight="1">
      <c r="A95" s="14"/>
      <c r="B95" s="34" t="s">
        <v>101</v>
      </c>
      <c r="C95" s="106"/>
      <c r="D95" s="52"/>
      <c r="E95" s="52"/>
      <c r="F95" s="96">
        <f t="shared" si="13"/>
        <v>0</v>
      </c>
      <c r="G95" s="97"/>
      <c r="H95" s="60">
        <f t="shared" si="14"/>
        <v>0</v>
      </c>
      <c r="I95" s="60">
        <f t="shared" si="14"/>
        <v>0</v>
      </c>
      <c r="J95" s="60">
        <f t="shared" si="14"/>
        <v>0</v>
      </c>
      <c r="K95" s="61"/>
      <c r="L95" s="59"/>
      <c r="M95" s="76"/>
      <c r="N95" s="85"/>
      <c r="O95" s="98"/>
      <c r="P95" s="99"/>
      <c r="Q95" s="99"/>
    </row>
    <row r="96" spans="1:17" s="100" customFormat="1" ht="30" customHeight="1">
      <c r="A96" s="14"/>
      <c r="B96" s="29" t="s">
        <v>65</v>
      </c>
      <c r="C96" s="40">
        <v>2000000</v>
      </c>
      <c r="D96" s="62">
        <v>0</v>
      </c>
      <c r="E96" s="55">
        <v>0</v>
      </c>
      <c r="F96" s="96">
        <f t="shared" si="13"/>
        <v>0</v>
      </c>
      <c r="G96" s="97">
        <f t="shared" si="16"/>
        <v>0</v>
      </c>
      <c r="H96" s="60">
        <f t="shared" si="14"/>
        <v>0</v>
      </c>
      <c r="I96" s="60">
        <f t="shared" si="14"/>
        <v>0</v>
      </c>
      <c r="J96" s="60">
        <f t="shared" si="14"/>
        <v>0</v>
      </c>
      <c r="K96" s="61">
        <f t="shared" si="18"/>
        <v>0</v>
      </c>
      <c r="L96" s="59"/>
      <c r="M96" s="76"/>
      <c r="N96" s="85"/>
      <c r="O96" s="98"/>
      <c r="P96" s="99"/>
      <c r="Q96" s="99"/>
    </row>
    <row r="97" spans="1:19" s="100" customFormat="1" ht="30" customHeight="1">
      <c r="A97" s="14"/>
      <c r="B97" s="34" t="s">
        <v>102</v>
      </c>
      <c r="C97" s="40"/>
      <c r="D97" s="52"/>
      <c r="E97" s="52"/>
      <c r="F97" s="96">
        <f t="shared" si="13"/>
        <v>0</v>
      </c>
      <c r="G97" s="97"/>
      <c r="H97" s="60">
        <f t="shared" si="14"/>
        <v>0</v>
      </c>
      <c r="I97" s="60">
        <f t="shared" si="14"/>
        <v>0</v>
      </c>
      <c r="J97" s="60">
        <f t="shared" si="14"/>
        <v>0</v>
      </c>
      <c r="K97" s="61"/>
      <c r="L97" s="59"/>
      <c r="M97" s="76"/>
      <c r="N97" s="85"/>
      <c r="O97" s="98"/>
      <c r="P97" s="99"/>
      <c r="Q97" s="99"/>
    </row>
    <row r="98" spans="1:19" s="100" customFormat="1" ht="30" customHeight="1">
      <c r="A98" s="14"/>
      <c r="B98" s="29" t="s">
        <v>66</v>
      </c>
      <c r="C98" s="40">
        <v>2000000</v>
      </c>
      <c r="D98" s="62" t="e">
        <f>#REF!</f>
        <v>#REF!</v>
      </c>
      <c r="E98" s="55">
        <v>0</v>
      </c>
      <c r="F98" s="96" t="e">
        <f t="shared" si="13"/>
        <v>#REF!</v>
      </c>
      <c r="G98" s="97" t="e">
        <f t="shared" si="16"/>
        <v>#REF!</v>
      </c>
      <c r="H98" s="60" t="e">
        <f t="shared" si="14"/>
        <v>#REF!</v>
      </c>
      <c r="I98" s="60">
        <f t="shared" si="14"/>
        <v>0</v>
      </c>
      <c r="J98" s="60" t="e">
        <f t="shared" si="14"/>
        <v>#REF!</v>
      </c>
      <c r="K98" s="61" t="e">
        <f t="shared" si="18"/>
        <v>#REF!</v>
      </c>
      <c r="L98" s="59"/>
      <c r="M98" s="76"/>
      <c r="N98" s="85"/>
      <c r="O98" s="98"/>
      <c r="P98" s="99"/>
      <c r="Q98" s="99"/>
    </row>
    <row r="99" spans="1:19" s="100" customFormat="1" ht="30" customHeight="1">
      <c r="A99" s="14"/>
      <c r="B99" s="34" t="s">
        <v>103</v>
      </c>
      <c r="C99" s="40"/>
      <c r="D99" s="52"/>
      <c r="E99" s="52"/>
      <c r="F99" s="96">
        <f t="shared" si="13"/>
        <v>0</v>
      </c>
      <c r="G99" s="97"/>
      <c r="H99" s="60">
        <f t="shared" si="14"/>
        <v>0</v>
      </c>
      <c r="I99" s="60">
        <f t="shared" si="14"/>
        <v>0</v>
      </c>
      <c r="J99" s="60">
        <f t="shared" si="14"/>
        <v>0</v>
      </c>
      <c r="K99" s="61"/>
      <c r="L99" s="59"/>
      <c r="M99" s="76"/>
      <c r="N99" s="85"/>
      <c r="O99" s="98"/>
      <c r="P99" s="99"/>
      <c r="Q99" s="99"/>
    </row>
    <row r="100" spans="1:19" s="100" customFormat="1" ht="30" customHeight="1">
      <c r="A100" s="14"/>
      <c r="B100" s="33" t="s">
        <v>67</v>
      </c>
      <c r="C100" s="40">
        <v>19200000</v>
      </c>
      <c r="D100" s="62" t="e">
        <f>#REF!</f>
        <v>#REF!</v>
      </c>
      <c r="E100" s="55">
        <v>2190000</v>
      </c>
      <c r="F100" s="96" t="e">
        <f t="shared" si="13"/>
        <v>#REF!</v>
      </c>
      <c r="G100" s="97" t="e">
        <f t="shared" si="16"/>
        <v>#REF!</v>
      </c>
      <c r="H100" s="60" t="e">
        <f t="shared" si="14"/>
        <v>#REF!</v>
      </c>
      <c r="I100" s="60">
        <f t="shared" si="14"/>
        <v>2190000</v>
      </c>
      <c r="J100" s="60" t="e">
        <f t="shared" si="14"/>
        <v>#REF!</v>
      </c>
      <c r="K100" s="61" t="e">
        <f t="shared" si="18"/>
        <v>#REF!</v>
      </c>
      <c r="L100" s="59"/>
      <c r="M100" s="76"/>
      <c r="N100" s="85"/>
      <c r="O100" s="98"/>
      <c r="P100" s="99"/>
      <c r="Q100" s="99"/>
    </row>
    <row r="101" spans="1:19" s="100" customFormat="1" ht="30" customHeight="1">
      <c r="A101" s="14"/>
      <c r="B101" s="34" t="s">
        <v>104</v>
      </c>
      <c r="C101" s="40"/>
      <c r="D101" s="52"/>
      <c r="E101" s="52"/>
      <c r="F101" s="96">
        <f t="shared" si="13"/>
        <v>0</v>
      </c>
      <c r="G101" s="97"/>
      <c r="H101" s="60">
        <f t="shared" si="14"/>
        <v>0</v>
      </c>
      <c r="I101" s="60">
        <f t="shared" si="14"/>
        <v>0</v>
      </c>
      <c r="J101" s="60">
        <f t="shared" si="14"/>
        <v>0</v>
      </c>
      <c r="K101" s="61"/>
      <c r="L101" s="59"/>
      <c r="M101" s="76"/>
      <c r="N101" s="85"/>
      <c r="O101" s="98"/>
      <c r="P101" s="99"/>
      <c r="Q101" s="99"/>
    </row>
    <row r="102" spans="1:19" s="100" customFormat="1" ht="30" customHeight="1">
      <c r="A102" s="14"/>
      <c r="B102" s="29" t="s">
        <v>68</v>
      </c>
      <c r="C102" s="40">
        <v>4590000</v>
      </c>
      <c r="D102" s="62" t="e">
        <f>#REF!</f>
        <v>#REF!</v>
      </c>
      <c r="E102" s="55">
        <v>0</v>
      </c>
      <c r="F102" s="96" t="e">
        <f t="shared" si="13"/>
        <v>#REF!</v>
      </c>
      <c r="G102" s="97" t="e">
        <f t="shared" si="16"/>
        <v>#REF!</v>
      </c>
      <c r="H102" s="60" t="e">
        <f t="shared" si="14"/>
        <v>#REF!</v>
      </c>
      <c r="I102" s="60">
        <f t="shared" si="14"/>
        <v>0</v>
      </c>
      <c r="J102" s="60" t="e">
        <f t="shared" si="14"/>
        <v>#REF!</v>
      </c>
      <c r="K102" s="61" t="e">
        <f t="shared" si="18"/>
        <v>#REF!</v>
      </c>
      <c r="L102" s="59"/>
      <c r="M102" s="76"/>
      <c r="N102" s="85"/>
      <c r="O102" s="98"/>
      <c r="P102" s="99"/>
      <c r="Q102" s="99"/>
    </row>
    <row r="103" spans="1:19" s="1" customFormat="1" ht="30" customHeight="1">
      <c r="A103" s="14"/>
      <c r="B103" s="50"/>
      <c r="C103" s="52"/>
      <c r="D103" s="52"/>
      <c r="E103" s="60"/>
      <c r="F103" s="54">
        <f t="shared" si="13"/>
        <v>0</v>
      </c>
      <c r="G103" s="90"/>
      <c r="H103" s="65">
        <f t="shared" si="14"/>
        <v>0</v>
      </c>
      <c r="I103" s="65">
        <f t="shared" si="14"/>
        <v>0</v>
      </c>
      <c r="J103" s="65">
        <f t="shared" si="14"/>
        <v>0</v>
      </c>
      <c r="K103" s="66"/>
      <c r="L103" s="64"/>
      <c r="M103" s="81"/>
      <c r="N103" s="88"/>
      <c r="O103" s="47"/>
      <c r="P103" s="11"/>
      <c r="Q103" s="11"/>
    </row>
    <row r="104" spans="1:19" s="1" customFormat="1" ht="30" customHeight="1">
      <c r="A104" s="12"/>
      <c r="B104" s="13" t="s">
        <v>18</v>
      </c>
      <c r="C104" s="46">
        <f>SUM(C12+C60+C68+C78+C84+C92)</f>
        <v>2353226000</v>
      </c>
      <c r="D104" s="46" t="e">
        <f t="shared" ref="D104:E104" si="23">SUM(D12+D60+D68+D78+D84+D92)</f>
        <v>#REF!</v>
      </c>
      <c r="E104" s="46">
        <f t="shared" si="23"/>
        <v>107901745</v>
      </c>
      <c r="F104" s="54" t="e">
        <f t="shared" si="13"/>
        <v>#REF!</v>
      </c>
      <c r="G104" s="90" t="e">
        <f t="shared" si="16"/>
        <v>#REF!</v>
      </c>
      <c r="H104" s="65" t="e">
        <f t="shared" si="14"/>
        <v>#REF!</v>
      </c>
      <c r="I104" s="65">
        <f t="shared" si="14"/>
        <v>107901745</v>
      </c>
      <c r="J104" s="65" t="e">
        <f t="shared" si="14"/>
        <v>#REF!</v>
      </c>
      <c r="K104" s="90" t="e">
        <f t="shared" si="18"/>
        <v>#REF!</v>
      </c>
      <c r="L104" s="91" t="e">
        <f>K104</f>
        <v>#REF!</v>
      </c>
      <c r="M104" s="80"/>
      <c r="N104" s="88"/>
      <c r="O104" s="47"/>
      <c r="P104" s="11"/>
      <c r="Q104" s="11"/>
    </row>
    <row r="105" spans="1:19" ht="15.75">
      <c r="A105" s="17"/>
      <c r="B105" s="17"/>
      <c r="C105" s="18"/>
      <c r="D105" s="18"/>
      <c r="E105" s="18"/>
      <c r="F105" s="18"/>
      <c r="G105" s="17"/>
      <c r="H105" s="119" t="s">
        <v>113</v>
      </c>
      <c r="I105" s="119"/>
      <c r="J105" s="119"/>
      <c r="K105" s="119"/>
      <c r="L105" s="19"/>
      <c r="M105" s="94"/>
      <c r="N105" s="94"/>
      <c r="R105" s="1"/>
      <c r="S105" s="1"/>
    </row>
    <row r="106" spans="1:19" ht="15.75">
      <c r="A106" s="17"/>
      <c r="B106" s="19"/>
      <c r="C106" s="21"/>
      <c r="D106" s="22"/>
      <c r="E106" s="110"/>
      <c r="F106" s="23"/>
      <c r="G106" s="24"/>
      <c r="H106" s="119" t="s">
        <v>19</v>
      </c>
      <c r="I106" s="119"/>
      <c r="J106" s="119"/>
      <c r="K106" s="119"/>
      <c r="L106" s="19"/>
      <c r="M106" s="94"/>
      <c r="N106" s="94"/>
      <c r="R106" s="1"/>
      <c r="S106" s="1"/>
    </row>
    <row r="107" spans="1:19" ht="15.75">
      <c r="A107" s="17"/>
      <c r="B107" s="19"/>
      <c r="C107" s="17"/>
      <c r="D107" s="17"/>
      <c r="E107" s="17"/>
      <c r="F107" s="17"/>
      <c r="G107" s="17"/>
      <c r="H107" s="25"/>
      <c r="I107" s="108"/>
      <c r="J107" s="20"/>
      <c r="K107" s="20"/>
      <c r="L107" s="17"/>
      <c r="M107" s="15"/>
      <c r="N107" s="15"/>
      <c r="R107" s="1"/>
      <c r="S107" s="1"/>
    </row>
    <row r="108" spans="1:19" ht="15.75">
      <c r="A108" s="17"/>
      <c r="B108" s="17"/>
      <c r="C108" s="17"/>
      <c r="D108" s="17"/>
      <c r="E108" s="18"/>
      <c r="F108" s="17"/>
      <c r="G108" s="17"/>
      <c r="H108" s="20"/>
      <c r="I108" s="20"/>
      <c r="J108" s="20"/>
      <c r="K108" s="20"/>
      <c r="L108" s="17"/>
      <c r="M108" s="15"/>
      <c r="N108" s="15"/>
      <c r="R108" s="1"/>
      <c r="S108" s="1"/>
    </row>
    <row r="109" spans="1:19" ht="15.75">
      <c r="A109" s="17"/>
      <c r="B109" s="17"/>
      <c r="C109" s="17"/>
      <c r="D109" s="17"/>
      <c r="E109" s="17"/>
      <c r="F109" s="17"/>
      <c r="G109" s="17"/>
      <c r="H109" s="20"/>
      <c r="I109" s="20"/>
      <c r="J109" s="20"/>
      <c r="K109" s="20"/>
      <c r="L109" s="17"/>
      <c r="M109" s="15"/>
      <c r="N109" s="15"/>
      <c r="R109" s="1"/>
      <c r="S109" s="1"/>
    </row>
    <row r="110" spans="1:19" ht="15.75">
      <c r="I110" s="117" t="s">
        <v>109</v>
      </c>
      <c r="J110" s="117"/>
      <c r="M110" s="11"/>
      <c r="N110" s="11"/>
    </row>
    <row r="111" spans="1:19" s="11" customFormat="1" ht="15.75">
      <c r="A111"/>
      <c r="B111"/>
      <c r="C111"/>
      <c r="D111"/>
      <c r="E111"/>
      <c r="F111"/>
      <c r="G111"/>
      <c r="H111"/>
      <c r="I111" s="118" t="s">
        <v>110</v>
      </c>
      <c r="J111" s="118"/>
      <c r="K111"/>
      <c r="L111"/>
      <c r="R111"/>
      <c r="S111"/>
    </row>
    <row r="112" spans="1:19" s="11" customFormat="1" ht="15.75">
      <c r="A112"/>
      <c r="B112"/>
      <c r="C112"/>
      <c r="D112"/>
      <c r="E112"/>
      <c r="F112"/>
      <c r="G112"/>
      <c r="H112"/>
      <c r="I112" s="92" t="s">
        <v>115</v>
      </c>
      <c r="J112" s="92"/>
      <c r="K112" s="92"/>
      <c r="L112"/>
      <c r="R112"/>
      <c r="S112"/>
    </row>
    <row r="113" spans="1:19" s="11" customFormat="1">
      <c r="A113"/>
      <c r="B113"/>
      <c r="C113"/>
      <c r="D113"/>
      <c r="E113"/>
      <c r="F113"/>
      <c r="G113"/>
      <c r="H113"/>
      <c r="I113"/>
      <c r="J113"/>
      <c r="K113"/>
      <c r="L113"/>
      <c r="R113"/>
      <c r="S113"/>
    </row>
    <row r="114" spans="1:19" s="11" customFormat="1">
      <c r="A114"/>
      <c r="B114"/>
      <c r="C114"/>
      <c r="D114"/>
      <c r="E114"/>
      <c r="F114"/>
      <c r="G114"/>
      <c r="H114"/>
      <c r="I114"/>
      <c r="J114"/>
      <c r="K114"/>
      <c r="L114"/>
      <c r="R114"/>
      <c r="S114"/>
    </row>
    <row r="115" spans="1:19" s="11" customFormat="1">
      <c r="A115"/>
      <c r="B115"/>
      <c r="C115"/>
      <c r="D115"/>
      <c r="E115"/>
      <c r="F115"/>
      <c r="G115"/>
      <c r="H115"/>
      <c r="I115"/>
      <c r="J115"/>
      <c r="K115"/>
      <c r="L115"/>
      <c r="R115"/>
      <c r="S115"/>
    </row>
    <row r="116" spans="1:19" s="11" customFormat="1">
      <c r="A116"/>
      <c r="B116"/>
      <c r="C116"/>
      <c r="D116"/>
      <c r="E116"/>
      <c r="F116"/>
      <c r="G116"/>
      <c r="H116"/>
      <c r="I116"/>
      <c r="J116"/>
      <c r="K116"/>
      <c r="L116"/>
      <c r="R116"/>
      <c r="S116"/>
    </row>
    <row r="117" spans="1:19" s="11" customFormat="1">
      <c r="A117"/>
      <c r="B117"/>
      <c r="C117"/>
      <c r="D117"/>
      <c r="E117"/>
      <c r="F117"/>
      <c r="G117"/>
      <c r="H117"/>
      <c r="I117"/>
      <c r="J117"/>
      <c r="K117"/>
      <c r="L117"/>
      <c r="R117"/>
      <c r="S117"/>
    </row>
    <row r="118" spans="1:19" s="11" customFormat="1">
      <c r="A118"/>
      <c r="B118"/>
      <c r="C118"/>
      <c r="D118"/>
      <c r="E118"/>
      <c r="F118"/>
      <c r="G118"/>
      <c r="H118"/>
      <c r="I118"/>
      <c r="J118"/>
      <c r="K118"/>
      <c r="L118"/>
      <c r="R118"/>
      <c r="S118"/>
    </row>
    <row r="119" spans="1:19" s="11" customFormat="1">
      <c r="A119"/>
      <c r="B119"/>
      <c r="C119"/>
      <c r="D119"/>
      <c r="E119"/>
      <c r="F119"/>
      <c r="G119"/>
      <c r="H119"/>
      <c r="I119"/>
      <c r="J119"/>
      <c r="K119"/>
      <c r="L119"/>
      <c r="R119"/>
      <c r="S119"/>
    </row>
    <row r="120" spans="1:19" s="11" customFormat="1">
      <c r="A120"/>
      <c r="B120"/>
      <c r="C120"/>
      <c r="D120"/>
      <c r="E120"/>
      <c r="F120"/>
      <c r="G120"/>
      <c r="H120"/>
      <c r="I120"/>
      <c r="J120"/>
      <c r="K120"/>
      <c r="L120"/>
      <c r="R120"/>
      <c r="S120"/>
    </row>
    <row r="121" spans="1:19" s="11" customFormat="1">
      <c r="A121"/>
      <c r="B121"/>
      <c r="C121"/>
      <c r="D121"/>
      <c r="E121"/>
      <c r="F121"/>
      <c r="G121"/>
      <c r="H121"/>
      <c r="I121"/>
      <c r="J121"/>
      <c r="K121"/>
      <c r="L121"/>
      <c r="R121"/>
      <c r="S121"/>
    </row>
    <row r="122" spans="1:19" s="11" customFormat="1">
      <c r="A122"/>
      <c r="B122"/>
      <c r="C122"/>
      <c r="D122"/>
      <c r="E122"/>
      <c r="F122"/>
      <c r="G122"/>
      <c r="H122"/>
      <c r="I122"/>
      <c r="J122"/>
      <c r="K122"/>
      <c r="L122"/>
      <c r="R122"/>
      <c r="S122"/>
    </row>
    <row r="123" spans="1:19" s="11" customFormat="1">
      <c r="A123"/>
      <c r="B123"/>
      <c r="C123"/>
      <c r="D123"/>
      <c r="E123"/>
      <c r="F123"/>
      <c r="G123"/>
      <c r="H123"/>
      <c r="I123"/>
      <c r="J123"/>
      <c r="K123"/>
      <c r="L123"/>
      <c r="R123"/>
      <c r="S123"/>
    </row>
    <row r="124" spans="1:19" s="11" customFormat="1">
      <c r="A124"/>
      <c r="B124"/>
      <c r="C124"/>
      <c r="D124"/>
      <c r="E124"/>
      <c r="F124"/>
      <c r="G124"/>
      <c r="H124"/>
      <c r="I124"/>
      <c r="J124"/>
      <c r="K124"/>
      <c r="L124"/>
      <c r="R124"/>
      <c r="S124"/>
    </row>
    <row r="125" spans="1:19" s="11" customFormat="1">
      <c r="A125"/>
      <c r="B125"/>
      <c r="C125"/>
      <c r="D125"/>
      <c r="E125"/>
      <c r="F125"/>
      <c r="G125"/>
      <c r="H125"/>
      <c r="I125"/>
      <c r="J125"/>
      <c r="K125"/>
      <c r="L125"/>
      <c r="R125"/>
      <c r="S125"/>
    </row>
    <row r="126" spans="1:19" s="11" customFormat="1">
      <c r="A126"/>
      <c r="B126"/>
      <c r="C126"/>
      <c r="D126"/>
      <c r="E126"/>
      <c r="F126"/>
      <c r="G126"/>
      <c r="H126"/>
      <c r="I126"/>
      <c r="J126"/>
      <c r="K126"/>
      <c r="L126"/>
      <c r="R126"/>
      <c r="S126"/>
    </row>
    <row r="127" spans="1:19" s="11" customFormat="1">
      <c r="A127"/>
      <c r="B127"/>
      <c r="C127"/>
      <c r="D127"/>
      <c r="E127"/>
      <c r="F127"/>
      <c r="G127"/>
      <c r="H127"/>
      <c r="I127"/>
      <c r="J127"/>
      <c r="K127"/>
      <c r="L127"/>
      <c r="R127"/>
      <c r="S127"/>
    </row>
    <row r="128" spans="1:19" s="11" customFormat="1">
      <c r="A128"/>
      <c r="B128"/>
      <c r="C128"/>
      <c r="D128"/>
      <c r="E128"/>
      <c r="F128"/>
      <c r="G128"/>
      <c r="H128"/>
      <c r="I128"/>
      <c r="J128"/>
      <c r="K128"/>
      <c r="L128"/>
      <c r="R128"/>
      <c r="S128"/>
    </row>
    <row r="129" spans="1:19" s="11" customFormat="1">
      <c r="A129"/>
      <c r="B129"/>
      <c r="C129"/>
      <c r="D129"/>
      <c r="E129"/>
      <c r="F129"/>
      <c r="G129"/>
      <c r="H129"/>
      <c r="I129"/>
      <c r="J129"/>
      <c r="K129"/>
      <c r="L129"/>
      <c r="R129"/>
      <c r="S129"/>
    </row>
    <row r="130" spans="1:19" s="11" customFormat="1">
      <c r="A130"/>
      <c r="B130"/>
      <c r="C130"/>
      <c r="D130"/>
      <c r="E130"/>
      <c r="F130"/>
      <c r="G130"/>
      <c r="H130"/>
      <c r="I130"/>
      <c r="J130"/>
      <c r="K130"/>
      <c r="L130"/>
      <c r="R130"/>
      <c r="S130"/>
    </row>
    <row r="131" spans="1:19" s="11" customFormat="1">
      <c r="A131"/>
      <c r="B131"/>
      <c r="C131"/>
      <c r="D131"/>
      <c r="E131"/>
      <c r="F131"/>
      <c r="G131"/>
      <c r="H131"/>
      <c r="I131"/>
      <c r="J131"/>
      <c r="K131"/>
      <c r="L131"/>
      <c r="R131"/>
      <c r="S131"/>
    </row>
    <row r="132" spans="1:19" s="11" customFormat="1">
      <c r="A132"/>
      <c r="B132"/>
      <c r="C132"/>
      <c r="D132"/>
      <c r="E132"/>
      <c r="F132"/>
      <c r="G132"/>
      <c r="H132"/>
      <c r="I132"/>
      <c r="J132"/>
      <c r="K132"/>
      <c r="L132"/>
      <c r="R132"/>
      <c r="S132"/>
    </row>
    <row r="133" spans="1:19" s="11" customFormat="1">
      <c r="A133"/>
      <c r="B133"/>
      <c r="C133"/>
      <c r="D133"/>
      <c r="E133"/>
      <c r="F133"/>
      <c r="G133"/>
      <c r="H133"/>
      <c r="I133"/>
      <c r="J133"/>
      <c r="K133"/>
      <c r="L133"/>
      <c r="R133"/>
      <c r="S133"/>
    </row>
    <row r="134" spans="1:19" s="11" customFormat="1">
      <c r="A134"/>
      <c r="B134"/>
      <c r="C134"/>
      <c r="D134"/>
      <c r="E134"/>
      <c r="F134"/>
      <c r="G134"/>
      <c r="H134"/>
      <c r="I134"/>
      <c r="J134"/>
      <c r="K134"/>
      <c r="L134"/>
      <c r="R134"/>
      <c r="S134"/>
    </row>
    <row r="135" spans="1:19" s="11" customFormat="1">
      <c r="A135"/>
      <c r="B135"/>
      <c r="C135"/>
      <c r="D135"/>
      <c r="E135"/>
      <c r="F135"/>
      <c r="G135"/>
      <c r="H135"/>
      <c r="I135"/>
      <c r="J135"/>
      <c r="K135"/>
      <c r="L135"/>
      <c r="R135"/>
      <c r="S135"/>
    </row>
    <row r="136" spans="1:19" s="11" customFormat="1">
      <c r="A136"/>
      <c r="B136"/>
      <c r="C136"/>
      <c r="D136"/>
      <c r="E136"/>
      <c r="F136"/>
      <c r="G136"/>
      <c r="H136"/>
      <c r="I136"/>
      <c r="J136"/>
      <c r="K136"/>
      <c r="L136"/>
      <c r="R136"/>
      <c r="S136"/>
    </row>
    <row r="137" spans="1:19" s="11" customFormat="1">
      <c r="A137"/>
      <c r="B137"/>
      <c r="C137"/>
      <c r="D137"/>
      <c r="E137"/>
      <c r="F137"/>
      <c r="G137"/>
      <c r="H137"/>
      <c r="I137"/>
      <c r="J137"/>
      <c r="K137"/>
      <c r="L137"/>
      <c r="R137"/>
      <c r="S137"/>
    </row>
    <row r="138" spans="1:19" s="11" customFormat="1">
      <c r="A138"/>
      <c r="B138"/>
      <c r="C138"/>
      <c r="D138"/>
      <c r="E138"/>
      <c r="F138"/>
      <c r="G138"/>
      <c r="H138"/>
      <c r="I138"/>
      <c r="J138"/>
      <c r="K138"/>
      <c r="L138"/>
      <c r="R138"/>
      <c r="S138"/>
    </row>
    <row r="139" spans="1:19" s="11" customFormat="1">
      <c r="A139"/>
      <c r="B139"/>
      <c r="C139"/>
      <c r="D139"/>
      <c r="E139"/>
      <c r="F139"/>
      <c r="G139"/>
      <c r="H139"/>
      <c r="I139"/>
      <c r="J139"/>
      <c r="K139"/>
      <c r="L139"/>
      <c r="R139"/>
      <c r="S139"/>
    </row>
    <row r="140" spans="1:19" s="11" customFormat="1">
      <c r="A140"/>
      <c r="B140"/>
      <c r="C140"/>
      <c r="D140"/>
      <c r="E140"/>
      <c r="F140"/>
      <c r="G140"/>
      <c r="H140"/>
      <c r="I140"/>
      <c r="J140"/>
      <c r="K140"/>
      <c r="L140"/>
      <c r="R140"/>
      <c r="S140"/>
    </row>
    <row r="141" spans="1:19" s="11" customFormat="1">
      <c r="A141"/>
      <c r="B141"/>
      <c r="C141"/>
      <c r="D141"/>
      <c r="E141"/>
      <c r="F141"/>
      <c r="G141"/>
      <c r="H141"/>
      <c r="I141"/>
      <c r="J141"/>
      <c r="K141"/>
      <c r="L141"/>
      <c r="R141"/>
      <c r="S141"/>
    </row>
    <row r="142" spans="1:19" s="11" customFormat="1">
      <c r="A142"/>
      <c r="B142"/>
      <c r="C142"/>
      <c r="D142"/>
      <c r="E142"/>
      <c r="F142"/>
      <c r="G142"/>
      <c r="H142"/>
      <c r="I142"/>
      <c r="J142"/>
      <c r="K142"/>
      <c r="L142"/>
      <c r="R142"/>
      <c r="S142"/>
    </row>
    <row r="143" spans="1:19" s="11" customFormat="1">
      <c r="A143"/>
      <c r="B143"/>
      <c r="C143"/>
      <c r="D143"/>
      <c r="E143"/>
      <c r="F143"/>
      <c r="G143"/>
      <c r="H143"/>
      <c r="I143"/>
      <c r="J143"/>
      <c r="K143"/>
      <c r="L143"/>
      <c r="R143"/>
      <c r="S143"/>
    </row>
    <row r="144" spans="1:19" s="11" customFormat="1">
      <c r="A144"/>
      <c r="B144"/>
      <c r="C144"/>
      <c r="D144"/>
      <c r="E144"/>
      <c r="F144"/>
      <c r="G144"/>
      <c r="H144"/>
      <c r="I144"/>
      <c r="J144"/>
      <c r="K144"/>
      <c r="L144"/>
      <c r="R144"/>
      <c r="S144"/>
    </row>
    <row r="145" spans="1:19" s="11" customFormat="1">
      <c r="A145"/>
      <c r="B145"/>
      <c r="C145"/>
      <c r="D145"/>
      <c r="E145"/>
      <c r="F145"/>
      <c r="G145"/>
      <c r="H145"/>
      <c r="I145"/>
      <c r="J145"/>
      <c r="K145"/>
      <c r="L145"/>
      <c r="R145"/>
      <c r="S145"/>
    </row>
    <row r="146" spans="1:19" s="11" customFormat="1">
      <c r="A146"/>
      <c r="B146"/>
      <c r="C146"/>
      <c r="D146"/>
      <c r="E146"/>
      <c r="F146"/>
      <c r="G146"/>
      <c r="H146"/>
      <c r="I146"/>
      <c r="J146"/>
      <c r="K146"/>
      <c r="L146"/>
      <c r="R146"/>
      <c r="S146"/>
    </row>
    <row r="147" spans="1:19" s="11" customFormat="1">
      <c r="A147"/>
      <c r="B147"/>
      <c r="C147"/>
      <c r="D147"/>
      <c r="E147"/>
      <c r="F147"/>
      <c r="G147"/>
      <c r="H147"/>
      <c r="I147"/>
      <c r="J147"/>
      <c r="K147"/>
      <c r="L147"/>
      <c r="R147"/>
      <c r="S147"/>
    </row>
    <row r="148" spans="1:19" s="11" customFormat="1">
      <c r="A148"/>
      <c r="B148"/>
      <c r="C148"/>
      <c r="D148"/>
      <c r="E148"/>
      <c r="F148"/>
      <c r="G148"/>
      <c r="H148"/>
      <c r="I148"/>
      <c r="J148"/>
      <c r="K148"/>
      <c r="L148"/>
      <c r="R148"/>
      <c r="S148"/>
    </row>
    <row r="149" spans="1:19" s="11" customFormat="1">
      <c r="A149"/>
      <c r="B149"/>
      <c r="C149"/>
      <c r="D149"/>
      <c r="E149"/>
      <c r="F149"/>
      <c r="G149"/>
      <c r="H149"/>
      <c r="I149"/>
      <c r="J149"/>
      <c r="K149"/>
      <c r="L149"/>
      <c r="R149"/>
      <c r="S149"/>
    </row>
    <row r="150" spans="1:19" s="11" customFormat="1">
      <c r="A150"/>
      <c r="B150"/>
      <c r="C150"/>
      <c r="D150"/>
      <c r="E150"/>
      <c r="F150"/>
      <c r="G150"/>
      <c r="H150"/>
      <c r="I150"/>
      <c r="J150"/>
      <c r="K150"/>
      <c r="L150"/>
      <c r="R150"/>
      <c r="S150"/>
    </row>
    <row r="151" spans="1:19" s="11" customFormat="1">
      <c r="A151"/>
      <c r="B151"/>
      <c r="C151"/>
      <c r="D151"/>
      <c r="E151"/>
      <c r="F151"/>
      <c r="G151"/>
      <c r="H151"/>
      <c r="I151"/>
      <c r="J151"/>
      <c r="K151"/>
      <c r="L151"/>
      <c r="R151"/>
      <c r="S151"/>
    </row>
    <row r="152" spans="1:19" s="11" customFormat="1">
      <c r="A152"/>
      <c r="B152"/>
      <c r="C152"/>
      <c r="D152"/>
      <c r="E152"/>
      <c r="F152"/>
      <c r="G152"/>
      <c r="H152"/>
      <c r="I152"/>
      <c r="J152"/>
      <c r="K152"/>
      <c r="L152"/>
      <c r="R152"/>
      <c r="S152"/>
    </row>
    <row r="153" spans="1:19" s="11" customFormat="1">
      <c r="A153"/>
      <c r="B153"/>
      <c r="C153"/>
      <c r="D153"/>
      <c r="E153"/>
      <c r="F153"/>
      <c r="G153"/>
      <c r="H153"/>
      <c r="I153"/>
      <c r="J153"/>
      <c r="K153"/>
      <c r="L153"/>
      <c r="R153"/>
      <c r="S153"/>
    </row>
    <row r="154" spans="1:19" s="11" customFormat="1">
      <c r="A154"/>
      <c r="B154"/>
      <c r="C154"/>
      <c r="D154"/>
      <c r="E154"/>
      <c r="F154"/>
      <c r="G154"/>
      <c r="H154"/>
      <c r="I154"/>
      <c r="J154"/>
      <c r="K154"/>
      <c r="L154"/>
      <c r="R154"/>
      <c r="S154"/>
    </row>
    <row r="155" spans="1:19" s="11" customFormat="1">
      <c r="A155"/>
      <c r="B155"/>
      <c r="C155"/>
      <c r="D155"/>
      <c r="E155"/>
      <c r="F155"/>
      <c r="G155"/>
      <c r="H155"/>
      <c r="I155"/>
      <c r="J155"/>
      <c r="K155"/>
      <c r="L155"/>
      <c r="R155"/>
      <c r="S155"/>
    </row>
    <row r="156" spans="1:19" s="11" customFormat="1">
      <c r="A156"/>
      <c r="B156"/>
      <c r="C156"/>
      <c r="D156"/>
      <c r="E156"/>
      <c r="F156"/>
      <c r="G156"/>
      <c r="H156"/>
      <c r="I156"/>
      <c r="J156"/>
      <c r="K156"/>
      <c r="L156"/>
      <c r="R156"/>
      <c r="S156"/>
    </row>
    <row r="157" spans="1:19" s="11" customFormat="1">
      <c r="A157"/>
      <c r="B157"/>
      <c r="C157"/>
      <c r="D157"/>
      <c r="E157"/>
      <c r="F157"/>
      <c r="G157"/>
      <c r="H157"/>
      <c r="I157"/>
      <c r="J157"/>
      <c r="K157"/>
      <c r="L157"/>
      <c r="R157"/>
      <c r="S157"/>
    </row>
    <row r="158" spans="1:19" s="11" customFormat="1">
      <c r="A158"/>
      <c r="B158"/>
      <c r="C158"/>
      <c r="D158"/>
      <c r="E158"/>
      <c r="F158"/>
      <c r="G158"/>
      <c r="H158"/>
      <c r="I158"/>
      <c r="J158"/>
      <c r="K158"/>
      <c r="L158"/>
      <c r="R158"/>
      <c r="S158"/>
    </row>
    <row r="159" spans="1:19" s="11" customFormat="1">
      <c r="A159"/>
      <c r="B159"/>
      <c r="C159"/>
      <c r="D159"/>
      <c r="E159"/>
      <c r="F159"/>
      <c r="G159"/>
      <c r="H159"/>
      <c r="I159"/>
      <c r="J159"/>
      <c r="K159"/>
      <c r="L159"/>
      <c r="R159"/>
      <c r="S159"/>
    </row>
    <row r="160" spans="1:19" s="11" customFormat="1">
      <c r="A160"/>
      <c r="B160"/>
      <c r="C160"/>
      <c r="D160"/>
      <c r="E160"/>
      <c r="F160"/>
      <c r="G160"/>
      <c r="H160"/>
      <c r="I160"/>
      <c r="J160"/>
      <c r="K160"/>
      <c r="L160"/>
      <c r="R160"/>
      <c r="S160"/>
    </row>
    <row r="161" spans="1:19" s="11" customFormat="1">
      <c r="A161"/>
      <c r="B161"/>
      <c r="C161"/>
      <c r="D161"/>
      <c r="E161"/>
      <c r="F161"/>
      <c r="G161"/>
      <c r="H161"/>
      <c r="I161"/>
      <c r="J161"/>
      <c r="K161"/>
      <c r="L161"/>
      <c r="R161"/>
      <c r="S161"/>
    </row>
    <row r="162" spans="1:19" s="11" customFormat="1">
      <c r="A162"/>
      <c r="B162"/>
      <c r="C162"/>
      <c r="D162"/>
      <c r="E162"/>
      <c r="F162"/>
      <c r="G162"/>
      <c r="H162"/>
      <c r="I162"/>
      <c r="J162"/>
      <c r="K162"/>
      <c r="L162"/>
      <c r="R162"/>
      <c r="S162"/>
    </row>
    <row r="163" spans="1:19" s="11" customFormat="1">
      <c r="A163"/>
      <c r="B163"/>
      <c r="C163"/>
      <c r="D163"/>
      <c r="E163"/>
      <c r="F163"/>
      <c r="G163"/>
      <c r="H163"/>
      <c r="I163"/>
      <c r="J163"/>
      <c r="K163"/>
      <c r="L163"/>
      <c r="R163"/>
      <c r="S163"/>
    </row>
    <row r="164" spans="1:19" s="11" customFormat="1">
      <c r="A164"/>
      <c r="B164"/>
      <c r="C164"/>
      <c r="D164"/>
      <c r="E164"/>
      <c r="F164"/>
      <c r="G164"/>
      <c r="H164"/>
      <c r="I164"/>
      <c r="J164"/>
      <c r="K164"/>
      <c r="L164"/>
      <c r="R164"/>
      <c r="S164"/>
    </row>
    <row r="165" spans="1:19" s="11" customFormat="1">
      <c r="A165"/>
      <c r="B165"/>
      <c r="C165"/>
      <c r="D165"/>
      <c r="E165"/>
      <c r="F165"/>
      <c r="G165"/>
      <c r="H165"/>
      <c r="I165"/>
      <c r="J165"/>
      <c r="K165"/>
      <c r="L165"/>
      <c r="R165"/>
      <c r="S165"/>
    </row>
    <row r="166" spans="1:19" s="11" customFormat="1">
      <c r="A166"/>
      <c r="B166"/>
      <c r="C166"/>
      <c r="D166"/>
      <c r="E166"/>
      <c r="F166"/>
      <c r="G166"/>
      <c r="H166"/>
      <c r="I166"/>
      <c r="J166"/>
      <c r="K166"/>
      <c r="L166"/>
      <c r="R166"/>
      <c r="S166"/>
    </row>
    <row r="167" spans="1:19" s="11" customFormat="1">
      <c r="A167"/>
      <c r="B167"/>
      <c r="C167"/>
      <c r="D167"/>
      <c r="E167"/>
      <c r="F167"/>
      <c r="G167"/>
      <c r="H167"/>
      <c r="I167"/>
      <c r="J167"/>
      <c r="K167"/>
      <c r="L167"/>
      <c r="R167"/>
      <c r="S167"/>
    </row>
    <row r="168" spans="1:19" s="11" customFormat="1">
      <c r="A168"/>
      <c r="B168"/>
      <c r="C168"/>
      <c r="D168"/>
      <c r="E168"/>
      <c r="F168"/>
      <c r="G168"/>
      <c r="H168"/>
      <c r="I168"/>
      <c r="J168"/>
      <c r="K168"/>
      <c r="L168"/>
      <c r="R168"/>
      <c r="S168"/>
    </row>
    <row r="169" spans="1:19" s="11" customFormat="1">
      <c r="A169"/>
      <c r="B169"/>
      <c r="C169"/>
      <c r="D169"/>
      <c r="E169"/>
      <c r="F169"/>
      <c r="G169"/>
      <c r="H169"/>
      <c r="I169"/>
      <c r="J169"/>
      <c r="K169"/>
      <c r="L169"/>
      <c r="R169"/>
      <c r="S169"/>
    </row>
    <row r="170" spans="1:19" s="11" customFormat="1">
      <c r="A170"/>
      <c r="B170"/>
      <c r="C170"/>
      <c r="D170"/>
      <c r="E170"/>
      <c r="F170"/>
      <c r="G170"/>
      <c r="H170"/>
      <c r="I170"/>
      <c r="J170"/>
      <c r="K170"/>
      <c r="L170"/>
      <c r="R170"/>
      <c r="S170"/>
    </row>
    <row r="171" spans="1:19" s="11" customFormat="1">
      <c r="A171"/>
      <c r="B171"/>
      <c r="C171"/>
      <c r="D171"/>
      <c r="E171"/>
      <c r="F171"/>
      <c r="G171"/>
      <c r="H171"/>
      <c r="I171"/>
      <c r="J171"/>
      <c r="K171"/>
      <c r="L171"/>
      <c r="R171"/>
      <c r="S171"/>
    </row>
    <row r="172" spans="1:19" s="11" customFormat="1">
      <c r="A172"/>
      <c r="B172"/>
      <c r="C172"/>
      <c r="D172"/>
      <c r="E172"/>
      <c r="F172"/>
      <c r="G172"/>
      <c r="H172"/>
      <c r="I172"/>
      <c r="J172"/>
      <c r="K172"/>
      <c r="L172"/>
      <c r="R172"/>
      <c r="S172"/>
    </row>
    <row r="173" spans="1:19" s="11" customFormat="1">
      <c r="A173"/>
      <c r="B173"/>
      <c r="C173"/>
      <c r="D173"/>
      <c r="E173"/>
      <c r="F173"/>
      <c r="G173"/>
      <c r="H173"/>
      <c r="I173"/>
      <c r="J173"/>
      <c r="K173"/>
      <c r="L173"/>
      <c r="R173"/>
      <c r="S173"/>
    </row>
    <row r="174" spans="1:19" s="11" customFormat="1">
      <c r="A174"/>
      <c r="B174"/>
      <c r="C174"/>
      <c r="D174"/>
      <c r="E174"/>
      <c r="F174"/>
      <c r="G174"/>
      <c r="H174"/>
      <c r="I174"/>
      <c r="J174"/>
      <c r="K174"/>
      <c r="L174"/>
      <c r="R174"/>
      <c r="S174"/>
    </row>
    <row r="175" spans="1:19" s="11" customFormat="1">
      <c r="A175"/>
      <c r="B175"/>
      <c r="C175"/>
      <c r="D175"/>
      <c r="E175"/>
      <c r="F175"/>
      <c r="G175"/>
      <c r="H175"/>
      <c r="I175"/>
      <c r="J175"/>
      <c r="K175"/>
      <c r="L175"/>
      <c r="R175"/>
      <c r="S175"/>
    </row>
    <row r="176" spans="1:19" s="11" customFormat="1">
      <c r="A176"/>
      <c r="B176"/>
      <c r="C176"/>
      <c r="D176"/>
      <c r="E176"/>
      <c r="F176"/>
      <c r="G176"/>
      <c r="H176"/>
      <c r="I176"/>
      <c r="J176"/>
      <c r="K176"/>
      <c r="L176"/>
      <c r="R176"/>
      <c r="S176"/>
    </row>
    <row r="177" spans="1:19" s="11" customFormat="1">
      <c r="A177"/>
      <c r="B177"/>
      <c r="C177"/>
      <c r="D177"/>
      <c r="E177"/>
      <c r="F177"/>
      <c r="G177"/>
      <c r="H177"/>
      <c r="I177"/>
      <c r="J177"/>
      <c r="K177"/>
      <c r="L177"/>
      <c r="R177"/>
      <c r="S177"/>
    </row>
    <row r="178" spans="1:19" s="11" customFormat="1">
      <c r="A178"/>
      <c r="B178"/>
      <c r="C178"/>
      <c r="D178"/>
      <c r="E178"/>
      <c r="F178"/>
      <c r="G178"/>
      <c r="H178"/>
      <c r="I178"/>
      <c r="J178"/>
      <c r="K178"/>
      <c r="L178"/>
      <c r="R178"/>
      <c r="S178"/>
    </row>
    <row r="179" spans="1:19" s="11" customFormat="1">
      <c r="A179"/>
      <c r="B179"/>
      <c r="C179"/>
      <c r="D179"/>
      <c r="E179"/>
      <c r="F179"/>
      <c r="G179"/>
      <c r="H179"/>
      <c r="I179"/>
      <c r="J179"/>
      <c r="K179"/>
      <c r="L179"/>
      <c r="R179"/>
      <c r="S179"/>
    </row>
    <row r="180" spans="1:19" s="11" customFormat="1">
      <c r="A180"/>
      <c r="B180"/>
      <c r="C180"/>
      <c r="D180"/>
      <c r="E180"/>
      <c r="F180"/>
      <c r="G180"/>
      <c r="H180"/>
      <c r="I180"/>
      <c r="J180"/>
      <c r="K180"/>
      <c r="L180"/>
      <c r="R180"/>
      <c r="S180"/>
    </row>
    <row r="181" spans="1:19" s="11" customFormat="1">
      <c r="A181"/>
      <c r="B181"/>
      <c r="C181"/>
      <c r="D181"/>
      <c r="E181"/>
      <c r="F181"/>
      <c r="G181"/>
      <c r="H181"/>
      <c r="I181"/>
      <c r="J181"/>
      <c r="K181"/>
      <c r="L181"/>
      <c r="R181"/>
      <c r="S181"/>
    </row>
    <row r="182" spans="1:19" s="11" customFormat="1">
      <c r="A182"/>
      <c r="B182"/>
      <c r="C182"/>
      <c r="D182"/>
      <c r="E182"/>
      <c r="F182"/>
      <c r="G182"/>
      <c r="H182"/>
      <c r="I182"/>
      <c r="J182"/>
      <c r="K182"/>
      <c r="L182"/>
      <c r="R182"/>
      <c r="S182"/>
    </row>
    <row r="183" spans="1:19" s="11" customFormat="1">
      <c r="A183"/>
      <c r="B183"/>
      <c r="C183"/>
      <c r="D183"/>
      <c r="E183"/>
      <c r="F183"/>
      <c r="G183"/>
      <c r="H183"/>
      <c r="I183"/>
      <c r="J183"/>
      <c r="K183"/>
      <c r="L183"/>
      <c r="R183"/>
      <c r="S183"/>
    </row>
    <row r="184" spans="1:19" s="11" customFormat="1">
      <c r="A184"/>
      <c r="B184"/>
      <c r="C184"/>
      <c r="D184"/>
      <c r="E184"/>
      <c r="F184"/>
      <c r="G184"/>
      <c r="H184"/>
      <c r="I184"/>
      <c r="J184"/>
      <c r="K184"/>
      <c r="L184"/>
      <c r="R184"/>
      <c r="S184"/>
    </row>
    <row r="185" spans="1:19" s="11" customFormat="1">
      <c r="A185"/>
      <c r="B185"/>
      <c r="C185"/>
      <c r="D185"/>
      <c r="E185"/>
      <c r="F185"/>
      <c r="G185"/>
      <c r="H185"/>
      <c r="I185"/>
      <c r="J185"/>
      <c r="K185"/>
      <c r="L185"/>
      <c r="R185"/>
      <c r="S185"/>
    </row>
    <row r="186" spans="1:19" s="11" customFormat="1">
      <c r="A186"/>
      <c r="B186"/>
      <c r="C186"/>
      <c r="D186"/>
      <c r="E186"/>
      <c r="F186"/>
      <c r="G186"/>
      <c r="H186"/>
      <c r="I186"/>
      <c r="J186"/>
      <c r="K186"/>
      <c r="L186"/>
      <c r="R186"/>
      <c r="S186"/>
    </row>
    <row r="187" spans="1:19" s="11" customFormat="1">
      <c r="A187"/>
      <c r="B187"/>
      <c r="C187"/>
      <c r="D187"/>
      <c r="E187"/>
      <c r="F187"/>
      <c r="G187"/>
      <c r="H187"/>
      <c r="I187"/>
      <c r="J187"/>
      <c r="K187"/>
      <c r="L187"/>
      <c r="R187"/>
      <c r="S187"/>
    </row>
    <row r="188" spans="1:19" s="11" customFormat="1">
      <c r="A188"/>
      <c r="B188"/>
      <c r="C188"/>
      <c r="D188"/>
      <c r="E188"/>
      <c r="F188"/>
      <c r="G188"/>
      <c r="H188"/>
      <c r="I188"/>
      <c r="J188"/>
      <c r="K188"/>
      <c r="L188"/>
      <c r="R188"/>
      <c r="S188"/>
    </row>
    <row r="189" spans="1:19" s="11" customFormat="1">
      <c r="A189"/>
      <c r="B189"/>
      <c r="C189"/>
      <c r="D189"/>
      <c r="E189"/>
      <c r="F189"/>
      <c r="G189"/>
      <c r="H189"/>
      <c r="I189"/>
      <c r="J189"/>
      <c r="K189"/>
      <c r="L189"/>
      <c r="R189"/>
      <c r="S189"/>
    </row>
    <row r="190" spans="1:19" s="11" customFormat="1">
      <c r="A190"/>
      <c r="B190"/>
      <c r="C190"/>
      <c r="D190"/>
      <c r="E190"/>
      <c r="F190"/>
      <c r="G190"/>
      <c r="H190"/>
      <c r="I190"/>
      <c r="J190"/>
      <c r="K190"/>
      <c r="L190"/>
      <c r="R190"/>
      <c r="S190"/>
    </row>
    <row r="191" spans="1:19" s="11" customFormat="1">
      <c r="A191"/>
      <c r="B191"/>
      <c r="C191"/>
      <c r="D191"/>
      <c r="E191"/>
      <c r="F191"/>
      <c r="G191"/>
      <c r="H191"/>
      <c r="I191"/>
      <c r="J191"/>
      <c r="K191"/>
      <c r="L191"/>
      <c r="R191"/>
      <c r="S191"/>
    </row>
    <row r="192" spans="1:19" s="11" customFormat="1">
      <c r="A192"/>
      <c r="B192"/>
      <c r="C192"/>
      <c r="D192"/>
      <c r="E192"/>
      <c r="F192"/>
      <c r="G192"/>
      <c r="H192"/>
      <c r="I192"/>
      <c r="J192"/>
      <c r="K192"/>
      <c r="L192"/>
      <c r="R192"/>
      <c r="S192"/>
    </row>
    <row r="193" spans="1:19" s="11" customFormat="1">
      <c r="A193"/>
      <c r="B193"/>
      <c r="C193"/>
      <c r="D193"/>
      <c r="E193"/>
      <c r="F193"/>
      <c r="G193"/>
      <c r="H193"/>
      <c r="I193"/>
      <c r="J193"/>
      <c r="K193"/>
      <c r="L193"/>
      <c r="R193"/>
      <c r="S193"/>
    </row>
    <row r="194" spans="1:19" s="11" customFormat="1">
      <c r="A194"/>
      <c r="B194"/>
      <c r="C194"/>
      <c r="D194"/>
      <c r="E194"/>
      <c r="F194"/>
      <c r="G194"/>
      <c r="H194"/>
      <c r="I194"/>
      <c r="J194"/>
      <c r="K194"/>
      <c r="L194"/>
      <c r="R194"/>
      <c r="S194"/>
    </row>
    <row r="195" spans="1:19" s="11" customFormat="1">
      <c r="A195"/>
      <c r="B195"/>
      <c r="C195"/>
      <c r="D195"/>
      <c r="E195"/>
      <c r="F195"/>
      <c r="G195"/>
      <c r="H195"/>
      <c r="I195"/>
      <c r="J195"/>
      <c r="K195"/>
      <c r="L195"/>
      <c r="R195"/>
      <c r="S195"/>
    </row>
    <row r="196" spans="1:19" s="11" customFormat="1">
      <c r="A196"/>
      <c r="B196"/>
      <c r="C196"/>
      <c r="D196"/>
      <c r="E196"/>
      <c r="F196"/>
      <c r="G196"/>
      <c r="H196"/>
      <c r="I196"/>
      <c r="J196"/>
      <c r="K196"/>
      <c r="L196"/>
      <c r="R196"/>
      <c r="S196"/>
    </row>
    <row r="197" spans="1:19" s="11" customFormat="1">
      <c r="A197"/>
      <c r="B197"/>
      <c r="C197"/>
      <c r="D197"/>
      <c r="E197"/>
      <c r="F197"/>
      <c r="G197"/>
      <c r="H197"/>
      <c r="I197"/>
      <c r="J197"/>
      <c r="K197"/>
      <c r="L197"/>
      <c r="R197"/>
      <c r="S197"/>
    </row>
    <row r="198" spans="1:19" s="11" customFormat="1">
      <c r="A198"/>
      <c r="B198"/>
      <c r="C198"/>
      <c r="D198"/>
      <c r="E198"/>
      <c r="F198"/>
      <c r="G198"/>
      <c r="H198"/>
      <c r="I198"/>
      <c r="J198"/>
      <c r="K198"/>
      <c r="L198"/>
      <c r="R198"/>
      <c r="S198"/>
    </row>
    <row r="199" spans="1:19" s="11" customFormat="1">
      <c r="A199"/>
      <c r="B199"/>
      <c r="C199"/>
      <c r="D199"/>
      <c r="E199"/>
      <c r="F199"/>
      <c r="G199"/>
      <c r="H199"/>
      <c r="I199"/>
      <c r="J199"/>
      <c r="K199"/>
      <c r="L199"/>
      <c r="R199"/>
      <c r="S199"/>
    </row>
    <row r="200" spans="1:19" s="11" customFormat="1">
      <c r="A200"/>
      <c r="B200"/>
      <c r="C200"/>
      <c r="D200"/>
      <c r="E200"/>
      <c r="F200"/>
      <c r="G200"/>
      <c r="H200"/>
      <c r="I200"/>
      <c r="J200"/>
      <c r="K200"/>
      <c r="L200"/>
      <c r="R200"/>
      <c r="S200"/>
    </row>
    <row r="201" spans="1:19" s="11" customFormat="1">
      <c r="A201"/>
      <c r="B201"/>
      <c r="C201"/>
      <c r="D201"/>
      <c r="E201"/>
      <c r="F201"/>
      <c r="G201"/>
      <c r="H201"/>
      <c r="I201"/>
      <c r="J201"/>
      <c r="K201"/>
      <c r="L201"/>
      <c r="R201"/>
      <c r="S201"/>
    </row>
    <row r="202" spans="1:19" s="11" customFormat="1">
      <c r="A202"/>
      <c r="B202"/>
      <c r="C202"/>
      <c r="D202"/>
      <c r="E202"/>
      <c r="F202"/>
      <c r="G202"/>
      <c r="H202"/>
      <c r="I202"/>
      <c r="J202"/>
      <c r="K202"/>
      <c r="L202"/>
      <c r="R202"/>
      <c r="S202"/>
    </row>
    <row r="203" spans="1:19" s="11" customFormat="1">
      <c r="A203"/>
      <c r="B203"/>
      <c r="C203"/>
      <c r="D203"/>
      <c r="E203"/>
      <c r="F203"/>
      <c r="G203"/>
      <c r="H203"/>
      <c r="I203"/>
      <c r="J203"/>
      <c r="K203"/>
      <c r="L203"/>
      <c r="R203"/>
      <c r="S203"/>
    </row>
    <row r="204" spans="1:19" s="11" customFormat="1">
      <c r="A204"/>
      <c r="B204"/>
      <c r="C204"/>
      <c r="D204"/>
      <c r="E204"/>
      <c r="F204"/>
      <c r="G204"/>
      <c r="H204"/>
      <c r="I204"/>
      <c r="J204"/>
      <c r="K204"/>
      <c r="L204"/>
      <c r="R204"/>
      <c r="S204"/>
    </row>
    <row r="205" spans="1:19" s="11" customFormat="1">
      <c r="A205"/>
      <c r="B205"/>
      <c r="C205"/>
      <c r="D205"/>
      <c r="E205"/>
      <c r="F205"/>
      <c r="G205"/>
      <c r="H205"/>
      <c r="I205"/>
      <c r="J205"/>
      <c r="K205"/>
      <c r="L205"/>
      <c r="R205"/>
      <c r="S205"/>
    </row>
    <row r="206" spans="1:19" s="11" customFormat="1">
      <c r="A206"/>
      <c r="B206"/>
      <c r="C206"/>
      <c r="D206"/>
      <c r="E206"/>
      <c r="F206"/>
      <c r="G206"/>
      <c r="H206"/>
      <c r="I206"/>
      <c r="J206"/>
      <c r="K206"/>
      <c r="L206"/>
      <c r="R206"/>
      <c r="S206"/>
    </row>
    <row r="207" spans="1:19" s="11" customFormat="1">
      <c r="A207"/>
      <c r="B207"/>
      <c r="C207"/>
      <c r="D207"/>
      <c r="E207"/>
      <c r="F207"/>
      <c r="G207"/>
      <c r="H207"/>
      <c r="I207"/>
      <c r="J207"/>
      <c r="K207"/>
      <c r="L207"/>
      <c r="R207"/>
      <c r="S207"/>
    </row>
    <row r="208" spans="1:19" s="11" customFormat="1">
      <c r="A208"/>
      <c r="B208"/>
      <c r="C208"/>
      <c r="D208"/>
      <c r="E208"/>
      <c r="F208"/>
      <c r="G208"/>
      <c r="H208"/>
      <c r="I208"/>
      <c r="J208"/>
      <c r="K208"/>
      <c r="L208"/>
      <c r="R208"/>
      <c r="S208"/>
    </row>
    <row r="209" spans="1:19" s="11" customFormat="1">
      <c r="A209"/>
      <c r="B209"/>
      <c r="C209"/>
      <c r="D209"/>
      <c r="E209"/>
      <c r="F209"/>
      <c r="G209"/>
      <c r="H209"/>
      <c r="I209"/>
      <c r="J209"/>
      <c r="K209"/>
      <c r="L209"/>
      <c r="R209"/>
      <c r="S209"/>
    </row>
    <row r="210" spans="1:19" s="11" customFormat="1">
      <c r="A210"/>
      <c r="B210"/>
      <c r="C210"/>
      <c r="D210"/>
      <c r="E210"/>
      <c r="F210"/>
      <c r="G210"/>
      <c r="H210"/>
      <c r="I210"/>
      <c r="J210"/>
      <c r="K210"/>
      <c r="L210"/>
      <c r="R210"/>
      <c r="S210"/>
    </row>
    <row r="211" spans="1:19" s="11" customFormat="1">
      <c r="A211"/>
      <c r="B211"/>
      <c r="C211"/>
      <c r="D211"/>
      <c r="E211"/>
      <c r="F211"/>
      <c r="G211"/>
      <c r="H211"/>
      <c r="I211"/>
      <c r="J211"/>
      <c r="K211"/>
      <c r="L211"/>
      <c r="R211"/>
      <c r="S211"/>
    </row>
    <row r="212" spans="1:19" s="11" customFormat="1">
      <c r="A212"/>
      <c r="B212"/>
      <c r="C212"/>
      <c r="D212"/>
      <c r="E212"/>
      <c r="F212"/>
      <c r="G212"/>
      <c r="H212"/>
      <c r="I212"/>
      <c r="J212"/>
      <c r="K212"/>
      <c r="L212"/>
      <c r="R212"/>
      <c r="S212"/>
    </row>
    <row r="213" spans="1:19" s="11" customFormat="1">
      <c r="A213"/>
      <c r="B213"/>
      <c r="C213"/>
      <c r="D213"/>
      <c r="E213"/>
      <c r="F213"/>
      <c r="G213"/>
      <c r="H213"/>
      <c r="I213"/>
      <c r="J213"/>
      <c r="K213"/>
      <c r="L213"/>
      <c r="R213"/>
      <c r="S213"/>
    </row>
    <row r="214" spans="1:19" s="11" customFormat="1">
      <c r="A214"/>
      <c r="B214"/>
      <c r="C214"/>
      <c r="D214"/>
      <c r="E214"/>
      <c r="F214"/>
      <c r="G214"/>
      <c r="H214"/>
      <c r="I214"/>
      <c r="J214"/>
      <c r="K214"/>
      <c r="L214"/>
      <c r="R214"/>
      <c r="S214"/>
    </row>
    <row r="215" spans="1:19" s="11" customFormat="1">
      <c r="A215"/>
      <c r="B215"/>
      <c r="C215"/>
      <c r="D215"/>
      <c r="E215"/>
      <c r="F215"/>
      <c r="G215"/>
      <c r="H215"/>
      <c r="I215"/>
      <c r="J215"/>
      <c r="K215"/>
      <c r="L215"/>
      <c r="R215"/>
      <c r="S215"/>
    </row>
    <row r="216" spans="1:19" s="11" customFormat="1">
      <c r="A216"/>
      <c r="B216"/>
      <c r="C216"/>
      <c r="D216"/>
      <c r="E216"/>
      <c r="F216"/>
      <c r="G216"/>
      <c r="H216"/>
      <c r="I216"/>
      <c r="J216"/>
      <c r="K216"/>
      <c r="L216"/>
      <c r="R216"/>
      <c r="S216"/>
    </row>
    <row r="217" spans="1:19" s="11" customFormat="1">
      <c r="A217"/>
      <c r="B217"/>
      <c r="C217"/>
      <c r="D217"/>
      <c r="E217"/>
      <c r="F217"/>
      <c r="G217"/>
      <c r="H217"/>
      <c r="I217"/>
      <c r="J217"/>
      <c r="K217"/>
      <c r="L217"/>
      <c r="R217"/>
      <c r="S217"/>
    </row>
    <row r="218" spans="1:19" s="11" customFormat="1">
      <c r="A218"/>
      <c r="B218"/>
      <c r="C218"/>
      <c r="D218"/>
      <c r="E218"/>
      <c r="F218"/>
      <c r="G218"/>
      <c r="H218"/>
      <c r="I218"/>
      <c r="J218"/>
      <c r="K218"/>
      <c r="L218"/>
      <c r="R218"/>
      <c r="S218"/>
    </row>
    <row r="219" spans="1:19" s="11" customFormat="1">
      <c r="A219"/>
      <c r="B219"/>
      <c r="C219"/>
      <c r="D219"/>
      <c r="E219"/>
      <c r="F219"/>
      <c r="G219"/>
      <c r="H219"/>
      <c r="I219"/>
      <c r="J219"/>
      <c r="K219"/>
      <c r="L219"/>
      <c r="R219"/>
      <c r="S219"/>
    </row>
    <row r="220" spans="1:19" s="11" customFormat="1">
      <c r="A220"/>
      <c r="B220"/>
      <c r="C220"/>
      <c r="D220"/>
      <c r="E220"/>
      <c r="F220"/>
      <c r="G220"/>
      <c r="H220"/>
      <c r="I220"/>
      <c r="J220"/>
      <c r="K220"/>
      <c r="L220"/>
      <c r="R220"/>
      <c r="S220"/>
    </row>
    <row r="221" spans="1:19" s="11" customFormat="1">
      <c r="A221"/>
      <c r="B221"/>
      <c r="C221"/>
      <c r="D221"/>
      <c r="E221"/>
      <c r="F221"/>
      <c r="G221"/>
      <c r="H221"/>
      <c r="I221"/>
      <c r="J221"/>
      <c r="K221"/>
      <c r="L221"/>
      <c r="R221"/>
      <c r="S221"/>
    </row>
    <row r="222" spans="1:19" s="11" customFormat="1">
      <c r="A222"/>
      <c r="B222"/>
      <c r="C222"/>
      <c r="D222"/>
      <c r="E222"/>
      <c r="F222"/>
      <c r="G222"/>
      <c r="H222"/>
      <c r="I222"/>
      <c r="J222"/>
      <c r="K222"/>
      <c r="L222"/>
      <c r="R222"/>
      <c r="S222"/>
    </row>
    <row r="223" spans="1:19" s="11" customFormat="1">
      <c r="A223"/>
      <c r="B223"/>
      <c r="C223"/>
      <c r="D223"/>
      <c r="E223"/>
      <c r="F223"/>
      <c r="G223"/>
      <c r="H223"/>
      <c r="I223"/>
      <c r="J223"/>
      <c r="K223"/>
      <c r="L223"/>
      <c r="R223"/>
      <c r="S223"/>
    </row>
    <row r="224" spans="1:19" s="11" customFormat="1">
      <c r="A224"/>
      <c r="B224"/>
      <c r="C224"/>
      <c r="D224"/>
      <c r="E224"/>
      <c r="F224"/>
      <c r="G224"/>
      <c r="H224"/>
      <c r="I224"/>
      <c r="J224"/>
      <c r="K224"/>
      <c r="L224"/>
      <c r="R224"/>
      <c r="S224"/>
    </row>
    <row r="225" spans="1:19" s="11" customFormat="1">
      <c r="A225"/>
      <c r="B225"/>
      <c r="C225"/>
      <c r="D225"/>
      <c r="E225"/>
      <c r="F225"/>
      <c r="G225"/>
      <c r="H225"/>
      <c r="I225"/>
      <c r="J225"/>
      <c r="K225"/>
      <c r="L225"/>
      <c r="R225"/>
      <c r="S225"/>
    </row>
    <row r="226" spans="1:19" s="11" customFormat="1">
      <c r="A226"/>
      <c r="B226"/>
      <c r="C226"/>
      <c r="D226"/>
      <c r="E226"/>
      <c r="F226"/>
      <c r="G226"/>
      <c r="H226"/>
      <c r="I226"/>
      <c r="J226"/>
      <c r="K226"/>
      <c r="L226"/>
      <c r="R226"/>
      <c r="S226"/>
    </row>
    <row r="227" spans="1:19" s="11" customFormat="1">
      <c r="A227"/>
      <c r="B227"/>
      <c r="C227"/>
      <c r="D227"/>
      <c r="E227"/>
      <c r="F227"/>
      <c r="G227"/>
      <c r="H227"/>
      <c r="I227"/>
      <c r="J227"/>
      <c r="K227"/>
      <c r="L227"/>
      <c r="R227"/>
      <c r="S227"/>
    </row>
    <row r="228" spans="1:19" s="11" customFormat="1">
      <c r="A228"/>
      <c r="B228"/>
      <c r="C228"/>
      <c r="D228"/>
      <c r="E228"/>
      <c r="F228"/>
      <c r="G228"/>
      <c r="H228"/>
      <c r="I228"/>
      <c r="J228"/>
      <c r="K228"/>
      <c r="L228"/>
      <c r="R228"/>
      <c r="S228"/>
    </row>
    <row r="229" spans="1:19" s="11" customFormat="1">
      <c r="A229"/>
      <c r="B229"/>
      <c r="C229"/>
      <c r="D229"/>
      <c r="E229"/>
      <c r="F229"/>
      <c r="G229"/>
      <c r="H229"/>
      <c r="I229"/>
      <c r="J229"/>
      <c r="K229"/>
      <c r="L229"/>
      <c r="R229"/>
      <c r="S229"/>
    </row>
    <row r="230" spans="1:19" s="11" customFormat="1">
      <c r="A230"/>
      <c r="B230"/>
      <c r="C230"/>
      <c r="D230"/>
      <c r="E230"/>
      <c r="F230"/>
      <c r="G230"/>
      <c r="H230"/>
      <c r="I230"/>
      <c r="J230"/>
      <c r="K230"/>
      <c r="L230"/>
      <c r="R230"/>
      <c r="S230"/>
    </row>
    <row r="231" spans="1:19" s="11" customFormat="1">
      <c r="A231"/>
      <c r="B231"/>
      <c r="C231"/>
      <c r="D231"/>
      <c r="E231"/>
      <c r="F231"/>
      <c r="G231"/>
      <c r="H231"/>
      <c r="I231"/>
      <c r="J231"/>
      <c r="K231"/>
      <c r="L231"/>
      <c r="R231"/>
      <c r="S231"/>
    </row>
    <row r="232" spans="1:19" s="11" customFormat="1">
      <c r="A232"/>
      <c r="B232"/>
      <c r="C232"/>
      <c r="D232"/>
      <c r="E232"/>
      <c r="F232"/>
      <c r="G232"/>
      <c r="H232"/>
      <c r="I232"/>
      <c r="J232"/>
      <c r="K232"/>
      <c r="L232"/>
      <c r="R232"/>
      <c r="S232"/>
    </row>
    <row r="233" spans="1:19" s="11" customFormat="1">
      <c r="A233"/>
      <c r="B233"/>
      <c r="C233"/>
      <c r="D233"/>
      <c r="E233"/>
      <c r="F233"/>
      <c r="G233"/>
      <c r="H233"/>
      <c r="I233"/>
      <c r="J233"/>
      <c r="K233"/>
      <c r="L233"/>
      <c r="R233"/>
      <c r="S233"/>
    </row>
    <row r="234" spans="1:19" s="11" customFormat="1">
      <c r="A234"/>
      <c r="B234"/>
      <c r="C234"/>
      <c r="D234"/>
      <c r="E234"/>
      <c r="F234"/>
      <c r="G234"/>
      <c r="H234"/>
      <c r="I234"/>
      <c r="J234"/>
      <c r="K234"/>
      <c r="L234"/>
      <c r="R234"/>
      <c r="S234"/>
    </row>
    <row r="235" spans="1:19" s="11" customFormat="1">
      <c r="A235"/>
      <c r="B235"/>
      <c r="C235"/>
      <c r="D235"/>
      <c r="E235"/>
      <c r="F235"/>
      <c r="G235"/>
      <c r="H235"/>
      <c r="I235"/>
      <c r="J235"/>
      <c r="K235"/>
      <c r="L235"/>
      <c r="R235"/>
      <c r="S235"/>
    </row>
    <row r="236" spans="1:19" s="11" customFormat="1">
      <c r="A236"/>
      <c r="B236"/>
      <c r="C236"/>
      <c r="D236"/>
      <c r="E236"/>
      <c r="F236"/>
      <c r="G236"/>
      <c r="H236"/>
      <c r="I236"/>
      <c r="J236"/>
      <c r="K236"/>
      <c r="L236"/>
      <c r="R236"/>
      <c r="S236"/>
    </row>
    <row r="237" spans="1:19" s="11" customFormat="1">
      <c r="A237"/>
      <c r="B237"/>
      <c r="C237"/>
      <c r="D237"/>
      <c r="E237"/>
      <c r="F237"/>
      <c r="G237"/>
      <c r="H237"/>
      <c r="I237"/>
      <c r="J237"/>
      <c r="K237"/>
      <c r="L237"/>
      <c r="R237"/>
      <c r="S237"/>
    </row>
    <row r="238" spans="1:19" s="11" customFormat="1">
      <c r="A238"/>
      <c r="B238"/>
      <c r="C238"/>
      <c r="D238"/>
      <c r="E238"/>
      <c r="F238"/>
      <c r="G238"/>
      <c r="H238"/>
      <c r="I238"/>
      <c r="J238"/>
      <c r="K238"/>
      <c r="L238"/>
      <c r="R238"/>
      <c r="S238"/>
    </row>
    <row r="239" spans="1:19" s="11" customFormat="1">
      <c r="A239"/>
      <c r="B239"/>
      <c r="C239"/>
      <c r="D239"/>
      <c r="E239"/>
      <c r="F239"/>
      <c r="G239"/>
      <c r="H239"/>
      <c r="I239"/>
      <c r="J239"/>
      <c r="K239"/>
      <c r="L239"/>
      <c r="R239"/>
      <c r="S239"/>
    </row>
    <row r="240" spans="1:19" s="11" customFormat="1">
      <c r="A240"/>
      <c r="B240"/>
      <c r="C240"/>
      <c r="D240"/>
      <c r="E240"/>
      <c r="F240"/>
      <c r="G240"/>
      <c r="H240"/>
      <c r="I240"/>
      <c r="J240"/>
      <c r="K240"/>
      <c r="L240"/>
      <c r="R240"/>
      <c r="S240"/>
    </row>
    <row r="241" spans="1:19" s="11" customFormat="1">
      <c r="A241"/>
      <c r="B241"/>
      <c r="C241"/>
      <c r="D241"/>
      <c r="E241"/>
      <c r="F241"/>
      <c r="G241"/>
      <c r="H241"/>
      <c r="I241"/>
      <c r="J241"/>
      <c r="K241"/>
      <c r="L241"/>
      <c r="R241"/>
      <c r="S241"/>
    </row>
    <row r="242" spans="1:19" s="11" customFormat="1">
      <c r="A242"/>
      <c r="B242"/>
      <c r="C242"/>
      <c r="D242"/>
      <c r="E242"/>
      <c r="F242"/>
      <c r="G242"/>
      <c r="H242"/>
      <c r="I242"/>
      <c r="J242"/>
      <c r="K242"/>
      <c r="L242"/>
      <c r="R242"/>
      <c r="S242"/>
    </row>
    <row r="243" spans="1:19" s="11" customFormat="1">
      <c r="A243"/>
      <c r="B243"/>
      <c r="C243"/>
      <c r="D243"/>
      <c r="E243"/>
      <c r="F243"/>
      <c r="G243"/>
      <c r="H243"/>
      <c r="I243"/>
      <c r="J243"/>
      <c r="K243"/>
      <c r="L243"/>
      <c r="R243"/>
      <c r="S243"/>
    </row>
    <row r="244" spans="1:19" s="11" customFormat="1">
      <c r="A244"/>
      <c r="B244"/>
      <c r="C244"/>
      <c r="D244"/>
      <c r="E244"/>
      <c r="F244"/>
      <c r="G244"/>
      <c r="H244"/>
      <c r="I244"/>
      <c r="J244"/>
      <c r="K244"/>
      <c r="L244"/>
      <c r="R244"/>
      <c r="S244"/>
    </row>
    <row r="245" spans="1:19" s="11" customFormat="1">
      <c r="A245"/>
      <c r="B245"/>
      <c r="C245"/>
      <c r="D245"/>
      <c r="E245"/>
      <c r="F245"/>
      <c r="G245"/>
      <c r="H245"/>
      <c r="I245"/>
      <c r="J245"/>
      <c r="K245"/>
      <c r="L245"/>
      <c r="R245"/>
      <c r="S245"/>
    </row>
    <row r="246" spans="1:19" s="11" customFormat="1">
      <c r="A246"/>
      <c r="B246"/>
      <c r="C246"/>
      <c r="D246"/>
      <c r="E246"/>
      <c r="F246"/>
      <c r="G246"/>
      <c r="H246"/>
      <c r="I246"/>
      <c r="J246"/>
      <c r="K246"/>
      <c r="L246"/>
      <c r="R246"/>
      <c r="S246"/>
    </row>
    <row r="247" spans="1:19" s="11" customFormat="1">
      <c r="A247"/>
      <c r="B247"/>
      <c r="C247"/>
      <c r="D247"/>
      <c r="E247"/>
      <c r="F247"/>
      <c r="G247"/>
      <c r="H247"/>
      <c r="I247"/>
      <c r="J247"/>
      <c r="K247"/>
      <c r="L247"/>
      <c r="R247"/>
      <c r="S247"/>
    </row>
    <row r="248" spans="1:19" s="11" customFormat="1">
      <c r="A248"/>
      <c r="B248"/>
      <c r="C248"/>
      <c r="D248"/>
      <c r="E248"/>
      <c r="F248"/>
      <c r="G248"/>
      <c r="H248"/>
      <c r="I248"/>
      <c r="J248"/>
      <c r="K248"/>
      <c r="L248"/>
      <c r="R248"/>
      <c r="S248"/>
    </row>
    <row r="249" spans="1:19" s="11" customFormat="1">
      <c r="A249"/>
      <c r="B249"/>
      <c r="C249"/>
      <c r="D249"/>
      <c r="E249"/>
      <c r="F249"/>
      <c r="G249"/>
      <c r="H249"/>
      <c r="I249"/>
      <c r="J249"/>
      <c r="K249"/>
      <c r="L249"/>
      <c r="R249"/>
      <c r="S249"/>
    </row>
    <row r="250" spans="1:19" s="11" customFormat="1">
      <c r="A250"/>
      <c r="B250"/>
      <c r="C250"/>
      <c r="D250"/>
      <c r="E250"/>
      <c r="F250"/>
      <c r="G250"/>
      <c r="H250"/>
      <c r="I250"/>
      <c r="J250"/>
      <c r="K250"/>
      <c r="L250"/>
      <c r="R250"/>
      <c r="S250"/>
    </row>
    <row r="251" spans="1:19" s="11" customFormat="1">
      <c r="A251"/>
      <c r="B251"/>
      <c r="C251"/>
      <c r="D251"/>
      <c r="E251"/>
      <c r="F251"/>
      <c r="G251"/>
      <c r="H251"/>
      <c r="I251"/>
      <c r="J251"/>
      <c r="K251"/>
      <c r="L251"/>
      <c r="R251"/>
      <c r="S251"/>
    </row>
    <row r="252" spans="1:19" s="11" customFormat="1">
      <c r="A252"/>
      <c r="B252"/>
      <c r="C252"/>
      <c r="D252"/>
      <c r="E252"/>
      <c r="F252"/>
      <c r="G252"/>
      <c r="H252"/>
      <c r="I252"/>
      <c r="J252"/>
      <c r="K252"/>
      <c r="L252"/>
      <c r="R252"/>
      <c r="S252"/>
    </row>
    <row r="253" spans="1:19" s="11" customFormat="1">
      <c r="A253"/>
      <c r="B253"/>
      <c r="C253"/>
      <c r="D253"/>
      <c r="E253"/>
      <c r="F253"/>
      <c r="G253"/>
      <c r="H253"/>
      <c r="I253"/>
      <c r="J253"/>
      <c r="K253"/>
      <c r="L253"/>
      <c r="R253"/>
      <c r="S253"/>
    </row>
    <row r="254" spans="1:19" s="11" customFormat="1">
      <c r="A254"/>
      <c r="B254"/>
      <c r="C254"/>
      <c r="D254"/>
      <c r="E254"/>
      <c r="F254"/>
      <c r="G254"/>
      <c r="H254"/>
      <c r="I254"/>
      <c r="J254"/>
      <c r="K254"/>
      <c r="L254"/>
      <c r="R254"/>
      <c r="S254"/>
    </row>
    <row r="255" spans="1:19" s="11" customFormat="1">
      <c r="A255"/>
      <c r="B255"/>
      <c r="C255"/>
      <c r="D255"/>
      <c r="E255"/>
      <c r="F255"/>
      <c r="G255"/>
      <c r="H255"/>
      <c r="I255"/>
      <c r="J255"/>
      <c r="K255"/>
      <c r="L255"/>
      <c r="R255"/>
      <c r="S255"/>
    </row>
    <row r="256" spans="1:19" s="11" customFormat="1">
      <c r="A256"/>
      <c r="B256"/>
      <c r="C256"/>
      <c r="D256"/>
      <c r="E256"/>
      <c r="F256"/>
      <c r="G256"/>
      <c r="H256"/>
      <c r="I256"/>
      <c r="J256"/>
      <c r="K256"/>
      <c r="L256"/>
      <c r="R256"/>
      <c r="S256"/>
    </row>
    <row r="257" spans="1:19" s="11" customFormat="1">
      <c r="A257"/>
      <c r="B257"/>
      <c r="C257"/>
      <c r="D257"/>
      <c r="E257"/>
      <c r="F257"/>
      <c r="G257"/>
      <c r="H257"/>
      <c r="I257"/>
      <c r="J257"/>
      <c r="K257"/>
      <c r="L257"/>
      <c r="R257"/>
      <c r="S257"/>
    </row>
    <row r="258" spans="1:19" s="11" customFormat="1">
      <c r="A258"/>
      <c r="B258"/>
      <c r="C258"/>
      <c r="D258"/>
      <c r="E258"/>
      <c r="F258"/>
      <c r="G258"/>
      <c r="H258"/>
      <c r="I258"/>
      <c r="J258"/>
      <c r="K258"/>
      <c r="L258"/>
      <c r="R258"/>
      <c r="S258"/>
    </row>
    <row r="259" spans="1:19" s="11" customFormat="1">
      <c r="A259"/>
      <c r="B259"/>
      <c r="C259"/>
      <c r="D259"/>
      <c r="E259"/>
      <c r="F259"/>
      <c r="G259"/>
      <c r="H259"/>
      <c r="I259"/>
      <c r="J259"/>
      <c r="K259"/>
      <c r="L259"/>
      <c r="R259"/>
      <c r="S259"/>
    </row>
    <row r="260" spans="1:19" s="11" customFormat="1">
      <c r="A260"/>
      <c r="B260"/>
      <c r="C260"/>
      <c r="D260"/>
      <c r="E260"/>
      <c r="F260"/>
      <c r="G260"/>
      <c r="H260"/>
      <c r="I260"/>
      <c r="J260"/>
      <c r="K260"/>
      <c r="L260"/>
      <c r="R260"/>
      <c r="S260"/>
    </row>
    <row r="261" spans="1:19" s="11" customFormat="1">
      <c r="A261"/>
      <c r="B261"/>
      <c r="C261"/>
      <c r="D261"/>
      <c r="E261"/>
      <c r="F261"/>
      <c r="G261"/>
      <c r="H261"/>
      <c r="I261"/>
      <c r="J261"/>
      <c r="K261"/>
      <c r="L261"/>
      <c r="R261"/>
      <c r="S261"/>
    </row>
    <row r="262" spans="1:19" s="11" customFormat="1">
      <c r="A262"/>
      <c r="B262"/>
      <c r="C262"/>
      <c r="D262"/>
      <c r="E262"/>
      <c r="F262"/>
      <c r="G262"/>
      <c r="H262"/>
      <c r="I262"/>
      <c r="J262"/>
      <c r="K262"/>
      <c r="L262"/>
      <c r="R262"/>
      <c r="S262"/>
    </row>
    <row r="263" spans="1:19" s="11" customFormat="1">
      <c r="A263"/>
      <c r="B263"/>
      <c r="C263"/>
      <c r="D263"/>
      <c r="E263"/>
      <c r="F263"/>
      <c r="G263"/>
      <c r="H263"/>
      <c r="I263"/>
      <c r="J263"/>
      <c r="K263"/>
      <c r="L263"/>
      <c r="R263"/>
      <c r="S263"/>
    </row>
    <row r="264" spans="1:19" s="11" customFormat="1">
      <c r="A264"/>
      <c r="B264"/>
      <c r="C264"/>
      <c r="D264"/>
      <c r="E264"/>
      <c r="F264"/>
      <c r="G264"/>
      <c r="H264"/>
      <c r="I264"/>
      <c r="J264"/>
      <c r="K264"/>
      <c r="L264"/>
      <c r="R264"/>
      <c r="S264"/>
    </row>
    <row r="265" spans="1:19" s="11" customFormat="1">
      <c r="A265"/>
      <c r="B265"/>
      <c r="C265"/>
      <c r="D265"/>
      <c r="E265"/>
      <c r="F265"/>
      <c r="G265"/>
      <c r="H265"/>
      <c r="I265"/>
      <c r="J265"/>
      <c r="K265"/>
      <c r="L265"/>
      <c r="R265"/>
      <c r="S265"/>
    </row>
    <row r="266" spans="1:19" s="11" customFormat="1">
      <c r="A266"/>
      <c r="B266"/>
      <c r="C266"/>
      <c r="D266"/>
      <c r="E266"/>
      <c r="F266"/>
      <c r="G266"/>
      <c r="H266"/>
      <c r="I266"/>
      <c r="J266"/>
      <c r="K266"/>
      <c r="L266"/>
      <c r="R266"/>
      <c r="S266"/>
    </row>
    <row r="267" spans="1:19" s="11" customFormat="1">
      <c r="A267"/>
      <c r="B267"/>
      <c r="C267"/>
      <c r="D267"/>
      <c r="E267"/>
      <c r="F267"/>
      <c r="G267"/>
      <c r="H267"/>
      <c r="I267"/>
      <c r="J267"/>
      <c r="K267"/>
      <c r="L267"/>
      <c r="R267"/>
      <c r="S267"/>
    </row>
    <row r="268" spans="1:19" s="11" customFormat="1">
      <c r="A268"/>
      <c r="B268"/>
      <c r="C268"/>
      <c r="D268"/>
      <c r="E268"/>
      <c r="F268"/>
      <c r="G268"/>
      <c r="H268"/>
      <c r="I268"/>
      <c r="J268"/>
      <c r="K268"/>
      <c r="L268"/>
      <c r="R268"/>
      <c r="S268"/>
    </row>
    <row r="269" spans="1:19" s="11" customFormat="1">
      <c r="A269"/>
      <c r="B269"/>
      <c r="C269"/>
      <c r="D269"/>
      <c r="E269"/>
      <c r="F269"/>
      <c r="G269"/>
      <c r="H269"/>
      <c r="I269"/>
      <c r="J269"/>
      <c r="K269"/>
      <c r="L269"/>
      <c r="R269"/>
      <c r="S269"/>
    </row>
    <row r="270" spans="1:19" s="11" customFormat="1">
      <c r="A270"/>
      <c r="B270"/>
      <c r="C270"/>
      <c r="D270"/>
      <c r="E270"/>
      <c r="F270"/>
      <c r="G270"/>
      <c r="H270"/>
      <c r="I270"/>
      <c r="J270"/>
      <c r="K270"/>
      <c r="L270"/>
      <c r="R270"/>
      <c r="S270"/>
    </row>
    <row r="271" spans="1:19" s="11" customFormat="1">
      <c r="A271"/>
      <c r="B271"/>
      <c r="C271"/>
      <c r="D271"/>
      <c r="E271"/>
      <c r="F271"/>
      <c r="G271"/>
      <c r="H271"/>
      <c r="I271"/>
      <c r="J271"/>
      <c r="K271"/>
      <c r="L271"/>
      <c r="R271"/>
      <c r="S271"/>
    </row>
    <row r="272" spans="1:19" s="11" customFormat="1">
      <c r="A272"/>
      <c r="B272"/>
      <c r="C272"/>
      <c r="D272"/>
      <c r="E272"/>
      <c r="F272"/>
      <c r="G272"/>
      <c r="H272"/>
      <c r="I272"/>
      <c r="J272"/>
      <c r="K272"/>
      <c r="L272"/>
      <c r="R272"/>
      <c r="S272"/>
    </row>
    <row r="273" spans="1:19" s="11" customFormat="1">
      <c r="A273"/>
      <c r="B273"/>
      <c r="C273"/>
      <c r="D273"/>
      <c r="E273"/>
      <c r="F273"/>
      <c r="G273"/>
      <c r="H273"/>
      <c r="I273"/>
      <c r="J273"/>
      <c r="K273"/>
      <c r="L273"/>
      <c r="R273"/>
      <c r="S273"/>
    </row>
    <row r="274" spans="1:19" s="11" customFormat="1">
      <c r="A274"/>
      <c r="B274"/>
      <c r="C274"/>
      <c r="D274"/>
      <c r="E274"/>
      <c r="F274"/>
      <c r="G274"/>
      <c r="H274"/>
      <c r="I274"/>
      <c r="J274"/>
      <c r="K274"/>
      <c r="L274"/>
      <c r="R274"/>
      <c r="S274"/>
    </row>
    <row r="275" spans="1:19" s="11" customFormat="1">
      <c r="A275"/>
      <c r="B275"/>
      <c r="C275"/>
      <c r="D275"/>
      <c r="E275"/>
      <c r="F275"/>
      <c r="G275"/>
      <c r="H275"/>
      <c r="I275"/>
      <c r="J275"/>
      <c r="K275"/>
      <c r="L275"/>
      <c r="R275"/>
      <c r="S275"/>
    </row>
    <row r="276" spans="1:19" s="11" customFormat="1">
      <c r="A276"/>
      <c r="B276"/>
      <c r="C276"/>
      <c r="D276"/>
      <c r="E276"/>
      <c r="F276"/>
      <c r="G276"/>
      <c r="H276"/>
      <c r="I276"/>
      <c r="J276"/>
      <c r="K276"/>
      <c r="L276"/>
      <c r="R276"/>
      <c r="S276"/>
    </row>
    <row r="277" spans="1:19" s="11" customFormat="1">
      <c r="A277"/>
      <c r="B277"/>
      <c r="C277"/>
      <c r="D277"/>
      <c r="E277"/>
      <c r="F277"/>
      <c r="G277"/>
      <c r="H277"/>
      <c r="I277"/>
      <c r="J277"/>
      <c r="K277"/>
      <c r="L277"/>
      <c r="R277"/>
      <c r="S277"/>
    </row>
    <row r="278" spans="1:19" s="11" customFormat="1">
      <c r="A278"/>
      <c r="B278"/>
      <c r="C278"/>
      <c r="D278"/>
      <c r="E278"/>
      <c r="F278"/>
      <c r="G278"/>
      <c r="H278"/>
      <c r="I278"/>
      <c r="J278"/>
      <c r="K278"/>
      <c r="L278"/>
      <c r="R278"/>
      <c r="S278"/>
    </row>
    <row r="279" spans="1:19" s="11" customFormat="1">
      <c r="A279"/>
      <c r="B279"/>
      <c r="C279"/>
      <c r="D279"/>
      <c r="E279"/>
      <c r="F279"/>
      <c r="G279"/>
      <c r="H279"/>
      <c r="I279"/>
      <c r="J279"/>
      <c r="K279"/>
      <c r="L279"/>
      <c r="R279"/>
      <c r="S279"/>
    </row>
    <row r="280" spans="1:19" s="11" customFormat="1">
      <c r="A280"/>
      <c r="B280"/>
      <c r="C280"/>
      <c r="D280"/>
      <c r="E280"/>
      <c r="F280"/>
      <c r="G280"/>
      <c r="H280"/>
      <c r="I280"/>
      <c r="J280"/>
      <c r="K280"/>
      <c r="L280"/>
      <c r="R280"/>
      <c r="S280"/>
    </row>
    <row r="281" spans="1:19" s="11" customFormat="1">
      <c r="A281"/>
      <c r="B281"/>
      <c r="C281"/>
      <c r="D281"/>
      <c r="E281"/>
      <c r="F281"/>
      <c r="G281"/>
      <c r="H281"/>
      <c r="I281"/>
      <c r="J281"/>
      <c r="K281"/>
      <c r="L281"/>
      <c r="R281"/>
      <c r="S281"/>
    </row>
    <row r="282" spans="1:19" s="11" customFormat="1">
      <c r="A282"/>
      <c r="B282"/>
      <c r="C282"/>
      <c r="D282"/>
      <c r="E282"/>
      <c r="F282"/>
      <c r="G282"/>
      <c r="H282"/>
      <c r="I282"/>
      <c r="J282"/>
      <c r="K282"/>
      <c r="L282"/>
      <c r="R282"/>
      <c r="S282"/>
    </row>
    <row r="283" spans="1:19" s="11" customFormat="1">
      <c r="A283"/>
      <c r="B283"/>
      <c r="C283"/>
      <c r="D283"/>
      <c r="E283"/>
      <c r="F283"/>
      <c r="G283"/>
      <c r="H283"/>
      <c r="I283"/>
      <c r="J283"/>
      <c r="K283"/>
      <c r="L283"/>
      <c r="R283"/>
      <c r="S283"/>
    </row>
    <row r="284" spans="1:19" s="11" customFormat="1">
      <c r="A284"/>
      <c r="B284"/>
      <c r="C284"/>
      <c r="D284"/>
      <c r="E284"/>
      <c r="F284"/>
      <c r="G284"/>
      <c r="H284"/>
      <c r="I284"/>
      <c r="J284"/>
      <c r="K284"/>
      <c r="L284"/>
      <c r="R284"/>
      <c r="S284"/>
    </row>
  </sheetData>
  <mergeCells count="8">
    <mergeCell ref="I110:J110"/>
    <mergeCell ref="I111:J111"/>
    <mergeCell ref="A1:M1"/>
    <mergeCell ref="A2:M2"/>
    <mergeCell ref="L7:L8"/>
    <mergeCell ref="M7:M8"/>
    <mergeCell ref="H105:K105"/>
    <mergeCell ref="H106:K106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MEI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2022-09-30T01:25:53Z</dcterms:modified>
</cp:coreProperties>
</file>