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72" firstSheet="4" activeTab="4"/>
  </bookViews>
  <sheets>
    <sheet name="1B-Aset D.I.R." sheetId="17" state="hidden" r:id="rId1"/>
    <sheet name="1D-Aset D.I.T." sheetId="19" state="hidden" r:id="rId2"/>
    <sheet name="1E-Aset D.I.P." sheetId="43" state="hidden" r:id="rId3"/>
    <sheet name="2B - RT1 D.I.R" sheetId="20" state="hidden" r:id="rId4"/>
    <sheet name="2C - RTI D.I.A.T" sheetId="22" r:id="rId5"/>
    <sheet name="2D RTI D.I.T" sheetId="21" state="hidden" r:id="rId6"/>
    <sheet name="2E - RTI D.I.P" sheetId="37" state="hidden" r:id="rId7"/>
    <sheet name="4B - DATA KONDISI  D.I.R" sheetId="28" state="hidden" r:id="rId8"/>
    <sheet name="4D - DATA KONDISI  D.I.T" sheetId="30" state="hidden" r:id="rId9"/>
    <sheet name="4E - DATA KONDISI  D.I.P" sheetId="38" state="hidden" r:id="rId10"/>
  </sheets>
  <definedNames>
    <definedName name="_xlnm.Print_Area" localSheetId="0">'1B-Aset D.I.R.'!$A$2:$AH$37</definedName>
    <definedName name="_xlnm.Print_Area" localSheetId="1">'1D-Aset D.I.T.'!$A$2:$AP$39</definedName>
    <definedName name="_xlnm.Print_Area" localSheetId="2">'1E-Aset D.I.P.'!$A$2:$AV$40</definedName>
    <definedName name="_xlnm.Print_Area" localSheetId="3">'2B - RT1 D.I.R'!$B$2:$AO$42</definedName>
    <definedName name="_xlnm.Print_Area" localSheetId="4">'2C - RTI D.I.A.T'!$B$2:$AQ$40</definedName>
    <definedName name="_xlnm.Print_Area" localSheetId="5">'2D RTI D.I.T'!$B$2:$AO$42</definedName>
    <definedName name="_xlnm.Print_Area" localSheetId="6">'2E - RTI D.I.P'!$B$2:$AO$42</definedName>
    <definedName name="_xlnm.Print_Area" localSheetId="7">'4B - DATA KONDISI  D.I.R'!$B$2:$BO$39</definedName>
    <definedName name="_xlnm.Print_Area" localSheetId="8">'4D - DATA KONDISI  D.I.T'!$B$2:$CE$39</definedName>
    <definedName name="_xlnm.Print_Area" localSheetId="9">'4E - DATA KONDISI  D.I.P'!$B$2:$CO$40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sharedStrings.xml><?xml version="1.0" encoding="utf-8"?>
<sst xmlns="http://schemas.openxmlformats.org/spreadsheetml/2006/main" count="1188" uniqueCount="332">
  <si>
    <t>DATA PRASARANA, SARANA, DAN DOKUMENTASI - DAERAH IRIGASI RAWA</t>
  </si>
  <si>
    <t>KAB./KOTA :  ................................................................</t>
  </si>
  <si>
    <t>PROVINSI   : ................................................................</t>
  </si>
  <si>
    <t>No.</t>
  </si>
  <si>
    <t>Nomeklatur/
Nama D.I.R.</t>
  </si>
  <si>
    <t>Luas Areal (Ha)</t>
  </si>
  <si>
    <t>Jenis Rawa (Pasut/Lebak)</t>
  </si>
  <si>
    <t>Saluran</t>
  </si>
  <si>
    <t>Bangunan Pengatur</t>
  </si>
  <si>
    <t>Bangunan Lindung</t>
  </si>
  <si>
    <t>Bangunan Pelengkap</t>
  </si>
  <si>
    <t>Sarana</t>
  </si>
  <si>
    <t>Dokumentasi</t>
  </si>
  <si>
    <t>Berdasarkan 
Permen 14/2015</t>
  </si>
  <si>
    <t>Baku 
(Pemetaan IGT)</t>
  </si>
  <si>
    <t>Potensial 
(Pemetaan IGT)</t>
  </si>
  <si>
    <t>Fungsional
(Pemetaan IGT)</t>
  </si>
  <si>
    <t>Primer (m)</t>
  </si>
  <si>
    <t>Sekunder (m)</t>
  </si>
  <si>
    <t>Tersier (m)</t>
  </si>
  <si>
    <t>Pembuang (m)</t>
  </si>
  <si>
    <t>Bangunan Pintu Primer (bh)</t>
  </si>
  <si>
    <t>Bangunan Pintu Sekunder (bh)</t>
  </si>
  <si>
    <t>Bangunan Pintu Tersier (bh)</t>
  </si>
  <si>
    <t>Bangunan Pintu Pembuang (bh)</t>
  </si>
  <si>
    <t>Bendung (bh</t>
  </si>
  <si>
    <t>Tanggul (m)</t>
  </si>
  <si>
    <t>Polder (m)</t>
  </si>
  <si>
    <t>Jalan Inspeksi (m)</t>
  </si>
  <si>
    <t>Jembatan (bh)</t>
  </si>
  <si>
    <t>Gorong-Gorong (bh)</t>
  </si>
  <si>
    <t>Dermaga (bh)</t>
  </si>
  <si>
    <t>Kantor Pengamat (Bh)</t>
  </si>
  <si>
    <t>Gudang (bh)</t>
  </si>
  <si>
    <t>Rumah Jaga (bh)</t>
  </si>
  <si>
    <t>Sanggar Tani (bh)</t>
  </si>
  <si>
    <t>Pintu Air (bh)</t>
  </si>
  <si>
    <t>Alat Ukur (bh)</t>
  </si>
  <si>
    <t>Peta (Ada/Tidak Ada)</t>
  </si>
  <si>
    <t>Skema Jaringan (Ada/Tidak Ada)</t>
  </si>
  <si>
    <t>Gambar Konstruksi (Ada/Tidak Ada)</t>
  </si>
  <si>
    <t>Buku Data Daerah Irigasi (Ada/Tidak Ada)</t>
  </si>
  <si>
    <t>D.I.R.</t>
  </si>
  <si>
    <t>….</t>
  </si>
  <si>
    <t>dst</t>
  </si>
  <si>
    <t>Total</t>
  </si>
  <si>
    <t xml:space="preserve">CATATAN : </t>
  </si>
  <si>
    <t>Penyusun dan Penanggungjawab Data,</t>
  </si>
  <si>
    <t>Kolom 2: Diisi nama daerah irigasi dan diurutkan sesuai Permen PUPR No. 14/PRT/M/2015. Apabila ada daerah irigasi baru di luar Permen PUPR No. 14/PRT/M/2015 agar ditambahkan di baris yang paling bawah. Daerah irigasi yang sudah di-PAI menggunakan aplikasi e-PAKSI agar diberi tanda * (bintang).</t>
  </si>
  <si>
    <t>……………………………., ......    ............................  20...</t>
  </si>
  <si>
    <t>Kolom 3 : Diisi luas areal irigasi sesuai Permen PUPR No. 14/PRT/M/2015.</t>
  </si>
  <si>
    <t>Kepala Dinas PU/PSDA</t>
  </si>
  <si>
    <t>Kolom 4 : Diisi luas baku daerah irigasi sesuai dengan pemetaan geospasial (GIS) yang telah dilakukan.</t>
  </si>
  <si>
    <t>Provinsi / Kab. / Kota …………………………..</t>
  </si>
  <si>
    <t>Kolom 5 : Diisi luas potensial daerah irigasi sesuai dengan pemetaan geospasial (GIS) yang telah dilakukan.</t>
  </si>
  <si>
    <t>Kolom 6 : Diisi luas fungsional daerah irigasi sesuai dengan pemetaan geospasial (GIS) yang telah dilakukan.</t>
  </si>
  <si>
    <t>Kolom 7 : Diisi jenis irigasi rawa yang ada (rawa pasang surut/rawa lebak).</t>
  </si>
  <si>
    <t>Kolom  8-11 : Diisi panjang saluran yang ada di daerah irigasi tersebut.</t>
  </si>
  <si>
    <t>Kolom 12-16 : Diisi jumlah bangunan pengatur yang ada di sepanjang saluran daerah irigasi tersebut.</t>
  </si>
  <si>
    <t>NIP. ……………………………………….</t>
  </si>
  <si>
    <t>Kolom 17-18 : Diisi panjang bangunan lindung yang ada di daerah irigasi tersebut.</t>
  </si>
  <si>
    <t>Kolom 19-26 : Diisi panjang atau jumlah bangunan pelengkap yang ada di daerah irigasi tersebut.</t>
  </si>
  <si>
    <t>Kolom 27-28 : Diisi jumlah sarana yang ada di daerah irigasi tersebut.</t>
  </si>
  <si>
    <t>Kolom 29-32 : Diisi keterangan Ada/Tidak Ada terkait ketersediaan dokumentasi yang ada di daerah irigasi tersebut.</t>
  </si>
  <si>
    <t>DATA PRASARANA, SARANA, DAN DOKUMENTASI - DAERAH IRIGASI TAMBAK</t>
  </si>
  <si>
    <t>Nomeklatur/
Nama D.I.T.</t>
  </si>
  <si>
    <t>Bangunan Utama</t>
  </si>
  <si>
    <t>Bangunan Pembawa</t>
  </si>
  <si>
    <t>Pengambilan Air Tawar (bh)</t>
  </si>
  <si>
    <t>Pengambilan Air Asin (bh)</t>
  </si>
  <si>
    <t>Stasiun Pompa (bh)</t>
  </si>
  <si>
    <t>Tipe Saluran (Terbuka/Tertutup/Campuran)</t>
  </si>
  <si>
    <t>Talang (bh)</t>
  </si>
  <si>
    <t>Tanggul  (bh)</t>
  </si>
  <si>
    <t>Perkuatan Tebing (m)</t>
  </si>
  <si>
    <t>Pelimpah (bh)</t>
  </si>
  <si>
    <t>Rumah Genset/Panel Elektrikal (bh)</t>
  </si>
  <si>
    <t>Kolam Tandon (bh)</t>
  </si>
  <si>
    <t>Kolam Pengendap (bh)</t>
  </si>
  <si>
    <t>Kolam Pencampur (bh)</t>
  </si>
  <si>
    <t>Jetti (m)</t>
  </si>
  <si>
    <t>D.I.T.</t>
  </si>
  <si>
    <t xml:space="preserve"> </t>
  </si>
  <si>
    <t>Kolom 7-9 : Diisi jumlah bangunan utama yang ada di daerah irigasi tersebut.</t>
  </si>
  <si>
    <t>Kolom 10 : Diisi jenis saluran yang ada di daerah irigasi tersebut, saluran bisa berupa pipa (tertutup), saluran terbuka, atau campuran.</t>
  </si>
  <si>
    <t>Kolom  11-14 : Diisi panjang saluran yang ada di daerah irigasi tersebut.</t>
  </si>
  <si>
    <t>……………………………………………..</t>
  </si>
  <si>
    <t>Kolom 15-18 : Diisi jumlah bangunan pengatur yang ada di sepanjang saluran daerah irigasi tersebut.</t>
  </si>
  <si>
    <t>Kolom 19-20 : Diisi jumlah bangunan pembawa yang ada di sepanjang saluran daerah irigasi tersebut.</t>
  </si>
  <si>
    <t>Kolom 21-23 : Diisi jumlah dan panjang bangunan lindung yang ada di daerah irigasi tersebut.</t>
  </si>
  <si>
    <t>Kolom 24-34 : Diisi jumlah bangunan pelengkap yang ada di daerah irigasi tersebut.</t>
  </si>
  <si>
    <t>Kolom 35-36 : Diisi jumlah sarana yang ada di daerah irigasi tersebut.</t>
  </si>
  <si>
    <t>Kolom 37-40 : Diisi keterangan Ada/Tidak Ada terkait ketersediaan dokumentasi yang ada di daerah irigasi tersebut.</t>
  </si>
  <si>
    <t>DATA PRASARANA, SARANA, DAN DOKUMENTASI - DAERAH IRIGASI POMPA</t>
  </si>
  <si>
    <t>Nomeklatur/
Nama D.I.A.T.</t>
  </si>
  <si>
    <t>Sumber Air</t>
  </si>
  <si>
    <t>Bangunan Pengatur dan Pengukur</t>
  </si>
  <si>
    <t>Pompa (bh)</t>
  </si>
  <si>
    <t>Rumah Pompa (bh)</t>
  </si>
  <si>
    <t>Jembatan Pengambilan (bh)</t>
  </si>
  <si>
    <t>Rumah Genset &amp; Panel Elektrikal (bh)</t>
  </si>
  <si>
    <t>Bagi (bh)</t>
  </si>
  <si>
    <t>Bagi Sadap (bh)</t>
  </si>
  <si>
    <t>Sadap (bh)</t>
  </si>
  <si>
    <t>Bangunan Pengukur (bh)</t>
  </si>
  <si>
    <t>Sipon (bh)</t>
  </si>
  <si>
    <t>Terjunan (bh)</t>
  </si>
  <si>
    <t>Got Miring (bh)</t>
  </si>
  <si>
    <t>Krib (Bh)</t>
  </si>
  <si>
    <t>Saluran Gendong (m)</t>
  </si>
  <si>
    <t>Pelepas Tekan (bh)</t>
  </si>
  <si>
    <t>Bak Kontrol (bh)</t>
  </si>
  <si>
    <t>Tanggul (bh)</t>
  </si>
  <si>
    <t>Perkuatan Tebing (bh)</t>
  </si>
  <si>
    <t>Tampungan Air/Reservoir (bh)</t>
  </si>
  <si>
    <r>
      <rPr>
        <b/>
        <i/>
        <sz val="11"/>
        <rFont val="Segoe UI"/>
        <charset val="134"/>
      </rPr>
      <t>Control Valve</t>
    </r>
    <r>
      <rPr>
        <b/>
        <sz val="11"/>
        <rFont val="Segoe UI"/>
        <charset val="134"/>
      </rPr>
      <t xml:space="preserve"> (bh)</t>
    </r>
  </si>
  <si>
    <t>D.I.A.T.</t>
  </si>
  <si>
    <t xml:space="preserve">Kolom 3 : Diisi luas areal irigasi sesuai Permen PUPR No. 14/PRT/M/2015. </t>
  </si>
  <si>
    <t>Kolom 7 : Diisi jenis sumber air daerah irigasi. Sumber air dapat berupa waduk, embung/situ, danau, sungai, mata air, rawa dan hujan.</t>
  </si>
  <si>
    <t>Kolom 8-11 : Diisi jumlah bangunan utama yang ada di daerah irigasi tersebut.</t>
  </si>
  <si>
    <t>Kolom 12 : Diisi jenis saluran yang ada di daerah irigasi tersebut, saluran bisa berupa pipa (tertutup), saluran terbuka, atau campuran.</t>
  </si>
  <si>
    <t>Kolom 13-16 : Diisi panjang saluran yang ada di daerah irigasi tersebut.</t>
  </si>
  <si>
    <t>Kolom 17-20 : Diisi jumlah bangunan pengatur dan pengukur yang ada di sepanjang saluran daerah irigasi tersebut.</t>
  </si>
  <si>
    <t>Kolom 21-25 : Diisi jumlah bangunan pembawa yang ada di sepanjang saluran daerah irigasi tersebut.</t>
  </si>
  <si>
    <t>Kolom 26-32 : Diisi jumlah atau panjang bangunan lindung yang ada di daerah irigasi tersebut.</t>
  </si>
  <si>
    <t>Kolom 33-39 : Diisi jumlah atau panjang bangunan pelengkap yang ada di daerah irigasi tersebut.</t>
  </si>
  <si>
    <t>Kolom 40-42 : Diisi jumlah sarana yang ada di daerah irigasi tersebut.</t>
  </si>
  <si>
    <t>Kolom 43-46 : Diisi keterangan Ada/Tidak Ada terkait ketersediaan dokumentasi yang ada di daerah irigasi tersebut.</t>
  </si>
  <si>
    <t>DATA REALISASI TANAM DAN PRODUKTIVITAS - DAERAH IRIGASI RAWA</t>
  </si>
  <si>
    <t>PROVINSI  : ................................................................</t>
  </si>
  <si>
    <t>Luas D.I.R. Sesuai Permen 14/2015 (Ha)</t>
  </si>
  <si>
    <t>Sawah/Fungsional
(Pemetaan IGT) (Ha)</t>
  </si>
  <si>
    <t>Pola Tanam</t>
  </si>
  <si>
    <t>REALISASI TANAM PADI</t>
  </si>
  <si>
    <t>REALISASI TANAM PALAWIJA</t>
  </si>
  <si>
    <t xml:space="preserve"> REALISASI TANAM TEBU</t>
  </si>
  <si>
    <t>REALISASI TANAM LAINNYA</t>
  </si>
  <si>
    <t>JUMLAH</t>
  </si>
  <si>
    <t>PRODUKTIVITAS PADI</t>
  </si>
  <si>
    <t>MT.1</t>
  </si>
  <si>
    <t>MT.2</t>
  </si>
  <si>
    <t>MT.3</t>
  </si>
  <si>
    <t>Rata2</t>
  </si>
  <si>
    <t>P-P-P</t>
  </si>
  <si>
    <t>P-P-Plw</t>
  </si>
  <si>
    <t>P-Plw-Plw</t>
  </si>
  <si>
    <t>P-P</t>
  </si>
  <si>
    <t>P-Plw</t>
  </si>
  <si>
    <t>P</t>
  </si>
  <si>
    <t>Ha</t>
  </si>
  <si>
    <t>IP(%)</t>
  </si>
  <si>
    <t>Ton/Ha</t>
  </si>
  <si>
    <t>...</t>
  </si>
  <si>
    <t>TOTAL</t>
  </si>
  <si>
    <t>MT. 1 : Musim tanam ke-1 (Musim Hujan/MH).</t>
  </si>
  <si>
    <t>MT. 2 : Musim tanam ke-2 (Musim Hujan/MK I).</t>
  </si>
  <si>
    <t>MT. 3 : Musim tanam ke-3 (Musim Hujan/MK II).</t>
  </si>
  <si>
    <t>IP : Indeks Pertanaman.</t>
  </si>
  <si>
    <t>Kolom 2-4 : Semua daerah irigasi kewenangan berdasarkan Permen PUPR No. 14/PRT/M/2015. Apabila ada daerah irigasi baru di luar Permen PUPR No. 14/PRT/M/2015 agar ditambahkan di baris yang paling bawah.</t>
  </si>
  <si>
    <t>Kolom 5-10 : Diisi pola tanam pada daerah irigasi tersebut dengan memberikan checklist (V) pada kolom yang ada.</t>
  </si>
  <si>
    <t>a. P-P-P : Padi-Padi-Padi.</t>
  </si>
  <si>
    <t>b. P-P-Plw : Padi-Padi-Palawija.</t>
  </si>
  <si>
    <t>c. P-Plw-Plw : Padi-Palawija-Palawija.</t>
  </si>
  <si>
    <t>d. P-P : Padi-Padi.</t>
  </si>
  <si>
    <t>e. P-Plw : Padi-Palawija.</t>
  </si>
  <si>
    <t>f. P : Padi.</t>
  </si>
  <si>
    <t>Kolom 14 : Kolom (11+12+13); Kolom 19 : Kolom (17+17+18); Kolom 24 : Kolom (21+22+23); Kolom 29 : Kolom (26+27+28); Kolom 34 : Kolom (14+19+24+23) atau Kolom 34 : Kolom (31+32+33).</t>
  </si>
  <si>
    <t>Kolom 15 : Kolom (14/3)x100; Kolom 20 : Kolom (19/3)x100; Kolom 25 : Kolom (24/3)x100; Kolom 30 : Kolom (29/3)x100; Kolom 35 : Kolom (34/3)x100.</t>
  </si>
  <si>
    <t>Nilai IP maksimum sebesar 300.</t>
  </si>
  <si>
    <t>Kolom 31 : Kolom (11+16+21+26); Kolom 32 : Kolom (12+17+22+27); Kolom 33 : Kolom (13+18+23+28).</t>
  </si>
  <si>
    <t>Kolom 31, 32, 33 maksimum sebesar kolom 3 (Luas daerah irigasi sesuai PermenPUPR No. 14/PRT/M/15).</t>
  </si>
  <si>
    <t>Pengisian data produktivitas/provitas (Kolom 36-39) dapat berkoordinasi dengan Dinas Pertanian.</t>
  </si>
  <si>
    <t>DATA REALISASI TANAM DAN PRODUKTIVITAS - DAERAH IRIGASI AIR TANAH</t>
  </si>
  <si>
    <t>KAB./KOTA :  KARANGANYAR</t>
  </si>
  <si>
    <t>PROVINSI  : JAWA TENGAH</t>
  </si>
  <si>
    <t>Nomor Kode Sumur</t>
  </si>
  <si>
    <t>Luas D.I.A.T. Sesuai Permen 14/2015 (Ha)</t>
  </si>
  <si>
    <t>PALAWIJA</t>
  </si>
  <si>
    <t>Tuban</t>
  </si>
  <si>
    <t>PWS 049 R</t>
  </si>
  <si>
    <t>v</t>
  </si>
  <si>
    <t>Krendowahono</t>
  </si>
  <si>
    <t>PWS 061</t>
  </si>
  <si>
    <t>PWS 065</t>
  </si>
  <si>
    <t>PWS 077 R</t>
  </si>
  <si>
    <t>PWS 091</t>
  </si>
  <si>
    <t>PWS 140 R</t>
  </si>
  <si>
    <t>Bulurejo</t>
  </si>
  <si>
    <t>TW 143 R</t>
  </si>
  <si>
    <t>PWS 137</t>
  </si>
  <si>
    <t>PWS 222</t>
  </si>
  <si>
    <t>PWS 223</t>
  </si>
  <si>
    <t>Kolom 2-5 : Semua daerah irigasi kewenangan berdasarkan Permen PUPR No. 14/PRT/M/2015. Apabila ada daerah irigasi baru di luar Permen PUPR No. 14/PRT/M/2015 agar ditambahkan di baris yang paling bawah.</t>
  </si>
  <si>
    <t>Kolom 6-11 : Diisi pola tanam pada daerah irigasi tersebut dengan memberikan checklist (V) pada kolom yang ada.</t>
  </si>
  <si>
    <t>Kolom 15 : Kolom (12+13+14); Kolom 20 : Kolom (17+18+19); Kolom 25 : Kolom (22+23+24); Kolom 30 : Kolom (27+28+29); Kolom 35 : Kolom (15+20+25+30) atau Kolom 35 : Kolom (32+33+34).</t>
  </si>
  <si>
    <t>Kolom 16 : Kolom (15/4)x100; Kolom 21 : Kolom (20/4)x100; Kolom 26 : Kolom (25/4)x100; Kolom 31 : Kolom (30/4)x100; Kolom 36 : Kolom (35/4)x100.</t>
  </si>
  <si>
    <t>Kolom 32 : Kolom (12+17+22+27); Kolom 33 : Kolom (13+18+23+28); Kolom 34 : Kolom (14+19+24+29).</t>
  </si>
  <si>
    <t>Kolom 32, 33, 34 maksimum sebesar kolom 4 (Luas daerah irigasi sesuai PermenPUPR No. 14/PRT/M/15).</t>
  </si>
  <si>
    <t>Pengisian data produktivitas/provitas (Kolom 37-40) dapat berkoordinasi dengan Dinas Pertanian.</t>
  </si>
  <si>
    <t>DATA REALISASI TANAM DAN PRODUKTIVITAS - DAERAH IRIGASI TAMBAK</t>
  </si>
  <si>
    <t>PROVINSI  : .................................................................</t>
  </si>
  <si>
    <t>Luas D.I.T. Sesuai Permen 14/2015 (Ha)</t>
  </si>
  <si>
    <t>Fungsional
(Pemetaan IGT) (Ha)</t>
  </si>
  <si>
    <t>Pola Tambak</t>
  </si>
  <si>
    <t>IKAN</t>
  </si>
  <si>
    <t>UDANG</t>
  </si>
  <si>
    <t>KEPITING</t>
  </si>
  <si>
    <t>LAINNYA</t>
  </si>
  <si>
    <t>PRODUKTIVITAS IKAN</t>
  </si>
  <si>
    <t>I-I-I</t>
  </si>
  <si>
    <t>I-I-L</t>
  </si>
  <si>
    <t>I-L-L</t>
  </si>
  <si>
    <t>I-I</t>
  </si>
  <si>
    <t>I-L</t>
  </si>
  <si>
    <t>I</t>
  </si>
  <si>
    <t>Kolom 5-10 : Diisi pola tambak pada daerah irigasi tersebut dengan memberikan checklist (V) pada kolom yang ada.</t>
  </si>
  <si>
    <t>a. I-I-I : Ikan-Ikan-Ikan.</t>
  </si>
  <si>
    <t>b. I-I-L : Ikan-Ikan-Lainnya.</t>
  </si>
  <si>
    <t>c. I-L-L : Ikan-Lainnya-Lainnya.</t>
  </si>
  <si>
    <t>d. I-I : Ikan-Ikan.</t>
  </si>
  <si>
    <t>e. I-L : Ikan-Lainnya.</t>
  </si>
  <si>
    <t>f. I : Ikan.</t>
  </si>
  <si>
    <t>DATA REALISASI TANAM DAN PRODUKTIVITAS - DAERAH IRIGASI POMPA</t>
  </si>
  <si>
    <t>Nomeklatur/
Nama D.I.P.</t>
  </si>
  <si>
    <t>Luas D.I.P. Sesuai Permen 14/2015 (Ha)</t>
  </si>
  <si>
    <t>D.I.P.</t>
  </si>
  <si>
    <t>DATA KONDISI JARINGAN IRIGASI - DAERAH IRIGASI RAWA</t>
  </si>
  <si>
    <t>KAB./KOTA  : …………………………….</t>
  </si>
  <si>
    <t>PROVINSI   : ………….……..…………..</t>
  </si>
  <si>
    <t>Kondisi Fisik Jaringan Irigasi Rawa</t>
  </si>
  <si>
    <t>Keterangan</t>
  </si>
  <si>
    <t>Saluran*</t>
  </si>
  <si>
    <t>Bangunan Pengatur*</t>
  </si>
  <si>
    <t>Bangunan Lindung*</t>
  </si>
  <si>
    <t>Bangunan Pelengkap*</t>
  </si>
  <si>
    <t>Sarana*</t>
  </si>
  <si>
    <t>Rata-Rata Jaringan</t>
  </si>
  <si>
    <t xml:space="preserve">Saluran Primer </t>
  </si>
  <si>
    <t>Saluran Sekunder</t>
  </si>
  <si>
    <t>Saluran Tersier</t>
  </si>
  <si>
    <t>Saluran Pembuang</t>
  </si>
  <si>
    <t xml:space="preserve">Bangunan Pintu Primer </t>
  </si>
  <si>
    <t>Bangunan Pintu Sekunder</t>
  </si>
  <si>
    <t>Bangunan Pintu Tersier</t>
  </si>
  <si>
    <t>Bangunan Pintu Pembuang</t>
  </si>
  <si>
    <t>Bendung</t>
  </si>
  <si>
    <t>Tanggul</t>
  </si>
  <si>
    <t>Polder</t>
  </si>
  <si>
    <t>Jalan Inspeksi</t>
  </si>
  <si>
    <t>Jembatan</t>
  </si>
  <si>
    <t>Gorong-Gorong</t>
  </si>
  <si>
    <t>Dermaga</t>
  </si>
  <si>
    <t>Kantor Pengamat</t>
  </si>
  <si>
    <t>Gudang</t>
  </si>
  <si>
    <t>Rumah Jaga</t>
  </si>
  <si>
    <t xml:space="preserve">Sanggar Tani </t>
  </si>
  <si>
    <t>Pintu Air</t>
  </si>
  <si>
    <t>Alat Ukur</t>
  </si>
  <si>
    <t>B (%)</t>
  </si>
  <si>
    <t>RR (%)</t>
  </si>
  <si>
    <t>RS (%)</t>
  </si>
  <si>
    <t>RB (%)</t>
  </si>
  <si>
    <t>Rerata (B/RR/RS/RB)</t>
  </si>
  <si>
    <t>Nilai Kondisi (%)</t>
  </si>
  <si>
    <t>B/RR/RS/RB</t>
  </si>
  <si>
    <t>B</t>
  </si>
  <si>
    <t>RR</t>
  </si>
  <si>
    <t>RS</t>
  </si>
  <si>
    <t>RB</t>
  </si>
  <si>
    <t>CATATAN :</t>
  </si>
  <si>
    <t>Kolom 2-4 : Semua daerah irigasi kewenangan berdasarkan Permen PUPR No. 14/PRT/M/2015. Apabila ada daerah irigasi baru di luar Permen PUPR No. 14/PRT/M/2015 agar ditambahkan di baris yang paling bawah. Daerah iriagsi yang sudah di-IKSI menggunakan aplikasi e-PAKSI agar diberi tanda * (bintang).</t>
  </si>
  <si>
    <t>Penilaian kondisi fisik jaringan irigasi (Kolom 5-64) dilakukan dengan menulis rerata kategori kondisi (B/RR/RS/RB) dan persentase kondisi baiknya, mengacu pada Permen PUPR No. 12/PRT/M/2015 dengan kriteria sebagai berikut:</t>
  </si>
  <si>
    <t>a. Kondisi Baik (B) : dengan tingkat kerusakan &lt;10%, atau kondisi baik &gt;90%.</t>
  </si>
  <si>
    <t>b. Kondisi Rusak Ringan (RR) : dengan tingkat kerusakan 10%-20%, atau kondisi baik antara 80%-90%.</t>
  </si>
  <si>
    <t>c. Kondisi Rusak Sedang (RS) : dengan tingkat kerusakan 21%-40%, atau kondisi baik antara 60%-80%.</t>
  </si>
  <si>
    <t>d. Kondisi Rusak Berat (RB) : dengan tingkat kerusakan &gt;40%, atau kondisi baik &lt;60%.</t>
  </si>
  <si>
    <t>Untuk komponen saluran (Kolom 5-8, Kolom 11-14, Kolom 17-20, Kolom 23-26) diisi dengan sebaran proporsi persentase per kategori kondisi dalam satu sistem jaringan irigasi.</t>
  </si>
  <si>
    <t>*Tidak semuanya wajib diisi, menyesuaikan jenis aset yang ada di daerah irigasi tersebut.</t>
  </si>
  <si>
    <t>Kolom 65 : Diisi dengan keterangan tambahan terkait kinerja daerah irigasi kewenangan daerah.</t>
  </si>
  <si>
    <t>DATA KONDISI JARINGAN IRIGASI - DAERAH IRIGASI TAMBAK</t>
  </si>
  <si>
    <t>Kondisi Fisik Jaringan Irigasi Tambak</t>
  </si>
  <si>
    <t>Bangunan Utama*</t>
  </si>
  <si>
    <t>Bangunan Pembawa*</t>
  </si>
  <si>
    <t>Pengambilan Air Tawar</t>
  </si>
  <si>
    <t>Pengambilan Air Asin</t>
  </si>
  <si>
    <t>Stasiun Pompa</t>
  </si>
  <si>
    <t>Saluran Primer</t>
  </si>
  <si>
    <t xml:space="preserve">Bangunan Pintu Sekunder </t>
  </si>
  <si>
    <t xml:space="preserve">Bangunan Pintu Tersier </t>
  </si>
  <si>
    <t xml:space="preserve">Bangunan Pintu Pembuang </t>
  </si>
  <si>
    <t>Talang</t>
  </si>
  <si>
    <t xml:space="preserve">Perkuatan Tebing </t>
  </si>
  <si>
    <t xml:space="preserve">Pelimpah </t>
  </si>
  <si>
    <t xml:space="preserve">Kantor Pengamat </t>
  </si>
  <si>
    <t xml:space="preserve">Gudang </t>
  </si>
  <si>
    <t xml:space="preserve">Rumah Jaga </t>
  </si>
  <si>
    <t xml:space="preserve">Rumah Genset/Panel Elektrikal </t>
  </si>
  <si>
    <t>Kolam Tando</t>
  </si>
  <si>
    <t xml:space="preserve">Kolam Pengendap </t>
  </si>
  <si>
    <t xml:space="preserve">Kolam Pencampur  </t>
  </si>
  <si>
    <t>Jetti</t>
  </si>
  <si>
    <t xml:space="preserve">Pintu Air </t>
  </si>
  <si>
    <t xml:space="preserve">Alat Ukur </t>
  </si>
  <si>
    <t>Penilaian kondisi fisik jaringan irigasi (Kolom 5-80) dilakukan dengan menulis rerata kategori kondisi (B/RR/RS/RB) dan persentase kondisi baiknya, mengacu pada Permen PUPR No. 12/PRT/M/2015 dengan kriteria sebagai berikut:</t>
  </si>
  <si>
    <t>Untuk komponen saluran (Kolom 11-14, Kolom 17-20, Kolom 23-26, Kolom 29-33) diisi dengan sebaran proporsi persentase per kategori kondisi dalam satu sistem jaringan irigasi.</t>
  </si>
  <si>
    <t>Kolom 81 : Diisi dengan keterangan tambahan terkait kinerja daerah irigasi kewenangan daerah.</t>
  </si>
  <si>
    <t>DATA KONDISI JARINGAN IRIGASI - DAERAH IRIGASI POMPA</t>
  </si>
  <si>
    <t>Kondisi Fisik Jaringan Irigasi Pompa</t>
  </si>
  <si>
    <t>Bangunan Pengatur dan Pengukur*</t>
  </si>
  <si>
    <t>Pompa</t>
  </si>
  <si>
    <t>Rumah Pompa</t>
  </si>
  <si>
    <t>Jembatan Pengambilan</t>
  </si>
  <si>
    <t xml:space="preserve">Rumah Genset &amp; Panel Elektrikal </t>
  </si>
  <si>
    <t>Bagi**</t>
  </si>
  <si>
    <t>Bagi Sadap**</t>
  </si>
  <si>
    <t>Sadap**</t>
  </si>
  <si>
    <t>Bangunan Pengukur</t>
  </si>
  <si>
    <t>Sipon</t>
  </si>
  <si>
    <t>Terjunan</t>
  </si>
  <si>
    <t>Got Miring</t>
  </si>
  <si>
    <t>Krib</t>
  </si>
  <si>
    <t>Pelimpah</t>
  </si>
  <si>
    <t>Saluran Gendong</t>
  </si>
  <si>
    <t>Pelepas Tekan</t>
  </si>
  <si>
    <t xml:space="preserve">Bak Kontrol </t>
  </si>
  <si>
    <t>Perkuatan Tebing</t>
  </si>
  <si>
    <t>Tampungan Air/Reservoir</t>
  </si>
  <si>
    <t xml:space="preserve">Control Valve </t>
  </si>
  <si>
    <t>Penilaian kondisi fisik jaringan irigasi (Kolom 5-90) dilakukan dengan menulis rerata kategori kondisi (B/RR/RS/RB) dan persentase kondisi baiknya, mengacu pada Permen PUPR No. 12/PRT/M/2015 dengan kriteria sebagai berikut:</t>
  </si>
  <si>
    <t>Untuk komponen saluran (Kolom 13-16, Kolom 19-22, Kolom 25-28, Kolom 31-34) diisi dengan sebaran proporsi persentase per kategori kondisi dalam satu sistem jaringan irigasi.</t>
  </si>
  <si>
    <t>**Bangunan Bagi/Bagi Sadap/Sadap dapat dikatergorikan Baik (B) jika kondisi baiknya &gt;90% dan mampu mengukur besar debit yang dialirkan.</t>
  </si>
  <si>
    <t>Kolom 91 : Diisi dengan keterangan tambahan terkait kinerja daerah irigasi kewenangan daerah.</t>
  </si>
</sst>
</file>

<file path=xl/styles.xml><?xml version="1.0" encoding="utf-8"?>
<styleSheet xmlns="http://schemas.openxmlformats.org/spreadsheetml/2006/main">
  <numFmts count="9">
    <numFmt numFmtId="176" formatCode="_(* #,##0.00_);_(* \(#,##0.00\);_(* &quot;-&quot;??_);_(@_)"/>
    <numFmt numFmtId="177" formatCode="_-&quot;Rp&quot;* #,##0_-;\-&quot;Rp&quot;* #,##0_-;_-&quot;Rp&quot;* &quot;-&quot;??_-;_-@_-"/>
    <numFmt numFmtId="41" formatCode="_-* #,##0_-;\-* #,##0_-;_-* &quot;-&quot;_-;_-@_-"/>
    <numFmt numFmtId="178" formatCode="_-* #,##0.00_-;\-* #,##0.00_-;_-* &quot;-&quot;??_-;_-@_-"/>
    <numFmt numFmtId="179" formatCode="_(* #,##0_);_(* \(#,##0\);_(* &quot;-&quot;??_);_(@_)"/>
    <numFmt numFmtId="180" formatCode="_-&quot;Rp&quot;* #,##0.00_-;\-&quot;Rp&quot;* #,##0.00_-;_-&quot;Rp&quot;* &quot;-&quot;??_-;_-@_-"/>
    <numFmt numFmtId="181" formatCode="_(* #,##0_);_(* \(#,##0\);_(* &quot;-&quot;_);_(@_)"/>
    <numFmt numFmtId="182" formatCode="0.00_ "/>
    <numFmt numFmtId="183" formatCode="_(* #,##0.0_);_(* \(#,##0.0\);_(* &quot;-&quot;??.0_);_(@_)"/>
  </numFmts>
  <fonts count="47">
    <font>
      <sz val="11"/>
      <color theme="1"/>
      <name val="Calibri"/>
      <charset val="134"/>
      <scheme val="minor"/>
    </font>
    <font>
      <sz val="16"/>
      <name val="Segoe UI"/>
      <charset val="134"/>
    </font>
    <font>
      <sz val="11"/>
      <name val="Segoe UI"/>
      <charset val="134"/>
    </font>
    <font>
      <b/>
      <sz val="16"/>
      <name val="Segoe UI"/>
      <charset val="134"/>
    </font>
    <font>
      <b/>
      <sz val="11"/>
      <name val="Segoe UI"/>
      <charset val="134"/>
    </font>
    <font>
      <b/>
      <i/>
      <u/>
      <sz val="10"/>
      <name val="Segoe UI"/>
      <charset val="134"/>
    </font>
    <font>
      <sz val="10"/>
      <name val="Segoe UI"/>
      <charset val="134"/>
    </font>
    <font>
      <sz val="10"/>
      <color theme="1"/>
      <name val="Segoe UI"/>
      <charset val="134"/>
    </font>
    <font>
      <sz val="11"/>
      <color theme="1"/>
      <name val="Segoe UI"/>
      <charset val="134"/>
    </font>
    <font>
      <b/>
      <sz val="11"/>
      <color theme="1"/>
      <name val="Segoe UI"/>
      <charset val="134"/>
    </font>
    <font>
      <b/>
      <i/>
      <sz val="11"/>
      <name val="Segoe UI"/>
      <charset val="134"/>
    </font>
    <font>
      <sz val="14"/>
      <name val="Segoe UI"/>
      <charset val="134"/>
    </font>
    <font>
      <b/>
      <sz val="14"/>
      <color theme="1"/>
      <name val="Segoe UI"/>
      <charset val="134"/>
    </font>
    <font>
      <b/>
      <sz val="14"/>
      <name val="Segoe UI"/>
      <charset val="134"/>
    </font>
    <font>
      <b/>
      <i/>
      <u/>
      <sz val="10"/>
      <color theme="1"/>
      <name val="Segoe UI"/>
      <charset val="134"/>
    </font>
    <font>
      <b/>
      <sz val="10"/>
      <color theme="1"/>
      <name val="Segoe UI"/>
      <charset val="134"/>
    </font>
    <font>
      <sz val="11"/>
      <color rgb="FFFF0000"/>
      <name val="Segoe UI"/>
      <charset val="134"/>
    </font>
    <font>
      <sz val="12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0"/>
      <name val="Segoe UI"/>
      <charset val="134"/>
    </font>
    <font>
      <sz val="14"/>
      <color theme="0"/>
      <name val="Segoe UI"/>
      <charset val="134"/>
    </font>
    <font>
      <b/>
      <u/>
      <sz val="14"/>
      <color theme="0"/>
      <name val="Segoe UI"/>
      <charset val="134"/>
    </font>
    <font>
      <b/>
      <i/>
      <sz val="11"/>
      <color theme="1"/>
      <name val="Segoe UI"/>
      <charset val="134"/>
    </font>
    <font>
      <i/>
      <sz val="11"/>
      <color theme="1"/>
      <name val="Segoe UI"/>
      <charset val="134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"/>
      <scheme val="minor"/>
    </font>
    <font>
      <sz val="10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6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8" borderId="120" applyNumberFormat="0" applyAlignment="0" applyProtection="0">
      <alignment vertical="center"/>
    </xf>
    <xf numFmtId="0" fontId="33" fillId="0" borderId="115" applyNumberFormat="0" applyFill="0" applyAlignment="0" applyProtection="0">
      <alignment vertical="center"/>
    </xf>
    <xf numFmtId="0" fontId="0" fillId="9" borderId="117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32" fillId="0" borderId="1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0" borderId="116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8" borderId="118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8" borderId="116" applyNumberFormat="0" applyAlignment="0" applyProtection="0">
      <alignment vertical="center"/>
    </xf>
    <xf numFmtId="0" fontId="24" fillId="0" borderId="114" applyNumberFormat="0" applyFill="0" applyAlignment="0" applyProtection="0">
      <alignment vertical="center"/>
    </xf>
    <xf numFmtId="0" fontId="42" fillId="0" borderId="12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3" fillId="0" borderId="0"/>
    <xf numFmtId="0" fontId="26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4" fillId="0" borderId="0"/>
    <xf numFmtId="0" fontId="38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181" fontId="43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44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47" applyFont="1"/>
    <xf numFmtId="0" fontId="2" fillId="0" borderId="0" xfId="47" applyFont="1"/>
    <xf numFmtId="0" fontId="2" fillId="0" borderId="0" xfId="47" applyFont="1" applyAlignment="1">
      <alignment horizontal="center"/>
    </xf>
    <xf numFmtId="0" fontId="3" fillId="0" borderId="0" xfId="47" applyFont="1" applyBorder="1" applyAlignment="1"/>
    <xf numFmtId="0" fontId="3" fillId="0" borderId="0" xfId="47" applyFont="1" applyAlignment="1">
      <alignment horizontal="left"/>
    </xf>
    <xf numFmtId="0" fontId="3" fillId="0" borderId="0" xfId="47" applyFont="1" applyBorder="1" applyAlignment="1">
      <alignment horizontal="left" vertical="center"/>
    </xf>
    <xf numFmtId="0" fontId="1" fillId="0" borderId="0" xfId="47" applyFont="1" applyBorder="1"/>
    <xf numFmtId="0" fontId="4" fillId="0" borderId="0" xfId="47" applyFont="1" applyBorder="1" applyAlignment="1">
      <alignment horizontal="left" vertical="center"/>
    </xf>
    <xf numFmtId="0" fontId="2" fillId="0" borderId="0" xfId="47" applyFont="1" applyBorder="1"/>
    <xf numFmtId="2" fontId="4" fillId="2" borderId="1" xfId="47" applyNumberFormat="1" applyFont="1" applyFill="1" applyBorder="1" applyAlignment="1">
      <alignment horizontal="center" vertical="center"/>
    </xf>
    <xf numFmtId="2" fontId="4" fillId="2" borderId="1" xfId="47" applyNumberFormat="1" applyFont="1" applyFill="1" applyBorder="1" applyAlignment="1">
      <alignment horizontal="center" vertical="center" wrapText="1"/>
    </xf>
    <xf numFmtId="2" fontId="4" fillId="2" borderId="2" xfId="47" applyNumberFormat="1" applyFont="1" applyFill="1" applyBorder="1" applyAlignment="1">
      <alignment horizontal="center" vertical="center" wrapText="1"/>
    </xf>
    <xf numFmtId="2" fontId="4" fillId="2" borderId="3" xfId="47" applyNumberFormat="1" applyFont="1" applyFill="1" applyBorder="1" applyAlignment="1">
      <alignment horizontal="center" vertical="center" wrapText="1"/>
    </xf>
    <xf numFmtId="2" fontId="4" fillId="2" borderId="4" xfId="47" applyNumberFormat="1" applyFont="1" applyFill="1" applyBorder="1" applyAlignment="1">
      <alignment horizontal="center" vertical="center" wrapText="1"/>
    </xf>
    <xf numFmtId="2" fontId="4" fillId="3" borderId="5" xfId="47" applyNumberFormat="1" applyFont="1" applyFill="1" applyBorder="1" applyAlignment="1">
      <alignment horizontal="center" vertical="center" wrapText="1"/>
    </xf>
    <xf numFmtId="1" fontId="4" fillId="2" borderId="1" xfId="47" applyNumberFormat="1" applyFont="1" applyFill="1" applyBorder="1" applyAlignment="1">
      <alignment horizontal="center" vertical="center"/>
    </xf>
    <xf numFmtId="1" fontId="4" fillId="2" borderId="4" xfId="47" applyNumberFormat="1" applyFont="1" applyFill="1" applyBorder="1" applyAlignment="1">
      <alignment horizontal="center" vertical="center"/>
    </xf>
    <xf numFmtId="1" fontId="2" fillId="0" borderId="6" xfId="47" applyNumberFormat="1" applyFont="1" applyBorder="1" applyAlignment="1">
      <alignment horizontal="center" vertical="center"/>
    </xf>
    <xf numFmtId="0" fontId="2" fillId="0" borderId="7" xfId="47" applyFont="1" applyBorder="1" applyAlignment="1">
      <alignment horizontal="center"/>
    </xf>
    <xf numFmtId="1" fontId="2" fillId="0" borderId="8" xfId="47" applyNumberFormat="1" applyFont="1" applyBorder="1" applyAlignment="1">
      <alignment horizontal="center" vertical="center"/>
    </xf>
    <xf numFmtId="0" fontId="2" fillId="0" borderId="6" xfId="47" applyNumberFormat="1" applyFont="1" applyBorder="1" applyAlignment="1">
      <alignment horizontal="center" vertical="center"/>
    </xf>
    <xf numFmtId="0" fontId="2" fillId="0" borderId="9" xfId="47" applyNumberFormat="1" applyFont="1" applyBorder="1" applyAlignment="1">
      <alignment horizontal="center" vertical="center"/>
    </xf>
    <xf numFmtId="1" fontId="2" fillId="0" borderId="10" xfId="47" applyNumberFormat="1" applyFont="1" applyBorder="1" applyAlignment="1">
      <alignment horizontal="center" vertical="center"/>
    </xf>
    <xf numFmtId="0" fontId="2" fillId="0" borderId="11" xfId="47" applyFont="1" applyBorder="1" applyAlignment="1">
      <alignment horizontal="center"/>
    </xf>
    <xf numFmtId="1" fontId="2" fillId="0" borderId="12" xfId="47" applyNumberFormat="1" applyFont="1" applyBorder="1" applyAlignment="1">
      <alignment horizontal="center" vertical="center"/>
    </xf>
    <xf numFmtId="0" fontId="2" fillId="0" borderId="10" xfId="47" applyNumberFormat="1" applyFont="1" applyBorder="1" applyAlignment="1">
      <alignment horizontal="center" vertical="center"/>
    </xf>
    <xf numFmtId="0" fontId="2" fillId="0" borderId="12" xfId="47" applyNumberFormat="1" applyFont="1" applyBorder="1" applyAlignment="1">
      <alignment horizontal="center" vertical="center"/>
    </xf>
    <xf numFmtId="0" fontId="2" fillId="0" borderId="12" xfId="47" applyFont="1" applyBorder="1"/>
    <xf numFmtId="0" fontId="2" fillId="0" borderId="10" xfId="53" applyNumberFormat="1" applyFont="1" applyFill="1" applyBorder="1" applyAlignment="1">
      <alignment horizontal="center"/>
    </xf>
    <xf numFmtId="0" fontId="2" fillId="0" borderId="12" xfId="53" applyNumberFormat="1" applyFont="1" applyFill="1" applyBorder="1" applyAlignment="1">
      <alignment horizontal="center"/>
    </xf>
    <xf numFmtId="1" fontId="2" fillId="0" borderId="13" xfId="47" applyNumberFormat="1" applyFont="1" applyBorder="1" applyAlignment="1">
      <alignment horizontal="center" vertical="center"/>
    </xf>
    <xf numFmtId="0" fontId="2" fillId="0" borderId="14" xfId="47" applyFont="1" applyBorder="1" applyAlignment="1">
      <alignment horizontal="center"/>
    </xf>
    <xf numFmtId="0" fontId="2" fillId="0" borderId="15" xfId="47" applyFont="1" applyBorder="1"/>
    <xf numFmtId="0" fontId="2" fillId="0" borderId="13" xfId="53" applyNumberFormat="1" applyFont="1" applyFill="1" applyBorder="1" applyAlignment="1">
      <alignment horizontal="center"/>
    </xf>
    <xf numFmtId="0" fontId="2" fillId="0" borderId="15" xfId="53" applyNumberFormat="1" applyFont="1" applyFill="1" applyBorder="1" applyAlignment="1">
      <alignment horizontal="center"/>
    </xf>
    <xf numFmtId="0" fontId="2" fillId="0" borderId="16" xfId="47" applyFont="1" applyBorder="1" applyAlignment="1">
      <alignment horizontal="center"/>
    </xf>
    <xf numFmtId="0" fontId="4" fillId="0" borderId="17" xfId="47" applyFont="1" applyBorder="1" applyAlignment="1">
      <alignment horizontal="center" vertical="center"/>
    </xf>
    <xf numFmtId="0" fontId="4" fillId="0" borderId="18" xfId="47" applyFont="1" applyBorder="1" applyAlignment="1">
      <alignment horizontal="center" vertical="center"/>
    </xf>
    <xf numFmtId="0" fontId="2" fillId="0" borderId="1" xfId="47" applyFont="1" applyBorder="1" applyAlignment="1">
      <alignment horizontal="center"/>
    </xf>
    <xf numFmtId="0" fontId="2" fillId="0" borderId="19" xfId="47" applyFont="1" applyBorder="1"/>
    <xf numFmtId="0" fontId="2" fillId="0" borderId="20" xfId="47" applyFont="1" applyBorder="1" applyAlignment="1">
      <alignment horizontal="center"/>
    </xf>
    <xf numFmtId="0" fontId="4" fillId="0" borderId="0" xfId="47" applyFont="1" applyBorder="1" applyAlignment="1">
      <alignment horizontal="center" vertical="center"/>
    </xf>
    <xf numFmtId="0" fontId="4" fillId="0" borderId="21" xfId="47" applyFont="1" applyBorder="1" applyAlignment="1">
      <alignment horizontal="center" vertical="center"/>
    </xf>
    <xf numFmtId="1" fontId="2" fillId="0" borderId="2" xfId="53" applyNumberFormat="1" applyFont="1" applyBorder="1" applyAlignment="1">
      <alignment horizontal="center"/>
    </xf>
    <xf numFmtId="1" fontId="2" fillId="0" borderId="4" xfId="53" applyNumberFormat="1" applyFont="1" applyBorder="1" applyAlignment="1">
      <alignment horizontal="center"/>
    </xf>
    <xf numFmtId="0" fontId="2" fillId="0" borderId="22" xfId="53" applyNumberFormat="1" applyFont="1" applyBorder="1" applyAlignment="1">
      <alignment horizontal="center"/>
    </xf>
    <xf numFmtId="0" fontId="2" fillId="0" borderId="1" xfId="53" applyNumberFormat="1" applyFont="1" applyBorder="1" applyAlignment="1">
      <alignment horizontal="center"/>
    </xf>
    <xf numFmtId="0" fontId="2" fillId="0" borderId="5" xfId="47" applyFont="1" applyBorder="1" applyAlignment="1">
      <alignment horizontal="center"/>
    </xf>
    <xf numFmtId="0" fontId="4" fillId="0" borderId="23" xfId="47" applyFont="1" applyBorder="1" applyAlignment="1">
      <alignment horizontal="center" vertical="center"/>
    </xf>
    <xf numFmtId="0" fontId="4" fillId="0" borderId="24" xfId="47" applyFont="1" applyBorder="1" applyAlignment="1">
      <alignment horizontal="center" vertical="center"/>
    </xf>
    <xf numFmtId="179" fontId="2" fillId="0" borderId="0" xfId="53" applyNumberFormat="1" applyFont="1"/>
    <xf numFmtId="0" fontId="5" fillId="0" borderId="0" xfId="47" applyFont="1"/>
    <xf numFmtId="0" fontId="6" fillId="0" borderId="0" xfId="47" applyFont="1" applyAlignment="1">
      <alignment horizontal="center"/>
    </xf>
    <xf numFmtId="0" fontId="6" fillId="0" borderId="0" xfId="47" applyFont="1"/>
    <xf numFmtId="0" fontId="7" fillId="0" borderId="0" xfId="32" applyFont="1" applyBorder="1" applyAlignment="1">
      <alignment horizontal="center" vertical="center"/>
    </xf>
    <xf numFmtId="0" fontId="7" fillId="0" borderId="0" xfId="51" applyNumberFormat="1" applyFont="1" applyBorder="1" applyAlignment="1">
      <alignment vertical="center"/>
    </xf>
    <xf numFmtId="0" fontId="6" fillId="0" borderId="0" xfId="0" applyFont="1"/>
    <xf numFmtId="0" fontId="6" fillId="0" borderId="0" xfId="51" applyNumberFormat="1" applyFont="1" applyBorder="1" applyAlignment="1">
      <alignment vertical="center"/>
    </xf>
    <xf numFmtId="0" fontId="6" fillId="0" borderId="0" xfId="32" applyFont="1" applyBorder="1" applyAlignment="1">
      <alignment horizontal="center" vertical="center"/>
    </xf>
    <xf numFmtId="181" fontId="6" fillId="0" borderId="0" xfId="5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51" applyFont="1" applyBorder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32" applyFont="1" applyBorder="1" applyAlignment="1">
      <alignment horizontal="center" vertical="center"/>
    </xf>
    <xf numFmtId="181" fontId="8" fillId="0" borderId="0" xfId="51" applyFont="1" applyBorder="1" applyAlignment="1">
      <alignment vertical="center"/>
    </xf>
    <xf numFmtId="0" fontId="8" fillId="0" borderId="0" xfId="0" applyFont="1"/>
    <xf numFmtId="0" fontId="3" fillId="0" borderId="0" xfId="47" applyFont="1" applyFill="1" applyBorder="1" applyAlignment="1"/>
    <xf numFmtId="0" fontId="1" fillId="0" borderId="0" xfId="47" applyFont="1" applyFill="1" applyBorder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2" fontId="10" fillId="2" borderId="2" xfId="47" applyNumberFormat="1" applyFont="1" applyFill="1" applyBorder="1" applyAlignment="1">
      <alignment horizontal="center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2" fillId="0" borderId="10" xfId="47" applyNumberFormat="1" applyFont="1" applyBorder="1" applyAlignment="1">
      <alignment horizontal="center"/>
    </xf>
    <xf numFmtId="0" fontId="2" fillId="0" borderId="13" xfId="47" applyNumberFormat="1" applyFont="1" applyBorder="1" applyAlignment="1">
      <alignment horizontal="center"/>
    </xf>
    <xf numFmtId="0" fontId="8" fillId="0" borderId="0" xfId="3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7" applyFont="1" applyAlignment="1">
      <alignment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2" fillId="0" borderId="19" xfId="53" applyNumberFormat="1" applyFont="1" applyBorder="1" applyAlignment="1">
      <alignment horizontal="center"/>
    </xf>
    <xf numFmtId="2" fontId="4" fillId="2" borderId="19" xfId="47" applyNumberFormat="1" applyFont="1" applyFill="1" applyBorder="1" applyAlignment="1">
      <alignment horizontal="center" vertical="center"/>
    </xf>
    <xf numFmtId="2" fontId="4" fillId="2" borderId="16" xfId="47" applyNumberFormat="1" applyFont="1" applyFill="1" applyBorder="1" applyAlignment="1">
      <alignment horizontal="center" vertical="center" wrapText="1"/>
    </xf>
    <xf numFmtId="2" fontId="4" fillId="2" borderId="18" xfId="47" applyNumberFormat="1" applyFont="1" applyFill="1" applyBorder="1" applyAlignment="1">
      <alignment horizontal="center" vertical="center" wrapText="1"/>
    </xf>
    <xf numFmtId="2" fontId="4" fillId="2" borderId="19" xfId="47" applyNumberFormat="1" applyFont="1" applyFill="1" applyBorder="1" applyAlignment="1">
      <alignment horizontal="center" vertical="center" wrapText="1"/>
    </xf>
    <xf numFmtId="2" fontId="4" fillId="2" borderId="25" xfId="47" applyNumberFormat="1" applyFont="1" applyFill="1" applyBorder="1" applyAlignment="1">
      <alignment horizontal="center" vertical="center"/>
    </xf>
    <xf numFmtId="2" fontId="4" fillId="2" borderId="20" xfId="47" applyNumberFormat="1" applyFont="1" applyFill="1" applyBorder="1" applyAlignment="1">
      <alignment horizontal="center" vertical="center" wrapText="1"/>
    </xf>
    <xf numFmtId="2" fontId="4" fillId="2" borderId="21" xfId="47" applyNumberFormat="1" applyFont="1" applyFill="1" applyBorder="1" applyAlignment="1">
      <alignment horizontal="center" vertical="center" wrapText="1"/>
    </xf>
    <xf numFmtId="2" fontId="4" fillId="2" borderId="25" xfId="47" applyNumberFormat="1" applyFont="1" applyFill="1" applyBorder="1" applyAlignment="1">
      <alignment horizontal="center" vertical="center" wrapText="1"/>
    </xf>
    <xf numFmtId="2" fontId="4" fillId="2" borderId="22" xfId="47" applyNumberFormat="1" applyFont="1" applyFill="1" applyBorder="1" applyAlignment="1">
      <alignment horizontal="center" vertical="center"/>
    </xf>
    <xf numFmtId="2" fontId="4" fillId="2" borderId="5" xfId="47" applyNumberFormat="1" applyFont="1" applyFill="1" applyBorder="1" applyAlignment="1">
      <alignment horizontal="center" vertical="center" wrapText="1"/>
    </xf>
    <xf numFmtId="2" fontId="4" fillId="2" borderId="24" xfId="47" applyNumberFormat="1" applyFont="1" applyFill="1" applyBorder="1" applyAlignment="1">
      <alignment horizontal="center" vertical="center" wrapText="1"/>
    </xf>
    <xf numFmtId="2" fontId="4" fillId="2" borderId="22" xfId="47" applyNumberFormat="1" applyFont="1" applyFill="1" applyBorder="1" applyAlignment="1">
      <alignment horizontal="center" vertical="center" wrapText="1"/>
    </xf>
    <xf numFmtId="0" fontId="2" fillId="0" borderId="8" xfId="47" applyNumberFormat="1" applyFont="1" applyBorder="1" applyAlignment="1">
      <alignment horizontal="center" vertical="center"/>
    </xf>
    <xf numFmtId="0" fontId="2" fillId="0" borderId="0" xfId="47" applyFont="1" applyBorder="1" applyAlignment="1">
      <alignment horizontal="center"/>
    </xf>
    <xf numFmtId="0" fontId="2" fillId="0" borderId="21" xfId="47" applyFont="1" applyBorder="1"/>
    <xf numFmtId="0" fontId="2" fillId="0" borderId="23" xfId="47" applyFont="1" applyBorder="1" applyAlignment="1">
      <alignment horizontal="center"/>
    </xf>
    <xf numFmtId="0" fontId="2" fillId="0" borderId="24" xfId="47" applyFont="1" applyBorder="1"/>
    <xf numFmtId="0" fontId="4" fillId="2" borderId="19" xfId="47" applyFont="1" applyFill="1" applyBorder="1" applyAlignment="1">
      <alignment horizontal="center" vertical="center" wrapText="1"/>
    </xf>
    <xf numFmtId="0" fontId="4" fillId="2" borderId="25" xfId="47" applyFont="1" applyFill="1" applyBorder="1" applyAlignment="1">
      <alignment horizontal="center" vertical="center" wrapText="1"/>
    </xf>
    <xf numFmtId="0" fontId="4" fillId="2" borderId="22" xfId="47" applyFont="1" applyFill="1" applyBorder="1" applyAlignment="1">
      <alignment horizontal="center" vertical="center" wrapText="1"/>
    </xf>
    <xf numFmtId="0" fontId="2" fillId="0" borderId="1" xfId="47" applyFont="1" applyBorder="1"/>
    <xf numFmtId="0" fontId="2" fillId="0" borderId="0" xfId="47" applyFont="1" applyFill="1" applyBorder="1"/>
    <xf numFmtId="0" fontId="11" fillId="0" borderId="0" xfId="0" applyFont="1"/>
    <xf numFmtId="0" fontId="2" fillId="0" borderId="0" xfId="0" applyFont="1" applyFill="1"/>
    <xf numFmtId="0" fontId="4" fillId="0" borderId="0" xfId="0" applyFont="1" applyBorder="1" applyAlignment="1"/>
    <xf numFmtId="0" fontId="12" fillId="0" borderId="0" xfId="32" applyFont="1" applyAlignment="1">
      <alignment vertical="center"/>
    </xf>
    <xf numFmtId="0" fontId="13" fillId="0" borderId="0" xfId="0" applyFont="1" applyBorder="1" applyAlignment="1"/>
    <xf numFmtId="0" fontId="13" fillId="0" borderId="0" xfId="47" applyFont="1" applyAlignment="1">
      <alignment horizontal="left"/>
    </xf>
    <xf numFmtId="0" fontId="13" fillId="0" borderId="0" xfId="47" applyFont="1" applyBorder="1" applyAlignment="1">
      <alignment horizontal="left" vertical="center"/>
    </xf>
    <xf numFmtId="0" fontId="13" fillId="0" borderId="0" xfId="47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9" fontId="2" fillId="0" borderId="26" xfId="2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9" fontId="2" fillId="0" borderId="10" xfId="2" applyNumberFormat="1" applyFont="1" applyFill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79" fontId="2" fillId="0" borderId="28" xfId="2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9" fontId="2" fillId="0" borderId="1" xfId="2" applyNumberFormat="1" applyFont="1" applyFill="1" applyBorder="1"/>
    <xf numFmtId="179" fontId="2" fillId="0" borderId="0" xfId="2" applyNumberFormat="1" applyFont="1"/>
    <xf numFmtId="0" fontId="14" fillId="0" borderId="0" xfId="32" applyFont="1" applyBorder="1" applyAlignment="1">
      <alignment horizontal="left" vertical="center"/>
    </xf>
    <xf numFmtId="181" fontId="15" fillId="0" borderId="0" xfId="51" applyFont="1" applyBorder="1" applyAlignment="1">
      <alignment vertical="center"/>
    </xf>
    <xf numFmtId="0" fontId="7" fillId="0" borderId="0" xfId="32" applyFont="1" applyAlignment="1">
      <alignment horizontal="center"/>
    </xf>
    <xf numFmtId="0" fontId="13" fillId="0" borderId="0" xfId="0" applyFont="1" applyBorder="1" applyAlignment="1">
      <alignment horizontal="center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9" fontId="2" fillId="0" borderId="26" xfId="0" applyNumberFormat="1" applyFont="1" applyBorder="1"/>
    <xf numFmtId="179" fontId="2" fillId="0" borderId="10" xfId="0" applyNumberFormat="1" applyFont="1" applyBorder="1"/>
    <xf numFmtId="179" fontId="2" fillId="0" borderId="28" xfId="0" applyNumberFormat="1" applyFont="1" applyBorder="1"/>
    <xf numFmtId="179" fontId="2" fillId="0" borderId="28" xfId="0" applyNumberFormat="1" applyFont="1" applyFill="1" applyBorder="1"/>
    <xf numFmtId="181" fontId="9" fillId="0" borderId="0" xfId="51" applyFont="1" applyBorder="1" applyAlignment="1">
      <alignment vertical="center"/>
    </xf>
    <xf numFmtId="0" fontId="8" fillId="0" borderId="0" xfId="32" applyFont="1"/>
    <xf numFmtId="0" fontId="16" fillId="0" borderId="0" xfId="0" applyFont="1"/>
    <xf numFmtId="0" fontId="16" fillId="0" borderId="0" xfId="32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79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9" fontId="2" fillId="0" borderId="1" xfId="2" applyNumberFormat="1" applyFont="1" applyBorder="1"/>
    <xf numFmtId="0" fontId="7" fillId="0" borderId="0" xfId="51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/>
    <xf numFmtId="182" fontId="17" fillId="0" borderId="26" xfId="0" applyNumberFormat="1" applyFont="1" applyFill="1" applyBorder="1" applyAlignment="1">
      <alignment horizontal="center"/>
    </xf>
    <xf numFmtId="182" fontId="17" fillId="0" borderId="26" xfId="0" applyNumberFormat="1" applyFont="1" applyFill="1" applyBorder="1" applyAlignment="1">
      <alignment horizontal="right"/>
    </xf>
    <xf numFmtId="179" fontId="18" fillId="0" borderId="26" xfId="2" applyNumberFormat="1" applyFont="1" applyFill="1" applyBorder="1"/>
    <xf numFmtId="0" fontId="17" fillId="0" borderId="32" xfId="0" applyFont="1" applyFill="1" applyBorder="1" applyAlignment="1"/>
    <xf numFmtId="182" fontId="17" fillId="0" borderId="10" xfId="0" applyNumberFormat="1" applyFont="1" applyFill="1" applyBorder="1" applyAlignment="1">
      <alignment horizontal="center" wrapText="1"/>
    </xf>
    <xf numFmtId="182" fontId="17" fillId="0" borderId="10" xfId="0" applyNumberFormat="1" applyFont="1" applyFill="1" applyBorder="1" applyAlignment="1">
      <alignment horizontal="right" wrapText="1"/>
    </xf>
    <xf numFmtId="179" fontId="18" fillId="0" borderId="10" xfId="2" applyNumberFormat="1" applyFont="1" applyFill="1" applyBorder="1"/>
    <xf numFmtId="182" fontId="17" fillId="0" borderId="10" xfId="0" applyNumberFormat="1" applyFont="1" applyFill="1" applyBorder="1" applyAlignment="1">
      <alignment horizontal="center"/>
    </xf>
    <xf numFmtId="182" fontId="17" fillId="0" borderId="1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/>
    <xf numFmtId="179" fontId="18" fillId="0" borderId="26" xfId="2" applyNumberFormat="1" applyFont="1" applyFill="1" applyBorder="1" applyAlignment="1">
      <alignment horizontal="center"/>
    </xf>
    <xf numFmtId="183" fontId="18" fillId="0" borderId="26" xfId="0" applyNumberFormat="1" applyFont="1" applyFill="1" applyBorder="1" applyAlignment="1"/>
    <xf numFmtId="179" fontId="18" fillId="0" borderId="26" xfId="0" applyNumberFormat="1" applyFont="1" applyFill="1" applyBorder="1" applyAlignment="1"/>
    <xf numFmtId="179" fontId="18" fillId="0" borderId="10" xfId="2" applyNumberFormat="1" applyFont="1" applyFill="1" applyBorder="1" applyAlignment="1">
      <alignment horizontal="center"/>
    </xf>
    <xf numFmtId="183" fontId="18" fillId="0" borderId="10" xfId="0" applyNumberFormat="1" applyFont="1" applyFill="1" applyBorder="1" applyAlignment="1"/>
    <xf numFmtId="179" fontId="18" fillId="0" borderId="10" xfId="0" applyNumberFormat="1" applyFont="1" applyFill="1" applyBorder="1" applyAlignment="1"/>
    <xf numFmtId="183" fontId="2" fillId="0" borderId="26" xfId="0" applyNumberFormat="1" applyFont="1" applyBorder="1"/>
    <xf numFmtId="183" fontId="2" fillId="0" borderId="10" xfId="0" applyNumberFormat="1" applyFont="1" applyBorder="1"/>
    <xf numFmtId="183" fontId="2" fillId="0" borderId="1" xfId="2" applyNumberFormat="1" applyFont="1" applyBorder="1"/>
    <xf numFmtId="0" fontId="19" fillId="0" borderId="0" xfId="0" applyFont="1"/>
    <xf numFmtId="0" fontId="20" fillId="0" borderId="0" xfId="32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83" fontId="2" fillId="0" borderId="28" xfId="0" applyNumberFormat="1" applyFont="1" applyBorder="1"/>
    <xf numFmtId="0" fontId="19" fillId="0" borderId="0" xfId="32" applyFont="1"/>
    <xf numFmtId="0" fontId="12" fillId="0" borderId="0" xfId="32" applyFont="1"/>
    <xf numFmtId="0" fontId="12" fillId="0" borderId="0" xfId="32" applyFont="1" applyAlignment="1">
      <alignment vertical="center" wrapText="1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7" xfId="0" applyFont="1" applyBorder="1"/>
    <xf numFmtId="0" fontId="8" fillId="0" borderId="31" xfId="0" applyFont="1" applyBorder="1"/>
    <xf numFmtId="0" fontId="8" fillId="0" borderId="50" xfId="0" applyFont="1" applyBorder="1"/>
    <xf numFmtId="0" fontId="8" fillId="0" borderId="8" xfId="0" applyFont="1" applyBorder="1"/>
    <xf numFmtId="0" fontId="8" fillId="0" borderId="51" xfId="0" applyFont="1" applyBorder="1"/>
    <xf numFmtId="0" fontId="8" fillId="0" borderId="52" xfId="0" applyFont="1" applyBorder="1"/>
    <xf numFmtId="0" fontId="8" fillId="0" borderId="53" xfId="0" applyFont="1" applyBorder="1" applyAlignment="1">
      <alignment horizontal="center"/>
    </xf>
    <xf numFmtId="0" fontId="8" fillId="0" borderId="11" xfId="0" applyFont="1" applyBorder="1"/>
    <xf numFmtId="0" fontId="8" fillId="0" borderId="32" xfId="0" applyFont="1" applyBorder="1"/>
    <xf numFmtId="0" fontId="8" fillId="0" borderId="53" xfId="0" applyFont="1" applyBorder="1"/>
    <xf numFmtId="0" fontId="8" fillId="0" borderId="12" xfId="0" applyFont="1" applyBorder="1"/>
    <xf numFmtId="0" fontId="8" fillId="0" borderId="54" xfId="0" applyFont="1" applyBorder="1"/>
    <xf numFmtId="0" fontId="8" fillId="0" borderId="55" xfId="0" applyFont="1" applyBorder="1"/>
    <xf numFmtId="0" fontId="8" fillId="0" borderId="56" xfId="0" applyFont="1" applyBorder="1" applyAlignment="1">
      <alignment horizontal="center"/>
    </xf>
    <xf numFmtId="0" fontId="8" fillId="0" borderId="14" xfId="0" applyFont="1" applyBorder="1"/>
    <xf numFmtId="0" fontId="8" fillId="0" borderId="57" xfId="0" applyFont="1" applyBorder="1"/>
    <xf numFmtId="0" fontId="8" fillId="0" borderId="56" xfId="0" applyFont="1" applyBorder="1"/>
    <xf numFmtId="0" fontId="8" fillId="0" borderId="15" xfId="0" applyFont="1" applyBorder="1"/>
    <xf numFmtId="0" fontId="8" fillId="0" borderId="58" xfId="0" applyFont="1" applyBorder="1"/>
    <xf numFmtId="0" fontId="8" fillId="0" borderId="59" xfId="0" applyFont="1" applyBorder="1"/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62" xfId="0" applyFont="1" applyBorder="1"/>
    <xf numFmtId="0" fontId="8" fillId="0" borderId="63" xfId="0" applyFont="1" applyBorder="1"/>
    <xf numFmtId="0" fontId="8" fillId="0" borderId="64" xfId="0" applyFont="1" applyBorder="1"/>
    <xf numFmtId="0" fontId="8" fillId="0" borderId="65" xfId="0" applyFont="1" applyBorder="1"/>
    <xf numFmtId="0" fontId="22" fillId="0" borderId="0" xfId="32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66" xfId="0" applyFont="1" applyBorder="1"/>
    <xf numFmtId="0" fontId="4" fillId="4" borderId="22" xfId="0" applyFont="1" applyFill="1" applyBorder="1" applyAlignment="1">
      <alignment horizontal="center" vertical="center" wrapText="1"/>
    </xf>
    <xf numFmtId="0" fontId="8" fillId="0" borderId="67" xfId="0" applyFont="1" applyBorder="1"/>
    <xf numFmtId="0" fontId="8" fillId="0" borderId="68" xfId="0" applyFont="1" applyBorder="1"/>
    <xf numFmtId="0" fontId="8" fillId="0" borderId="69" xfId="0" applyFont="1" applyBorder="1"/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71" xfId="0" applyFont="1" applyBorder="1"/>
    <xf numFmtId="0" fontId="4" fillId="4" borderId="3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13" fillId="0" borderId="0" xfId="32" applyFont="1" applyAlignment="1">
      <alignment vertical="center" wrapText="1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6" xfId="0" applyFont="1" applyBorder="1"/>
    <xf numFmtId="0" fontId="2" fillId="0" borderId="67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68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69" xfId="0" applyFont="1" applyBorder="1"/>
    <xf numFmtId="0" fontId="2" fillId="0" borderId="66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0" xfId="32" applyFont="1"/>
    <xf numFmtId="0" fontId="9" fillId="4" borderId="72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8" fillId="0" borderId="75" xfId="0" applyFont="1" applyBorder="1"/>
    <xf numFmtId="0" fontId="8" fillId="0" borderId="76" xfId="0" applyFont="1" applyBorder="1"/>
    <xf numFmtId="0" fontId="8" fillId="0" borderId="77" xfId="0" applyFont="1" applyBorder="1"/>
    <xf numFmtId="0" fontId="8" fillId="0" borderId="78" xfId="0" applyFont="1" applyBorder="1"/>
    <xf numFmtId="0" fontId="8" fillId="0" borderId="79" xfId="0" applyFont="1" applyBorder="1"/>
    <xf numFmtId="0" fontId="8" fillId="0" borderId="80" xfId="0" applyFont="1" applyBorder="1"/>
    <xf numFmtId="0" fontId="8" fillId="0" borderId="81" xfId="0" applyFont="1" applyBorder="1"/>
    <xf numFmtId="0" fontId="8" fillId="0" borderId="82" xfId="0" applyFont="1" applyBorder="1"/>
    <xf numFmtId="0" fontId="8" fillId="0" borderId="83" xfId="0" applyFont="1" applyBorder="1"/>
    <xf numFmtId="0" fontId="8" fillId="0" borderId="84" xfId="0" applyFont="1" applyBorder="1" applyAlignment="1">
      <alignment horizontal="center"/>
    </xf>
    <xf numFmtId="0" fontId="8" fillId="0" borderId="29" xfId="0" applyFont="1" applyBorder="1"/>
    <xf numFmtId="0" fontId="8" fillId="0" borderId="85" xfId="0" applyFont="1" applyBorder="1"/>
    <xf numFmtId="0" fontId="8" fillId="0" borderId="86" xfId="0" applyFont="1" applyBorder="1"/>
    <xf numFmtId="0" fontId="8" fillId="0" borderId="87" xfId="0" applyFont="1" applyBorder="1"/>
    <xf numFmtId="0" fontId="9" fillId="0" borderId="43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8" fillId="0" borderId="43" xfId="0" applyFont="1" applyBorder="1"/>
    <xf numFmtId="0" fontId="8" fillId="0" borderId="88" xfId="0" applyFont="1" applyBorder="1"/>
    <xf numFmtId="0" fontId="8" fillId="0" borderId="89" xfId="0" applyFont="1" applyBorder="1"/>
    <xf numFmtId="0" fontId="23" fillId="0" borderId="0" xfId="32" applyFont="1" applyBorder="1" applyAlignment="1">
      <alignment horizontal="center" vertical="center"/>
    </xf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0" fontId="8" fillId="0" borderId="97" xfId="0" applyFont="1" applyBorder="1"/>
    <xf numFmtId="0" fontId="4" fillId="4" borderId="98" xfId="0" applyFont="1" applyFill="1" applyBorder="1" applyAlignment="1">
      <alignment horizontal="center" vertical="center" wrapText="1"/>
    </xf>
    <xf numFmtId="0" fontId="9" fillId="4" borderId="88" xfId="0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/>
    </xf>
    <xf numFmtId="0" fontId="8" fillId="0" borderId="100" xfId="0" applyFont="1" applyBorder="1"/>
    <xf numFmtId="0" fontId="8" fillId="0" borderId="101" xfId="0" applyFont="1" applyBorder="1"/>
    <xf numFmtId="0" fontId="8" fillId="0" borderId="102" xfId="0" applyFont="1" applyBorder="1"/>
    <xf numFmtId="0" fontId="8" fillId="0" borderId="103" xfId="0" applyFont="1" applyBorder="1"/>
    <xf numFmtId="0" fontId="8" fillId="0" borderId="44" xfId="0" applyFont="1" applyBorder="1"/>
    <xf numFmtId="0" fontId="9" fillId="4" borderId="104" xfId="0" applyFont="1" applyFill="1" applyBorder="1" applyAlignment="1">
      <alignment horizontal="center" vertical="center"/>
    </xf>
    <xf numFmtId="0" fontId="8" fillId="0" borderId="105" xfId="0" applyFont="1" applyBorder="1"/>
    <xf numFmtId="0" fontId="9" fillId="4" borderId="106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 wrapText="1"/>
    </xf>
    <xf numFmtId="0" fontId="9" fillId="4" borderId="10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 wrapText="1"/>
    </xf>
    <xf numFmtId="0" fontId="9" fillId="4" borderId="108" xfId="0" applyFont="1" applyFill="1" applyBorder="1" applyAlignment="1">
      <alignment horizontal="center" vertical="center"/>
    </xf>
    <xf numFmtId="0" fontId="8" fillId="0" borderId="109" xfId="0" applyFont="1" applyBorder="1"/>
    <xf numFmtId="0" fontId="8" fillId="0" borderId="110" xfId="0" applyFont="1" applyBorder="1"/>
    <xf numFmtId="0" fontId="8" fillId="0" borderId="111" xfId="0" applyFont="1" applyBorder="1"/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8" fillId="0" borderId="90" xfId="0" applyFont="1" applyFill="1" applyBorder="1"/>
    <xf numFmtId="0" fontId="8" fillId="0" borderId="100" xfId="0" applyFont="1" applyFill="1" applyBorder="1"/>
    <xf numFmtId="0" fontId="8" fillId="0" borderId="92" xfId="0" applyFont="1" applyFill="1" applyBorder="1"/>
    <xf numFmtId="0" fontId="8" fillId="0" borderId="101" xfId="0" applyFont="1" applyFill="1" applyBorder="1"/>
    <xf numFmtId="0" fontId="8" fillId="0" borderId="94" xfId="0" applyFont="1" applyFill="1" applyBorder="1"/>
    <xf numFmtId="0" fontId="8" fillId="0" borderId="102" xfId="0" applyFont="1" applyFill="1" applyBorder="1"/>
    <xf numFmtId="0" fontId="8" fillId="0" borderId="63" xfId="0" applyFont="1" applyFill="1" applyBorder="1"/>
    <xf numFmtId="0" fontId="8" fillId="0" borderId="71" xfId="0" applyFont="1" applyFill="1" applyBorder="1"/>
    <xf numFmtId="0" fontId="4" fillId="4" borderId="107" xfId="0" applyFont="1" applyFill="1" applyBorder="1" applyAlignment="1">
      <alignment horizontal="center" vertical="center" wrapText="1"/>
    </xf>
    <xf numFmtId="0" fontId="8" fillId="0" borderId="91" xfId="0" applyFont="1" applyFill="1" applyBorder="1"/>
    <xf numFmtId="0" fontId="8" fillId="0" borderId="93" xfId="0" applyFont="1" applyFill="1" applyBorder="1"/>
    <xf numFmtId="0" fontId="8" fillId="0" borderId="95" xfId="0" applyFont="1" applyFill="1" applyBorder="1"/>
    <xf numFmtId="0" fontId="8" fillId="0" borderId="64" xfId="0" applyFont="1" applyFill="1" applyBorder="1"/>
    <xf numFmtId="0" fontId="8" fillId="0" borderId="112" xfId="0" applyFont="1" applyBorder="1"/>
    <xf numFmtId="0" fontId="4" fillId="4" borderId="113" xfId="0" applyFont="1" applyFill="1" applyBorder="1" applyAlignment="1">
      <alignment horizontal="center" vertical="center" wrapText="1"/>
    </xf>
    <xf numFmtId="0" fontId="9" fillId="4" borderId="89" xfId="0" applyFont="1" applyFill="1" applyBorder="1" applyAlignment="1">
      <alignment horizontal="center" vertical="center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Normal 29" xfId="47"/>
    <cellStyle name="Accent6" xfId="48" builtinId="49"/>
    <cellStyle name="40% - Accent6" xfId="49" builtinId="51"/>
    <cellStyle name="60% - Accent6" xfId="50" builtinId="52"/>
    <cellStyle name="Comma [0] 2" xfId="51"/>
    <cellStyle name="Comma [0] 9" xfId="52"/>
    <cellStyle name="Comma 7" xfId="53"/>
  </cellStyles>
  <tableStyles count="0" defaultTableStyle="TableStyleMedium2" defaultPivotStyle="PivotStyleLight16"/>
  <colors>
    <mruColors>
      <color rgb="007E719F"/>
      <color rgb="00A072F4"/>
      <color rgb="00BA99F7"/>
      <color rgb="00E0D3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31</xdr:col>
      <xdr:colOff>158383</xdr:colOff>
      <xdr:row>1</xdr:row>
      <xdr:rowOff>100764</xdr:rowOff>
    </xdr:from>
    <xdr:ext cx="1603965" cy="280205"/>
    <xdr:sp>
      <xdr:nvSpPr>
        <xdr:cNvPr id="2" name="TextBox 1"/>
        <xdr:cNvSpPr txBox="1"/>
      </xdr:nvSpPr>
      <xdr:spPr>
        <a:xfrm>
          <a:off x="25274905" y="313690"/>
          <a:ext cx="160401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1B : ASET-D.I.R.</a:t>
          </a:r>
          <a:endParaRPr lang="en-US" sz="12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89</xdr:col>
      <xdr:colOff>112059</xdr:colOff>
      <xdr:row>1</xdr:row>
      <xdr:rowOff>105457</xdr:rowOff>
    </xdr:from>
    <xdr:ext cx="2311210" cy="268775"/>
    <xdr:sp>
      <xdr:nvSpPr>
        <xdr:cNvPr id="2" name="TextBox 1"/>
        <xdr:cNvSpPr txBox="1"/>
      </xdr:nvSpPr>
      <xdr:spPr>
        <a:xfrm>
          <a:off x="50196750" y="318770"/>
          <a:ext cx="2311400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4E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D.I.P.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39</xdr:col>
      <xdr:colOff>362992</xdr:colOff>
      <xdr:row>1</xdr:row>
      <xdr:rowOff>93257</xdr:rowOff>
    </xdr:from>
    <xdr:ext cx="1604285" cy="282110"/>
    <xdr:sp>
      <xdr:nvSpPr>
        <xdr:cNvPr id="2" name="TextBox 1"/>
        <xdr:cNvSpPr txBox="1"/>
      </xdr:nvSpPr>
      <xdr:spPr>
        <a:xfrm>
          <a:off x="32484060" y="306070"/>
          <a:ext cx="1604645" cy="2825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1D : ASET-D.I.T.</a:t>
          </a:r>
          <a:endParaRPr lang="en-US" sz="12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45</xdr:col>
      <xdr:colOff>177693</xdr:colOff>
      <xdr:row>1</xdr:row>
      <xdr:rowOff>98814</xdr:rowOff>
    </xdr:from>
    <xdr:ext cx="1588063" cy="282110"/>
    <xdr:sp>
      <xdr:nvSpPr>
        <xdr:cNvPr id="2" name="TextBox 1"/>
        <xdr:cNvSpPr txBox="1"/>
      </xdr:nvSpPr>
      <xdr:spPr>
        <a:xfrm>
          <a:off x="35667950" y="311785"/>
          <a:ext cx="158813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1E : ASET-D.I.P.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277093</xdr:colOff>
      <xdr:row>1</xdr:row>
      <xdr:rowOff>69272</xdr:rowOff>
    </xdr:from>
    <xdr:ext cx="1490601" cy="282110"/>
    <xdr:sp>
      <xdr:nvSpPr>
        <xdr:cNvPr id="2" name="TextBox 1"/>
        <xdr:cNvSpPr txBox="1"/>
      </xdr:nvSpPr>
      <xdr:spPr>
        <a:xfrm>
          <a:off x="23420705" y="307340"/>
          <a:ext cx="149034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2B : RTI-D.I.R.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39</xdr:col>
      <xdr:colOff>78441</xdr:colOff>
      <xdr:row>1</xdr:row>
      <xdr:rowOff>67234</xdr:rowOff>
    </xdr:from>
    <xdr:ext cx="1609671" cy="280205"/>
    <xdr:sp>
      <xdr:nvSpPr>
        <xdr:cNvPr id="2" name="TextBox 1"/>
        <xdr:cNvSpPr txBox="1"/>
      </xdr:nvSpPr>
      <xdr:spPr>
        <a:xfrm>
          <a:off x="24064595" y="304800"/>
          <a:ext cx="1609725" cy="28067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2C : RTI-D.I.A.T.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277812</xdr:colOff>
      <xdr:row>1</xdr:row>
      <xdr:rowOff>55563</xdr:rowOff>
    </xdr:from>
    <xdr:ext cx="1490921" cy="280205"/>
    <xdr:sp>
      <xdr:nvSpPr>
        <xdr:cNvPr id="2" name="TextBox 1"/>
        <xdr:cNvSpPr txBox="1"/>
      </xdr:nvSpPr>
      <xdr:spPr>
        <a:xfrm>
          <a:off x="21313140" y="293370"/>
          <a:ext cx="149098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2D : RTI-D.I.T.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254934</xdr:colOff>
      <xdr:row>1</xdr:row>
      <xdr:rowOff>57586</xdr:rowOff>
    </xdr:from>
    <xdr:ext cx="1474699" cy="282110"/>
    <xdr:sp>
      <xdr:nvSpPr>
        <xdr:cNvPr id="2" name="TextBox 1"/>
        <xdr:cNvSpPr txBox="1"/>
      </xdr:nvSpPr>
      <xdr:spPr>
        <a:xfrm>
          <a:off x="22437090" y="295275"/>
          <a:ext cx="1474470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2E : RTI-D.I.P.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63</xdr:col>
      <xdr:colOff>108857</xdr:colOff>
      <xdr:row>1</xdr:row>
      <xdr:rowOff>70808</xdr:rowOff>
    </xdr:from>
    <xdr:ext cx="2327112" cy="268775"/>
    <xdr:sp>
      <xdr:nvSpPr>
        <xdr:cNvPr id="2" name="TextBox 1"/>
        <xdr:cNvSpPr txBox="1"/>
      </xdr:nvSpPr>
      <xdr:spPr>
        <a:xfrm>
          <a:off x="36420425" y="28384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4B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D.I.R.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79</xdr:col>
      <xdr:colOff>112059</xdr:colOff>
      <xdr:row>1</xdr:row>
      <xdr:rowOff>102672</xdr:rowOff>
    </xdr:from>
    <xdr:ext cx="2327432" cy="268775"/>
    <xdr:sp>
      <xdr:nvSpPr>
        <xdr:cNvPr id="2" name="TextBox 1"/>
        <xdr:cNvSpPr txBox="1"/>
      </xdr:nvSpPr>
      <xdr:spPr>
        <a:xfrm>
          <a:off x="45044995" y="31559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4D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D.I.T.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S38"/>
  <sheetViews>
    <sheetView view="pageBreakPreview" zoomScale="70" zoomScaleNormal="100" workbookViewId="0">
      <selection activeCell="O12" sqref="O12"/>
    </sheetView>
  </sheetViews>
  <sheetFormatPr defaultColWidth="9.13888888888889" defaultRowHeight="16.8"/>
  <cols>
    <col min="1" max="1" width="4.71296296296296" style="68" customWidth="1"/>
    <col min="2" max="2" width="6.71296296296296" style="68" customWidth="1"/>
    <col min="3" max="3" width="18.712962962963" style="68" customWidth="1"/>
    <col min="4" max="4" width="14.712962962963" style="68" customWidth="1"/>
    <col min="5" max="8" width="16.712962962963" style="68" customWidth="1"/>
    <col min="9" max="9" width="8.71296296296296" style="68" customWidth="1"/>
    <col min="10" max="10" width="10.712962962963" style="68" customWidth="1"/>
    <col min="11" max="11" width="8.71296296296296" style="68" customWidth="1"/>
    <col min="12" max="12" width="12.712962962963" style="68" customWidth="1"/>
    <col min="13" max="15" width="10.712962962963" style="68" customWidth="1"/>
    <col min="16" max="16" width="12.712962962963" style="68" customWidth="1"/>
    <col min="17" max="20" width="10.712962962963" style="68" customWidth="1"/>
    <col min="21" max="23" width="12.712962962963" style="68" customWidth="1"/>
    <col min="24" max="24" width="12.8518518518519" style="68" customWidth="1"/>
    <col min="25" max="26" width="8.71296296296296" style="68" customWidth="1"/>
    <col min="27" max="29" width="10.712962962963" style="68" customWidth="1"/>
    <col min="30" max="32" width="12.712962962963" style="68" customWidth="1"/>
    <col min="33" max="33" width="14.712962962963" style="68" customWidth="1"/>
    <col min="34" max="34" width="2.71296296296296" style="68" customWidth="1"/>
    <col min="35" max="16384" width="9.13888888888889" style="68"/>
  </cols>
  <sheetData>
    <row r="2" s="194" customFormat="1" ht="25.5" customHeight="1" spans="1:29">
      <c r="A2" s="111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="108" customFormat="1" ht="20.4" spans="1:45">
      <c r="A3" s="113" t="s">
        <v>1</v>
      </c>
      <c r="C3" s="113"/>
      <c r="D3" s="113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="108" customFormat="1" ht="20.4" spans="1:45">
      <c r="A4" s="114" t="s">
        <v>2</v>
      </c>
      <c r="C4" s="115"/>
      <c r="D4" s="114"/>
      <c r="E4" s="114"/>
      <c r="F4" s="11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</row>
    <row r="6" ht="16.5" customHeight="1" spans="1:33">
      <c r="A6" s="196" t="s">
        <v>3</v>
      </c>
      <c r="B6" s="197" t="s">
        <v>4</v>
      </c>
      <c r="C6" s="325"/>
      <c r="D6" s="199" t="s">
        <v>5</v>
      </c>
      <c r="E6" s="200"/>
      <c r="F6" s="200"/>
      <c r="G6" s="201"/>
      <c r="H6" s="326" t="s">
        <v>6</v>
      </c>
      <c r="I6" s="200" t="s">
        <v>7</v>
      </c>
      <c r="J6" s="200"/>
      <c r="K6" s="200"/>
      <c r="L6" s="201"/>
      <c r="M6" s="199" t="s">
        <v>8</v>
      </c>
      <c r="N6" s="200"/>
      <c r="O6" s="200"/>
      <c r="P6" s="200"/>
      <c r="Q6" s="201"/>
      <c r="R6" s="199" t="s">
        <v>9</v>
      </c>
      <c r="S6" s="201"/>
      <c r="T6" s="199" t="s">
        <v>10</v>
      </c>
      <c r="U6" s="200"/>
      <c r="V6" s="200"/>
      <c r="W6" s="200"/>
      <c r="X6" s="200"/>
      <c r="Y6" s="200"/>
      <c r="Z6" s="200"/>
      <c r="AA6" s="201"/>
      <c r="AB6" s="199" t="s">
        <v>11</v>
      </c>
      <c r="AC6" s="201"/>
      <c r="AD6" s="261" t="s">
        <v>12</v>
      </c>
      <c r="AE6" s="261"/>
      <c r="AF6" s="261"/>
      <c r="AG6" s="262"/>
    </row>
    <row r="7" s="64" customFormat="1" ht="67.2" spans="1:33">
      <c r="A7" s="203"/>
      <c r="B7" s="204"/>
      <c r="C7" s="327"/>
      <c r="D7" s="206" t="s">
        <v>13</v>
      </c>
      <c r="E7" s="207" t="s">
        <v>14</v>
      </c>
      <c r="F7" s="207" t="s">
        <v>15</v>
      </c>
      <c r="G7" s="208" t="s">
        <v>16</v>
      </c>
      <c r="H7" s="328"/>
      <c r="I7" s="245" t="s">
        <v>17</v>
      </c>
      <c r="J7" s="207" t="s">
        <v>18</v>
      </c>
      <c r="K7" s="207" t="s">
        <v>19</v>
      </c>
      <c r="L7" s="208" t="s">
        <v>20</v>
      </c>
      <c r="M7" s="207" t="s">
        <v>21</v>
      </c>
      <c r="N7" s="207" t="s">
        <v>22</v>
      </c>
      <c r="O7" s="266" t="s">
        <v>23</v>
      </c>
      <c r="P7" s="266" t="s">
        <v>24</v>
      </c>
      <c r="Q7" s="208" t="s">
        <v>25</v>
      </c>
      <c r="R7" s="206" t="s">
        <v>26</v>
      </c>
      <c r="S7" s="344" t="s">
        <v>27</v>
      </c>
      <c r="T7" s="250" t="s">
        <v>28</v>
      </c>
      <c r="U7" s="250" t="s">
        <v>29</v>
      </c>
      <c r="V7" s="250" t="s">
        <v>30</v>
      </c>
      <c r="W7" s="250" t="s">
        <v>31</v>
      </c>
      <c r="X7" s="207" t="s">
        <v>32</v>
      </c>
      <c r="Y7" s="207" t="s">
        <v>33</v>
      </c>
      <c r="Z7" s="266" t="s">
        <v>34</v>
      </c>
      <c r="AA7" s="208" t="s">
        <v>35</v>
      </c>
      <c r="AB7" s="206" t="s">
        <v>36</v>
      </c>
      <c r="AC7" s="350" t="s">
        <v>37</v>
      </c>
      <c r="AD7" s="245" t="s">
        <v>38</v>
      </c>
      <c r="AE7" s="207" t="s">
        <v>39</v>
      </c>
      <c r="AF7" s="266" t="s">
        <v>40</v>
      </c>
      <c r="AG7" s="208" t="s">
        <v>41</v>
      </c>
    </row>
    <row r="8" ht="17.55" spans="1:33">
      <c r="A8" s="210">
        <v>1</v>
      </c>
      <c r="B8" s="211">
        <v>2</v>
      </c>
      <c r="C8" s="329"/>
      <c r="D8" s="213">
        <v>3</v>
      </c>
      <c r="E8" s="214">
        <v>4</v>
      </c>
      <c r="F8" s="214">
        <v>5</v>
      </c>
      <c r="G8" s="215">
        <v>6</v>
      </c>
      <c r="H8" s="216">
        <v>7</v>
      </c>
      <c r="I8" s="214">
        <v>8</v>
      </c>
      <c r="J8" s="214">
        <v>9</v>
      </c>
      <c r="K8" s="214">
        <v>10</v>
      </c>
      <c r="L8" s="215">
        <v>11</v>
      </c>
      <c r="M8" s="214">
        <v>12</v>
      </c>
      <c r="N8" s="214">
        <v>13</v>
      </c>
      <c r="O8" s="317">
        <v>14</v>
      </c>
      <c r="P8" s="211">
        <v>15</v>
      </c>
      <c r="Q8" s="323">
        <v>16</v>
      </c>
      <c r="R8" s="213">
        <v>17</v>
      </c>
      <c r="S8" s="215">
        <v>18</v>
      </c>
      <c r="T8" s="214">
        <v>19</v>
      </c>
      <c r="U8" s="214">
        <v>20</v>
      </c>
      <c r="V8" s="214">
        <v>21</v>
      </c>
      <c r="W8" s="214">
        <v>22</v>
      </c>
      <c r="X8" s="214">
        <v>23</v>
      </c>
      <c r="Y8" s="214">
        <v>24</v>
      </c>
      <c r="Z8" s="317">
        <v>25</v>
      </c>
      <c r="AA8" s="323">
        <v>26</v>
      </c>
      <c r="AB8" s="213">
        <v>27</v>
      </c>
      <c r="AC8" s="215">
        <v>28</v>
      </c>
      <c r="AD8" s="214">
        <v>29</v>
      </c>
      <c r="AE8" s="214">
        <v>30</v>
      </c>
      <c r="AF8" s="317">
        <v>31</v>
      </c>
      <c r="AG8" s="351">
        <v>32</v>
      </c>
    </row>
    <row r="9" spans="1:33">
      <c r="A9" s="217">
        <v>1</v>
      </c>
      <c r="B9" s="218" t="s">
        <v>42</v>
      </c>
      <c r="C9" s="286"/>
      <c r="D9" s="287"/>
      <c r="E9" s="288"/>
      <c r="F9" s="288"/>
      <c r="G9" s="286"/>
      <c r="H9" s="330"/>
      <c r="I9" s="288"/>
      <c r="J9" s="288"/>
      <c r="K9" s="307"/>
      <c r="L9" s="308"/>
      <c r="M9" s="336"/>
      <c r="N9" s="336"/>
      <c r="O9" s="337"/>
      <c r="P9" s="337"/>
      <c r="Q9" s="345"/>
      <c r="R9" s="287"/>
      <c r="S9" s="286"/>
      <c r="T9" s="307"/>
      <c r="U9" s="307"/>
      <c r="V9" s="307"/>
      <c r="W9" s="307"/>
      <c r="X9" s="307"/>
      <c r="Y9" s="307"/>
      <c r="Z9" s="318"/>
      <c r="AA9" s="308"/>
      <c r="AB9" s="287"/>
      <c r="AC9" s="286"/>
      <c r="AD9" s="288"/>
      <c r="AE9" s="307"/>
      <c r="AF9" s="318"/>
      <c r="AG9" s="308"/>
    </row>
    <row r="10" spans="1:33">
      <c r="A10" s="224">
        <v>2</v>
      </c>
      <c r="B10" s="225" t="s">
        <v>42</v>
      </c>
      <c r="C10" s="289"/>
      <c r="D10" s="290"/>
      <c r="E10" s="291"/>
      <c r="F10" s="291"/>
      <c r="G10" s="289"/>
      <c r="H10" s="331"/>
      <c r="I10" s="291"/>
      <c r="J10" s="291"/>
      <c r="K10" s="309"/>
      <c r="L10" s="310"/>
      <c r="M10" s="338"/>
      <c r="N10" s="338"/>
      <c r="O10" s="339"/>
      <c r="P10" s="339"/>
      <c r="Q10" s="346"/>
      <c r="R10" s="290"/>
      <c r="S10" s="289"/>
      <c r="T10" s="309"/>
      <c r="U10" s="309"/>
      <c r="V10" s="309"/>
      <c r="W10" s="309"/>
      <c r="X10" s="309"/>
      <c r="Y10" s="309"/>
      <c r="Z10" s="319"/>
      <c r="AA10" s="310"/>
      <c r="AB10" s="290"/>
      <c r="AC10" s="289"/>
      <c r="AD10" s="291"/>
      <c r="AE10" s="309"/>
      <c r="AF10" s="319"/>
      <c r="AG10" s="310"/>
    </row>
    <row r="11" spans="1:33">
      <c r="A11" s="224">
        <v>3</v>
      </c>
      <c r="B11" s="225" t="s">
        <v>42</v>
      </c>
      <c r="C11" s="292"/>
      <c r="D11" s="293"/>
      <c r="E11" s="294"/>
      <c r="F11" s="294"/>
      <c r="G11" s="292"/>
      <c r="H11" s="332"/>
      <c r="I11" s="294"/>
      <c r="J11" s="294"/>
      <c r="K11" s="311"/>
      <c r="L11" s="312"/>
      <c r="M11" s="340"/>
      <c r="N11" s="340"/>
      <c r="O11" s="341"/>
      <c r="P11" s="341"/>
      <c r="Q11" s="347"/>
      <c r="R11" s="293"/>
      <c r="S11" s="292"/>
      <c r="T11" s="311"/>
      <c r="U11" s="311"/>
      <c r="V11" s="311"/>
      <c r="W11" s="311"/>
      <c r="X11" s="311"/>
      <c r="Y11" s="311"/>
      <c r="Z11" s="320"/>
      <c r="AA11" s="312"/>
      <c r="AB11" s="293"/>
      <c r="AC11" s="292"/>
      <c r="AD11" s="294"/>
      <c r="AE11" s="311"/>
      <c r="AF11" s="320"/>
      <c r="AG11" s="312"/>
    </row>
    <row r="12" spans="1:33">
      <c r="A12" s="224">
        <v>4</v>
      </c>
      <c r="B12" s="225" t="s">
        <v>42</v>
      </c>
      <c r="C12" s="292"/>
      <c r="D12" s="293"/>
      <c r="E12" s="294"/>
      <c r="F12" s="294"/>
      <c r="G12" s="292"/>
      <c r="H12" s="332"/>
      <c r="I12" s="294"/>
      <c r="J12" s="294"/>
      <c r="K12" s="311"/>
      <c r="L12" s="312"/>
      <c r="M12" s="340"/>
      <c r="N12" s="340"/>
      <c r="O12" s="341"/>
      <c r="P12" s="341"/>
      <c r="Q12" s="347"/>
      <c r="R12" s="293"/>
      <c r="S12" s="292"/>
      <c r="T12" s="311"/>
      <c r="U12" s="311"/>
      <c r="V12" s="311"/>
      <c r="W12" s="311"/>
      <c r="X12" s="311"/>
      <c r="Y12" s="311"/>
      <c r="Z12" s="320"/>
      <c r="AA12" s="312"/>
      <c r="AB12" s="293"/>
      <c r="AC12" s="292"/>
      <c r="AD12" s="294"/>
      <c r="AE12" s="311"/>
      <c r="AF12" s="320"/>
      <c r="AG12" s="312"/>
    </row>
    <row r="13" spans="1:33">
      <c r="A13" s="224">
        <v>5</v>
      </c>
      <c r="B13" s="225" t="s">
        <v>42</v>
      </c>
      <c r="C13" s="292"/>
      <c r="D13" s="293"/>
      <c r="E13" s="294"/>
      <c r="F13" s="294"/>
      <c r="G13" s="292"/>
      <c r="H13" s="332"/>
      <c r="I13" s="294"/>
      <c r="J13" s="294"/>
      <c r="K13" s="311"/>
      <c r="L13" s="312"/>
      <c r="M13" s="340"/>
      <c r="N13" s="340"/>
      <c r="O13" s="341"/>
      <c r="P13" s="341"/>
      <c r="Q13" s="347"/>
      <c r="R13" s="293"/>
      <c r="S13" s="292"/>
      <c r="T13" s="311"/>
      <c r="U13" s="311"/>
      <c r="V13" s="311"/>
      <c r="W13" s="311"/>
      <c r="X13" s="311"/>
      <c r="Y13" s="311"/>
      <c r="Z13" s="320"/>
      <c r="AA13" s="312"/>
      <c r="AB13" s="293"/>
      <c r="AC13" s="292"/>
      <c r="AD13" s="294"/>
      <c r="AE13" s="311"/>
      <c r="AF13" s="320"/>
      <c r="AG13" s="312"/>
    </row>
    <row r="14" spans="1:33">
      <c r="A14" s="224">
        <v>6</v>
      </c>
      <c r="B14" s="225" t="s">
        <v>42</v>
      </c>
      <c r="C14" s="292"/>
      <c r="D14" s="293"/>
      <c r="E14" s="294"/>
      <c r="F14" s="294"/>
      <c r="G14" s="292"/>
      <c r="H14" s="332"/>
      <c r="I14" s="294"/>
      <c r="J14" s="294"/>
      <c r="K14" s="311"/>
      <c r="L14" s="312"/>
      <c r="M14" s="340"/>
      <c r="N14" s="340"/>
      <c r="O14" s="341"/>
      <c r="P14" s="341"/>
      <c r="Q14" s="347"/>
      <c r="R14" s="293"/>
      <c r="S14" s="292"/>
      <c r="T14" s="311"/>
      <c r="U14" s="311"/>
      <c r="V14" s="311"/>
      <c r="W14" s="311"/>
      <c r="X14" s="311"/>
      <c r="Y14" s="311"/>
      <c r="Z14" s="320"/>
      <c r="AA14" s="312"/>
      <c r="AB14" s="293"/>
      <c r="AC14" s="292"/>
      <c r="AD14" s="294"/>
      <c r="AE14" s="311"/>
      <c r="AF14" s="320"/>
      <c r="AG14" s="312"/>
    </row>
    <row r="15" spans="1:33">
      <c r="A15" s="224">
        <v>7</v>
      </c>
      <c r="B15" s="225" t="s">
        <v>42</v>
      </c>
      <c r="C15" s="292"/>
      <c r="D15" s="293"/>
      <c r="E15" s="294"/>
      <c r="F15" s="294"/>
      <c r="G15" s="292"/>
      <c r="H15" s="332"/>
      <c r="I15" s="294"/>
      <c r="J15" s="294"/>
      <c r="K15" s="311"/>
      <c r="L15" s="312"/>
      <c r="M15" s="340"/>
      <c r="N15" s="340"/>
      <c r="O15" s="341"/>
      <c r="P15" s="341"/>
      <c r="Q15" s="347"/>
      <c r="R15" s="293"/>
      <c r="S15" s="292"/>
      <c r="T15" s="311"/>
      <c r="U15" s="311"/>
      <c r="V15" s="311"/>
      <c r="W15" s="311"/>
      <c r="X15" s="311"/>
      <c r="Y15" s="311"/>
      <c r="Z15" s="320"/>
      <c r="AA15" s="312"/>
      <c r="AB15" s="293"/>
      <c r="AC15" s="292"/>
      <c r="AD15" s="294"/>
      <c r="AE15" s="311"/>
      <c r="AF15" s="320"/>
      <c r="AG15" s="312"/>
    </row>
    <row r="16" spans="1:33">
      <c r="A16" s="224">
        <v>8</v>
      </c>
      <c r="B16" s="225" t="s">
        <v>42</v>
      </c>
      <c r="C16" s="292"/>
      <c r="D16" s="293"/>
      <c r="E16" s="294"/>
      <c r="F16" s="294"/>
      <c r="G16" s="292"/>
      <c r="H16" s="332"/>
      <c r="I16" s="294"/>
      <c r="J16" s="294"/>
      <c r="K16" s="311"/>
      <c r="L16" s="312"/>
      <c r="M16" s="340"/>
      <c r="N16" s="340"/>
      <c r="O16" s="341"/>
      <c r="P16" s="341"/>
      <c r="Q16" s="347"/>
      <c r="R16" s="293"/>
      <c r="S16" s="292"/>
      <c r="T16" s="311"/>
      <c r="U16" s="311"/>
      <c r="V16" s="311"/>
      <c r="W16" s="311"/>
      <c r="X16" s="311"/>
      <c r="Y16" s="311"/>
      <c r="Z16" s="320"/>
      <c r="AA16" s="312"/>
      <c r="AB16" s="293"/>
      <c r="AC16" s="292"/>
      <c r="AD16" s="294"/>
      <c r="AE16" s="311"/>
      <c r="AF16" s="320"/>
      <c r="AG16" s="312"/>
    </row>
    <row r="17" spans="1:33">
      <c r="A17" s="224">
        <v>9</v>
      </c>
      <c r="B17" s="225" t="s">
        <v>42</v>
      </c>
      <c r="C17" s="292"/>
      <c r="D17" s="293"/>
      <c r="E17" s="294"/>
      <c r="F17" s="294"/>
      <c r="G17" s="292"/>
      <c r="H17" s="332"/>
      <c r="I17" s="294"/>
      <c r="J17" s="294"/>
      <c r="K17" s="311"/>
      <c r="L17" s="312"/>
      <c r="M17" s="340"/>
      <c r="N17" s="340"/>
      <c r="O17" s="341"/>
      <c r="P17" s="341"/>
      <c r="Q17" s="347"/>
      <c r="R17" s="293"/>
      <c r="S17" s="292"/>
      <c r="T17" s="311"/>
      <c r="U17" s="311"/>
      <c r="V17" s="311"/>
      <c r="W17" s="311"/>
      <c r="X17" s="311"/>
      <c r="Y17" s="311"/>
      <c r="Z17" s="320"/>
      <c r="AA17" s="312"/>
      <c r="AB17" s="293"/>
      <c r="AC17" s="292"/>
      <c r="AD17" s="294"/>
      <c r="AE17" s="311"/>
      <c r="AF17" s="320"/>
      <c r="AG17" s="312"/>
    </row>
    <row r="18" spans="1:33">
      <c r="A18" s="224">
        <v>10</v>
      </c>
      <c r="B18" s="225" t="s">
        <v>42</v>
      </c>
      <c r="C18" s="292"/>
      <c r="D18" s="293"/>
      <c r="E18" s="294"/>
      <c r="F18" s="294"/>
      <c r="G18" s="292"/>
      <c r="H18" s="332"/>
      <c r="I18" s="294"/>
      <c r="J18" s="294"/>
      <c r="K18" s="311"/>
      <c r="L18" s="312"/>
      <c r="M18" s="340"/>
      <c r="N18" s="340"/>
      <c r="O18" s="341"/>
      <c r="P18" s="341"/>
      <c r="Q18" s="347"/>
      <c r="R18" s="293"/>
      <c r="S18" s="292"/>
      <c r="T18" s="311"/>
      <c r="U18" s="311"/>
      <c r="V18" s="311"/>
      <c r="W18" s="311"/>
      <c r="X18" s="311"/>
      <c r="Y18" s="311"/>
      <c r="Z18" s="320"/>
      <c r="AA18" s="312"/>
      <c r="AB18" s="293"/>
      <c r="AC18" s="292"/>
      <c r="AD18" s="294"/>
      <c r="AE18" s="311"/>
      <c r="AF18" s="320"/>
      <c r="AG18" s="312"/>
    </row>
    <row r="19" spans="1:33">
      <c r="A19" s="224">
        <v>11</v>
      </c>
      <c r="B19" s="225" t="s">
        <v>42</v>
      </c>
      <c r="C19" s="292"/>
      <c r="D19" s="293"/>
      <c r="E19" s="294"/>
      <c r="F19" s="294"/>
      <c r="G19" s="292"/>
      <c r="H19" s="332"/>
      <c r="I19" s="294"/>
      <c r="J19" s="294"/>
      <c r="K19" s="311"/>
      <c r="L19" s="312"/>
      <c r="M19" s="340"/>
      <c r="N19" s="340"/>
      <c r="O19" s="341"/>
      <c r="P19" s="341"/>
      <c r="Q19" s="347"/>
      <c r="R19" s="293"/>
      <c r="S19" s="292"/>
      <c r="T19" s="311"/>
      <c r="U19" s="311"/>
      <c r="V19" s="311"/>
      <c r="W19" s="311"/>
      <c r="X19" s="311"/>
      <c r="Y19" s="311"/>
      <c r="Z19" s="320"/>
      <c r="AA19" s="312"/>
      <c r="AB19" s="293"/>
      <c r="AC19" s="292"/>
      <c r="AD19" s="294"/>
      <c r="AE19" s="311"/>
      <c r="AF19" s="320"/>
      <c r="AG19" s="312"/>
    </row>
    <row r="20" spans="1:33">
      <c r="A20" s="224">
        <v>12</v>
      </c>
      <c r="B20" s="225" t="s">
        <v>42</v>
      </c>
      <c r="C20" s="292"/>
      <c r="D20" s="293"/>
      <c r="E20" s="294"/>
      <c r="F20" s="294"/>
      <c r="G20" s="292"/>
      <c r="H20" s="332"/>
      <c r="I20" s="294"/>
      <c r="J20" s="294"/>
      <c r="K20" s="311"/>
      <c r="L20" s="312"/>
      <c r="M20" s="340"/>
      <c r="N20" s="340"/>
      <c r="O20" s="341"/>
      <c r="P20" s="341"/>
      <c r="Q20" s="347"/>
      <c r="R20" s="293"/>
      <c r="S20" s="292"/>
      <c r="T20" s="311"/>
      <c r="U20" s="311"/>
      <c r="V20" s="311"/>
      <c r="W20" s="311"/>
      <c r="X20" s="311"/>
      <c r="Y20" s="311"/>
      <c r="Z20" s="320"/>
      <c r="AA20" s="312"/>
      <c r="AB20" s="293"/>
      <c r="AC20" s="292"/>
      <c r="AD20" s="294"/>
      <c r="AE20" s="311"/>
      <c r="AF20" s="320"/>
      <c r="AG20" s="312"/>
    </row>
    <row r="21" spans="1:33">
      <c r="A21" s="224">
        <v>13</v>
      </c>
      <c r="B21" s="225" t="s">
        <v>42</v>
      </c>
      <c r="C21" s="292"/>
      <c r="D21" s="293"/>
      <c r="E21" s="294"/>
      <c r="F21" s="294"/>
      <c r="G21" s="292"/>
      <c r="H21" s="332"/>
      <c r="I21" s="294"/>
      <c r="J21" s="294"/>
      <c r="K21" s="311"/>
      <c r="L21" s="312"/>
      <c r="M21" s="340"/>
      <c r="N21" s="340"/>
      <c r="O21" s="341"/>
      <c r="P21" s="341"/>
      <c r="Q21" s="347"/>
      <c r="R21" s="293"/>
      <c r="S21" s="292"/>
      <c r="T21" s="311"/>
      <c r="U21" s="311"/>
      <c r="V21" s="311"/>
      <c r="W21" s="311"/>
      <c r="X21" s="311"/>
      <c r="Y21" s="311"/>
      <c r="Z21" s="320"/>
      <c r="AA21" s="312"/>
      <c r="AB21" s="293"/>
      <c r="AC21" s="292"/>
      <c r="AD21" s="294"/>
      <c r="AE21" s="311"/>
      <c r="AF21" s="320"/>
      <c r="AG21" s="312"/>
    </row>
    <row r="22" ht="17.55" spans="1:33">
      <c r="A22" s="231">
        <v>14</v>
      </c>
      <c r="B22" s="232" t="s">
        <v>43</v>
      </c>
      <c r="C22" s="292" t="s">
        <v>44</v>
      </c>
      <c r="D22" s="293"/>
      <c r="E22" s="294"/>
      <c r="F22" s="294"/>
      <c r="G22" s="292"/>
      <c r="H22" s="332"/>
      <c r="I22" s="294"/>
      <c r="J22" s="294"/>
      <c r="K22" s="311"/>
      <c r="L22" s="312"/>
      <c r="M22" s="340"/>
      <c r="N22" s="340"/>
      <c r="O22" s="341"/>
      <c r="P22" s="341"/>
      <c r="Q22" s="347"/>
      <c r="R22" s="293"/>
      <c r="S22" s="292"/>
      <c r="T22" s="311"/>
      <c r="U22" s="311"/>
      <c r="V22" s="311"/>
      <c r="W22" s="311"/>
      <c r="X22" s="311"/>
      <c r="Y22" s="311"/>
      <c r="Z22" s="320"/>
      <c r="AA22" s="312"/>
      <c r="AB22" s="293"/>
      <c r="AC22" s="292"/>
      <c r="AD22" s="294"/>
      <c r="AE22" s="311"/>
      <c r="AF22" s="320"/>
      <c r="AG22" s="312"/>
    </row>
    <row r="23" ht="17.55" spans="1:33">
      <c r="A23" s="333" t="s">
        <v>45</v>
      </c>
      <c r="B23" s="334"/>
      <c r="C23" s="335"/>
      <c r="D23" s="240">
        <f>SUM(D9:D22)</f>
        <v>0</v>
      </c>
      <c r="E23" s="241">
        <f t="shared" ref="E23:AC23" si="0">SUM(E9:E22)</f>
        <v>0</v>
      </c>
      <c r="F23" s="241">
        <f t="shared" si="0"/>
        <v>0</v>
      </c>
      <c r="G23" s="242">
        <f t="shared" si="0"/>
        <v>0</v>
      </c>
      <c r="H23" s="243">
        <f t="shared" si="0"/>
        <v>0</v>
      </c>
      <c r="I23" s="249">
        <f t="shared" si="0"/>
        <v>0</v>
      </c>
      <c r="J23" s="241">
        <f t="shared" si="0"/>
        <v>0</v>
      </c>
      <c r="K23" s="241">
        <f t="shared" si="0"/>
        <v>0</v>
      </c>
      <c r="L23" s="242">
        <f t="shared" si="0"/>
        <v>0</v>
      </c>
      <c r="M23" s="342">
        <f t="shared" si="0"/>
        <v>0</v>
      </c>
      <c r="N23" s="342">
        <f t="shared" si="0"/>
        <v>0</v>
      </c>
      <c r="O23" s="343">
        <f t="shared" si="0"/>
        <v>0</v>
      </c>
      <c r="P23" s="343">
        <f t="shared" si="0"/>
        <v>0</v>
      </c>
      <c r="Q23" s="348">
        <f t="shared" si="0"/>
        <v>0</v>
      </c>
      <c r="R23" s="240">
        <f t="shared" si="0"/>
        <v>0</v>
      </c>
      <c r="S23" s="349">
        <f t="shared" si="0"/>
        <v>0</v>
      </c>
      <c r="T23" s="241">
        <f t="shared" si="0"/>
        <v>0</v>
      </c>
      <c r="U23" s="241">
        <f t="shared" si="0"/>
        <v>0</v>
      </c>
      <c r="V23" s="241">
        <f t="shared" si="0"/>
        <v>0</v>
      </c>
      <c r="W23" s="241">
        <f t="shared" si="0"/>
        <v>0</v>
      </c>
      <c r="X23" s="241">
        <f t="shared" si="0"/>
        <v>0</v>
      </c>
      <c r="Y23" s="241">
        <f t="shared" si="0"/>
        <v>0</v>
      </c>
      <c r="Z23" s="259">
        <f t="shared" si="0"/>
        <v>0</v>
      </c>
      <c r="AA23" s="242">
        <f t="shared" si="0"/>
        <v>0</v>
      </c>
      <c r="AB23" s="240">
        <f t="shared" si="0"/>
        <v>0</v>
      </c>
      <c r="AC23" s="349">
        <f t="shared" si="0"/>
        <v>0</v>
      </c>
      <c r="AD23" s="249">
        <f>COUNTIF(AD9:AD22,"Ada")</f>
        <v>0</v>
      </c>
      <c r="AE23" s="241">
        <f t="shared" ref="AE23:AG23" si="1">COUNTIF(AE9:AE22,"Ada")</f>
        <v>0</v>
      </c>
      <c r="AF23" s="259">
        <f t="shared" si="1"/>
        <v>0</v>
      </c>
      <c r="AG23" s="242">
        <f t="shared" si="1"/>
        <v>0</v>
      </c>
    </row>
    <row r="25" s="153" customFormat="1" spans="1:32">
      <c r="A25" s="244"/>
      <c r="B25" s="141" t="s">
        <v>46</v>
      </c>
      <c r="C25" s="142"/>
      <c r="D25" s="152"/>
      <c r="E25" s="152"/>
      <c r="F25" s="152"/>
      <c r="G25" s="152"/>
      <c r="H25" s="152"/>
      <c r="I25" s="152"/>
      <c r="J25" s="152"/>
      <c r="AE25" s="80" t="s">
        <v>47</v>
      </c>
      <c r="AF25" s="80"/>
    </row>
    <row r="26" s="153" customFormat="1" spans="1:32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AE26" s="81" t="s">
        <v>49</v>
      </c>
      <c r="AF26" s="81"/>
    </row>
    <row r="27" s="153" customFormat="1" spans="1:32">
      <c r="A27" s="66"/>
      <c r="B27" s="55">
        <v>2</v>
      </c>
      <c r="C27" s="56" t="s">
        <v>50</v>
      </c>
      <c r="D27" s="67"/>
      <c r="E27" s="67"/>
      <c r="F27" s="67"/>
      <c r="G27" s="67"/>
      <c r="H27" s="67"/>
      <c r="I27" s="67"/>
      <c r="J27" s="67"/>
      <c r="R27" s="2"/>
      <c r="S27" s="2"/>
      <c r="AE27" s="81" t="s">
        <v>51</v>
      </c>
      <c r="AF27" s="81"/>
    </row>
    <row r="28" s="153" customFormat="1" spans="1:32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R28" s="2"/>
      <c r="S28" s="2"/>
      <c r="AE28" s="81" t="s">
        <v>53</v>
      </c>
      <c r="AF28" s="81"/>
    </row>
    <row r="29" s="153" customFormat="1" spans="1:32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R29" s="2"/>
      <c r="S29" s="2"/>
      <c r="AE29" s="81"/>
      <c r="AF29" s="81"/>
    </row>
    <row r="30" s="153" customFormat="1" spans="1:32">
      <c r="A30" s="66"/>
      <c r="B30" s="143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R30" s="2"/>
      <c r="S30" s="2"/>
      <c r="AE30" s="81"/>
      <c r="AF30" s="81"/>
    </row>
    <row r="31" s="153" customFormat="1" spans="1:32">
      <c r="A31" s="66"/>
      <c r="B31" s="55">
        <v>6</v>
      </c>
      <c r="C31" s="56" t="s">
        <v>56</v>
      </c>
      <c r="D31" s="67"/>
      <c r="E31" s="67"/>
      <c r="F31" s="67"/>
      <c r="G31" s="67"/>
      <c r="H31" s="67"/>
      <c r="I31" s="67"/>
      <c r="J31" s="67"/>
      <c r="R31" s="2"/>
      <c r="S31" s="2"/>
      <c r="AE31" s="81"/>
      <c r="AF31" s="81"/>
    </row>
    <row r="32" spans="2:32">
      <c r="B32" s="62">
        <v>7</v>
      </c>
      <c r="C32" s="56" t="s">
        <v>57</v>
      </c>
      <c r="R32" s="2"/>
      <c r="S32" s="2"/>
      <c r="AE32" s="81"/>
      <c r="AF32" s="81"/>
    </row>
    <row r="33" spans="2:32">
      <c r="B33" s="62">
        <v>8</v>
      </c>
      <c r="C33" s="56" t="s">
        <v>58</v>
      </c>
      <c r="R33" s="2"/>
      <c r="S33" s="2"/>
      <c r="AE33" s="81" t="s">
        <v>59</v>
      </c>
      <c r="AF33" s="81"/>
    </row>
    <row r="34" s="68" customFormat="1" spans="2:32">
      <c r="B34" s="62">
        <v>9</v>
      </c>
      <c r="C34" s="56" t="s">
        <v>60</v>
      </c>
      <c r="R34" s="2"/>
      <c r="S34" s="2"/>
      <c r="AE34" s="81"/>
      <c r="AF34" s="81"/>
    </row>
    <row r="35" s="68" customFormat="1" spans="2:32">
      <c r="B35" s="62">
        <v>10</v>
      </c>
      <c r="C35" s="56" t="s">
        <v>61</v>
      </c>
      <c r="R35" s="2"/>
      <c r="S35" s="2"/>
      <c r="AE35" s="81"/>
      <c r="AF35" s="81"/>
    </row>
    <row r="36" spans="2:3">
      <c r="B36" s="62">
        <v>11</v>
      </c>
      <c r="C36" s="56" t="s">
        <v>62</v>
      </c>
    </row>
    <row r="37" spans="2:3">
      <c r="B37" s="62">
        <v>12</v>
      </c>
      <c r="C37" s="56" t="s">
        <v>63</v>
      </c>
    </row>
    <row r="38" spans="2:2">
      <c r="B38" s="65"/>
    </row>
  </sheetData>
  <mergeCells count="12">
    <mergeCell ref="D6:G6"/>
    <mergeCell ref="I6:L6"/>
    <mergeCell ref="M6:Q6"/>
    <mergeCell ref="R6:S6"/>
    <mergeCell ref="T6:AA6"/>
    <mergeCell ref="AB6:AC6"/>
    <mergeCell ref="AD6:AG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36" fitToHeight="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O56"/>
  <sheetViews>
    <sheetView view="pageBreakPreview" zoomScale="80" zoomScaleNormal="40" workbookViewId="0">
      <selection activeCell="L17" sqref="L1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6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8" width="7.71296296296296" style="2" customWidth="1"/>
    <col min="19" max="19" width="14.4259259259259" style="2" customWidth="1"/>
    <col min="20" max="24" width="7.71296296296296" style="2" customWidth="1"/>
    <col min="25" max="25" width="14.712962962963" style="2" customWidth="1"/>
    <col min="26" max="30" width="7.71296296296296" style="2" customWidth="1"/>
    <col min="31" max="31" width="14" style="2" customWidth="1"/>
    <col min="32" max="36" width="7.71296296296296" style="2" customWidth="1"/>
    <col min="37" max="37" width="14.1388888888889" style="2" customWidth="1"/>
    <col min="38" max="92" width="7.71296296296296" style="2" customWidth="1"/>
    <col min="93" max="93" width="14.287037037037" style="2" customWidth="1"/>
    <col min="94" max="307" width="9.13888888888889" style="2"/>
    <col min="308" max="308" width="4.57407407407407" style="2" customWidth="1"/>
    <col min="309" max="309" width="18.5740740740741" style="2" customWidth="1"/>
    <col min="310" max="310" width="12.8518518518519" style="2" customWidth="1"/>
    <col min="311" max="311" width="8.42592592592593" style="2" customWidth="1"/>
    <col min="312" max="318" width="7.71296296296296" style="2" customWidth="1"/>
    <col min="319" max="319" width="10.1388888888889" style="2" customWidth="1"/>
    <col min="320" max="323" width="8.71296296296296" style="2" customWidth="1"/>
    <col min="324" max="327" width="12.712962962963" style="2" customWidth="1"/>
    <col min="328" max="328" width="10" style="2" customWidth="1"/>
    <col min="329" max="563" width="9.13888888888889" style="2"/>
    <col min="564" max="564" width="4.57407407407407" style="2" customWidth="1"/>
    <col min="565" max="565" width="18.5740740740741" style="2" customWidth="1"/>
    <col min="566" max="566" width="12.8518518518519" style="2" customWidth="1"/>
    <col min="567" max="567" width="8.42592592592593" style="2" customWidth="1"/>
    <col min="568" max="574" width="7.71296296296296" style="2" customWidth="1"/>
    <col min="575" max="575" width="10.1388888888889" style="2" customWidth="1"/>
    <col min="576" max="579" width="8.71296296296296" style="2" customWidth="1"/>
    <col min="580" max="583" width="12.712962962963" style="2" customWidth="1"/>
    <col min="584" max="584" width="10" style="2" customWidth="1"/>
    <col min="585" max="819" width="9.13888888888889" style="2"/>
    <col min="820" max="820" width="4.57407407407407" style="2" customWidth="1"/>
    <col min="821" max="821" width="18.5740740740741" style="2" customWidth="1"/>
    <col min="822" max="822" width="12.8518518518519" style="2" customWidth="1"/>
    <col min="823" max="823" width="8.42592592592593" style="2" customWidth="1"/>
    <col min="824" max="830" width="7.71296296296296" style="2" customWidth="1"/>
    <col min="831" max="831" width="10.1388888888889" style="2" customWidth="1"/>
    <col min="832" max="835" width="8.71296296296296" style="2" customWidth="1"/>
    <col min="836" max="839" width="12.712962962963" style="2" customWidth="1"/>
    <col min="840" max="840" width="10" style="2" customWidth="1"/>
    <col min="841" max="1075" width="9.13888888888889" style="2"/>
    <col min="1076" max="1076" width="4.57407407407407" style="2" customWidth="1"/>
    <col min="1077" max="1077" width="18.5740740740741" style="2" customWidth="1"/>
    <col min="1078" max="1078" width="12.8518518518519" style="2" customWidth="1"/>
    <col min="1079" max="1079" width="8.42592592592593" style="2" customWidth="1"/>
    <col min="1080" max="1086" width="7.71296296296296" style="2" customWidth="1"/>
    <col min="1087" max="1087" width="10.1388888888889" style="2" customWidth="1"/>
    <col min="1088" max="1091" width="8.71296296296296" style="2" customWidth="1"/>
    <col min="1092" max="1095" width="12.712962962963" style="2" customWidth="1"/>
    <col min="1096" max="1096" width="10" style="2" customWidth="1"/>
    <col min="1097" max="1331" width="9.13888888888889" style="2"/>
    <col min="1332" max="1332" width="4.57407407407407" style="2" customWidth="1"/>
    <col min="1333" max="1333" width="18.5740740740741" style="2" customWidth="1"/>
    <col min="1334" max="1334" width="12.8518518518519" style="2" customWidth="1"/>
    <col min="1335" max="1335" width="8.42592592592593" style="2" customWidth="1"/>
    <col min="1336" max="1342" width="7.71296296296296" style="2" customWidth="1"/>
    <col min="1343" max="1343" width="10.1388888888889" style="2" customWidth="1"/>
    <col min="1344" max="1347" width="8.71296296296296" style="2" customWidth="1"/>
    <col min="1348" max="1351" width="12.712962962963" style="2" customWidth="1"/>
    <col min="1352" max="1352" width="10" style="2" customWidth="1"/>
    <col min="1353" max="1587" width="9.13888888888889" style="2"/>
    <col min="1588" max="1588" width="4.57407407407407" style="2" customWidth="1"/>
    <col min="1589" max="1589" width="18.5740740740741" style="2" customWidth="1"/>
    <col min="1590" max="1590" width="12.8518518518519" style="2" customWidth="1"/>
    <col min="1591" max="1591" width="8.42592592592593" style="2" customWidth="1"/>
    <col min="1592" max="1598" width="7.71296296296296" style="2" customWidth="1"/>
    <col min="1599" max="1599" width="10.1388888888889" style="2" customWidth="1"/>
    <col min="1600" max="1603" width="8.71296296296296" style="2" customWidth="1"/>
    <col min="1604" max="1607" width="12.712962962963" style="2" customWidth="1"/>
    <col min="1608" max="1608" width="10" style="2" customWidth="1"/>
    <col min="1609" max="1843" width="9.13888888888889" style="2"/>
    <col min="1844" max="1844" width="4.57407407407407" style="2" customWidth="1"/>
    <col min="1845" max="1845" width="18.5740740740741" style="2" customWidth="1"/>
    <col min="1846" max="1846" width="12.8518518518519" style="2" customWidth="1"/>
    <col min="1847" max="1847" width="8.42592592592593" style="2" customWidth="1"/>
    <col min="1848" max="1854" width="7.71296296296296" style="2" customWidth="1"/>
    <col min="1855" max="1855" width="10.1388888888889" style="2" customWidth="1"/>
    <col min="1856" max="1859" width="8.71296296296296" style="2" customWidth="1"/>
    <col min="1860" max="1863" width="12.712962962963" style="2" customWidth="1"/>
    <col min="1864" max="1864" width="10" style="2" customWidth="1"/>
    <col min="1865" max="2099" width="9.13888888888889" style="2"/>
    <col min="2100" max="2100" width="4.57407407407407" style="2" customWidth="1"/>
    <col min="2101" max="2101" width="18.5740740740741" style="2" customWidth="1"/>
    <col min="2102" max="2102" width="12.8518518518519" style="2" customWidth="1"/>
    <col min="2103" max="2103" width="8.42592592592593" style="2" customWidth="1"/>
    <col min="2104" max="2110" width="7.71296296296296" style="2" customWidth="1"/>
    <col min="2111" max="2111" width="10.1388888888889" style="2" customWidth="1"/>
    <col min="2112" max="2115" width="8.71296296296296" style="2" customWidth="1"/>
    <col min="2116" max="2119" width="12.712962962963" style="2" customWidth="1"/>
    <col min="2120" max="2120" width="10" style="2" customWidth="1"/>
    <col min="2121" max="2355" width="9.13888888888889" style="2"/>
    <col min="2356" max="2356" width="4.57407407407407" style="2" customWidth="1"/>
    <col min="2357" max="2357" width="18.5740740740741" style="2" customWidth="1"/>
    <col min="2358" max="2358" width="12.8518518518519" style="2" customWidth="1"/>
    <col min="2359" max="2359" width="8.42592592592593" style="2" customWidth="1"/>
    <col min="2360" max="2366" width="7.71296296296296" style="2" customWidth="1"/>
    <col min="2367" max="2367" width="10.1388888888889" style="2" customWidth="1"/>
    <col min="2368" max="2371" width="8.71296296296296" style="2" customWidth="1"/>
    <col min="2372" max="2375" width="12.712962962963" style="2" customWidth="1"/>
    <col min="2376" max="2376" width="10" style="2" customWidth="1"/>
    <col min="2377" max="2611" width="9.13888888888889" style="2"/>
    <col min="2612" max="2612" width="4.57407407407407" style="2" customWidth="1"/>
    <col min="2613" max="2613" width="18.5740740740741" style="2" customWidth="1"/>
    <col min="2614" max="2614" width="12.8518518518519" style="2" customWidth="1"/>
    <col min="2615" max="2615" width="8.42592592592593" style="2" customWidth="1"/>
    <col min="2616" max="2622" width="7.71296296296296" style="2" customWidth="1"/>
    <col min="2623" max="2623" width="10.1388888888889" style="2" customWidth="1"/>
    <col min="2624" max="2627" width="8.71296296296296" style="2" customWidth="1"/>
    <col min="2628" max="2631" width="12.712962962963" style="2" customWidth="1"/>
    <col min="2632" max="2632" width="10" style="2" customWidth="1"/>
    <col min="2633" max="2867" width="9.13888888888889" style="2"/>
    <col min="2868" max="2868" width="4.57407407407407" style="2" customWidth="1"/>
    <col min="2869" max="2869" width="18.5740740740741" style="2" customWidth="1"/>
    <col min="2870" max="2870" width="12.8518518518519" style="2" customWidth="1"/>
    <col min="2871" max="2871" width="8.42592592592593" style="2" customWidth="1"/>
    <col min="2872" max="2878" width="7.71296296296296" style="2" customWidth="1"/>
    <col min="2879" max="2879" width="10.1388888888889" style="2" customWidth="1"/>
    <col min="2880" max="2883" width="8.71296296296296" style="2" customWidth="1"/>
    <col min="2884" max="2887" width="12.712962962963" style="2" customWidth="1"/>
    <col min="2888" max="2888" width="10" style="2" customWidth="1"/>
    <col min="2889" max="3123" width="9.13888888888889" style="2"/>
    <col min="3124" max="3124" width="4.57407407407407" style="2" customWidth="1"/>
    <col min="3125" max="3125" width="18.5740740740741" style="2" customWidth="1"/>
    <col min="3126" max="3126" width="12.8518518518519" style="2" customWidth="1"/>
    <col min="3127" max="3127" width="8.42592592592593" style="2" customWidth="1"/>
    <col min="3128" max="3134" width="7.71296296296296" style="2" customWidth="1"/>
    <col min="3135" max="3135" width="10.1388888888889" style="2" customWidth="1"/>
    <col min="3136" max="3139" width="8.71296296296296" style="2" customWidth="1"/>
    <col min="3140" max="3143" width="12.712962962963" style="2" customWidth="1"/>
    <col min="3144" max="3144" width="10" style="2" customWidth="1"/>
    <col min="3145" max="3379" width="9.13888888888889" style="2"/>
    <col min="3380" max="3380" width="4.57407407407407" style="2" customWidth="1"/>
    <col min="3381" max="3381" width="18.5740740740741" style="2" customWidth="1"/>
    <col min="3382" max="3382" width="12.8518518518519" style="2" customWidth="1"/>
    <col min="3383" max="3383" width="8.42592592592593" style="2" customWidth="1"/>
    <col min="3384" max="3390" width="7.71296296296296" style="2" customWidth="1"/>
    <col min="3391" max="3391" width="10.1388888888889" style="2" customWidth="1"/>
    <col min="3392" max="3395" width="8.71296296296296" style="2" customWidth="1"/>
    <col min="3396" max="3399" width="12.712962962963" style="2" customWidth="1"/>
    <col min="3400" max="3400" width="10" style="2" customWidth="1"/>
    <col min="3401" max="3635" width="9.13888888888889" style="2"/>
    <col min="3636" max="3636" width="4.57407407407407" style="2" customWidth="1"/>
    <col min="3637" max="3637" width="18.5740740740741" style="2" customWidth="1"/>
    <col min="3638" max="3638" width="12.8518518518519" style="2" customWidth="1"/>
    <col min="3639" max="3639" width="8.42592592592593" style="2" customWidth="1"/>
    <col min="3640" max="3646" width="7.71296296296296" style="2" customWidth="1"/>
    <col min="3647" max="3647" width="10.1388888888889" style="2" customWidth="1"/>
    <col min="3648" max="3651" width="8.71296296296296" style="2" customWidth="1"/>
    <col min="3652" max="3655" width="12.712962962963" style="2" customWidth="1"/>
    <col min="3656" max="3656" width="10" style="2" customWidth="1"/>
    <col min="3657" max="3891" width="9.13888888888889" style="2"/>
    <col min="3892" max="3892" width="4.57407407407407" style="2" customWidth="1"/>
    <col min="3893" max="3893" width="18.5740740740741" style="2" customWidth="1"/>
    <col min="3894" max="3894" width="12.8518518518519" style="2" customWidth="1"/>
    <col min="3895" max="3895" width="8.42592592592593" style="2" customWidth="1"/>
    <col min="3896" max="3902" width="7.71296296296296" style="2" customWidth="1"/>
    <col min="3903" max="3903" width="10.1388888888889" style="2" customWidth="1"/>
    <col min="3904" max="3907" width="8.71296296296296" style="2" customWidth="1"/>
    <col min="3908" max="3911" width="12.712962962963" style="2" customWidth="1"/>
    <col min="3912" max="3912" width="10" style="2" customWidth="1"/>
    <col min="3913" max="4147" width="9.13888888888889" style="2"/>
    <col min="4148" max="4148" width="4.57407407407407" style="2" customWidth="1"/>
    <col min="4149" max="4149" width="18.5740740740741" style="2" customWidth="1"/>
    <col min="4150" max="4150" width="12.8518518518519" style="2" customWidth="1"/>
    <col min="4151" max="4151" width="8.42592592592593" style="2" customWidth="1"/>
    <col min="4152" max="4158" width="7.71296296296296" style="2" customWidth="1"/>
    <col min="4159" max="4159" width="10.1388888888889" style="2" customWidth="1"/>
    <col min="4160" max="4163" width="8.71296296296296" style="2" customWidth="1"/>
    <col min="4164" max="4167" width="12.712962962963" style="2" customWidth="1"/>
    <col min="4168" max="4168" width="10" style="2" customWidth="1"/>
    <col min="4169" max="4403" width="9.13888888888889" style="2"/>
    <col min="4404" max="4404" width="4.57407407407407" style="2" customWidth="1"/>
    <col min="4405" max="4405" width="18.5740740740741" style="2" customWidth="1"/>
    <col min="4406" max="4406" width="12.8518518518519" style="2" customWidth="1"/>
    <col min="4407" max="4407" width="8.42592592592593" style="2" customWidth="1"/>
    <col min="4408" max="4414" width="7.71296296296296" style="2" customWidth="1"/>
    <col min="4415" max="4415" width="10.1388888888889" style="2" customWidth="1"/>
    <col min="4416" max="4419" width="8.71296296296296" style="2" customWidth="1"/>
    <col min="4420" max="4423" width="12.712962962963" style="2" customWidth="1"/>
    <col min="4424" max="4424" width="10" style="2" customWidth="1"/>
    <col min="4425" max="4659" width="9.13888888888889" style="2"/>
    <col min="4660" max="4660" width="4.57407407407407" style="2" customWidth="1"/>
    <col min="4661" max="4661" width="18.5740740740741" style="2" customWidth="1"/>
    <col min="4662" max="4662" width="12.8518518518519" style="2" customWidth="1"/>
    <col min="4663" max="4663" width="8.42592592592593" style="2" customWidth="1"/>
    <col min="4664" max="4670" width="7.71296296296296" style="2" customWidth="1"/>
    <col min="4671" max="4671" width="10.1388888888889" style="2" customWidth="1"/>
    <col min="4672" max="4675" width="8.71296296296296" style="2" customWidth="1"/>
    <col min="4676" max="4679" width="12.712962962963" style="2" customWidth="1"/>
    <col min="4680" max="4680" width="10" style="2" customWidth="1"/>
    <col min="4681" max="4915" width="9.13888888888889" style="2"/>
    <col min="4916" max="4916" width="4.57407407407407" style="2" customWidth="1"/>
    <col min="4917" max="4917" width="18.5740740740741" style="2" customWidth="1"/>
    <col min="4918" max="4918" width="12.8518518518519" style="2" customWidth="1"/>
    <col min="4919" max="4919" width="8.42592592592593" style="2" customWidth="1"/>
    <col min="4920" max="4926" width="7.71296296296296" style="2" customWidth="1"/>
    <col min="4927" max="4927" width="10.1388888888889" style="2" customWidth="1"/>
    <col min="4928" max="4931" width="8.71296296296296" style="2" customWidth="1"/>
    <col min="4932" max="4935" width="12.712962962963" style="2" customWidth="1"/>
    <col min="4936" max="4936" width="10" style="2" customWidth="1"/>
    <col min="4937" max="5171" width="9.13888888888889" style="2"/>
    <col min="5172" max="5172" width="4.57407407407407" style="2" customWidth="1"/>
    <col min="5173" max="5173" width="18.5740740740741" style="2" customWidth="1"/>
    <col min="5174" max="5174" width="12.8518518518519" style="2" customWidth="1"/>
    <col min="5175" max="5175" width="8.42592592592593" style="2" customWidth="1"/>
    <col min="5176" max="5182" width="7.71296296296296" style="2" customWidth="1"/>
    <col min="5183" max="5183" width="10.1388888888889" style="2" customWidth="1"/>
    <col min="5184" max="5187" width="8.71296296296296" style="2" customWidth="1"/>
    <col min="5188" max="5191" width="12.712962962963" style="2" customWidth="1"/>
    <col min="5192" max="5192" width="10" style="2" customWidth="1"/>
    <col min="5193" max="5427" width="9.13888888888889" style="2"/>
    <col min="5428" max="5428" width="4.57407407407407" style="2" customWidth="1"/>
    <col min="5429" max="5429" width="18.5740740740741" style="2" customWidth="1"/>
    <col min="5430" max="5430" width="12.8518518518519" style="2" customWidth="1"/>
    <col min="5431" max="5431" width="8.42592592592593" style="2" customWidth="1"/>
    <col min="5432" max="5438" width="7.71296296296296" style="2" customWidth="1"/>
    <col min="5439" max="5439" width="10.1388888888889" style="2" customWidth="1"/>
    <col min="5440" max="5443" width="8.71296296296296" style="2" customWidth="1"/>
    <col min="5444" max="5447" width="12.712962962963" style="2" customWidth="1"/>
    <col min="5448" max="5448" width="10" style="2" customWidth="1"/>
    <col min="5449" max="5683" width="9.13888888888889" style="2"/>
    <col min="5684" max="5684" width="4.57407407407407" style="2" customWidth="1"/>
    <col min="5685" max="5685" width="18.5740740740741" style="2" customWidth="1"/>
    <col min="5686" max="5686" width="12.8518518518519" style="2" customWidth="1"/>
    <col min="5687" max="5687" width="8.42592592592593" style="2" customWidth="1"/>
    <col min="5688" max="5694" width="7.71296296296296" style="2" customWidth="1"/>
    <col min="5695" max="5695" width="10.1388888888889" style="2" customWidth="1"/>
    <col min="5696" max="5699" width="8.71296296296296" style="2" customWidth="1"/>
    <col min="5700" max="5703" width="12.712962962963" style="2" customWidth="1"/>
    <col min="5704" max="5704" width="10" style="2" customWidth="1"/>
    <col min="5705" max="5939" width="9.13888888888889" style="2"/>
    <col min="5940" max="5940" width="4.57407407407407" style="2" customWidth="1"/>
    <col min="5941" max="5941" width="18.5740740740741" style="2" customWidth="1"/>
    <col min="5942" max="5942" width="12.8518518518519" style="2" customWidth="1"/>
    <col min="5943" max="5943" width="8.42592592592593" style="2" customWidth="1"/>
    <col min="5944" max="5950" width="7.71296296296296" style="2" customWidth="1"/>
    <col min="5951" max="5951" width="10.1388888888889" style="2" customWidth="1"/>
    <col min="5952" max="5955" width="8.71296296296296" style="2" customWidth="1"/>
    <col min="5956" max="5959" width="12.712962962963" style="2" customWidth="1"/>
    <col min="5960" max="5960" width="10" style="2" customWidth="1"/>
    <col min="5961" max="6195" width="9.13888888888889" style="2"/>
    <col min="6196" max="6196" width="4.57407407407407" style="2" customWidth="1"/>
    <col min="6197" max="6197" width="18.5740740740741" style="2" customWidth="1"/>
    <col min="6198" max="6198" width="12.8518518518519" style="2" customWidth="1"/>
    <col min="6199" max="6199" width="8.42592592592593" style="2" customWidth="1"/>
    <col min="6200" max="6206" width="7.71296296296296" style="2" customWidth="1"/>
    <col min="6207" max="6207" width="10.1388888888889" style="2" customWidth="1"/>
    <col min="6208" max="6211" width="8.71296296296296" style="2" customWidth="1"/>
    <col min="6212" max="6215" width="12.712962962963" style="2" customWidth="1"/>
    <col min="6216" max="6216" width="10" style="2" customWidth="1"/>
    <col min="6217" max="6451" width="9.13888888888889" style="2"/>
    <col min="6452" max="6452" width="4.57407407407407" style="2" customWidth="1"/>
    <col min="6453" max="6453" width="18.5740740740741" style="2" customWidth="1"/>
    <col min="6454" max="6454" width="12.8518518518519" style="2" customWidth="1"/>
    <col min="6455" max="6455" width="8.42592592592593" style="2" customWidth="1"/>
    <col min="6456" max="6462" width="7.71296296296296" style="2" customWidth="1"/>
    <col min="6463" max="6463" width="10.1388888888889" style="2" customWidth="1"/>
    <col min="6464" max="6467" width="8.71296296296296" style="2" customWidth="1"/>
    <col min="6468" max="6471" width="12.712962962963" style="2" customWidth="1"/>
    <col min="6472" max="6472" width="10" style="2" customWidth="1"/>
    <col min="6473" max="6707" width="9.13888888888889" style="2"/>
    <col min="6708" max="6708" width="4.57407407407407" style="2" customWidth="1"/>
    <col min="6709" max="6709" width="18.5740740740741" style="2" customWidth="1"/>
    <col min="6710" max="6710" width="12.8518518518519" style="2" customWidth="1"/>
    <col min="6711" max="6711" width="8.42592592592593" style="2" customWidth="1"/>
    <col min="6712" max="6718" width="7.71296296296296" style="2" customWidth="1"/>
    <col min="6719" max="6719" width="10.1388888888889" style="2" customWidth="1"/>
    <col min="6720" max="6723" width="8.71296296296296" style="2" customWidth="1"/>
    <col min="6724" max="6727" width="12.712962962963" style="2" customWidth="1"/>
    <col min="6728" max="6728" width="10" style="2" customWidth="1"/>
    <col min="6729" max="6963" width="9.13888888888889" style="2"/>
    <col min="6964" max="6964" width="4.57407407407407" style="2" customWidth="1"/>
    <col min="6965" max="6965" width="18.5740740740741" style="2" customWidth="1"/>
    <col min="6966" max="6966" width="12.8518518518519" style="2" customWidth="1"/>
    <col min="6967" max="6967" width="8.42592592592593" style="2" customWidth="1"/>
    <col min="6968" max="6974" width="7.71296296296296" style="2" customWidth="1"/>
    <col min="6975" max="6975" width="10.1388888888889" style="2" customWidth="1"/>
    <col min="6976" max="6979" width="8.71296296296296" style="2" customWidth="1"/>
    <col min="6980" max="6983" width="12.712962962963" style="2" customWidth="1"/>
    <col min="6984" max="6984" width="10" style="2" customWidth="1"/>
    <col min="6985" max="7219" width="9.13888888888889" style="2"/>
    <col min="7220" max="7220" width="4.57407407407407" style="2" customWidth="1"/>
    <col min="7221" max="7221" width="18.5740740740741" style="2" customWidth="1"/>
    <col min="7222" max="7222" width="12.8518518518519" style="2" customWidth="1"/>
    <col min="7223" max="7223" width="8.42592592592593" style="2" customWidth="1"/>
    <col min="7224" max="7230" width="7.71296296296296" style="2" customWidth="1"/>
    <col min="7231" max="7231" width="10.1388888888889" style="2" customWidth="1"/>
    <col min="7232" max="7235" width="8.71296296296296" style="2" customWidth="1"/>
    <col min="7236" max="7239" width="12.712962962963" style="2" customWidth="1"/>
    <col min="7240" max="7240" width="10" style="2" customWidth="1"/>
    <col min="7241" max="7475" width="9.13888888888889" style="2"/>
    <col min="7476" max="7476" width="4.57407407407407" style="2" customWidth="1"/>
    <col min="7477" max="7477" width="18.5740740740741" style="2" customWidth="1"/>
    <col min="7478" max="7478" width="12.8518518518519" style="2" customWidth="1"/>
    <col min="7479" max="7479" width="8.42592592592593" style="2" customWidth="1"/>
    <col min="7480" max="7486" width="7.71296296296296" style="2" customWidth="1"/>
    <col min="7487" max="7487" width="10.1388888888889" style="2" customWidth="1"/>
    <col min="7488" max="7491" width="8.71296296296296" style="2" customWidth="1"/>
    <col min="7492" max="7495" width="12.712962962963" style="2" customWidth="1"/>
    <col min="7496" max="7496" width="10" style="2" customWidth="1"/>
    <col min="7497" max="7731" width="9.13888888888889" style="2"/>
    <col min="7732" max="7732" width="4.57407407407407" style="2" customWidth="1"/>
    <col min="7733" max="7733" width="18.5740740740741" style="2" customWidth="1"/>
    <col min="7734" max="7734" width="12.8518518518519" style="2" customWidth="1"/>
    <col min="7735" max="7735" width="8.42592592592593" style="2" customWidth="1"/>
    <col min="7736" max="7742" width="7.71296296296296" style="2" customWidth="1"/>
    <col min="7743" max="7743" width="10.1388888888889" style="2" customWidth="1"/>
    <col min="7744" max="7747" width="8.71296296296296" style="2" customWidth="1"/>
    <col min="7748" max="7751" width="12.712962962963" style="2" customWidth="1"/>
    <col min="7752" max="7752" width="10" style="2" customWidth="1"/>
    <col min="7753" max="7987" width="9.13888888888889" style="2"/>
    <col min="7988" max="7988" width="4.57407407407407" style="2" customWidth="1"/>
    <col min="7989" max="7989" width="18.5740740740741" style="2" customWidth="1"/>
    <col min="7990" max="7990" width="12.8518518518519" style="2" customWidth="1"/>
    <col min="7991" max="7991" width="8.42592592592593" style="2" customWidth="1"/>
    <col min="7992" max="7998" width="7.71296296296296" style="2" customWidth="1"/>
    <col min="7999" max="7999" width="10.1388888888889" style="2" customWidth="1"/>
    <col min="8000" max="8003" width="8.71296296296296" style="2" customWidth="1"/>
    <col min="8004" max="8007" width="12.712962962963" style="2" customWidth="1"/>
    <col min="8008" max="8008" width="10" style="2" customWidth="1"/>
    <col min="8009" max="8243" width="9.13888888888889" style="2"/>
    <col min="8244" max="8244" width="4.57407407407407" style="2" customWidth="1"/>
    <col min="8245" max="8245" width="18.5740740740741" style="2" customWidth="1"/>
    <col min="8246" max="8246" width="12.8518518518519" style="2" customWidth="1"/>
    <col min="8247" max="8247" width="8.42592592592593" style="2" customWidth="1"/>
    <col min="8248" max="8254" width="7.71296296296296" style="2" customWidth="1"/>
    <col min="8255" max="8255" width="10.1388888888889" style="2" customWidth="1"/>
    <col min="8256" max="8259" width="8.71296296296296" style="2" customWidth="1"/>
    <col min="8260" max="8263" width="12.712962962963" style="2" customWidth="1"/>
    <col min="8264" max="8264" width="10" style="2" customWidth="1"/>
    <col min="8265" max="8499" width="9.13888888888889" style="2"/>
    <col min="8500" max="8500" width="4.57407407407407" style="2" customWidth="1"/>
    <col min="8501" max="8501" width="18.5740740740741" style="2" customWidth="1"/>
    <col min="8502" max="8502" width="12.8518518518519" style="2" customWidth="1"/>
    <col min="8503" max="8503" width="8.42592592592593" style="2" customWidth="1"/>
    <col min="8504" max="8510" width="7.71296296296296" style="2" customWidth="1"/>
    <col min="8511" max="8511" width="10.1388888888889" style="2" customWidth="1"/>
    <col min="8512" max="8515" width="8.71296296296296" style="2" customWidth="1"/>
    <col min="8516" max="8519" width="12.712962962963" style="2" customWidth="1"/>
    <col min="8520" max="8520" width="10" style="2" customWidth="1"/>
    <col min="8521" max="8755" width="9.13888888888889" style="2"/>
    <col min="8756" max="8756" width="4.57407407407407" style="2" customWidth="1"/>
    <col min="8757" max="8757" width="18.5740740740741" style="2" customWidth="1"/>
    <col min="8758" max="8758" width="12.8518518518519" style="2" customWidth="1"/>
    <col min="8759" max="8759" width="8.42592592592593" style="2" customWidth="1"/>
    <col min="8760" max="8766" width="7.71296296296296" style="2" customWidth="1"/>
    <col min="8767" max="8767" width="10.1388888888889" style="2" customWidth="1"/>
    <col min="8768" max="8771" width="8.71296296296296" style="2" customWidth="1"/>
    <col min="8772" max="8775" width="12.712962962963" style="2" customWidth="1"/>
    <col min="8776" max="8776" width="10" style="2" customWidth="1"/>
    <col min="8777" max="9011" width="9.13888888888889" style="2"/>
    <col min="9012" max="9012" width="4.57407407407407" style="2" customWidth="1"/>
    <col min="9013" max="9013" width="18.5740740740741" style="2" customWidth="1"/>
    <col min="9014" max="9014" width="12.8518518518519" style="2" customWidth="1"/>
    <col min="9015" max="9015" width="8.42592592592593" style="2" customWidth="1"/>
    <col min="9016" max="9022" width="7.71296296296296" style="2" customWidth="1"/>
    <col min="9023" max="9023" width="10.1388888888889" style="2" customWidth="1"/>
    <col min="9024" max="9027" width="8.71296296296296" style="2" customWidth="1"/>
    <col min="9028" max="9031" width="12.712962962963" style="2" customWidth="1"/>
    <col min="9032" max="9032" width="10" style="2" customWidth="1"/>
    <col min="9033" max="9267" width="9.13888888888889" style="2"/>
    <col min="9268" max="9268" width="4.57407407407407" style="2" customWidth="1"/>
    <col min="9269" max="9269" width="18.5740740740741" style="2" customWidth="1"/>
    <col min="9270" max="9270" width="12.8518518518519" style="2" customWidth="1"/>
    <col min="9271" max="9271" width="8.42592592592593" style="2" customWidth="1"/>
    <col min="9272" max="9278" width="7.71296296296296" style="2" customWidth="1"/>
    <col min="9279" max="9279" width="10.1388888888889" style="2" customWidth="1"/>
    <col min="9280" max="9283" width="8.71296296296296" style="2" customWidth="1"/>
    <col min="9284" max="9287" width="12.712962962963" style="2" customWidth="1"/>
    <col min="9288" max="9288" width="10" style="2" customWidth="1"/>
    <col min="9289" max="9523" width="9.13888888888889" style="2"/>
    <col min="9524" max="9524" width="4.57407407407407" style="2" customWidth="1"/>
    <col min="9525" max="9525" width="18.5740740740741" style="2" customWidth="1"/>
    <col min="9526" max="9526" width="12.8518518518519" style="2" customWidth="1"/>
    <col min="9527" max="9527" width="8.42592592592593" style="2" customWidth="1"/>
    <col min="9528" max="9534" width="7.71296296296296" style="2" customWidth="1"/>
    <col min="9535" max="9535" width="10.1388888888889" style="2" customWidth="1"/>
    <col min="9536" max="9539" width="8.71296296296296" style="2" customWidth="1"/>
    <col min="9540" max="9543" width="12.712962962963" style="2" customWidth="1"/>
    <col min="9544" max="9544" width="10" style="2" customWidth="1"/>
    <col min="9545" max="9779" width="9.13888888888889" style="2"/>
    <col min="9780" max="9780" width="4.57407407407407" style="2" customWidth="1"/>
    <col min="9781" max="9781" width="18.5740740740741" style="2" customWidth="1"/>
    <col min="9782" max="9782" width="12.8518518518519" style="2" customWidth="1"/>
    <col min="9783" max="9783" width="8.42592592592593" style="2" customWidth="1"/>
    <col min="9784" max="9790" width="7.71296296296296" style="2" customWidth="1"/>
    <col min="9791" max="9791" width="10.1388888888889" style="2" customWidth="1"/>
    <col min="9792" max="9795" width="8.71296296296296" style="2" customWidth="1"/>
    <col min="9796" max="9799" width="12.712962962963" style="2" customWidth="1"/>
    <col min="9800" max="9800" width="10" style="2" customWidth="1"/>
    <col min="9801" max="10035" width="9.13888888888889" style="2"/>
    <col min="10036" max="10036" width="4.57407407407407" style="2" customWidth="1"/>
    <col min="10037" max="10037" width="18.5740740740741" style="2" customWidth="1"/>
    <col min="10038" max="10038" width="12.8518518518519" style="2" customWidth="1"/>
    <col min="10039" max="10039" width="8.42592592592593" style="2" customWidth="1"/>
    <col min="10040" max="10046" width="7.71296296296296" style="2" customWidth="1"/>
    <col min="10047" max="10047" width="10.1388888888889" style="2" customWidth="1"/>
    <col min="10048" max="10051" width="8.71296296296296" style="2" customWidth="1"/>
    <col min="10052" max="10055" width="12.712962962963" style="2" customWidth="1"/>
    <col min="10056" max="10056" width="10" style="2" customWidth="1"/>
    <col min="10057" max="10291" width="9.13888888888889" style="2"/>
    <col min="10292" max="10292" width="4.57407407407407" style="2" customWidth="1"/>
    <col min="10293" max="10293" width="18.5740740740741" style="2" customWidth="1"/>
    <col min="10294" max="10294" width="12.8518518518519" style="2" customWidth="1"/>
    <col min="10295" max="10295" width="8.42592592592593" style="2" customWidth="1"/>
    <col min="10296" max="10302" width="7.71296296296296" style="2" customWidth="1"/>
    <col min="10303" max="10303" width="10.1388888888889" style="2" customWidth="1"/>
    <col min="10304" max="10307" width="8.71296296296296" style="2" customWidth="1"/>
    <col min="10308" max="10311" width="12.712962962963" style="2" customWidth="1"/>
    <col min="10312" max="10312" width="10" style="2" customWidth="1"/>
    <col min="10313" max="10547" width="9.13888888888889" style="2"/>
    <col min="10548" max="10548" width="4.57407407407407" style="2" customWidth="1"/>
    <col min="10549" max="10549" width="18.5740740740741" style="2" customWidth="1"/>
    <col min="10550" max="10550" width="12.8518518518519" style="2" customWidth="1"/>
    <col min="10551" max="10551" width="8.42592592592593" style="2" customWidth="1"/>
    <col min="10552" max="10558" width="7.71296296296296" style="2" customWidth="1"/>
    <col min="10559" max="10559" width="10.1388888888889" style="2" customWidth="1"/>
    <col min="10560" max="10563" width="8.71296296296296" style="2" customWidth="1"/>
    <col min="10564" max="10567" width="12.712962962963" style="2" customWidth="1"/>
    <col min="10568" max="10568" width="10" style="2" customWidth="1"/>
    <col min="10569" max="10803" width="9.13888888888889" style="2"/>
    <col min="10804" max="10804" width="4.57407407407407" style="2" customWidth="1"/>
    <col min="10805" max="10805" width="18.5740740740741" style="2" customWidth="1"/>
    <col min="10806" max="10806" width="12.8518518518519" style="2" customWidth="1"/>
    <col min="10807" max="10807" width="8.42592592592593" style="2" customWidth="1"/>
    <col min="10808" max="10814" width="7.71296296296296" style="2" customWidth="1"/>
    <col min="10815" max="10815" width="10.1388888888889" style="2" customWidth="1"/>
    <col min="10816" max="10819" width="8.71296296296296" style="2" customWidth="1"/>
    <col min="10820" max="10823" width="12.712962962963" style="2" customWidth="1"/>
    <col min="10824" max="10824" width="10" style="2" customWidth="1"/>
    <col min="10825" max="11059" width="9.13888888888889" style="2"/>
    <col min="11060" max="11060" width="4.57407407407407" style="2" customWidth="1"/>
    <col min="11061" max="11061" width="18.5740740740741" style="2" customWidth="1"/>
    <col min="11062" max="11062" width="12.8518518518519" style="2" customWidth="1"/>
    <col min="11063" max="11063" width="8.42592592592593" style="2" customWidth="1"/>
    <col min="11064" max="11070" width="7.71296296296296" style="2" customWidth="1"/>
    <col min="11071" max="11071" width="10.1388888888889" style="2" customWidth="1"/>
    <col min="11072" max="11075" width="8.71296296296296" style="2" customWidth="1"/>
    <col min="11076" max="11079" width="12.712962962963" style="2" customWidth="1"/>
    <col min="11080" max="11080" width="10" style="2" customWidth="1"/>
    <col min="11081" max="11315" width="9.13888888888889" style="2"/>
    <col min="11316" max="11316" width="4.57407407407407" style="2" customWidth="1"/>
    <col min="11317" max="11317" width="18.5740740740741" style="2" customWidth="1"/>
    <col min="11318" max="11318" width="12.8518518518519" style="2" customWidth="1"/>
    <col min="11319" max="11319" width="8.42592592592593" style="2" customWidth="1"/>
    <col min="11320" max="11326" width="7.71296296296296" style="2" customWidth="1"/>
    <col min="11327" max="11327" width="10.1388888888889" style="2" customWidth="1"/>
    <col min="11328" max="11331" width="8.71296296296296" style="2" customWidth="1"/>
    <col min="11332" max="11335" width="12.712962962963" style="2" customWidth="1"/>
    <col min="11336" max="11336" width="10" style="2" customWidth="1"/>
    <col min="11337" max="11571" width="9.13888888888889" style="2"/>
    <col min="11572" max="11572" width="4.57407407407407" style="2" customWidth="1"/>
    <col min="11573" max="11573" width="18.5740740740741" style="2" customWidth="1"/>
    <col min="11574" max="11574" width="12.8518518518519" style="2" customWidth="1"/>
    <col min="11575" max="11575" width="8.42592592592593" style="2" customWidth="1"/>
    <col min="11576" max="11582" width="7.71296296296296" style="2" customWidth="1"/>
    <col min="11583" max="11583" width="10.1388888888889" style="2" customWidth="1"/>
    <col min="11584" max="11587" width="8.71296296296296" style="2" customWidth="1"/>
    <col min="11588" max="11591" width="12.712962962963" style="2" customWidth="1"/>
    <col min="11592" max="11592" width="10" style="2" customWidth="1"/>
    <col min="11593" max="11827" width="9.13888888888889" style="2"/>
    <col min="11828" max="11828" width="4.57407407407407" style="2" customWidth="1"/>
    <col min="11829" max="11829" width="18.5740740740741" style="2" customWidth="1"/>
    <col min="11830" max="11830" width="12.8518518518519" style="2" customWidth="1"/>
    <col min="11831" max="11831" width="8.42592592592593" style="2" customWidth="1"/>
    <col min="11832" max="11838" width="7.71296296296296" style="2" customWidth="1"/>
    <col min="11839" max="11839" width="10.1388888888889" style="2" customWidth="1"/>
    <col min="11840" max="11843" width="8.71296296296296" style="2" customWidth="1"/>
    <col min="11844" max="11847" width="12.712962962963" style="2" customWidth="1"/>
    <col min="11848" max="11848" width="10" style="2" customWidth="1"/>
    <col min="11849" max="12083" width="9.13888888888889" style="2"/>
    <col min="12084" max="12084" width="4.57407407407407" style="2" customWidth="1"/>
    <col min="12085" max="12085" width="18.5740740740741" style="2" customWidth="1"/>
    <col min="12086" max="12086" width="12.8518518518519" style="2" customWidth="1"/>
    <col min="12087" max="12087" width="8.42592592592593" style="2" customWidth="1"/>
    <col min="12088" max="12094" width="7.71296296296296" style="2" customWidth="1"/>
    <col min="12095" max="12095" width="10.1388888888889" style="2" customWidth="1"/>
    <col min="12096" max="12099" width="8.71296296296296" style="2" customWidth="1"/>
    <col min="12100" max="12103" width="12.712962962963" style="2" customWidth="1"/>
    <col min="12104" max="12104" width="10" style="2" customWidth="1"/>
    <col min="12105" max="12339" width="9.13888888888889" style="2"/>
    <col min="12340" max="12340" width="4.57407407407407" style="2" customWidth="1"/>
    <col min="12341" max="12341" width="18.5740740740741" style="2" customWidth="1"/>
    <col min="12342" max="12342" width="12.8518518518519" style="2" customWidth="1"/>
    <col min="12343" max="12343" width="8.42592592592593" style="2" customWidth="1"/>
    <col min="12344" max="12350" width="7.71296296296296" style="2" customWidth="1"/>
    <col min="12351" max="12351" width="10.1388888888889" style="2" customWidth="1"/>
    <col min="12352" max="12355" width="8.71296296296296" style="2" customWidth="1"/>
    <col min="12356" max="12359" width="12.712962962963" style="2" customWidth="1"/>
    <col min="12360" max="12360" width="10" style="2" customWidth="1"/>
    <col min="12361" max="12595" width="9.13888888888889" style="2"/>
    <col min="12596" max="12596" width="4.57407407407407" style="2" customWidth="1"/>
    <col min="12597" max="12597" width="18.5740740740741" style="2" customWidth="1"/>
    <col min="12598" max="12598" width="12.8518518518519" style="2" customWidth="1"/>
    <col min="12599" max="12599" width="8.42592592592593" style="2" customWidth="1"/>
    <col min="12600" max="12606" width="7.71296296296296" style="2" customWidth="1"/>
    <col min="12607" max="12607" width="10.1388888888889" style="2" customWidth="1"/>
    <col min="12608" max="12611" width="8.71296296296296" style="2" customWidth="1"/>
    <col min="12612" max="12615" width="12.712962962963" style="2" customWidth="1"/>
    <col min="12616" max="12616" width="10" style="2" customWidth="1"/>
    <col min="12617" max="12851" width="9.13888888888889" style="2"/>
    <col min="12852" max="12852" width="4.57407407407407" style="2" customWidth="1"/>
    <col min="12853" max="12853" width="18.5740740740741" style="2" customWidth="1"/>
    <col min="12854" max="12854" width="12.8518518518519" style="2" customWidth="1"/>
    <col min="12855" max="12855" width="8.42592592592593" style="2" customWidth="1"/>
    <col min="12856" max="12862" width="7.71296296296296" style="2" customWidth="1"/>
    <col min="12863" max="12863" width="10.1388888888889" style="2" customWidth="1"/>
    <col min="12864" max="12867" width="8.71296296296296" style="2" customWidth="1"/>
    <col min="12868" max="12871" width="12.712962962963" style="2" customWidth="1"/>
    <col min="12872" max="12872" width="10" style="2" customWidth="1"/>
    <col min="12873" max="13107" width="9.13888888888889" style="2"/>
    <col min="13108" max="13108" width="4.57407407407407" style="2" customWidth="1"/>
    <col min="13109" max="13109" width="18.5740740740741" style="2" customWidth="1"/>
    <col min="13110" max="13110" width="12.8518518518519" style="2" customWidth="1"/>
    <col min="13111" max="13111" width="8.42592592592593" style="2" customWidth="1"/>
    <col min="13112" max="13118" width="7.71296296296296" style="2" customWidth="1"/>
    <col min="13119" max="13119" width="10.1388888888889" style="2" customWidth="1"/>
    <col min="13120" max="13123" width="8.71296296296296" style="2" customWidth="1"/>
    <col min="13124" max="13127" width="12.712962962963" style="2" customWidth="1"/>
    <col min="13128" max="13128" width="10" style="2" customWidth="1"/>
    <col min="13129" max="13363" width="9.13888888888889" style="2"/>
    <col min="13364" max="13364" width="4.57407407407407" style="2" customWidth="1"/>
    <col min="13365" max="13365" width="18.5740740740741" style="2" customWidth="1"/>
    <col min="13366" max="13366" width="12.8518518518519" style="2" customWidth="1"/>
    <col min="13367" max="13367" width="8.42592592592593" style="2" customWidth="1"/>
    <col min="13368" max="13374" width="7.71296296296296" style="2" customWidth="1"/>
    <col min="13375" max="13375" width="10.1388888888889" style="2" customWidth="1"/>
    <col min="13376" max="13379" width="8.71296296296296" style="2" customWidth="1"/>
    <col min="13380" max="13383" width="12.712962962963" style="2" customWidth="1"/>
    <col min="13384" max="13384" width="10" style="2" customWidth="1"/>
    <col min="13385" max="13619" width="9.13888888888889" style="2"/>
    <col min="13620" max="13620" width="4.57407407407407" style="2" customWidth="1"/>
    <col min="13621" max="13621" width="18.5740740740741" style="2" customWidth="1"/>
    <col min="13622" max="13622" width="12.8518518518519" style="2" customWidth="1"/>
    <col min="13623" max="13623" width="8.42592592592593" style="2" customWidth="1"/>
    <col min="13624" max="13630" width="7.71296296296296" style="2" customWidth="1"/>
    <col min="13631" max="13631" width="10.1388888888889" style="2" customWidth="1"/>
    <col min="13632" max="13635" width="8.71296296296296" style="2" customWidth="1"/>
    <col min="13636" max="13639" width="12.712962962963" style="2" customWidth="1"/>
    <col min="13640" max="13640" width="10" style="2" customWidth="1"/>
    <col min="13641" max="13875" width="9.13888888888889" style="2"/>
    <col min="13876" max="13876" width="4.57407407407407" style="2" customWidth="1"/>
    <col min="13877" max="13877" width="18.5740740740741" style="2" customWidth="1"/>
    <col min="13878" max="13878" width="12.8518518518519" style="2" customWidth="1"/>
    <col min="13879" max="13879" width="8.42592592592593" style="2" customWidth="1"/>
    <col min="13880" max="13886" width="7.71296296296296" style="2" customWidth="1"/>
    <col min="13887" max="13887" width="10.1388888888889" style="2" customWidth="1"/>
    <col min="13888" max="13891" width="8.71296296296296" style="2" customWidth="1"/>
    <col min="13892" max="13895" width="12.712962962963" style="2" customWidth="1"/>
    <col min="13896" max="13896" width="10" style="2" customWidth="1"/>
    <col min="13897" max="14131" width="9.13888888888889" style="2"/>
    <col min="14132" max="14132" width="4.57407407407407" style="2" customWidth="1"/>
    <col min="14133" max="14133" width="18.5740740740741" style="2" customWidth="1"/>
    <col min="14134" max="14134" width="12.8518518518519" style="2" customWidth="1"/>
    <col min="14135" max="14135" width="8.42592592592593" style="2" customWidth="1"/>
    <col min="14136" max="14142" width="7.71296296296296" style="2" customWidth="1"/>
    <col min="14143" max="14143" width="10.1388888888889" style="2" customWidth="1"/>
    <col min="14144" max="14147" width="8.71296296296296" style="2" customWidth="1"/>
    <col min="14148" max="14151" width="12.712962962963" style="2" customWidth="1"/>
    <col min="14152" max="14152" width="10" style="2" customWidth="1"/>
    <col min="14153" max="14387" width="9.13888888888889" style="2"/>
    <col min="14388" max="14388" width="4.57407407407407" style="2" customWidth="1"/>
    <col min="14389" max="14389" width="18.5740740740741" style="2" customWidth="1"/>
    <col min="14390" max="14390" width="12.8518518518519" style="2" customWidth="1"/>
    <col min="14391" max="14391" width="8.42592592592593" style="2" customWidth="1"/>
    <col min="14392" max="14398" width="7.71296296296296" style="2" customWidth="1"/>
    <col min="14399" max="14399" width="10.1388888888889" style="2" customWidth="1"/>
    <col min="14400" max="14403" width="8.71296296296296" style="2" customWidth="1"/>
    <col min="14404" max="14407" width="12.712962962963" style="2" customWidth="1"/>
    <col min="14408" max="14408" width="10" style="2" customWidth="1"/>
    <col min="14409" max="14643" width="9.13888888888889" style="2"/>
    <col min="14644" max="14644" width="4.57407407407407" style="2" customWidth="1"/>
    <col min="14645" max="14645" width="18.5740740740741" style="2" customWidth="1"/>
    <col min="14646" max="14646" width="12.8518518518519" style="2" customWidth="1"/>
    <col min="14647" max="14647" width="8.42592592592593" style="2" customWidth="1"/>
    <col min="14648" max="14654" width="7.71296296296296" style="2" customWidth="1"/>
    <col min="14655" max="14655" width="10.1388888888889" style="2" customWidth="1"/>
    <col min="14656" max="14659" width="8.71296296296296" style="2" customWidth="1"/>
    <col min="14660" max="14663" width="12.712962962963" style="2" customWidth="1"/>
    <col min="14664" max="14664" width="10" style="2" customWidth="1"/>
    <col min="14665" max="14899" width="9.13888888888889" style="2"/>
    <col min="14900" max="14900" width="4.57407407407407" style="2" customWidth="1"/>
    <col min="14901" max="14901" width="18.5740740740741" style="2" customWidth="1"/>
    <col min="14902" max="14902" width="12.8518518518519" style="2" customWidth="1"/>
    <col min="14903" max="14903" width="8.42592592592593" style="2" customWidth="1"/>
    <col min="14904" max="14910" width="7.71296296296296" style="2" customWidth="1"/>
    <col min="14911" max="14911" width="10.1388888888889" style="2" customWidth="1"/>
    <col min="14912" max="14915" width="8.71296296296296" style="2" customWidth="1"/>
    <col min="14916" max="14919" width="12.712962962963" style="2" customWidth="1"/>
    <col min="14920" max="14920" width="10" style="2" customWidth="1"/>
    <col min="14921" max="15155" width="9.13888888888889" style="2"/>
    <col min="15156" max="15156" width="4.57407407407407" style="2" customWidth="1"/>
    <col min="15157" max="15157" width="18.5740740740741" style="2" customWidth="1"/>
    <col min="15158" max="15158" width="12.8518518518519" style="2" customWidth="1"/>
    <col min="15159" max="15159" width="8.42592592592593" style="2" customWidth="1"/>
    <col min="15160" max="15166" width="7.71296296296296" style="2" customWidth="1"/>
    <col min="15167" max="15167" width="10.1388888888889" style="2" customWidth="1"/>
    <col min="15168" max="15171" width="8.71296296296296" style="2" customWidth="1"/>
    <col min="15172" max="15175" width="12.712962962963" style="2" customWidth="1"/>
    <col min="15176" max="15176" width="10" style="2" customWidth="1"/>
    <col min="15177" max="15411" width="9.13888888888889" style="2"/>
    <col min="15412" max="15412" width="4.57407407407407" style="2" customWidth="1"/>
    <col min="15413" max="15413" width="18.5740740740741" style="2" customWidth="1"/>
    <col min="15414" max="15414" width="12.8518518518519" style="2" customWidth="1"/>
    <col min="15415" max="15415" width="8.42592592592593" style="2" customWidth="1"/>
    <col min="15416" max="15422" width="7.71296296296296" style="2" customWidth="1"/>
    <col min="15423" max="15423" width="10.1388888888889" style="2" customWidth="1"/>
    <col min="15424" max="15427" width="8.71296296296296" style="2" customWidth="1"/>
    <col min="15428" max="15431" width="12.712962962963" style="2" customWidth="1"/>
    <col min="15432" max="15432" width="10" style="2" customWidth="1"/>
    <col min="15433" max="15667" width="9.13888888888889" style="2"/>
    <col min="15668" max="15668" width="4.57407407407407" style="2" customWidth="1"/>
    <col min="15669" max="15669" width="18.5740740740741" style="2" customWidth="1"/>
    <col min="15670" max="15670" width="12.8518518518519" style="2" customWidth="1"/>
    <col min="15671" max="15671" width="8.42592592592593" style="2" customWidth="1"/>
    <col min="15672" max="15678" width="7.71296296296296" style="2" customWidth="1"/>
    <col min="15679" max="15679" width="10.1388888888889" style="2" customWidth="1"/>
    <col min="15680" max="15683" width="8.71296296296296" style="2" customWidth="1"/>
    <col min="15684" max="15687" width="12.712962962963" style="2" customWidth="1"/>
    <col min="15688" max="15688" width="10" style="2" customWidth="1"/>
    <col min="15689" max="15923" width="9.13888888888889" style="2"/>
    <col min="15924" max="15924" width="4.57407407407407" style="2" customWidth="1"/>
    <col min="15925" max="15925" width="18.5740740740741" style="2" customWidth="1"/>
    <col min="15926" max="15926" width="12.8518518518519" style="2" customWidth="1"/>
    <col min="15927" max="15927" width="8.42592592592593" style="2" customWidth="1"/>
    <col min="15928" max="15934" width="7.71296296296296" style="2" customWidth="1"/>
    <col min="15935" max="15935" width="10.1388888888889" style="2" customWidth="1"/>
    <col min="15936" max="15939" width="8.71296296296296" style="2" customWidth="1"/>
    <col min="15940" max="15943" width="12.712962962963" style="2" customWidth="1"/>
    <col min="15944" max="15944" width="10" style="2" customWidth="1"/>
    <col min="15945" max="16179" width="9.13888888888889" style="2"/>
    <col min="16180" max="16180" width="4.57407407407407" style="2" customWidth="1"/>
    <col min="16181" max="16181" width="18.5740740740741" style="2" customWidth="1"/>
    <col min="16182" max="16182" width="12.8518518518519" style="2" customWidth="1"/>
    <col min="16183" max="16183" width="8.42592592592593" style="2" customWidth="1"/>
    <col min="16184" max="16190" width="7.71296296296296" style="2" customWidth="1"/>
    <col min="16191" max="16191" width="10.1388888888889" style="2" customWidth="1"/>
    <col min="16192" max="16195" width="8.71296296296296" style="2" customWidth="1"/>
    <col min="16196" max="16199" width="12.712962962963" style="2" customWidth="1"/>
    <col min="16200" max="16200" width="10" style="2" customWidth="1"/>
    <col min="16201" max="16384" width="9.13888888888889" style="2"/>
  </cols>
  <sheetData>
    <row r="2" s="1" customFormat="1" ht="24.6" spans="2:80">
      <c r="B2" s="4" t="s">
        <v>306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9"/>
      <c r="O2" s="69"/>
      <c r="P2" s="69"/>
      <c r="Q2" s="69"/>
      <c r="R2" s="69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3"/>
      <c r="AF2" s="73"/>
      <c r="AG2" s="73"/>
      <c r="AH2" s="73"/>
      <c r="AI2" s="73"/>
      <c r="AJ2" s="73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4"/>
      <c r="BA2" s="74"/>
      <c r="BB2" s="74"/>
      <c r="BC2" s="74"/>
      <c r="BD2" s="74"/>
      <c r="BE2" s="74"/>
      <c r="BF2" s="74"/>
      <c r="BG2" s="75"/>
      <c r="BH2" s="75"/>
      <c r="BI2" s="75"/>
      <c r="BJ2" s="69"/>
      <c r="BK2" s="69"/>
      <c r="BL2" s="69"/>
      <c r="BM2" s="69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="1" customFormat="1" ht="24.6" spans="2:80">
      <c r="B3" s="5" t="s">
        <v>227</v>
      </c>
      <c r="C3" s="5"/>
      <c r="N3" s="70"/>
      <c r="O3" s="70"/>
      <c r="P3" s="70"/>
      <c r="Q3" s="70"/>
      <c r="R3" s="70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0"/>
      <c r="BB3" s="70"/>
      <c r="BC3" s="70"/>
      <c r="BD3" s="70"/>
      <c r="BE3" s="70"/>
      <c r="BF3" s="70"/>
      <c r="BG3" s="72"/>
      <c r="BH3" s="72"/>
      <c r="BI3" s="72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2"/>
      <c r="BV3" s="72"/>
      <c r="BW3" s="72"/>
      <c r="BX3" s="72"/>
      <c r="BY3" s="72"/>
      <c r="BZ3" s="72"/>
      <c r="CA3" s="70"/>
      <c r="CB3" s="70"/>
    </row>
    <row r="4" s="1" customFormat="1" ht="24.6" spans="2:93">
      <c r="B4" s="6" t="s">
        <v>228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2:93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ht="13.5" customHeight="1" spans="2:93">
      <c r="B6" s="10" t="s">
        <v>3</v>
      </c>
      <c r="C6" s="11" t="s">
        <v>223</v>
      </c>
      <c r="D6" s="11"/>
      <c r="E6" s="11" t="s">
        <v>224</v>
      </c>
      <c r="F6" s="11" t="s">
        <v>131</v>
      </c>
      <c r="G6" s="12" t="s">
        <v>307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4"/>
      <c r="CO6" s="77" t="s">
        <v>230</v>
      </c>
    </row>
    <row r="7" ht="13.5" customHeight="1" spans="2:93">
      <c r="B7" s="10"/>
      <c r="C7" s="11"/>
      <c r="D7" s="11"/>
      <c r="E7" s="11"/>
      <c r="F7" s="11"/>
      <c r="G7" s="12" t="s">
        <v>281</v>
      </c>
      <c r="H7" s="13"/>
      <c r="I7" s="13"/>
      <c r="J7" s="13"/>
      <c r="K7" s="13"/>
      <c r="L7" s="13"/>
      <c r="M7" s="13"/>
      <c r="N7" s="14"/>
      <c r="O7" s="12" t="s">
        <v>231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2" t="s">
        <v>308</v>
      </c>
      <c r="AN7" s="13"/>
      <c r="AO7" s="13"/>
      <c r="AP7" s="13"/>
      <c r="AQ7" s="13"/>
      <c r="AR7" s="13"/>
      <c r="AS7" s="13"/>
      <c r="AT7" s="13"/>
      <c r="AU7" s="12" t="s">
        <v>282</v>
      </c>
      <c r="AV7" s="13"/>
      <c r="AW7" s="13"/>
      <c r="AX7" s="13"/>
      <c r="AY7" s="13"/>
      <c r="AZ7" s="13"/>
      <c r="BA7" s="13"/>
      <c r="BB7" s="13"/>
      <c r="BC7" s="13"/>
      <c r="BD7" s="14"/>
      <c r="BE7" s="12" t="s">
        <v>233</v>
      </c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2" t="s">
        <v>234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4"/>
      <c r="CG7" s="12" t="s">
        <v>235</v>
      </c>
      <c r="CH7" s="13"/>
      <c r="CI7" s="13"/>
      <c r="CJ7" s="13"/>
      <c r="CK7" s="13"/>
      <c r="CL7" s="14"/>
      <c r="CM7" s="11" t="s">
        <v>236</v>
      </c>
      <c r="CN7" s="11"/>
      <c r="CO7" s="77"/>
    </row>
    <row r="8" ht="42" customHeight="1" spans="2:93">
      <c r="B8" s="10"/>
      <c r="C8" s="11"/>
      <c r="D8" s="11"/>
      <c r="E8" s="11"/>
      <c r="F8" s="11"/>
      <c r="G8" s="12" t="s">
        <v>309</v>
      </c>
      <c r="H8" s="14"/>
      <c r="I8" s="12" t="s">
        <v>310</v>
      </c>
      <c r="J8" s="14"/>
      <c r="K8" s="12" t="s">
        <v>311</v>
      </c>
      <c r="L8" s="14"/>
      <c r="M8" s="12" t="s">
        <v>312</v>
      </c>
      <c r="N8" s="14"/>
      <c r="O8" s="12" t="s">
        <v>286</v>
      </c>
      <c r="P8" s="13"/>
      <c r="Q8" s="13"/>
      <c r="R8" s="13"/>
      <c r="S8" s="13"/>
      <c r="T8" s="14"/>
      <c r="U8" s="12" t="s">
        <v>238</v>
      </c>
      <c r="V8" s="13"/>
      <c r="W8" s="13"/>
      <c r="X8" s="13"/>
      <c r="Y8" s="13"/>
      <c r="Z8" s="14"/>
      <c r="AA8" s="12" t="s">
        <v>239</v>
      </c>
      <c r="AB8" s="13"/>
      <c r="AC8" s="13"/>
      <c r="AD8" s="13"/>
      <c r="AE8" s="13"/>
      <c r="AF8" s="14"/>
      <c r="AG8" s="12" t="s">
        <v>240</v>
      </c>
      <c r="AH8" s="13"/>
      <c r="AI8" s="13"/>
      <c r="AJ8" s="13"/>
      <c r="AK8" s="13"/>
      <c r="AL8" s="14"/>
      <c r="AM8" s="12" t="s">
        <v>313</v>
      </c>
      <c r="AN8" s="14"/>
      <c r="AO8" s="12" t="s">
        <v>314</v>
      </c>
      <c r="AP8" s="14"/>
      <c r="AQ8" s="12" t="s">
        <v>315</v>
      </c>
      <c r="AR8" s="14"/>
      <c r="AS8" s="12" t="s">
        <v>316</v>
      </c>
      <c r="AT8" s="14"/>
      <c r="AU8" s="12" t="s">
        <v>250</v>
      </c>
      <c r="AV8" s="14"/>
      <c r="AW8" s="12" t="s">
        <v>317</v>
      </c>
      <c r="AX8" s="14"/>
      <c r="AY8" s="12" t="s">
        <v>290</v>
      </c>
      <c r="AZ8" s="14"/>
      <c r="BA8" s="12" t="s">
        <v>318</v>
      </c>
      <c r="BB8" s="14"/>
      <c r="BC8" s="12" t="s">
        <v>319</v>
      </c>
      <c r="BD8" s="14"/>
      <c r="BE8" s="12" t="s">
        <v>320</v>
      </c>
      <c r="BF8" s="14"/>
      <c r="BG8" s="12" t="s">
        <v>321</v>
      </c>
      <c r="BH8" s="14"/>
      <c r="BI8" s="12" t="s">
        <v>322</v>
      </c>
      <c r="BJ8" s="14"/>
      <c r="BK8" s="12" t="s">
        <v>323</v>
      </c>
      <c r="BL8" s="14"/>
      <c r="BM8" s="12" t="s">
        <v>324</v>
      </c>
      <c r="BN8" s="14"/>
      <c r="BO8" s="12" t="s">
        <v>246</v>
      </c>
      <c r="BP8" s="14"/>
      <c r="BQ8" s="12" t="s">
        <v>325</v>
      </c>
      <c r="BR8" s="14"/>
      <c r="BS8" s="12" t="s">
        <v>248</v>
      </c>
      <c r="BT8" s="14"/>
      <c r="BU8" s="12" t="s">
        <v>249</v>
      </c>
      <c r="BV8" s="14"/>
      <c r="BW8" s="12" t="s">
        <v>252</v>
      </c>
      <c r="BX8" s="14"/>
      <c r="BY8" s="12" t="s">
        <v>253</v>
      </c>
      <c r="BZ8" s="14"/>
      <c r="CA8" s="12" t="s">
        <v>295</v>
      </c>
      <c r="CB8" s="14"/>
      <c r="CC8" s="12" t="s">
        <v>255</v>
      </c>
      <c r="CD8" s="14"/>
      <c r="CE8" s="12" t="s">
        <v>326</v>
      </c>
      <c r="CF8" s="14"/>
      <c r="CG8" s="12" t="s">
        <v>301</v>
      </c>
      <c r="CH8" s="14"/>
      <c r="CI8" s="76" t="s">
        <v>327</v>
      </c>
      <c r="CJ8" s="14"/>
      <c r="CK8" s="12" t="s">
        <v>257</v>
      </c>
      <c r="CL8" s="14"/>
      <c r="CM8" s="11"/>
      <c r="CN8" s="11"/>
      <c r="CO8" s="77"/>
    </row>
    <row r="9" ht="49.5" customHeight="1" spans="2:93">
      <c r="B9" s="10"/>
      <c r="C9" s="11"/>
      <c r="D9" s="11"/>
      <c r="E9" s="11"/>
      <c r="F9" s="11"/>
      <c r="G9" s="11" t="s">
        <v>264</v>
      </c>
      <c r="H9" s="15" t="s">
        <v>263</v>
      </c>
      <c r="I9" s="11" t="s">
        <v>264</v>
      </c>
      <c r="J9" s="15" t="s">
        <v>263</v>
      </c>
      <c r="K9" s="11" t="s">
        <v>264</v>
      </c>
      <c r="L9" s="15" t="s">
        <v>263</v>
      </c>
      <c r="M9" s="11" t="s">
        <v>264</v>
      </c>
      <c r="N9" s="15" t="s">
        <v>263</v>
      </c>
      <c r="O9" s="15" t="s">
        <v>258</v>
      </c>
      <c r="P9" s="15" t="s">
        <v>259</v>
      </c>
      <c r="Q9" s="15" t="s">
        <v>260</v>
      </c>
      <c r="R9" s="15" t="s">
        <v>261</v>
      </c>
      <c r="S9" s="11" t="s">
        <v>262</v>
      </c>
      <c r="T9" s="15" t="s">
        <v>263</v>
      </c>
      <c r="U9" s="15" t="s">
        <v>258</v>
      </c>
      <c r="V9" s="15" t="s">
        <v>259</v>
      </c>
      <c r="W9" s="15" t="s">
        <v>260</v>
      </c>
      <c r="X9" s="15" t="s">
        <v>261</v>
      </c>
      <c r="Y9" s="11" t="s">
        <v>262</v>
      </c>
      <c r="Z9" s="15" t="s">
        <v>263</v>
      </c>
      <c r="AA9" s="15" t="s">
        <v>258</v>
      </c>
      <c r="AB9" s="15" t="s">
        <v>259</v>
      </c>
      <c r="AC9" s="15" t="s">
        <v>260</v>
      </c>
      <c r="AD9" s="15" t="s">
        <v>261</v>
      </c>
      <c r="AE9" s="11" t="s">
        <v>262</v>
      </c>
      <c r="AF9" s="15" t="s">
        <v>263</v>
      </c>
      <c r="AG9" s="15" t="s">
        <v>258</v>
      </c>
      <c r="AH9" s="15" t="s">
        <v>259</v>
      </c>
      <c r="AI9" s="15" t="s">
        <v>260</v>
      </c>
      <c r="AJ9" s="15" t="s">
        <v>261</v>
      </c>
      <c r="AK9" s="11" t="s">
        <v>262</v>
      </c>
      <c r="AL9" s="15" t="s">
        <v>263</v>
      </c>
      <c r="AM9" s="11" t="s">
        <v>264</v>
      </c>
      <c r="AN9" s="15" t="s">
        <v>263</v>
      </c>
      <c r="AO9" s="11" t="s">
        <v>264</v>
      </c>
      <c r="AP9" s="15" t="s">
        <v>263</v>
      </c>
      <c r="AQ9" s="11" t="s">
        <v>264</v>
      </c>
      <c r="AR9" s="15" t="s">
        <v>263</v>
      </c>
      <c r="AS9" s="11" t="s">
        <v>264</v>
      </c>
      <c r="AT9" s="15" t="s">
        <v>263</v>
      </c>
      <c r="AU9" s="11" t="s">
        <v>264</v>
      </c>
      <c r="AV9" s="15" t="s">
        <v>263</v>
      </c>
      <c r="AW9" s="11" t="s">
        <v>264</v>
      </c>
      <c r="AX9" s="15" t="s">
        <v>263</v>
      </c>
      <c r="AY9" s="11" t="s">
        <v>264</v>
      </c>
      <c r="AZ9" s="15" t="s">
        <v>263</v>
      </c>
      <c r="BA9" s="11" t="s">
        <v>264</v>
      </c>
      <c r="BB9" s="15" t="s">
        <v>263</v>
      </c>
      <c r="BC9" s="11" t="s">
        <v>264</v>
      </c>
      <c r="BD9" s="15" t="s">
        <v>263</v>
      </c>
      <c r="BE9" s="11" t="s">
        <v>264</v>
      </c>
      <c r="BF9" s="15" t="s">
        <v>263</v>
      </c>
      <c r="BG9" s="11" t="s">
        <v>264</v>
      </c>
      <c r="BH9" s="15" t="s">
        <v>263</v>
      </c>
      <c r="BI9" s="11" t="s">
        <v>264</v>
      </c>
      <c r="BJ9" s="15" t="s">
        <v>263</v>
      </c>
      <c r="BK9" s="11" t="s">
        <v>264</v>
      </c>
      <c r="BL9" s="15" t="s">
        <v>263</v>
      </c>
      <c r="BM9" s="11" t="s">
        <v>264</v>
      </c>
      <c r="BN9" s="15" t="s">
        <v>263</v>
      </c>
      <c r="BO9" s="11" t="s">
        <v>264</v>
      </c>
      <c r="BP9" s="15" t="s">
        <v>263</v>
      </c>
      <c r="BQ9" s="11" t="s">
        <v>264</v>
      </c>
      <c r="BR9" s="15" t="s">
        <v>263</v>
      </c>
      <c r="BS9" s="11" t="s">
        <v>264</v>
      </c>
      <c r="BT9" s="15" t="s">
        <v>263</v>
      </c>
      <c r="BU9" s="11" t="s">
        <v>264</v>
      </c>
      <c r="BV9" s="15" t="s">
        <v>263</v>
      </c>
      <c r="BW9" s="11" t="s">
        <v>264</v>
      </c>
      <c r="BX9" s="15" t="s">
        <v>263</v>
      </c>
      <c r="BY9" s="11" t="s">
        <v>264</v>
      </c>
      <c r="BZ9" s="15" t="s">
        <v>263</v>
      </c>
      <c r="CA9" s="11" t="s">
        <v>264</v>
      </c>
      <c r="CB9" s="15" t="s">
        <v>263</v>
      </c>
      <c r="CC9" s="11" t="s">
        <v>264</v>
      </c>
      <c r="CD9" s="15" t="s">
        <v>263</v>
      </c>
      <c r="CE9" s="11" t="s">
        <v>264</v>
      </c>
      <c r="CF9" s="15" t="s">
        <v>263</v>
      </c>
      <c r="CG9" s="11" t="s">
        <v>264</v>
      </c>
      <c r="CH9" s="15" t="s">
        <v>263</v>
      </c>
      <c r="CI9" s="11" t="s">
        <v>264</v>
      </c>
      <c r="CJ9" s="15" t="s">
        <v>263</v>
      </c>
      <c r="CK9" s="11" t="s">
        <v>264</v>
      </c>
      <c r="CL9" s="15" t="s">
        <v>263</v>
      </c>
      <c r="CM9" s="11" t="s">
        <v>264</v>
      </c>
      <c r="CN9" s="15" t="s">
        <v>263</v>
      </c>
      <c r="CO9" s="77"/>
    </row>
    <row r="10" ht="15" customHeight="1" spans="2:93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  <c r="AB10" s="16">
        <v>26</v>
      </c>
      <c r="AC10" s="16">
        <v>27</v>
      </c>
      <c r="AD10" s="16">
        <v>28</v>
      </c>
      <c r="AE10" s="16">
        <v>29</v>
      </c>
      <c r="AF10" s="16">
        <v>30</v>
      </c>
      <c r="AG10" s="16">
        <v>31</v>
      </c>
      <c r="AH10" s="16">
        <v>32</v>
      </c>
      <c r="AI10" s="16">
        <v>33</v>
      </c>
      <c r="AJ10" s="16">
        <v>34</v>
      </c>
      <c r="AK10" s="16">
        <v>35</v>
      </c>
      <c r="AL10" s="16">
        <v>36</v>
      </c>
      <c r="AM10" s="16">
        <v>37</v>
      </c>
      <c r="AN10" s="16">
        <v>38</v>
      </c>
      <c r="AO10" s="16">
        <v>39</v>
      </c>
      <c r="AP10" s="16">
        <v>40</v>
      </c>
      <c r="AQ10" s="16">
        <v>41</v>
      </c>
      <c r="AR10" s="16">
        <v>42</v>
      </c>
      <c r="AS10" s="16">
        <v>43</v>
      </c>
      <c r="AT10" s="16">
        <v>44</v>
      </c>
      <c r="AU10" s="16">
        <v>45</v>
      </c>
      <c r="AV10" s="16">
        <v>46</v>
      </c>
      <c r="AW10" s="16">
        <v>47</v>
      </c>
      <c r="AX10" s="16">
        <v>48</v>
      </c>
      <c r="AY10" s="16">
        <v>49</v>
      </c>
      <c r="AZ10" s="16">
        <v>50</v>
      </c>
      <c r="BA10" s="16">
        <v>51</v>
      </c>
      <c r="BB10" s="16">
        <v>52</v>
      </c>
      <c r="BC10" s="16">
        <v>53</v>
      </c>
      <c r="BD10" s="16">
        <v>54</v>
      </c>
      <c r="BE10" s="16">
        <v>55</v>
      </c>
      <c r="BF10" s="16">
        <v>56</v>
      </c>
      <c r="BG10" s="16">
        <v>57</v>
      </c>
      <c r="BH10" s="16">
        <v>58</v>
      </c>
      <c r="BI10" s="16">
        <v>59</v>
      </c>
      <c r="BJ10" s="16">
        <v>60</v>
      </c>
      <c r="BK10" s="16">
        <v>61</v>
      </c>
      <c r="BL10" s="16">
        <v>62</v>
      </c>
      <c r="BM10" s="16">
        <v>63</v>
      </c>
      <c r="BN10" s="16">
        <v>64</v>
      </c>
      <c r="BO10" s="16">
        <v>65</v>
      </c>
      <c r="BP10" s="16">
        <v>66</v>
      </c>
      <c r="BQ10" s="16">
        <v>67</v>
      </c>
      <c r="BR10" s="16">
        <v>68</v>
      </c>
      <c r="BS10" s="16">
        <v>69</v>
      </c>
      <c r="BT10" s="16">
        <v>70</v>
      </c>
      <c r="BU10" s="16">
        <v>71</v>
      </c>
      <c r="BV10" s="16">
        <v>72</v>
      </c>
      <c r="BW10" s="16">
        <v>73</v>
      </c>
      <c r="BX10" s="16">
        <v>74</v>
      </c>
      <c r="BY10" s="16">
        <v>75</v>
      </c>
      <c r="BZ10" s="16">
        <v>76</v>
      </c>
      <c r="CA10" s="16">
        <v>77</v>
      </c>
      <c r="CB10" s="16">
        <v>78</v>
      </c>
      <c r="CC10" s="16">
        <v>79</v>
      </c>
      <c r="CD10" s="16">
        <v>80</v>
      </c>
      <c r="CE10" s="16">
        <v>81</v>
      </c>
      <c r="CF10" s="16">
        <v>82</v>
      </c>
      <c r="CG10" s="16">
        <v>83</v>
      </c>
      <c r="CH10" s="16">
        <v>84</v>
      </c>
      <c r="CI10" s="16">
        <v>85</v>
      </c>
      <c r="CJ10" s="16">
        <v>86</v>
      </c>
      <c r="CK10" s="16">
        <v>87</v>
      </c>
      <c r="CL10" s="16">
        <v>88</v>
      </c>
      <c r="CM10" s="16">
        <v>89</v>
      </c>
      <c r="CN10" s="16">
        <v>90</v>
      </c>
      <c r="CO10" s="16">
        <v>91</v>
      </c>
    </row>
    <row r="11" ht="15" customHeight="1" spans="2:93">
      <c r="B11" s="18">
        <v>1</v>
      </c>
      <c r="C11" s="19" t="s">
        <v>225</v>
      </c>
      <c r="D11" s="20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ht="15" customHeight="1" spans="2:93">
      <c r="B12" s="23">
        <v>2</v>
      </c>
      <c r="C12" s="24" t="s">
        <v>225</v>
      </c>
      <c r="D12" s="25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</row>
    <row r="13" ht="15" customHeight="1" spans="2:93">
      <c r="B13" s="23">
        <v>3</v>
      </c>
      <c r="C13" s="24" t="s">
        <v>225</v>
      </c>
      <c r="D13" s="25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</row>
    <row r="14" ht="15" customHeight="1" spans="2:93">
      <c r="B14" s="23">
        <v>4</v>
      </c>
      <c r="C14" s="24" t="s">
        <v>225</v>
      </c>
      <c r="D14" s="25"/>
      <c r="E14" s="26"/>
      <c r="F14" s="26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</row>
    <row r="15" ht="15" customHeight="1" spans="2:93">
      <c r="B15" s="23">
        <v>5</v>
      </c>
      <c r="C15" s="24" t="s">
        <v>225</v>
      </c>
      <c r="D15" s="25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</row>
    <row r="16" ht="15" customHeight="1" spans="2:93">
      <c r="B16" s="23">
        <v>6</v>
      </c>
      <c r="C16" s="24" t="s">
        <v>225</v>
      </c>
      <c r="D16" s="25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</row>
    <row r="17" ht="15" customHeight="1" spans="2:93">
      <c r="B17" s="23">
        <v>7</v>
      </c>
      <c r="C17" s="24" t="s">
        <v>225</v>
      </c>
      <c r="D17" s="25"/>
      <c r="E17" s="26"/>
      <c r="F17" s="26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</row>
    <row r="18" ht="15" customHeight="1" spans="2:93">
      <c r="B18" s="23">
        <v>8</v>
      </c>
      <c r="C18" s="24" t="s">
        <v>225</v>
      </c>
      <c r="D18" s="25"/>
      <c r="E18" s="26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</row>
    <row r="19" spans="2:93">
      <c r="B19" s="23">
        <v>9</v>
      </c>
      <c r="C19" s="24" t="s">
        <v>225</v>
      </c>
      <c r="D19" s="28"/>
      <c r="E19" s="29"/>
      <c r="F19" s="29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78"/>
    </row>
    <row r="20" spans="2:93">
      <c r="B20" s="23">
        <v>10</v>
      </c>
      <c r="C20" s="24" t="s">
        <v>225</v>
      </c>
      <c r="D20" s="28"/>
      <c r="E20" s="29"/>
      <c r="F20" s="29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78"/>
    </row>
    <row r="21" spans="2:93">
      <c r="B21" s="31">
        <v>11</v>
      </c>
      <c r="C21" s="32" t="s">
        <v>225</v>
      </c>
      <c r="D21" s="33" t="s">
        <v>152</v>
      </c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79"/>
    </row>
    <row r="22" ht="15.75" customHeight="1" spans="2:93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ht="15.75" customHeight="1" spans="2:93">
      <c r="B23" s="41"/>
      <c r="C23" s="42"/>
      <c r="D23" s="43"/>
      <c r="E23" s="44" t="s">
        <v>265</v>
      </c>
      <c r="F23" s="45"/>
      <c r="G23" s="46">
        <f>IF(COUNTA(G11:G21)=0,0,(COUNTIF(G11:G21,"B"))/COUNTA(G11:G21)*100)</f>
        <v>0</v>
      </c>
      <c r="H23" s="46">
        <f>IF(G23&gt;0,AVERAGEIF(G11:G21,"B",H11:H21),0)</f>
        <v>0</v>
      </c>
      <c r="I23" s="46">
        <f>IF(COUNTA(I11:I21)=0,0,(COUNTIF(I11:I21,"B"))/COUNTA(I11:I21)*100)</f>
        <v>0</v>
      </c>
      <c r="J23" s="46">
        <f>IF(I23&gt;0,AVERAGEIF(I11:I21,"B",J11:J21),0)</f>
        <v>0</v>
      </c>
      <c r="K23" s="46">
        <f>IF(COUNTA(K11:K21)=0,0,(COUNTIF(K11:K21,"B"))/COUNTA(K11:K21)*100)</f>
        <v>0</v>
      </c>
      <c r="L23" s="46">
        <f>IF(K23&gt;0,AVERAGEIF(K11:K21,"B",L11:L21),0)</f>
        <v>0</v>
      </c>
      <c r="M23" s="46">
        <f>IF(COUNTA(M11:M21)=0,0,(COUNTIF(M11:M21,"B"))/COUNTA(M11:M21)*100)</f>
        <v>0</v>
      </c>
      <c r="N23" s="46">
        <f>IF(M23&gt;0,AVERAGEIF(M11:M21,"B",N11:N21),0)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IF(COUNT(Q11:Q21)=0,0,AVERAGE(Q11:Q21))</f>
        <v>0</v>
      </c>
      <c r="R23" s="46">
        <f>IF(COUNT(R11:R21)=0,0,AVERAGE(R11:R21))</f>
        <v>0</v>
      </c>
      <c r="S23" s="46">
        <f>IF(COUNTA(S11:S21)=0,0,(COUNTIF(S11:S21,"B"))/COUNTA(S11:S21)*100)</f>
        <v>0</v>
      </c>
      <c r="T23" s="46">
        <f>IF(S23&gt;0,AVERAGEIF(S11:S21,"B",T11:T21),0)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IF(COUNT(W11:W21)=0,0,AVERAGE(W11:W21))</f>
        <v>0</v>
      </c>
      <c r="X23" s="46">
        <f>IF(COUNT(X11:X21)=0,0,AVERAGE(X11:X21))</f>
        <v>0</v>
      </c>
      <c r="Y23" s="46">
        <f>IF(COUNTA(Y11:Y21)=0,0,(COUNTIF(Y11:Y21,"B"))/COUNTA(Y11:Y21)*100)</f>
        <v>0</v>
      </c>
      <c r="Z23" s="46">
        <f>IF(Y23&gt;0,AVERAGEIF(Y11:Y21,"B",Z11:Z21),0)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IF(COUNT(AC11:AC21)=0,0,AVERAGE(AC11:AC21))</f>
        <v>0</v>
      </c>
      <c r="AD23" s="46">
        <f>IF(COUNT(AD11:AD21)=0,0,AVERAGE(AD11:AD21))</f>
        <v>0</v>
      </c>
      <c r="AE23" s="46">
        <f>IF(COUNTA(AE11:AE21)=0,0,(COUNTIF(AE11:AE21,"B"))/COUNTA(AE11:AE21)*100)</f>
        <v>0</v>
      </c>
      <c r="AF23" s="46">
        <f>IF(AE23&gt;0,AVERAGEIF(AE11:AE21,"B",AF11:AF21),0)</f>
        <v>0</v>
      </c>
      <c r="AG23" s="46">
        <f>IF(COUNT(AG11:AG21)=0,0,AVERAGE(AG11:AG21))</f>
        <v>0</v>
      </c>
      <c r="AH23" s="46">
        <f>IF(COUNT(AH11:AH21)=0,0,AVERAGE(AH11:AH21))</f>
        <v>0</v>
      </c>
      <c r="AI23" s="46">
        <f>IF(COUNT(AI11:AI21)=0,0,AVERAGE(AI11:AI21))</f>
        <v>0</v>
      </c>
      <c r="AJ23" s="46">
        <f>IF(COUNT(AJ11:AJ21)=0,0,AVERAGE(AJ11:AJ21))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>
        <f>IF(COUNTA(BO11:BO21)=0,0,(COUNTIF(BO11:BO21,"B"))/COUNTA(BO11:BO21)*100)</f>
        <v>0</v>
      </c>
      <c r="BP23" s="46">
        <f>IF(BO23&gt;0,AVERAGEIF(BO11:BO21,"B",BP11:BP21),0)</f>
        <v>0</v>
      </c>
      <c r="BQ23" s="46">
        <f>IF(COUNTA(BQ11:BQ21)=0,0,(COUNTIF(BQ11:BQ21,"B"))/COUNTA(BQ11:BQ21)*100)</f>
        <v>0</v>
      </c>
      <c r="BR23" s="46">
        <f>IF(BQ23&gt;0,AVERAGEIF(BQ11:BQ21,"B",BR11:BR21),0)</f>
        <v>0</v>
      </c>
      <c r="BS23" s="46">
        <f>IF(COUNTA(BS11:BS21)=0,0,(COUNTIF(BS11:BS21,"B"))/COUNTA(BS11:BS21)*100)</f>
        <v>0</v>
      </c>
      <c r="BT23" s="46">
        <f>IF(BS23&gt;0,AVERAGEIF(BS11:BS21,"B",BT11:BT21),0)</f>
        <v>0</v>
      </c>
      <c r="BU23" s="46">
        <f>IF(COUNTA(BU11:BU21)=0,0,(COUNTIF(BU11:BU21,"B"))/COUNTA(BU11:BU21)*100)</f>
        <v>0</v>
      </c>
      <c r="BV23" s="46">
        <f>IF(BU23&gt;0,AVERAGEIF(BU11:BU21,"B",BV11:BV21),0)</f>
        <v>0</v>
      </c>
      <c r="BW23" s="46">
        <f>IF(COUNTA(BW11:BW21)=0,0,(COUNTIF(BW11:BW21,"B"))/COUNTA(BW11:BW21)*100)</f>
        <v>0</v>
      </c>
      <c r="BX23" s="46">
        <f>IF(BW23&gt;0,AVERAGEIF(BW11:BW21,"B",BX11:BX21),0)</f>
        <v>0</v>
      </c>
      <c r="BY23" s="46">
        <f>IF(COUNTA(BY11:BY21)=0,0,(COUNTIF(BY11:BY21,"B"))/COUNTA(BY11:BY21)*100)</f>
        <v>0</v>
      </c>
      <c r="BZ23" s="46">
        <f>IF(BY23&gt;0,AVERAGEIF(BY11:BY21,"B",BZ11:BZ21),0)</f>
        <v>0</v>
      </c>
      <c r="CA23" s="46">
        <f>IF(COUNTA(CA11:CA21)=0,0,(COUNTIF(CA11:CA21,"B"))/COUNTA(CA11:CA21)*100)</f>
        <v>0</v>
      </c>
      <c r="CB23" s="46">
        <f>IF(CA23&gt;0,AVERAGEIF(CA11:CA21,"B",CB11:CB21),0)</f>
        <v>0</v>
      </c>
      <c r="CC23" s="46">
        <f>IF(COUNTA(CC11:CC21)=0,0,(COUNTIF(CC11:CC21,"B"))/COUNTA(CC11:CC21)*100)</f>
        <v>0</v>
      </c>
      <c r="CD23" s="46">
        <f>IF(CC23&gt;0,AVERAGEIF(CC11:CC21,"B",CD11:CD21),0)</f>
        <v>0</v>
      </c>
      <c r="CE23" s="46">
        <f>IF(COUNTA(CE11:CE21)=0,0,(COUNTIF(CE11:CE21,"B"))/COUNTA(CE11:CE21)*100)</f>
        <v>0</v>
      </c>
      <c r="CF23" s="46">
        <f>IF(CE23&gt;0,AVERAGEIF(CE11:CE21,"B",CF11:CF21),0)</f>
        <v>0</v>
      </c>
      <c r="CG23" s="46">
        <f>IF(COUNTA(CG11:CG21)=0,0,(COUNTIF(CG11:CG21,"B"))/COUNTA(CG11:CG21)*100)</f>
        <v>0</v>
      </c>
      <c r="CH23" s="46">
        <f>IF(CG23&gt;0,AVERAGEIF(CG11:CG21,"B",CH11:CH21),0)</f>
        <v>0</v>
      </c>
      <c r="CI23" s="46">
        <f>IF(COUNTA(CI11:CI21)=0,0,(COUNTIF(CI11:CI21,"B"))/COUNTA(CI11:CI21)*100)</f>
        <v>0</v>
      </c>
      <c r="CJ23" s="46">
        <f>IF(CI23&gt;0,AVERAGEIF(CI11:CI21,"B",CJ11:CJ21),0)</f>
        <v>0</v>
      </c>
      <c r="CK23" s="46">
        <f>IF(COUNTA(CK11:CK21)=0,0,(COUNTIF(CK11:CK21,"B"))/COUNTA(CK11:CK21)*100)</f>
        <v>0</v>
      </c>
      <c r="CL23" s="46">
        <f>IF(CK23&gt;0,AVERAGEIF(CK11:CK21,"B",CL11:CL21),0)</f>
        <v>0</v>
      </c>
      <c r="CM23" s="46">
        <f>IF(COUNTA(CM11:CM21)=0,0,(COUNTIF(CM11:CM21,"B"))/COUNTA(CM11:CM21)*100)</f>
        <v>0</v>
      </c>
      <c r="CN23" s="46">
        <f>IF(CM23&gt;0,AVERAGEIF(CM11:CM21,"B",CN11:CN21),0)</f>
        <v>0</v>
      </c>
      <c r="CO23" s="46"/>
    </row>
    <row r="24" ht="15.75" customHeight="1" spans="2:93">
      <c r="B24" s="41"/>
      <c r="C24" s="42"/>
      <c r="D24" s="43"/>
      <c r="E24" s="44" t="s">
        <v>266</v>
      </c>
      <c r="F24" s="45"/>
      <c r="G24" s="47">
        <f>IF(COUNTA(G11:G21)=0,0,(COUNTIF(G11:G21,"RR"))/COUNTA(G11:G21)*100)</f>
        <v>0</v>
      </c>
      <c r="H24" s="47">
        <f>IF(G24&gt;0,AVERAGEIF(G11:G21,"RR",H11:H21),0)</f>
        <v>0</v>
      </c>
      <c r="I24" s="47">
        <f>IF(COUNTA(I11:I21)=0,0,(COUNTIF(I11:I21,"RR"))/COUNTA(I11:I21)*100)</f>
        <v>0</v>
      </c>
      <c r="J24" s="47">
        <f>IF(I24&gt;0,AVERAGEIF(I11:I21,"RR",J11:J21),0)</f>
        <v>0</v>
      </c>
      <c r="K24" s="47">
        <f>IF(COUNTA(K11:K21)=0,0,(COUNTIF(K11:K21,"RR"))/COUNTA(K11:K21)*100)</f>
        <v>0</v>
      </c>
      <c r="L24" s="47">
        <f>IF(K24&gt;0,AVERAGEIF(K11:K21,"RR",L11:L21),0)</f>
        <v>0</v>
      </c>
      <c r="M24" s="47">
        <f>IF(COUNTA(M11:M21)=0,0,(COUNTIF(M11:M21,"RR"))/COUNTA(M11:M21)*100)</f>
        <v>0</v>
      </c>
      <c r="N24" s="47">
        <f>IF(M24&gt;0,AVERAGEIF(M11:M21,"RR",N11:N21),0)</f>
        <v>0</v>
      </c>
      <c r="O24" s="47"/>
      <c r="P24" s="47"/>
      <c r="Q24" s="47"/>
      <c r="R24" s="47"/>
      <c r="S24" s="47">
        <f>IF(COUNTA(S11:S21)=0,0,(COUNTIF(S11:S21,"RR"))/COUNTA(S11:S21)*100)</f>
        <v>0</v>
      </c>
      <c r="T24" s="47">
        <f>IF(S24&gt;0,AVERAGEIF(S11:S21,"RR",T11:T21),0)</f>
        <v>0</v>
      </c>
      <c r="U24" s="47"/>
      <c r="V24" s="47"/>
      <c r="W24" s="47"/>
      <c r="X24" s="47"/>
      <c r="Y24" s="47">
        <f>IF(COUNTA(Y11:Y21)=0,0,(COUNTIF(Y11:Y21,"RR"))/COUNTA(Y11:Y21)*100)</f>
        <v>0</v>
      </c>
      <c r="Z24" s="47">
        <f>IF(Y24&gt;0,AVERAGEIF(Y11:Y21,"RR",Z11:Z21),0)</f>
        <v>0</v>
      </c>
      <c r="AA24" s="47"/>
      <c r="AB24" s="47"/>
      <c r="AC24" s="47"/>
      <c r="AD24" s="47"/>
      <c r="AE24" s="47">
        <f>IF(COUNTA(AE11:AE21)=0,0,(COUNTIF(AE11:AE21,"RR"))/COUNTA(AE11:AE21)*100)</f>
        <v>0</v>
      </c>
      <c r="AF24" s="47">
        <f>IF(AE24&gt;0,AVERAGEIF(AE11:AE21,"RR",AF11:AF21),0)</f>
        <v>0</v>
      </c>
      <c r="AG24" s="47"/>
      <c r="AH24" s="47"/>
      <c r="AI24" s="47"/>
      <c r="AJ24" s="47"/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47">
        <f>IF(COUNTA(BO11:BO21)=0,0,(COUNTIF(BO11:BO21,"RR"))/COUNTA(BO11:BO21)*100)</f>
        <v>0</v>
      </c>
      <c r="BP24" s="47">
        <f>IF(BO24&gt;0,AVERAGEIF(BO11:BO21,"RR",BP11:BP21),0)</f>
        <v>0</v>
      </c>
      <c r="BQ24" s="47">
        <f>IF(COUNTA(BQ11:BQ21)=0,0,(COUNTIF(BQ11:BQ21,"RR"))/COUNTA(BQ11:BQ21)*100)</f>
        <v>0</v>
      </c>
      <c r="BR24" s="47">
        <f>IF(BQ24&gt;0,AVERAGEIF(BQ11:BQ21,"RR",BR11:BR21),0)</f>
        <v>0</v>
      </c>
      <c r="BS24" s="47">
        <f>IF(COUNTA(BS11:BS21)=0,0,(COUNTIF(BS11:BS21,"RR"))/COUNTA(BS11:BS21)*100)</f>
        <v>0</v>
      </c>
      <c r="BT24" s="47">
        <f>IF(BS24&gt;0,AVERAGEIF(BS11:BS21,"RR",BT11:BT21),0)</f>
        <v>0</v>
      </c>
      <c r="BU24" s="47">
        <f>IF(COUNTA(BU11:BU21)=0,0,(COUNTIF(BU11:BU21,"RR"))/COUNTA(BU11:BU21)*100)</f>
        <v>0</v>
      </c>
      <c r="BV24" s="47">
        <f>IF(BU24&gt;0,AVERAGEIF(BU11:BU21,"RR",BV11:BV21),0)</f>
        <v>0</v>
      </c>
      <c r="BW24" s="47">
        <f>IF(COUNTA(BW11:BW21)=0,0,(COUNTIF(BW11:BW21,"RR"))/COUNTA(BW11:BW21)*100)</f>
        <v>0</v>
      </c>
      <c r="BX24" s="47">
        <f>IF(BW24&gt;0,AVERAGEIF(BW11:BW21,"RR",BX11:BX21),0)</f>
        <v>0</v>
      </c>
      <c r="BY24" s="47">
        <f>IF(COUNTA(BY11:BY21)=0,0,(COUNTIF(BY11:BY21,"RR"))/COUNTA(BY11:BY21)*100)</f>
        <v>0</v>
      </c>
      <c r="BZ24" s="47">
        <f>IF(BY24&gt;0,AVERAGEIF(BY11:BY21,"RR",BZ11:BZ21),0)</f>
        <v>0</v>
      </c>
      <c r="CA24" s="47">
        <f>IF(COUNTA(CA11:CA21)=0,0,(COUNTIF(CA11:CA21,"RR"))/COUNTA(CA11:CA21)*100)</f>
        <v>0</v>
      </c>
      <c r="CB24" s="47">
        <f>IF(CA24&gt;0,AVERAGEIF(CA11:CA21,"RR",CB11:CB21),0)</f>
        <v>0</v>
      </c>
      <c r="CC24" s="47">
        <f>IF(COUNTA(CC11:CC21)=0,0,(COUNTIF(CC11:CC21,"RR"))/COUNTA(CC11:CC21)*100)</f>
        <v>0</v>
      </c>
      <c r="CD24" s="47">
        <f>IF(CC24&gt;0,AVERAGEIF(CC11:CC21,"RR",CD11:CD21),0)</f>
        <v>0</v>
      </c>
      <c r="CE24" s="47">
        <f>IF(COUNTA(CE11:CE21)=0,0,(COUNTIF(CE11:CE21,"RR"))/COUNTA(CE11:CE21)*100)</f>
        <v>0</v>
      </c>
      <c r="CF24" s="47">
        <f>IF(CE24&gt;0,AVERAGEIF(CE11:CE21,"RR",CF11:CF21),0)</f>
        <v>0</v>
      </c>
      <c r="CG24" s="47">
        <f>IF(COUNTA(CG11:CG21)=0,0,(COUNTIF(CG11:CG21,"RR"))/COUNTA(CG11:CG21)*100)</f>
        <v>0</v>
      </c>
      <c r="CH24" s="47">
        <f>IF(CG24&gt;0,AVERAGEIF(CG11:CG21,"RR",CH11:CH21),0)</f>
        <v>0</v>
      </c>
      <c r="CI24" s="47">
        <f>IF(COUNTA(CI11:CI21)=0,0,(COUNTIF(CI11:CI21,"RR"))/COUNTA(CI11:CI21)*100)</f>
        <v>0</v>
      </c>
      <c r="CJ24" s="47">
        <f>IF(CI24&gt;0,AVERAGEIF(CI11:CI21,"RR",CJ11:CJ21),0)</f>
        <v>0</v>
      </c>
      <c r="CK24" s="47">
        <f>IF(COUNTA(CK11:CK21)=0,0,(COUNTIF(CK11:CK21,"RR"))/COUNTA(CK11:CK21)*100)</f>
        <v>0</v>
      </c>
      <c r="CL24" s="47">
        <f>IF(CK24&gt;0,AVERAGEIF(CK11:CK21,"RR",CL11:CL21),0)</f>
        <v>0</v>
      </c>
      <c r="CM24" s="47">
        <f>IF(COUNTA(CM11:CM21)=0,0,(COUNTIF(CM11:CM21,"RR"))/COUNTA(CM11:CM21)*100)</f>
        <v>0</v>
      </c>
      <c r="CN24" s="47">
        <f>IF(CM24&gt;0,AVERAGEIF(CM11:CM21,"RR",CN11:CN21),0)</f>
        <v>0</v>
      </c>
      <c r="CO24" s="47"/>
    </row>
    <row r="25" ht="15.75" customHeight="1" spans="2:93">
      <c r="B25" s="41"/>
      <c r="C25" s="42"/>
      <c r="D25" s="43"/>
      <c r="E25" s="44" t="s">
        <v>267</v>
      </c>
      <c r="F25" s="45"/>
      <c r="G25" s="47">
        <f>IF(COUNTA(G11:G21)=0,0,(COUNTIF(G11:G21,"RS"))/COUNTA(G11:G21)*100)</f>
        <v>0</v>
      </c>
      <c r="H25" s="47">
        <f>IF(G25&gt;0,AVERAGEIF(G11:G21,"RS",H11:H21),0)</f>
        <v>0</v>
      </c>
      <c r="I25" s="47">
        <f>IF(COUNTA(I11:I21)=0,0,(COUNTIF(I11:I21,"RS"))/COUNTA(I11:I21)*100)</f>
        <v>0</v>
      </c>
      <c r="J25" s="47">
        <f>IF(I25&gt;0,AVERAGEIF(I11:I21,"RS",J11:J21),0)</f>
        <v>0</v>
      </c>
      <c r="K25" s="47">
        <f>IF(COUNTA(K11:K21)=0,0,(COUNTIF(K11:K21,"RS"))/COUNTA(K11:K21)*100)</f>
        <v>0</v>
      </c>
      <c r="L25" s="47">
        <f>IF(K25&gt;0,AVERAGEIF(K11:K21,"RS",L11:L21),0)</f>
        <v>0</v>
      </c>
      <c r="M25" s="47">
        <f>IF(COUNTA(M11:M21)=0,0,(COUNTIF(M11:M21,"RS"))/COUNTA(M11:M21)*100)</f>
        <v>0</v>
      </c>
      <c r="N25" s="47">
        <f>IF(M25&gt;0,AVERAGEIF(M11:M21,"RS",N11:N21),0)</f>
        <v>0</v>
      </c>
      <c r="O25" s="47"/>
      <c r="P25" s="47"/>
      <c r="Q25" s="47"/>
      <c r="R25" s="47"/>
      <c r="S25" s="47">
        <f>IF(COUNTA(S11:S21)=0,0,(COUNTIF(S11:S21,"RS"))/COUNTA(S11:S21)*100)</f>
        <v>0</v>
      </c>
      <c r="T25" s="47">
        <f>IF(S25&gt;0,AVERAGEIF(S11:S21,"RS",T11:T21),0)</f>
        <v>0</v>
      </c>
      <c r="U25" s="47"/>
      <c r="V25" s="47"/>
      <c r="W25" s="47"/>
      <c r="X25" s="47"/>
      <c r="Y25" s="47">
        <f>IF(COUNTA(Y11:Y21)=0,0,(COUNTIF(Y11:Y21,"RS"))/COUNTA(Y11:Y21)*100)</f>
        <v>0</v>
      </c>
      <c r="Z25" s="47">
        <f>IF(Y25&gt;0,AVERAGEIF(Y11:Y21,"RS",Z11:Z21),0)</f>
        <v>0</v>
      </c>
      <c r="AA25" s="47"/>
      <c r="AB25" s="47"/>
      <c r="AC25" s="47"/>
      <c r="AD25" s="47"/>
      <c r="AE25" s="47">
        <f>IF(COUNTA(AE11:AE21)=0,0,(COUNTIF(AE11:AE21,"RS"))/COUNTA(AE11:AE21)*100)</f>
        <v>0</v>
      </c>
      <c r="AF25" s="47">
        <f>IF(AE25&gt;0,AVERAGEIF(AE11:AE21,"RS",AF11:AF21),0)</f>
        <v>0</v>
      </c>
      <c r="AG25" s="47"/>
      <c r="AH25" s="47"/>
      <c r="AI25" s="47"/>
      <c r="AJ25" s="47"/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47">
        <f>IF(COUNTA(BO11:BO21)=0,0,(COUNTIF(BO11:BO21,"RS"))/COUNTA(BO11:BO21)*100)</f>
        <v>0</v>
      </c>
      <c r="BP25" s="47">
        <f>IF(BO25&gt;0,AVERAGEIF(BO11:BO21,"RS",BP11:BP21),0)</f>
        <v>0</v>
      </c>
      <c r="BQ25" s="47">
        <f>IF(COUNTA(BQ11:BQ21)=0,0,(COUNTIF(BQ11:BQ21,"RS"))/COUNTA(BQ11:BQ21)*100)</f>
        <v>0</v>
      </c>
      <c r="BR25" s="47">
        <f>IF(BQ25&gt;0,AVERAGEIF(BQ11:BQ21,"RS",BR11:BR21),0)</f>
        <v>0</v>
      </c>
      <c r="BS25" s="47">
        <f>IF(COUNTA(BS11:BS21)=0,0,(COUNTIF(BS11:BS21,"RS"))/COUNTA(BS11:BS21)*100)</f>
        <v>0</v>
      </c>
      <c r="BT25" s="47">
        <f>IF(BS25&gt;0,AVERAGEIF(BS11:BS21,"RS",BT11:BT21),0)</f>
        <v>0</v>
      </c>
      <c r="BU25" s="47">
        <f>IF(COUNTA(BU11:BU21)=0,0,(COUNTIF(BU11:BU21,"RS"))/COUNTA(BU11:BU21)*100)</f>
        <v>0</v>
      </c>
      <c r="BV25" s="47">
        <f>IF(BU25&gt;0,AVERAGEIF(BU11:BU21,"RS",BV11:BV21),0)</f>
        <v>0</v>
      </c>
      <c r="BW25" s="47">
        <f>IF(COUNTA(BW11:BW21)=0,0,(COUNTIF(BW11:BW21,"RS"))/COUNTA(BW11:BW21)*100)</f>
        <v>0</v>
      </c>
      <c r="BX25" s="47">
        <f>IF(BW25&gt;0,AVERAGEIF(BW11:BW21,"RS",BX11:BX21),0)</f>
        <v>0</v>
      </c>
      <c r="BY25" s="47">
        <f>IF(COUNTA(BY11:BY21)=0,0,(COUNTIF(BY11:BY21,"RS"))/COUNTA(BY11:BY21)*100)</f>
        <v>0</v>
      </c>
      <c r="BZ25" s="47">
        <f>IF(BY25&gt;0,AVERAGEIF(BY11:BY21,"RS",BZ11:BZ21),0)</f>
        <v>0</v>
      </c>
      <c r="CA25" s="47">
        <f>IF(COUNTA(CA11:CA21)=0,0,(COUNTIF(CA11:CA21,"RS"))/COUNTA(CA11:CA21)*100)</f>
        <v>0</v>
      </c>
      <c r="CB25" s="47">
        <f>IF(CA25&gt;0,AVERAGEIF(CA11:CA21,"RS",CB11:CB21),0)</f>
        <v>0</v>
      </c>
      <c r="CC25" s="47">
        <f>IF(COUNTA(CC11:CC21)=0,0,(COUNTIF(CC11:CC21,"RS"))/COUNTA(CC11:CC21)*100)</f>
        <v>0</v>
      </c>
      <c r="CD25" s="47">
        <f>IF(CC25&gt;0,AVERAGEIF(CC11:CC21,"RS",CD11:CD21),0)</f>
        <v>0</v>
      </c>
      <c r="CE25" s="47">
        <f>IF(COUNTA(CE11:CE21)=0,0,(COUNTIF(CE11:CE21,"RS"))/COUNTA(CE11:CE21)*100)</f>
        <v>0</v>
      </c>
      <c r="CF25" s="47">
        <f>IF(CE25&gt;0,AVERAGEIF(CE11:CE21,"RS",CF11:CF21),0)</f>
        <v>0</v>
      </c>
      <c r="CG25" s="47">
        <f>IF(COUNTA(CG11:CG21)=0,0,(COUNTIF(CG11:CG21,"RS"))/COUNTA(CG11:CG21)*100)</f>
        <v>0</v>
      </c>
      <c r="CH25" s="47">
        <f>IF(CG25&gt;0,AVERAGEIF(CG11:CG21,"RS",CH11:CH21),0)</f>
        <v>0</v>
      </c>
      <c r="CI25" s="47">
        <f>IF(COUNTA(CI11:CI21)=0,0,(COUNTIF(CI11:CI21,"RS"))/COUNTA(CI11:CI21)*100)</f>
        <v>0</v>
      </c>
      <c r="CJ25" s="47">
        <f>IF(CI25&gt;0,AVERAGEIF(CI11:CI21,"RS",CJ11:CJ21),0)</f>
        <v>0</v>
      </c>
      <c r="CK25" s="47">
        <f>IF(COUNTA(CK11:CK21)=0,0,(COUNTIF(CK11:CK21,"RS"))/COUNTA(CK11:CK21)*100)</f>
        <v>0</v>
      </c>
      <c r="CL25" s="47">
        <f>IF(CK25&gt;0,AVERAGEIF(CK11:CK21,"RS",CL11:CL21),0)</f>
        <v>0</v>
      </c>
      <c r="CM25" s="47">
        <f>IF(COUNTA(CM11:CM21)=0,0,(COUNTIF(CM11:CM21,"RS"))/COUNTA(CM11:CM21)*100)</f>
        <v>0</v>
      </c>
      <c r="CN25" s="47">
        <f>IF(CM25&gt;0,AVERAGEIF(CM11:CM21,"RS",CN11:CN21),0)</f>
        <v>0</v>
      </c>
      <c r="CO25" s="47"/>
    </row>
    <row r="26" ht="15.75" customHeight="1" spans="2:93">
      <c r="B26" s="48"/>
      <c r="C26" s="49"/>
      <c r="D26" s="50"/>
      <c r="E26" s="44" t="s">
        <v>268</v>
      </c>
      <c r="F26" s="45"/>
      <c r="G26" s="47">
        <f>IF(COUNTA(G11:G21)=0,0,(COUNTIF(G11:G21,"RB"))/COUNTA(G11:G21)*100)</f>
        <v>0</v>
      </c>
      <c r="H26" s="47">
        <f>IF(G26&gt;0,AVERAGEIF(G11:G21,"RB",H11:H21),0)</f>
        <v>0</v>
      </c>
      <c r="I26" s="47">
        <f>IF(COUNTA(I11:I21)=0,0,(COUNTIF(I11:I21,"RB"))/COUNTA(I11:I21)*100)</f>
        <v>0</v>
      </c>
      <c r="J26" s="47">
        <f>IF(I26&gt;0,AVERAGEIF(I11:I21,"RB",J11:J21),0)</f>
        <v>0</v>
      </c>
      <c r="K26" s="47">
        <f>IF(COUNTA(K11:K21)=0,0,(COUNTIF(K11:K21,"RB"))/COUNTA(K11:K21)*100)</f>
        <v>0</v>
      </c>
      <c r="L26" s="47">
        <f>IF(K26&gt;0,AVERAGEIF(K11:K21,"RB",L11:L21),0)</f>
        <v>0</v>
      </c>
      <c r="M26" s="47">
        <f>IF(COUNTA(M11:M21)=0,0,(COUNTIF(M11:M21,"RB"))/COUNTA(M11:M21)*100)</f>
        <v>0</v>
      </c>
      <c r="N26" s="47">
        <f>IF(M26&gt;0,AVERAGEIF(M11:M21,"RB",N11:N21),0)</f>
        <v>0</v>
      </c>
      <c r="O26" s="47"/>
      <c r="P26" s="47"/>
      <c r="Q26" s="47"/>
      <c r="R26" s="47"/>
      <c r="S26" s="47">
        <f>IF(COUNTA(S11:S21)=0,0,(COUNTIF(S11:S21,"RB"))/COUNTA(S11:S21)*100)</f>
        <v>0</v>
      </c>
      <c r="T26" s="47">
        <f>IF(S26&gt;0,AVERAGEIF(S11:S21,"RB",T11:T21),0)</f>
        <v>0</v>
      </c>
      <c r="U26" s="47"/>
      <c r="V26" s="47"/>
      <c r="W26" s="47"/>
      <c r="X26" s="47"/>
      <c r="Y26" s="47">
        <f>IF(COUNTA(Y11:Y21)=0,0,(COUNTIF(Y11:Y21,"RB"))/COUNTA(Y11:Y21)*100)</f>
        <v>0</v>
      </c>
      <c r="Z26" s="47">
        <f>IF(Y26&gt;0,AVERAGEIF(Y11:Y21,"RB",Z11:Z21),0)</f>
        <v>0</v>
      </c>
      <c r="AA26" s="47"/>
      <c r="AB26" s="47"/>
      <c r="AC26" s="47"/>
      <c r="AD26" s="47"/>
      <c r="AE26" s="47">
        <f>IF(COUNTA(AE11:AE21)=0,0,(COUNTIF(AE11:AE21,"RB"))/COUNTA(AE11:AE21)*100)</f>
        <v>0</v>
      </c>
      <c r="AF26" s="47">
        <f>IF(AE26&gt;0,AVERAGEIF(AE11:AE21,"RB",AF11:AF21),0)</f>
        <v>0</v>
      </c>
      <c r="AG26" s="47"/>
      <c r="AH26" s="47"/>
      <c r="AI26" s="47"/>
      <c r="AJ26" s="47"/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47">
        <f>IF(COUNTA(BO11:BO21)=0,0,(COUNTIF(BO11:BO21,"RB"))/COUNTA(BO11:BO21)*100)</f>
        <v>0</v>
      </c>
      <c r="BP26" s="47">
        <f>IF(BO26&gt;0,AVERAGEIF(BO11:BO21,"RB",BP11:BP21),0)</f>
        <v>0</v>
      </c>
      <c r="BQ26" s="47">
        <f>IF(COUNTA(BQ11:BQ21)=0,0,(COUNTIF(BQ11:BQ21,"RB"))/COUNTA(BQ11:BQ21)*100)</f>
        <v>0</v>
      </c>
      <c r="BR26" s="47">
        <f>IF(BQ26&gt;0,AVERAGEIF(BQ11:BQ21,"RB",BR11:BR21),0)</f>
        <v>0</v>
      </c>
      <c r="BS26" s="47">
        <f>IF(COUNTA(BS11:BS21)=0,0,(COUNTIF(BS11:BS21,"RB"))/COUNTA(BS11:BS21)*100)</f>
        <v>0</v>
      </c>
      <c r="BT26" s="47">
        <f>IF(BS26&gt;0,AVERAGEIF(BS11:BS21,"RB",BT11:BT21),0)</f>
        <v>0</v>
      </c>
      <c r="BU26" s="47">
        <f>IF(COUNTA(BU11:BU21)=0,0,(COUNTIF(BU11:BU21,"RB"))/COUNTA(BU11:BU21)*100)</f>
        <v>0</v>
      </c>
      <c r="BV26" s="47">
        <f>IF(BU26&gt;0,AVERAGEIF(BU11:BU21,"RB",BV11:BV21),0)</f>
        <v>0</v>
      </c>
      <c r="BW26" s="47">
        <f>IF(COUNTA(BW11:BW21)=0,0,(COUNTIF(BW11:BW21,"RB"))/COUNTA(BW11:BW21)*100)</f>
        <v>0</v>
      </c>
      <c r="BX26" s="47">
        <f>IF(BW26&gt;0,AVERAGEIF(BW11:BW21,"RB",BX11:BX21),0)</f>
        <v>0</v>
      </c>
      <c r="BY26" s="47">
        <f>IF(COUNTA(BY11:BY21)=0,0,(COUNTIF(BY11:BY21,"RB"))/COUNTA(BY11:BY21)*100)</f>
        <v>0</v>
      </c>
      <c r="BZ26" s="47">
        <f>IF(BY26&gt;0,AVERAGEIF(BY11:BY21,"RB",BZ11:BZ21),0)</f>
        <v>0</v>
      </c>
      <c r="CA26" s="47">
        <f>IF(COUNTA(CA11:CA21)=0,0,(COUNTIF(CA11:CA21,"RB"))/COUNTA(CA11:CA21)*100)</f>
        <v>0</v>
      </c>
      <c r="CB26" s="47">
        <f>IF(CA26&gt;0,AVERAGEIF(CA11:CA21,"RB",CB11:CB21),0)</f>
        <v>0</v>
      </c>
      <c r="CC26" s="47">
        <f>IF(COUNTA(CC11:CC21)=0,0,(COUNTIF(CC11:CC21,"RB"))/COUNTA(CC11:CC21)*100)</f>
        <v>0</v>
      </c>
      <c r="CD26" s="47">
        <f>IF(CC26&gt;0,AVERAGEIF(CC11:CC21,"RB",CD11:CD21),0)</f>
        <v>0</v>
      </c>
      <c r="CE26" s="47">
        <f>IF(COUNTA(CE11:CE21)=0,0,(COUNTIF(CE11:CE21,"RB"))/COUNTA(CE11:CE21)*100)</f>
        <v>0</v>
      </c>
      <c r="CF26" s="47">
        <f>IF(CE26&gt;0,AVERAGEIF(CE11:CE21,"RB",CF11:CF21),0)</f>
        <v>0</v>
      </c>
      <c r="CG26" s="47">
        <f>IF(COUNTA(CG11:CG21)=0,0,(COUNTIF(CG11:CG21,"RB"))/COUNTA(CG11:CG21)*100)</f>
        <v>0</v>
      </c>
      <c r="CH26" s="47">
        <f>IF(CG26&gt;0,AVERAGEIF(CG11:CG21,"RB",CH11:CH21),0)</f>
        <v>0</v>
      </c>
      <c r="CI26" s="47">
        <f>IF(COUNTA(CI11:CI21)=0,0,(COUNTIF(CI11:CI21,"RB"))/COUNTA(CI11:CI21)*100)</f>
        <v>0</v>
      </c>
      <c r="CJ26" s="47">
        <f>IF(CI26&gt;0,AVERAGEIF(CI11:CI21,"RB",CJ11:CJ21),0)</f>
        <v>0</v>
      </c>
      <c r="CK26" s="47">
        <f>IF(COUNTA(CK11:CK21)=0,0,(COUNTIF(CK11:CK21,"RB"))/COUNTA(CK11:CK21)*100)</f>
        <v>0</v>
      </c>
      <c r="CL26" s="47">
        <f>IF(CK26&gt;0,AVERAGEIF(CK11:CK21,"RB",CL11:CL21),0)</f>
        <v>0</v>
      </c>
      <c r="CM26" s="47">
        <f>IF(COUNTA(CM11:CM21)=0,0,(COUNTIF(CM11:CM21,"RB"))/COUNTA(CM11:CM21)*100)</f>
        <v>0</v>
      </c>
      <c r="CN26" s="47">
        <f>IF(CM26&gt;0,AVERAGEIF(CM11:CM21,"RB",CN11:CN21),0)</f>
        <v>0</v>
      </c>
      <c r="CO26" s="47"/>
    </row>
    <row r="27" spans="5:92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</row>
    <row r="28" spans="2:93">
      <c r="B28" s="52" t="s">
        <v>269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64"/>
    </row>
    <row r="29" spans="2:93">
      <c r="B29" s="55">
        <v>1</v>
      </c>
      <c r="C29" s="56" t="s">
        <v>270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80" t="s">
        <v>47</v>
      </c>
      <c r="CN29" s="51"/>
      <c r="CO29" s="64"/>
    </row>
    <row r="30" spans="2:93">
      <c r="B30" s="55">
        <v>2</v>
      </c>
      <c r="C30" s="58" t="s">
        <v>328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81" t="s">
        <v>49</v>
      </c>
      <c r="CN30" s="51"/>
      <c r="CO30" s="64"/>
    </row>
    <row r="31" spans="2:93">
      <c r="B31" s="55"/>
      <c r="C31" s="58" t="s">
        <v>272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64"/>
      <c r="CN31" s="51"/>
      <c r="CO31" s="64"/>
    </row>
    <row r="32" spans="2:93">
      <c r="B32" s="59"/>
      <c r="C32" s="58" t="s">
        <v>273</v>
      </c>
      <c r="D32" s="57"/>
      <c r="CM32" s="81" t="s">
        <v>51</v>
      </c>
      <c r="CO32" s="64"/>
    </row>
    <row r="33" spans="2:93">
      <c r="B33" s="59"/>
      <c r="C33" s="58" t="s">
        <v>274</v>
      </c>
      <c r="D33" s="57"/>
      <c r="CM33" s="81" t="s">
        <v>53</v>
      </c>
      <c r="CO33" s="64"/>
    </row>
    <row r="34" spans="2:93">
      <c r="B34" s="59"/>
      <c r="C34" s="58" t="s">
        <v>275</v>
      </c>
      <c r="D34" s="57"/>
      <c r="CM34" s="81"/>
      <c r="CO34" s="64"/>
    </row>
    <row r="35" spans="3:93">
      <c r="C35" s="58" t="s">
        <v>329</v>
      </c>
      <c r="D35" s="57"/>
      <c r="CM35" s="81"/>
      <c r="CO35" s="64"/>
    </row>
    <row r="36" spans="2:93">
      <c r="B36" s="59"/>
      <c r="C36" s="58" t="s">
        <v>277</v>
      </c>
      <c r="D36" s="57"/>
      <c r="CM36" s="81"/>
      <c r="CO36" s="64"/>
    </row>
    <row r="37" spans="2:93">
      <c r="B37" s="59"/>
      <c r="C37" s="58" t="s">
        <v>330</v>
      </c>
      <c r="D37" s="57"/>
      <c r="CM37" s="81"/>
      <c r="CO37" s="64"/>
    </row>
    <row r="38" spans="2:93">
      <c r="B38" s="59">
        <v>3</v>
      </c>
      <c r="C38" s="58" t="s">
        <v>331</v>
      </c>
      <c r="D38" s="57"/>
      <c r="CM38" s="81" t="s">
        <v>86</v>
      </c>
      <c r="CO38" s="64"/>
    </row>
    <row r="39" spans="2:93">
      <c r="B39" s="59"/>
      <c r="C39" s="60"/>
      <c r="D39" s="57"/>
      <c r="CM39" s="81" t="s">
        <v>59</v>
      </c>
      <c r="CO39" s="64"/>
    </row>
    <row r="40" spans="2:93">
      <c r="B40" s="59"/>
      <c r="C40" s="60"/>
      <c r="D40" s="57"/>
      <c r="CO40" s="64"/>
    </row>
    <row r="41" spans="2:93">
      <c r="B41" s="59"/>
      <c r="C41" s="60"/>
      <c r="D41" s="57"/>
      <c r="CO41" s="64"/>
    </row>
    <row r="42" spans="2:93">
      <c r="B42" s="59"/>
      <c r="C42" s="60"/>
      <c r="D42" s="57"/>
      <c r="CO42" s="64"/>
    </row>
    <row r="43" spans="2:93">
      <c r="B43" s="61"/>
      <c r="C43" s="60"/>
      <c r="D43" s="57"/>
      <c r="CO43" s="64"/>
    </row>
    <row r="44" spans="2:93">
      <c r="B44" s="62"/>
      <c r="C44" s="63"/>
      <c r="D44" s="57"/>
      <c r="CO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54">
    <mergeCell ref="G6:CN6"/>
    <mergeCell ref="G7:N7"/>
    <mergeCell ref="O7:AL7"/>
    <mergeCell ref="AM7:AT7"/>
    <mergeCell ref="AU7:BD7"/>
    <mergeCell ref="BE7:BR7"/>
    <mergeCell ref="BS7:CF7"/>
    <mergeCell ref="CG7:CL7"/>
    <mergeCell ref="G8:H8"/>
    <mergeCell ref="I8:J8"/>
    <mergeCell ref="K8:L8"/>
    <mergeCell ref="M8:N8"/>
    <mergeCell ref="O8:T8"/>
    <mergeCell ref="U8:Z8"/>
    <mergeCell ref="AA8:AF8"/>
    <mergeCell ref="AG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O6:CO9"/>
    <mergeCell ref="C6:D9"/>
    <mergeCell ref="CM7:CN8"/>
  </mergeCells>
  <printOptions horizontalCentered="1"/>
  <pageMargins left="0.118110236220472" right="0.118110236220472" top="0.590551181102362" bottom="0.590551181102362" header="0.31496062992126" footer="0.31496062992126"/>
  <pageSetup paperSize="9" scale="19" fitToHeight="0" orientation="landscape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V40"/>
  <sheetViews>
    <sheetView view="pageBreakPreview" zoomScale="80" zoomScaleNormal="40" workbookViewId="0">
      <selection activeCell="H24" sqref="H24"/>
    </sheetView>
  </sheetViews>
  <sheetFormatPr defaultColWidth="9.13888888888889" defaultRowHeight="16.8"/>
  <cols>
    <col min="1" max="1" width="4.71296296296296" style="68" customWidth="1"/>
    <col min="2" max="2" width="5.71296296296296" style="68" customWidth="1"/>
    <col min="3" max="3" width="16.712962962963" style="68" customWidth="1"/>
    <col min="4" max="4" width="14.712962962963" style="68" customWidth="1"/>
    <col min="5" max="7" width="16.712962962963" style="68" customWidth="1"/>
    <col min="8" max="9" width="14.712962962963" style="68" customWidth="1"/>
    <col min="10" max="10" width="10.712962962963" style="68" customWidth="1"/>
    <col min="11" max="11" width="20.712962962963" style="68" customWidth="1"/>
    <col min="12" max="12" width="8.71296296296296" style="68" customWidth="1"/>
    <col min="13" max="13" width="10.712962962963" style="68" customWidth="1"/>
    <col min="14" max="14" width="8.71296296296296" style="68" customWidth="1"/>
    <col min="15" max="15" width="12.712962962963" style="68" customWidth="1"/>
    <col min="16" max="18" width="10.712962962963" style="68" customWidth="1"/>
    <col min="19" max="19" width="14.712962962963" style="68" customWidth="1"/>
    <col min="20" max="26" width="10.712962962963" style="68" customWidth="1"/>
    <col min="27" max="27" width="12.712962962963" style="68" customWidth="1"/>
    <col min="28" max="28" width="10.712962962963" style="68" customWidth="1"/>
    <col min="29" max="29" width="8.71296296296296" style="68" customWidth="1"/>
    <col min="30" max="30" width="9.71296296296296" style="68" customWidth="1"/>
    <col min="31" max="31" width="14.712962962963" style="68" customWidth="1"/>
    <col min="32" max="32" width="10.712962962963" style="68" customWidth="1"/>
    <col min="33" max="34" width="12.712962962963" style="68" customWidth="1"/>
    <col min="35" max="35" width="8.71296296296296" style="68" customWidth="1"/>
    <col min="36" max="37" width="10.712962962963" style="68" customWidth="1"/>
    <col min="38" max="40" width="15" style="68" customWidth="1"/>
    <col min="41" max="41" width="15.712962962963" style="68" customWidth="1"/>
    <col min="42" max="42" width="2.42592592592593" style="68" customWidth="1"/>
    <col min="43" max="16384" width="9.13888888888889" style="68"/>
  </cols>
  <sheetData>
    <row r="2" s="194" customFormat="1" ht="20.4" spans="1:41">
      <c r="A2" s="111" t="s">
        <v>64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="108" customFormat="1" ht="20.4" spans="1:48">
      <c r="A3" s="113" t="s">
        <v>1</v>
      </c>
      <c r="C3" s="113"/>
      <c r="D3" s="113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="108" customFormat="1" ht="20.4" spans="1:48">
      <c r="A4" s="114" t="s">
        <v>2</v>
      </c>
      <c r="C4" s="115"/>
      <c r="D4" s="114"/>
      <c r="E4" s="114"/>
      <c r="F4" s="11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</row>
    <row r="6" ht="16.5" customHeight="1" spans="1:41">
      <c r="A6" s="196" t="s">
        <v>3</v>
      </c>
      <c r="B6" s="280" t="s">
        <v>65</v>
      </c>
      <c r="C6" s="281"/>
      <c r="D6" s="196" t="s">
        <v>5</v>
      </c>
      <c r="E6" s="282"/>
      <c r="F6" s="282"/>
      <c r="G6" s="281"/>
      <c r="H6" s="199" t="s">
        <v>66</v>
      </c>
      <c r="I6" s="200"/>
      <c r="J6" s="201"/>
      <c r="K6" s="199" t="s">
        <v>7</v>
      </c>
      <c r="L6" s="200"/>
      <c r="M6" s="200"/>
      <c r="N6" s="200"/>
      <c r="O6" s="201"/>
      <c r="P6" s="199" t="s">
        <v>8</v>
      </c>
      <c r="Q6" s="200"/>
      <c r="R6" s="200"/>
      <c r="S6" s="201"/>
      <c r="T6" s="199" t="s">
        <v>67</v>
      </c>
      <c r="U6" s="201"/>
      <c r="V6" s="199" t="s">
        <v>9</v>
      </c>
      <c r="W6" s="200"/>
      <c r="X6" s="200"/>
      <c r="Y6" s="199" t="s">
        <v>10</v>
      </c>
      <c r="Z6" s="200"/>
      <c r="AA6" s="200"/>
      <c r="AB6" s="200"/>
      <c r="AC6" s="200"/>
      <c r="AD6" s="200"/>
      <c r="AE6" s="200"/>
      <c r="AF6" s="200"/>
      <c r="AG6" s="200"/>
      <c r="AH6" s="200"/>
      <c r="AI6" s="201"/>
      <c r="AJ6" s="199" t="s">
        <v>11</v>
      </c>
      <c r="AK6" s="201"/>
      <c r="AL6" s="261" t="s">
        <v>12</v>
      </c>
      <c r="AM6" s="261"/>
      <c r="AN6" s="261"/>
      <c r="AO6" s="262"/>
    </row>
    <row r="7" s="64" customFormat="1" ht="67.2" spans="1:41">
      <c r="A7" s="203"/>
      <c r="B7" s="283"/>
      <c r="C7" s="284"/>
      <c r="D7" s="206" t="s">
        <v>13</v>
      </c>
      <c r="E7" s="207" t="s">
        <v>14</v>
      </c>
      <c r="F7" s="207" t="s">
        <v>15</v>
      </c>
      <c r="G7" s="208" t="s">
        <v>16</v>
      </c>
      <c r="H7" s="206" t="s">
        <v>68</v>
      </c>
      <c r="I7" s="207" t="s">
        <v>69</v>
      </c>
      <c r="J7" s="208" t="s">
        <v>70</v>
      </c>
      <c r="K7" s="206" t="s">
        <v>71</v>
      </c>
      <c r="L7" s="207" t="s">
        <v>17</v>
      </c>
      <c r="M7" s="207" t="s">
        <v>18</v>
      </c>
      <c r="N7" s="207" t="s">
        <v>19</v>
      </c>
      <c r="O7" s="208" t="s">
        <v>20</v>
      </c>
      <c r="P7" s="206" t="s">
        <v>21</v>
      </c>
      <c r="Q7" s="207" t="s">
        <v>22</v>
      </c>
      <c r="R7" s="266" t="s">
        <v>23</v>
      </c>
      <c r="S7" s="208" t="s">
        <v>24</v>
      </c>
      <c r="T7" s="315" t="s">
        <v>30</v>
      </c>
      <c r="U7" s="256" t="s">
        <v>72</v>
      </c>
      <c r="V7" s="207" t="s">
        <v>73</v>
      </c>
      <c r="W7" s="250" t="s">
        <v>74</v>
      </c>
      <c r="X7" s="258" t="s">
        <v>75</v>
      </c>
      <c r="Y7" s="206" t="s">
        <v>28</v>
      </c>
      <c r="Z7" s="207" t="s">
        <v>29</v>
      </c>
      <c r="AA7" s="207" t="s">
        <v>32</v>
      </c>
      <c r="AB7" s="207" t="s">
        <v>33</v>
      </c>
      <c r="AC7" s="266" t="s">
        <v>34</v>
      </c>
      <c r="AD7" s="266" t="s">
        <v>35</v>
      </c>
      <c r="AE7" s="266" t="s">
        <v>76</v>
      </c>
      <c r="AF7" s="207" t="s">
        <v>77</v>
      </c>
      <c r="AG7" s="207" t="s">
        <v>78</v>
      </c>
      <c r="AH7" s="207" t="s">
        <v>79</v>
      </c>
      <c r="AI7" s="208" t="s">
        <v>80</v>
      </c>
      <c r="AJ7" s="206" t="s">
        <v>36</v>
      </c>
      <c r="AK7" s="208" t="s">
        <v>37</v>
      </c>
      <c r="AL7" s="245" t="s">
        <v>38</v>
      </c>
      <c r="AM7" s="207" t="s">
        <v>39</v>
      </c>
      <c r="AN7" s="266" t="s">
        <v>40</v>
      </c>
      <c r="AO7" s="208" t="s">
        <v>41</v>
      </c>
    </row>
    <row r="8" ht="17.55" spans="1:41">
      <c r="A8" s="210">
        <v>1</v>
      </c>
      <c r="B8" s="285">
        <v>2</v>
      </c>
      <c r="C8" s="215"/>
      <c r="D8" s="213">
        <v>3</v>
      </c>
      <c r="E8" s="214">
        <v>4</v>
      </c>
      <c r="F8" s="214">
        <v>5</v>
      </c>
      <c r="G8" s="215">
        <v>6</v>
      </c>
      <c r="H8" s="213">
        <v>7</v>
      </c>
      <c r="I8" s="214">
        <v>8</v>
      </c>
      <c r="J8" s="215">
        <v>9</v>
      </c>
      <c r="K8" s="213">
        <v>10</v>
      </c>
      <c r="L8" s="214">
        <v>11</v>
      </c>
      <c r="M8" s="214">
        <v>12</v>
      </c>
      <c r="N8" s="214">
        <v>13</v>
      </c>
      <c r="O8" s="215">
        <v>14</v>
      </c>
      <c r="P8" s="213">
        <v>15</v>
      </c>
      <c r="Q8" s="214">
        <v>16</v>
      </c>
      <c r="R8" s="316">
        <v>17</v>
      </c>
      <c r="S8" s="215">
        <v>18</v>
      </c>
      <c r="T8" s="213">
        <v>19</v>
      </c>
      <c r="U8" s="215">
        <v>20</v>
      </c>
      <c r="V8" s="214">
        <v>21</v>
      </c>
      <c r="W8" s="214">
        <v>22</v>
      </c>
      <c r="X8" s="317">
        <v>23</v>
      </c>
      <c r="Y8" s="213">
        <v>24</v>
      </c>
      <c r="Z8" s="214">
        <v>25</v>
      </c>
      <c r="AA8" s="214">
        <v>26</v>
      </c>
      <c r="AB8" s="214">
        <v>27</v>
      </c>
      <c r="AC8" s="317">
        <v>28</v>
      </c>
      <c r="AD8" s="316">
        <v>29</v>
      </c>
      <c r="AE8" s="285">
        <v>30</v>
      </c>
      <c r="AF8" s="285">
        <v>31</v>
      </c>
      <c r="AG8" s="285">
        <v>32</v>
      </c>
      <c r="AH8" s="285">
        <v>33</v>
      </c>
      <c r="AI8" s="323">
        <v>34</v>
      </c>
      <c r="AJ8" s="213">
        <v>35</v>
      </c>
      <c r="AK8" s="215">
        <v>36</v>
      </c>
      <c r="AL8" s="214">
        <v>37</v>
      </c>
      <c r="AM8" s="214">
        <v>38</v>
      </c>
      <c r="AN8" s="214">
        <v>39</v>
      </c>
      <c r="AO8" s="214">
        <v>40</v>
      </c>
    </row>
    <row r="9" spans="1:41">
      <c r="A9" s="217">
        <v>1</v>
      </c>
      <c r="B9" s="218" t="s">
        <v>81</v>
      </c>
      <c r="C9" s="286"/>
      <c r="D9" s="287"/>
      <c r="E9" s="288"/>
      <c r="F9" s="288"/>
      <c r="G9" s="286"/>
      <c r="H9" s="287"/>
      <c r="I9" s="307"/>
      <c r="J9" s="308"/>
      <c r="K9" s="287"/>
      <c r="L9" s="307"/>
      <c r="M9" s="307"/>
      <c r="N9" s="307"/>
      <c r="O9" s="308"/>
      <c r="P9" s="287"/>
      <c r="Q9" s="307"/>
      <c r="R9" s="318"/>
      <c r="S9" s="308"/>
      <c r="T9" s="287"/>
      <c r="U9" s="308"/>
      <c r="V9" s="307"/>
      <c r="W9" s="307"/>
      <c r="X9" s="318"/>
      <c r="Y9" s="287"/>
      <c r="Z9" s="307"/>
      <c r="AA9" s="307"/>
      <c r="AB9" s="307"/>
      <c r="AC9" s="318"/>
      <c r="AD9" s="318"/>
      <c r="AE9" s="318"/>
      <c r="AF9" s="318"/>
      <c r="AG9" s="318"/>
      <c r="AH9" s="318"/>
      <c r="AI9" s="308"/>
      <c r="AJ9" s="287"/>
      <c r="AK9" s="308"/>
      <c r="AL9" s="288"/>
      <c r="AM9" s="307"/>
      <c r="AN9" s="318"/>
      <c r="AO9" s="308"/>
    </row>
    <row r="10" spans="1:41">
      <c r="A10" s="224">
        <v>2</v>
      </c>
      <c r="B10" s="225" t="s">
        <v>81</v>
      </c>
      <c r="C10" s="289"/>
      <c r="D10" s="290"/>
      <c r="E10" s="291"/>
      <c r="F10" s="291"/>
      <c r="G10" s="289"/>
      <c r="H10" s="290"/>
      <c r="I10" s="309"/>
      <c r="J10" s="310"/>
      <c r="K10" s="290"/>
      <c r="L10" s="309"/>
      <c r="M10" s="309"/>
      <c r="N10" s="309"/>
      <c r="O10" s="310"/>
      <c r="P10" s="290"/>
      <c r="Q10" s="309"/>
      <c r="R10" s="319"/>
      <c r="S10" s="310"/>
      <c r="T10" s="290"/>
      <c r="U10" s="310"/>
      <c r="V10" s="309"/>
      <c r="W10" s="309"/>
      <c r="X10" s="319"/>
      <c r="Y10" s="290"/>
      <c r="Z10" s="309"/>
      <c r="AA10" s="309"/>
      <c r="AB10" s="309"/>
      <c r="AC10" s="319"/>
      <c r="AD10" s="319"/>
      <c r="AE10" s="319"/>
      <c r="AF10" s="319"/>
      <c r="AG10" s="319"/>
      <c r="AH10" s="319"/>
      <c r="AI10" s="310"/>
      <c r="AJ10" s="290"/>
      <c r="AK10" s="310"/>
      <c r="AL10" s="291"/>
      <c r="AM10" s="309"/>
      <c r="AN10" s="319"/>
      <c r="AO10" s="310"/>
    </row>
    <row r="11" spans="1:41">
      <c r="A11" s="224">
        <v>3</v>
      </c>
      <c r="B11" s="225" t="s">
        <v>81</v>
      </c>
      <c r="C11" s="292"/>
      <c r="D11" s="293"/>
      <c r="E11" s="294"/>
      <c r="F11" s="294"/>
      <c r="G11" s="292"/>
      <c r="H11" s="293"/>
      <c r="I11" s="311"/>
      <c r="J11" s="312"/>
      <c r="K11" s="293"/>
      <c r="L11" s="311"/>
      <c r="M11" s="311"/>
      <c r="N11" s="311"/>
      <c r="O11" s="312"/>
      <c r="P11" s="293"/>
      <c r="Q11" s="311"/>
      <c r="R11" s="320"/>
      <c r="S11" s="312"/>
      <c r="T11" s="293"/>
      <c r="U11" s="312"/>
      <c r="V11" s="311"/>
      <c r="W11" s="311"/>
      <c r="X11" s="320"/>
      <c r="Y11" s="293"/>
      <c r="Z11" s="311"/>
      <c r="AA11" s="311"/>
      <c r="AB11" s="311"/>
      <c r="AC11" s="320"/>
      <c r="AD11" s="320"/>
      <c r="AE11" s="320"/>
      <c r="AF11" s="320"/>
      <c r="AG11" s="320"/>
      <c r="AH11" s="320"/>
      <c r="AI11" s="312"/>
      <c r="AJ11" s="293"/>
      <c r="AK11" s="312"/>
      <c r="AL11" s="294"/>
      <c r="AM11" s="311"/>
      <c r="AN11" s="320"/>
      <c r="AO11" s="312"/>
    </row>
    <row r="12" spans="1:41">
      <c r="A12" s="224">
        <v>4</v>
      </c>
      <c r="B12" s="225" t="s">
        <v>81</v>
      </c>
      <c r="C12" s="292"/>
      <c r="D12" s="293"/>
      <c r="E12" s="294"/>
      <c r="F12" s="294"/>
      <c r="G12" s="292"/>
      <c r="H12" s="293"/>
      <c r="I12" s="311"/>
      <c r="J12" s="312"/>
      <c r="K12" s="293"/>
      <c r="L12" s="311"/>
      <c r="M12" s="311"/>
      <c r="N12" s="311"/>
      <c r="O12" s="312"/>
      <c r="P12" s="293"/>
      <c r="Q12" s="311"/>
      <c r="R12" s="320"/>
      <c r="S12" s="312"/>
      <c r="T12" s="293"/>
      <c r="U12" s="312"/>
      <c r="V12" s="311"/>
      <c r="W12" s="311"/>
      <c r="X12" s="320"/>
      <c r="Y12" s="293"/>
      <c r="Z12" s="311"/>
      <c r="AA12" s="311"/>
      <c r="AB12" s="311"/>
      <c r="AC12" s="320"/>
      <c r="AD12" s="320"/>
      <c r="AE12" s="320"/>
      <c r="AF12" s="320"/>
      <c r="AG12" s="320"/>
      <c r="AH12" s="320"/>
      <c r="AI12" s="312"/>
      <c r="AJ12" s="293"/>
      <c r="AK12" s="312"/>
      <c r="AL12" s="294"/>
      <c r="AM12" s="311"/>
      <c r="AN12" s="320"/>
      <c r="AO12" s="312"/>
    </row>
    <row r="13" spans="1:41">
      <c r="A13" s="224">
        <v>5</v>
      </c>
      <c r="B13" s="225" t="s">
        <v>81</v>
      </c>
      <c r="C13" s="292"/>
      <c r="D13" s="293"/>
      <c r="E13" s="294"/>
      <c r="F13" s="294"/>
      <c r="G13" s="292"/>
      <c r="H13" s="293"/>
      <c r="I13" s="311"/>
      <c r="J13" s="312"/>
      <c r="K13" s="293"/>
      <c r="L13" s="311"/>
      <c r="M13" s="311"/>
      <c r="N13" s="311"/>
      <c r="O13" s="312"/>
      <c r="P13" s="293"/>
      <c r="Q13" s="311"/>
      <c r="R13" s="320"/>
      <c r="S13" s="312"/>
      <c r="T13" s="293"/>
      <c r="U13" s="312"/>
      <c r="V13" s="311"/>
      <c r="W13" s="311"/>
      <c r="X13" s="320"/>
      <c r="Y13" s="293"/>
      <c r="Z13" s="311"/>
      <c r="AA13" s="311"/>
      <c r="AB13" s="311"/>
      <c r="AC13" s="320"/>
      <c r="AD13" s="320"/>
      <c r="AE13" s="320"/>
      <c r="AF13" s="320"/>
      <c r="AG13" s="320"/>
      <c r="AH13" s="320"/>
      <c r="AI13" s="312"/>
      <c r="AJ13" s="293"/>
      <c r="AK13" s="312"/>
      <c r="AL13" s="294"/>
      <c r="AM13" s="311"/>
      <c r="AN13" s="320"/>
      <c r="AO13" s="312"/>
    </row>
    <row r="14" spans="1:41">
      <c r="A14" s="224">
        <v>6</v>
      </c>
      <c r="B14" s="225" t="s">
        <v>81</v>
      </c>
      <c r="C14" s="292"/>
      <c r="D14" s="293"/>
      <c r="E14" s="294"/>
      <c r="F14" s="294"/>
      <c r="G14" s="292"/>
      <c r="H14" s="293"/>
      <c r="I14" s="311"/>
      <c r="J14" s="312"/>
      <c r="K14" s="293"/>
      <c r="L14" s="311"/>
      <c r="M14" s="311"/>
      <c r="N14" s="311"/>
      <c r="O14" s="312"/>
      <c r="P14" s="293"/>
      <c r="Q14" s="311"/>
      <c r="R14" s="320"/>
      <c r="S14" s="312"/>
      <c r="T14" s="293"/>
      <c r="U14" s="312"/>
      <c r="V14" s="311"/>
      <c r="W14" s="311"/>
      <c r="X14" s="320"/>
      <c r="Y14" s="293"/>
      <c r="Z14" s="311"/>
      <c r="AA14" s="311"/>
      <c r="AB14" s="311"/>
      <c r="AC14" s="320"/>
      <c r="AD14" s="320"/>
      <c r="AE14" s="320"/>
      <c r="AF14" s="320"/>
      <c r="AG14" s="320"/>
      <c r="AH14" s="320"/>
      <c r="AI14" s="312"/>
      <c r="AJ14" s="293"/>
      <c r="AK14" s="312"/>
      <c r="AL14" s="294"/>
      <c r="AM14" s="311"/>
      <c r="AN14" s="320"/>
      <c r="AO14" s="312"/>
    </row>
    <row r="15" spans="1:41">
      <c r="A15" s="224">
        <v>7</v>
      </c>
      <c r="B15" s="225" t="s">
        <v>81</v>
      </c>
      <c r="C15" s="292"/>
      <c r="D15" s="293"/>
      <c r="E15" s="294"/>
      <c r="F15" s="294"/>
      <c r="G15" s="292"/>
      <c r="H15" s="293"/>
      <c r="I15" s="311"/>
      <c r="J15" s="312"/>
      <c r="K15" s="293"/>
      <c r="L15" s="311"/>
      <c r="M15" s="311"/>
      <c r="N15" s="311"/>
      <c r="O15" s="312"/>
      <c r="P15" s="293"/>
      <c r="Q15" s="311"/>
      <c r="R15" s="320"/>
      <c r="S15" s="312"/>
      <c r="T15" s="293"/>
      <c r="U15" s="312"/>
      <c r="V15" s="311"/>
      <c r="W15" s="311"/>
      <c r="X15" s="320"/>
      <c r="Y15" s="293"/>
      <c r="Z15" s="311"/>
      <c r="AA15" s="311"/>
      <c r="AB15" s="311"/>
      <c r="AC15" s="320"/>
      <c r="AD15" s="320"/>
      <c r="AE15" s="320"/>
      <c r="AF15" s="320"/>
      <c r="AG15" s="320"/>
      <c r="AH15" s="320"/>
      <c r="AI15" s="312"/>
      <c r="AJ15" s="293"/>
      <c r="AK15" s="312"/>
      <c r="AL15" s="294"/>
      <c r="AM15" s="311"/>
      <c r="AN15" s="320"/>
      <c r="AO15" s="312"/>
    </row>
    <row r="16" spans="1:41">
      <c r="A16" s="224">
        <v>8</v>
      </c>
      <c r="B16" s="225" t="s">
        <v>81</v>
      </c>
      <c r="C16" s="292"/>
      <c r="D16" s="293"/>
      <c r="E16" s="294"/>
      <c r="F16" s="294"/>
      <c r="G16" s="292"/>
      <c r="H16" s="293"/>
      <c r="I16" s="311"/>
      <c r="J16" s="312"/>
      <c r="K16" s="293"/>
      <c r="L16" s="311"/>
      <c r="M16" s="311"/>
      <c r="N16" s="311"/>
      <c r="O16" s="312"/>
      <c r="P16" s="293"/>
      <c r="Q16" s="311"/>
      <c r="R16" s="320"/>
      <c r="S16" s="312"/>
      <c r="T16" s="293"/>
      <c r="U16" s="312"/>
      <c r="V16" s="311"/>
      <c r="W16" s="311"/>
      <c r="X16" s="320"/>
      <c r="Y16" s="293"/>
      <c r="Z16" s="311"/>
      <c r="AA16" s="311"/>
      <c r="AB16" s="311"/>
      <c r="AC16" s="320"/>
      <c r="AD16" s="320"/>
      <c r="AE16" s="320"/>
      <c r="AF16" s="320"/>
      <c r="AG16" s="320"/>
      <c r="AH16" s="320"/>
      <c r="AI16" s="312"/>
      <c r="AJ16" s="293"/>
      <c r="AK16" s="312"/>
      <c r="AL16" s="294"/>
      <c r="AM16" s="311"/>
      <c r="AN16" s="320"/>
      <c r="AO16" s="312"/>
    </row>
    <row r="17" spans="1:41">
      <c r="A17" s="224">
        <v>9</v>
      </c>
      <c r="B17" s="225" t="s">
        <v>81</v>
      </c>
      <c r="C17" s="292"/>
      <c r="D17" s="293"/>
      <c r="E17" s="294"/>
      <c r="F17" s="294"/>
      <c r="G17" s="292"/>
      <c r="H17" s="293"/>
      <c r="I17" s="311"/>
      <c r="J17" s="312"/>
      <c r="K17" s="293"/>
      <c r="L17" s="311"/>
      <c r="M17" s="311"/>
      <c r="N17" s="311"/>
      <c r="O17" s="312"/>
      <c r="P17" s="293"/>
      <c r="Q17" s="311"/>
      <c r="R17" s="320"/>
      <c r="S17" s="312"/>
      <c r="T17" s="293"/>
      <c r="U17" s="312"/>
      <c r="V17" s="311"/>
      <c r="W17" s="311"/>
      <c r="X17" s="320"/>
      <c r="Y17" s="293"/>
      <c r="Z17" s="311"/>
      <c r="AA17" s="311"/>
      <c r="AB17" s="311"/>
      <c r="AC17" s="320"/>
      <c r="AD17" s="320"/>
      <c r="AE17" s="320"/>
      <c r="AF17" s="320"/>
      <c r="AG17" s="320"/>
      <c r="AH17" s="320"/>
      <c r="AI17" s="312"/>
      <c r="AJ17" s="293"/>
      <c r="AK17" s="312"/>
      <c r="AL17" s="294"/>
      <c r="AM17" s="311"/>
      <c r="AN17" s="320"/>
      <c r="AO17" s="312"/>
    </row>
    <row r="18" spans="1:41">
      <c r="A18" s="224">
        <v>10</v>
      </c>
      <c r="B18" s="225" t="s">
        <v>81</v>
      </c>
      <c r="C18" s="292"/>
      <c r="D18" s="293"/>
      <c r="E18" s="294"/>
      <c r="F18" s="294"/>
      <c r="G18" s="292"/>
      <c r="H18" s="293"/>
      <c r="I18" s="311"/>
      <c r="J18" s="312"/>
      <c r="K18" s="293"/>
      <c r="L18" s="311"/>
      <c r="M18" s="311"/>
      <c r="N18" s="311"/>
      <c r="O18" s="312"/>
      <c r="P18" s="293"/>
      <c r="Q18" s="311"/>
      <c r="R18" s="320"/>
      <c r="S18" s="312"/>
      <c r="T18" s="293"/>
      <c r="U18" s="312"/>
      <c r="V18" s="311"/>
      <c r="W18" s="311"/>
      <c r="X18" s="320"/>
      <c r="Y18" s="293"/>
      <c r="Z18" s="311"/>
      <c r="AA18" s="311"/>
      <c r="AB18" s="311"/>
      <c r="AC18" s="320"/>
      <c r="AD18" s="320"/>
      <c r="AE18" s="320"/>
      <c r="AF18" s="320"/>
      <c r="AG18" s="320"/>
      <c r="AH18" s="320"/>
      <c r="AI18" s="312"/>
      <c r="AJ18" s="293"/>
      <c r="AK18" s="312"/>
      <c r="AM18" s="311"/>
      <c r="AN18" s="320"/>
      <c r="AO18" s="312"/>
    </row>
    <row r="19" spans="1:41">
      <c r="A19" s="224">
        <v>11</v>
      </c>
      <c r="B19" s="225" t="s">
        <v>81</v>
      </c>
      <c r="C19" s="292"/>
      <c r="D19" s="293"/>
      <c r="E19" s="294"/>
      <c r="F19" s="294"/>
      <c r="G19" s="292"/>
      <c r="H19" s="293"/>
      <c r="I19" s="311"/>
      <c r="J19" s="312"/>
      <c r="K19" s="293"/>
      <c r="L19" s="311"/>
      <c r="M19" s="311"/>
      <c r="N19" s="311"/>
      <c r="O19" s="312"/>
      <c r="P19" s="293"/>
      <c r="Q19" s="311"/>
      <c r="R19" s="320"/>
      <c r="S19" s="312"/>
      <c r="T19" s="293"/>
      <c r="U19" s="312"/>
      <c r="V19" s="311"/>
      <c r="W19" s="311"/>
      <c r="X19" s="320"/>
      <c r="Y19" s="293"/>
      <c r="Z19" s="311"/>
      <c r="AA19" s="311"/>
      <c r="AB19" s="311"/>
      <c r="AC19" s="320"/>
      <c r="AD19" s="320"/>
      <c r="AE19" s="320"/>
      <c r="AF19" s="320"/>
      <c r="AG19" s="320"/>
      <c r="AH19" s="320"/>
      <c r="AI19" s="312"/>
      <c r="AJ19" s="293"/>
      <c r="AK19" s="312"/>
      <c r="AL19" s="294"/>
      <c r="AM19" s="311"/>
      <c r="AN19" s="320"/>
      <c r="AO19" s="312"/>
    </row>
    <row r="20" spans="1:41">
      <c r="A20" s="224">
        <v>12</v>
      </c>
      <c r="B20" s="225" t="s">
        <v>81</v>
      </c>
      <c r="C20" s="292"/>
      <c r="D20" s="293"/>
      <c r="E20" s="294"/>
      <c r="F20" s="294"/>
      <c r="G20" s="292"/>
      <c r="H20" s="293"/>
      <c r="I20" s="311"/>
      <c r="J20" s="312"/>
      <c r="K20" s="293"/>
      <c r="L20" s="311"/>
      <c r="M20" s="311"/>
      <c r="N20" s="311"/>
      <c r="O20" s="312"/>
      <c r="P20" s="293"/>
      <c r="Q20" s="311"/>
      <c r="R20" s="320"/>
      <c r="S20" s="312"/>
      <c r="T20" s="293"/>
      <c r="U20" s="312"/>
      <c r="V20" s="311"/>
      <c r="W20" s="311"/>
      <c r="X20" s="320"/>
      <c r="Y20" s="293"/>
      <c r="Z20" s="311"/>
      <c r="AA20" s="311"/>
      <c r="AB20" s="311"/>
      <c r="AC20" s="320"/>
      <c r="AD20" s="320"/>
      <c r="AE20" s="320"/>
      <c r="AF20" s="320"/>
      <c r="AG20" s="320"/>
      <c r="AH20" s="320"/>
      <c r="AI20" s="312"/>
      <c r="AJ20" s="293"/>
      <c r="AK20" s="312"/>
      <c r="AL20" s="294"/>
      <c r="AM20" s="311"/>
      <c r="AN20" s="320"/>
      <c r="AO20" s="312"/>
    </row>
    <row r="21" spans="1:41">
      <c r="A21" s="224">
        <v>13</v>
      </c>
      <c r="B21" s="225" t="s">
        <v>81</v>
      </c>
      <c r="C21" s="292"/>
      <c r="D21" s="293"/>
      <c r="E21" s="294"/>
      <c r="F21" s="294"/>
      <c r="G21" s="292"/>
      <c r="H21" s="293"/>
      <c r="I21" s="311"/>
      <c r="J21" s="312"/>
      <c r="K21" s="293"/>
      <c r="L21" s="311"/>
      <c r="M21" s="311"/>
      <c r="N21" s="311"/>
      <c r="O21" s="312"/>
      <c r="P21" s="293"/>
      <c r="Q21" s="311"/>
      <c r="R21" s="320"/>
      <c r="S21" s="312"/>
      <c r="T21" s="293"/>
      <c r="U21" s="312"/>
      <c r="V21" s="311"/>
      <c r="W21" s="311"/>
      <c r="X21" s="320"/>
      <c r="Y21" s="293"/>
      <c r="Z21" s="311"/>
      <c r="AA21" s="311"/>
      <c r="AB21" s="311"/>
      <c r="AC21" s="320"/>
      <c r="AD21" s="320"/>
      <c r="AE21" s="320"/>
      <c r="AF21" s="320"/>
      <c r="AG21" s="320"/>
      <c r="AH21" s="320"/>
      <c r="AI21" s="312"/>
      <c r="AJ21" s="293"/>
      <c r="AK21" s="312"/>
      <c r="AL21" s="294"/>
      <c r="AM21" s="311"/>
      <c r="AN21" s="320"/>
      <c r="AO21" s="312"/>
    </row>
    <row r="22" spans="1:41">
      <c r="A22" s="295">
        <v>14</v>
      </c>
      <c r="B22" s="296" t="s">
        <v>43</v>
      </c>
      <c r="C22" s="297" t="s">
        <v>44</v>
      </c>
      <c r="D22" s="298"/>
      <c r="E22" s="299"/>
      <c r="F22" s="299"/>
      <c r="G22" s="297"/>
      <c r="H22" s="298"/>
      <c r="I22" s="313"/>
      <c r="J22" s="314"/>
      <c r="K22" s="298"/>
      <c r="L22" s="313"/>
      <c r="M22" s="313"/>
      <c r="N22" s="313"/>
      <c r="O22" s="314"/>
      <c r="P22" s="298"/>
      <c r="Q22" s="313"/>
      <c r="R22" s="321"/>
      <c r="S22" s="314"/>
      <c r="T22" s="298"/>
      <c r="U22" s="314"/>
      <c r="V22" s="313"/>
      <c r="W22" s="313"/>
      <c r="X22" s="321"/>
      <c r="Y22" s="298"/>
      <c r="Z22" s="313"/>
      <c r="AA22" s="313"/>
      <c r="AB22" s="313"/>
      <c r="AC22" s="321"/>
      <c r="AD22" s="321"/>
      <c r="AE22" s="321"/>
      <c r="AF22" s="321"/>
      <c r="AG22" s="321"/>
      <c r="AH22" s="321"/>
      <c r="AI22" s="314"/>
      <c r="AJ22" s="298"/>
      <c r="AK22" s="314"/>
      <c r="AL22" s="299"/>
      <c r="AM22" s="313"/>
      <c r="AN22" s="321"/>
      <c r="AO22" s="314"/>
    </row>
    <row r="23" ht="17.55" spans="1:41">
      <c r="A23" s="300" t="s">
        <v>45</v>
      </c>
      <c r="B23" s="301"/>
      <c r="C23" s="302"/>
      <c r="D23" s="303">
        <f>SUM(D9:D22)</f>
        <v>0</v>
      </c>
      <c r="E23" s="304">
        <f t="shared" ref="E23:AK23" si="0">SUM(E9:E22)</f>
        <v>0</v>
      </c>
      <c r="F23" s="304">
        <f t="shared" si="0"/>
        <v>0</v>
      </c>
      <c r="G23" s="305">
        <f t="shared" si="0"/>
        <v>0</v>
      </c>
      <c r="H23" s="303">
        <f t="shared" si="0"/>
        <v>0</v>
      </c>
      <c r="I23" s="304">
        <f t="shared" si="0"/>
        <v>0</v>
      </c>
      <c r="J23" s="305">
        <f t="shared" si="0"/>
        <v>0</v>
      </c>
      <c r="K23" s="303">
        <f t="shared" si="0"/>
        <v>0</v>
      </c>
      <c r="L23" s="304">
        <f t="shared" si="0"/>
        <v>0</v>
      </c>
      <c r="M23" s="304">
        <f t="shared" si="0"/>
        <v>0</v>
      </c>
      <c r="N23" s="304">
        <f t="shared" si="0"/>
        <v>0</v>
      </c>
      <c r="O23" s="305">
        <f t="shared" si="0"/>
        <v>0</v>
      </c>
      <c r="P23" s="303">
        <f t="shared" si="0"/>
        <v>0</v>
      </c>
      <c r="Q23" s="304">
        <f t="shared" si="0"/>
        <v>0</v>
      </c>
      <c r="R23" s="322">
        <f t="shared" si="0"/>
        <v>0</v>
      </c>
      <c r="S23" s="305">
        <f t="shared" si="0"/>
        <v>0</v>
      </c>
      <c r="T23" s="303">
        <f t="shared" si="0"/>
        <v>0</v>
      </c>
      <c r="U23" s="305">
        <f t="shared" si="0"/>
        <v>0</v>
      </c>
      <c r="V23" s="304">
        <f t="shared" si="0"/>
        <v>0</v>
      </c>
      <c r="W23" s="304">
        <f t="shared" si="0"/>
        <v>0</v>
      </c>
      <c r="X23" s="322">
        <f t="shared" si="0"/>
        <v>0</v>
      </c>
      <c r="Y23" s="303">
        <f t="shared" si="0"/>
        <v>0</v>
      </c>
      <c r="Z23" s="304">
        <f t="shared" si="0"/>
        <v>0</v>
      </c>
      <c r="AA23" s="304">
        <f t="shared" si="0"/>
        <v>0</v>
      </c>
      <c r="AB23" s="304">
        <f t="shared" si="0"/>
        <v>0</v>
      </c>
      <c r="AC23" s="322">
        <f t="shared" si="0"/>
        <v>0</v>
      </c>
      <c r="AD23" s="322">
        <f t="shared" si="0"/>
        <v>0</v>
      </c>
      <c r="AE23" s="322">
        <f t="shared" si="0"/>
        <v>0</v>
      </c>
      <c r="AF23" s="322">
        <f t="shared" si="0"/>
        <v>0</v>
      </c>
      <c r="AG23" s="322">
        <f t="shared" si="0"/>
        <v>0</v>
      </c>
      <c r="AH23" s="322">
        <f t="shared" si="0"/>
        <v>0</v>
      </c>
      <c r="AI23" s="305">
        <f t="shared" si="0"/>
        <v>0</v>
      </c>
      <c r="AJ23" s="303">
        <f t="shared" si="0"/>
        <v>0</v>
      </c>
      <c r="AK23" s="305">
        <f t="shared" si="0"/>
        <v>0</v>
      </c>
      <c r="AL23" s="324">
        <f>COUNTIF(AL9:AL22,"Ada")</f>
        <v>0</v>
      </c>
      <c r="AM23" s="304">
        <f t="shared" ref="AM23:AO23" si="1">COUNTIF(AM9:AM22,"Ada")</f>
        <v>0</v>
      </c>
      <c r="AN23" s="322">
        <f t="shared" si="1"/>
        <v>0</v>
      </c>
      <c r="AO23" s="305">
        <f t="shared" si="1"/>
        <v>0</v>
      </c>
    </row>
    <row r="25" s="153" customFormat="1" spans="1:38">
      <c r="A25" s="244"/>
      <c r="B25" s="141" t="s">
        <v>46</v>
      </c>
      <c r="C25" s="142"/>
      <c r="D25" s="152"/>
      <c r="E25" s="152"/>
      <c r="F25" s="152"/>
      <c r="G25" s="152" t="s">
        <v>82</v>
      </c>
      <c r="H25" s="152"/>
      <c r="I25" s="152"/>
      <c r="J25" s="152"/>
      <c r="K25" s="152"/>
      <c r="AL25" s="80" t="s">
        <v>47</v>
      </c>
    </row>
    <row r="26" s="153" customFormat="1" spans="1:41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K26" s="67"/>
      <c r="AL26" s="81" t="s">
        <v>49</v>
      </c>
      <c r="AM26" s="2"/>
      <c r="AN26" s="2"/>
      <c r="AO26" s="2"/>
    </row>
    <row r="27" s="153" customFormat="1" spans="1:41">
      <c r="A27" s="66"/>
      <c r="B27" s="55">
        <v>2</v>
      </c>
      <c r="C27" s="56" t="s">
        <v>50</v>
      </c>
      <c r="D27" s="67"/>
      <c r="E27" s="67"/>
      <c r="F27" s="67"/>
      <c r="G27" s="67"/>
      <c r="H27" s="67"/>
      <c r="I27" s="67"/>
      <c r="J27" s="67"/>
      <c r="K27" s="67"/>
      <c r="U27" s="81"/>
      <c r="AL27" s="81" t="s">
        <v>51</v>
      </c>
      <c r="AM27" s="2"/>
      <c r="AN27" s="2"/>
      <c r="AO27" s="2"/>
    </row>
    <row r="28" s="153" customFormat="1" spans="1:41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K28" s="67"/>
      <c r="U28" s="64"/>
      <c r="AL28" s="81" t="s">
        <v>53</v>
      </c>
      <c r="AM28" s="2"/>
      <c r="AN28" s="2"/>
      <c r="AO28" s="2"/>
    </row>
    <row r="29" s="153" customFormat="1" spans="1:41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K29" s="67"/>
      <c r="U29" s="81"/>
      <c r="AL29" s="81"/>
      <c r="AM29" s="2"/>
      <c r="AN29" s="2"/>
      <c r="AO29" s="2"/>
    </row>
    <row r="30" s="153" customFormat="1" spans="1:41">
      <c r="A30" s="66"/>
      <c r="B30" s="143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K30" s="67"/>
      <c r="U30" s="81"/>
      <c r="AL30" s="81"/>
      <c r="AM30" s="2"/>
      <c r="AN30" s="2"/>
      <c r="AO30" s="2"/>
    </row>
    <row r="31" s="153" customFormat="1" spans="1:41">
      <c r="A31" s="66"/>
      <c r="B31" s="55">
        <v>6</v>
      </c>
      <c r="C31" s="56" t="s">
        <v>83</v>
      </c>
      <c r="D31" s="67"/>
      <c r="E31" s="67"/>
      <c r="F31" s="67"/>
      <c r="G31" s="67"/>
      <c r="H31" s="67"/>
      <c r="I31" s="67"/>
      <c r="J31" s="67"/>
      <c r="K31" s="67"/>
      <c r="U31" s="81"/>
      <c r="AL31" s="81"/>
      <c r="AM31" s="2"/>
      <c r="AN31" s="2"/>
      <c r="AO31" s="2"/>
    </row>
    <row r="32" s="153" customFormat="1" spans="1:41">
      <c r="A32" s="306"/>
      <c r="B32" s="62">
        <v>7</v>
      </c>
      <c r="C32" s="56" t="s">
        <v>84</v>
      </c>
      <c r="D32" s="152"/>
      <c r="E32" s="152"/>
      <c r="F32" s="152"/>
      <c r="G32" s="152"/>
      <c r="H32" s="152"/>
      <c r="I32" s="152"/>
      <c r="J32" s="152"/>
      <c r="K32" s="152"/>
      <c r="U32" s="68"/>
      <c r="AL32" s="81"/>
      <c r="AM32" s="2"/>
      <c r="AN32" s="2"/>
      <c r="AO32" s="2"/>
    </row>
    <row r="33" spans="2:41">
      <c r="B33" s="55">
        <v>8</v>
      </c>
      <c r="C33" s="56" t="s">
        <v>85</v>
      </c>
      <c r="T33" s="153"/>
      <c r="U33" s="81"/>
      <c r="AL33" s="81" t="s">
        <v>86</v>
      </c>
      <c r="AM33" s="2"/>
      <c r="AN33" s="2"/>
      <c r="AO33" s="2"/>
    </row>
    <row r="34" spans="2:41">
      <c r="B34" s="62">
        <v>9</v>
      </c>
      <c r="C34" s="56" t="s">
        <v>87</v>
      </c>
      <c r="T34" s="153"/>
      <c r="U34" s="81"/>
      <c r="AL34" s="81" t="s">
        <v>59</v>
      </c>
      <c r="AM34" s="2"/>
      <c r="AN34" s="2"/>
      <c r="AO34" s="2"/>
    </row>
    <row r="35" s="68" customFormat="1" spans="2:41">
      <c r="B35" s="62">
        <v>10</v>
      </c>
      <c r="C35" s="56" t="s">
        <v>88</v>
      </c>
      <c r="T35" s="153"/>
      <c r="U35" s="81"/>
      <c r="AL35" s="81"/>
      <c r="AM35" s="2"/>
      <c r="AN35" s="2"/>
      <c r="AO35" s="2"/>
    </row>
    <row r="36" s="68" customFormat="1" spans="2:41">
      <c r="B36" s="62">
        <v>11</v>
      </c>
      <c r="C36" s="56" t="s">
        <v>89</v>
      </c>
      <c r="T36" s="153"/>
      <c r="U36" s="81"/>
      <c r="AL36" s="81"/>
      <c r="AM36" s="2"/>
      <c r="AN36" s="2"/>
      <c r="AO36" s="2"/>
    </row>
    <row r="37" s="68" customFormat="1" spans="2:41">
      <c r="B37" s="62">
        <v>12</v>
      </c>
      <c r="C37" s="56" t="s">
        <v>90</v>
      </c>
      <c r="T37" s="153"/>
      <c r="U37" s="81"/>
      <c r="AL37" s="81"/>
      <c r="AM37" s="2"/>
      <c r="AN37" s="2"/>
      <c r="AO37" s="2"/>
    </row>
    <row r="38" spans="2:41">
      <c r="B38" s="55">
        <v>13</v>
      </c>
      <c r="C38" s="56" t="s">
        <v>91</v>
      </c>
      <c r="AL38" s="64"/>
      <c r="AM38" s="64"/>
      <c r="AN38" s="64"/>
      <c r="AO38" s="2"/>
    </row>
    <row r="39" spans="2:3">
      <c r="B39" s="62">
        <v>14</v>
      </c>
      <c r="C39" s="56" t="s">
        <v>92</v>
      </c>
    </row>
    <row r="40" spans="2:2">
      <c r="B40" s="62"/>
    </row>
  </sheetData>
  <mergeCells count="13">
    <mergeCell ref="D6:G6"/>
    <mergeCell ref="H6:J6"/>
    <mergeCell ref="K6:O6"/>
    <mergeCell ref="P6:S6"/>
    <mergeCell ref="T6:U6"/>
    <mergeCell ref="V6:X6"/>
    <mergeCell ref="Y6:AI6"/>
    <mergeCell ref="AJ6:AK6"/>
    <mergeCell ref="AL6:AO6"/>
    <mergeCell ref="B8:C8"/>
    <mergeCell ref="A23:C23"/>
    <mergeCell ref="A6:A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9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Z40"/>
  <sheetViews>
    <sheetView view="pageBreakPreview" zoomScale="80" zoomScaleNormal="55" workbookViewId="0">
      <selection activeCell="G20" sqref="G20"/>
    </sheetView>
  </sheetViews>
  <sheetFormatPr defaultColWidth="9.13888888888889" defaultRowHeight="16.8"/>
  <cols>
    <col min="1" max="1" width="4.71296296296296" style="68" customWidth="1"/>
    <col min="2" max="2" width="6.71296296296296" style="68" customWidth="1"/>
    <col min="3" max="3" width="16.712962962963" style="68" customWidth="1"/>
    <col min="4" max="4" width="14.712962962963" style="68" customWidth="1"/>
    <col min="5" max="7" width="16.712962962963" style="68" customWidth="1"/>
    <col min="8" max="8" width="14.712962962963" style="68" customWidth="1"/>
    <col min="9" max="10" width="10.712962962963" style="68" customWidth="1"/>
    <col min="11" max="12" width="14.712962962963" style="68" customWidth="1"/>
    <col min="13" max="13" width="20.712962962963" style="68" customWidth="1"/>
    <col min="14" max="14" width="8.71296296296296" style="68" customWidth="1"/>
    <col min="15" max="15" width="10.712962962963" style="68" customWidth="1"/>
    <col min="16" max="16" width="8.71296296296296" style="68" customWidth="1"/>
    <col min="17" max="17" width="12.712962962963" style="68" customWidth="1"/>
    <col min="18" max="18" width="8.71296296296296" style="68" customWidth="1"/>
    <col min="19" max="19" width="10.712962962963" style="68" customWidth="1"/>
    <col min="20" max="20" width="8.71296296296296" style="68" customWidth="1"/>
    <col min="21" max="22" width="10.712962962963" style="68" customWidth="1"/>
    <col min="23" max="24" width="8.71296296296296" style="68" customWidth="1"/>
    <col min="25" max="25" width="10.712962962963" style="68" customWidth="1"/>
    <col min="26" max="27" width="8.71296296296296" style="68" customWidth="1"/>
    <col min="28" max="29" width="10.712962962963" style="68" customWidth="1"/>
    <col min="30" max="31" width="9.71296296296296" style="68" customWidth="1"/>
    <col min="32" max="32" width="10.712962962963" style="68" customWidth="1"/>
    <col min="33" max="33" width="12.712962962963" style="68" customWidth="1"/>
    <col min="34" max="35" width="10.712962962963" style="68" customWidth="1"/>
    <col min="36" max="36" width="14.1388888888889" style="68" customWidth="1"/>
    <col min="37" max="37" width="10.712962962963" style="68" customWidth="1"/>
    <col min="38" max="38" width="8.71296296296296" style="68" customWidth="1"/>
    <col min="39" max="39" width="10.712962962963" style="68" customWidth="1"/>
    <col min="40" max="40" width="14.712962962963" style="68" customWidth="1"/>
    <col min="41" max="43" width="10.712962962963" style="64" customWidth="1"/>
    <col min="44" max="46" width="12.712962962963" style="68" customWidth="1"/>
    <col min="47" max="47" width="14.712962962963" style="68" customWidth="1"/>
    <col min="48" max="48" width="3.71296296296296" style="68" customWidth="1"/>
    <col min="49" max="16384" width="9.13888888888889" style="68"/>
  </cols>
  <sheetData>
    <row r="2" s="194" customFormat="1" ht="20.4" spans="1:43">
      <c r="A2" s="111" t="s">
        <v>93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263"/>
      <c r="AP2" s="263"/>
      <c r="AQ2" s="263"/>
    </row>
    <row r="3" s="108" customFormat="1" ht="20.4" spans="1:52">
      <c r="A3" s="113" t="s">
        <v>1</v>
      </c>
      <c r="C3" s="113"/>
      <c r="D3" s="113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</row>
    <row r="4" s="108" customFormat="1" ht="20.4" spans="1:52">
      <c r="A4" s="114" t="s">
        <v>2</v>
      </c>
      <c r="C4" s="115"/>
      <c r="D4" s="114"/>
      <c r="E4" s="114"/>
      <c r="F4" s="11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</row>
    <row r="6" ht="16.5" customHeight="1" spans="1:47">
      <c r="A6" s="196" t="s">
        <v>3</v>
      </c>
      <c r="B6" s="197" t="s">
        <v>94</v>
      </c>
      <c r="C6" s="198"/>
      <c r="D6" s="199" t="s">
        <v>5</v>
      </c>
      <c r="E6" s="200"/>
      <c r="F6" s="200"/>
      <c r="G6" s="201"/>
      <c r="H6" s="202" t="s">
        <v>95</v>
      </c>
      <c r="I6" s="200" t="s">
        <v>66</v>
      </c>
      <c r="J6" s="200"/>
      <c r="K6" s="200"/>
      <c r="L6" s="200"/>
      <c r="M6" s="199" t="s">
        <v>7</v>
      </c>
      <c r="N6" s="200"/>
      <c r="O6" s="200"/>
      <c r="P6" s="200"/>
      <c r="Q6" s="201"/>
      <c r="R6" s="200" t="s">
        <v>96</v>
      </c>
      <c r="S6" s="200"/>
      <c r="T6" s="200"/>
      <c r="U6" s="200"/>
      <c r="V6" s="199" t="s">
        <v>67</v>
      </c>
      <c r="W6" s="200"/>
      <c r="X6" s="200"/>
      <c r="Y6" s="200"/>
      <c r="Z6" s="201"/>
      <c r="AA6" s="254" t="s">
        <v>9</v>
      </c>
      <c r="AB6" s="255"/>
      <c r="AC6" s="255"/>
      <c r="AD6" s="255"/>
      <c r="AE6" s="255"/>
      <c r="AF6" s="255"/>
      <c r="AG6" s="260"/>
      <c r="AH6" s="261" t="s">
        <v>10</v>
      </c>
      <c r="AI6" s="261"/>
      <c r="AJ6" s="261"/>
      <c r="AK6" s="261"/>
      <c r="AL6" s="261"/>
      <c r="AM6" s="261"/>
      <c r="AN6" s="262"/>
      <c r="AO6" s="264" t="s">
        <v>11</v>
      </c>
      <c r="AP6" s="264"/>
      <c r="AQ6" s="265"/>
      <c r="AR6" s="261" t="s">
        <v>12</v>
      </c>
      <c r="AS6" s="261"/>
      <c r="AT6" s="261"/>
      <c r="AU6" s="262"/>
    </row>
    <row r="7" s="64" customFormat="1" ht="67.2" spans="1:47">
      <c r="A7" s="203"/>
      <c r="B7" s="204"/>
      <c r="C7" s="205"/>
      <c r="D7" s="206" t="s">
        <v>13</v>
      </c>
      <c r="E7" s="207" t="s">
        <v>14</v>
      </c>
      <c r="F7" s="207" t="s">
        <v>15</v>
      </c>
      <c r="G7" s="208" t="s">
        <v>16</v>
      </c>
      <c r="H7" s="209"/>
      <c r="I7" s="245" t="s">
        <v>97</v>
      </c>
      <c r="J7" s="245" t="s">
        <v>98</v>
      </c>
      <c r="K7" s="245" t="s">
        <v>99</v>
      </c>
      <c r="L7" s="207" t="s">
        <v>100</v>
      </c>
      <c r="M7" s="206" t="s">
        <v>71</v>
      </c>
      <c r="N7" s="207" t="s">
        <v>17</v>
      </c>
      <c r="O7" s="207" t="s">
        <v>18</v>
      </c>
      <c r="P7" s="207" t="s">
        <v>19</v>
      </c>
      <c r="Q7" s="208" t="s">
        <v>20</v>
      </c>
      <c r="R7" s="245" t="s">
        <v>101</v>
      </c>
      <c r="S7" s="207" t="s">
        <v>102</v>
      </c>
      <c r="T7" s="207" t="s">
        <v>103</v>
      </c>
      <c r="U7" s="207" t="s">
        <v>104</v>
      </c>
      <c r="V7" s="206" t="s">
        <v>30</v>
      </c>
      <c r="W7" s="207" t="s">
        <v>105</v>
      </c>
      <c r="X7" s="250" t="s">
        <v>72</v>
      </c>
      <c r="Y7" s="250" t="s">
        <v>106</v>
      </c>
      <c r="Z7" s="256" t="s">
        <v>107</v>
      </c>
      <c r="AA7" s="206" t="s">
        <v>108</v>
      </c>
      <c r="AB7" s="257" t="s">
        <v>75</v>
      </c>
      <c r="AC7" s="257" t="s">
        <v>109</v>
      </c>
      <c r="AD7" s="250" t="s">
        <v>110</v>
      </c>
      <c r="AE7" s="250" t="s">
        <v>111</v>
      </c>
      <c r="AF7" s="258" t="s">
        <v>112</v>
      </c>
      <c r="AG7" s="256" t="s">
        <v>113</v>
      </c>
      <c r="AH7" s="207" t="s">
        <v>28</v>
      </c>
      <c r="AI7" s="207" t="s">
        <v>29</v>
      </c>
      <c r="AJ7" s="207" t="s">
        <v>32</v>
      </c>
      <c r="AK7" s="207" t="s">
        <v>33</v>
      </c>
      <c r="AL7" s="207" t="s">
        <v>34</v>
      </c>
      <c r="AM7" s="207" t="s">
        <v>35</v>
      </c>
      <c r="AN7" s="208" t="s">
        <v>114</v>
      </c>
      <c r="AO7" s="245" t="s">
        <v>36</v>
      </c>
      <c r="AP7" s="207" t="s">
        <v>115</v>
      </c>
      <c r="AQ7" s="208" t="s">
        <v>37</v>
      </c>
      <c r="AR7" s="245" t="s">
        <v>38</v>
      </c>
      <c r="AS7" s="207" t="s">
        <v>39</v>
      </c>
      <c r="AT7" s="266" t="s">
        <v>40</v>
      </c>
      <c r="AU7" s="208" t="s">
        <v>41</v>
      </c>
    </row>
    <row r="8" ht="17.55" spans="1:47">
      <c r="A8" s="210">
        <v>1</v>
      </c>
      <c r="B8" s="211">
        <v>2</v>
      </c>
      <c r="C8" s="212"/>
      <c r="D8" s="213">
        <v>3</v>
      </c>
      <c r="E8" s="214">
        <v>4</v>
      </c>
      <c r="F8" s="214">
        <v>5</v>
      </c>
      <c r="G8" s="215">
        <v>6</v>
      </c>
      <c r="H8" s="216">
        <v>7</v>
      </c>
      <c r="I8" s="214">
        <v>8</v>
      </c>
      <c r="J8" s="214">
        <v>9</v>
      </c>
      <c r="K8" s="214">
        <v>10</v>
      </c>
      <c r="L8" s="214">
        <v>11</v>
      </c>
      <c r="M8" s="213">
        <v>12</v>
      </c>
      <c r="N8" s="214">
        <v>13</v>
      </c>
      <c r="O8" s="214">
        <v>14</v>
      </c>
      <c r="P8" s="214">
        <v>15</v>
      </c>
      <c r="Q8" s="215">
        <v>16</v>
      </c>
      <c r="R8" s="214">
        <v>17</v>
      </c>
      <c r="S8" s="214">
        <v>18</v>
      </c>
      <c r="T8" s="214">
        <v>19</v>
      </c>
      <c r="U8" s="214">
        <v>20</v>
      </c>
      <c r="V8" s="206">
        <v>21</v>
      </c>
      <c r="W8" s="207">
        <v>22</v>
      </c>
      <c r="X8" s="250">
        <v>23</v>
      </c>
      <c r="Y8" s="250">
        <v>24</v>
      </c>
      <c r="Z8" s="256">
        <v>25</v>
      </c>
      <c r="AA8" s="206">
        <v>26</v>
      </c>
      <c r="AB8" s="257">
        <v>27</v>
      </c>
      <c r="AC8" s="257">
        <v>28</v>
      </c>
      <c r="AD8" s="250">
        <v>29</v>
      </c>
      <c r="AE8" s="250">
        <v>30</v>
      </c>
      <c r="AF8" s="258">
        <v>31</v>
      </c>
      <c r="AG8" s="256">
        <v>32</v>
      </c>
      <c r="AH8" s="207">
        <v>33</v>
      </c>
      <c r="AI8" s="207">
        <v>34</v>
      </c>
      <c r="AJ8" s="207">
        <v>35</v>
      </c>
      <c r="AK8" s="207">
        <v>36</v>
      </c>
      <c r="AL8" s="207">
        <v>37</v>
      </c>
      <c r="AM8" s="207">
        <v>38</v>
      </c>
      <c r="AN8" s="208">
        <v>39</v>
      </c>
      <c r="AO8" s="245">
        <v>40</v>
      </c>
      <c r="AP8" s="207">
        <v>41</v>
      </c>
      <c r="AQ8" s="208">
        <v>42</v>
      </c>
      <c r="AR8" s="245">
        <v>43</v>
      </c>
      <c r="AS8" s="207">
        <v>44</v>
      </c>
      <c r="AT8" s="266">
        <v>45</v>
      </c>
      <c r="AU8" s="208">
        <v>46</v>
      </c>
    </row>
    <row r="9" spans="1:47">
      <c r="A9" s="217">
        <v>1</v>
      </c>
      <c r="B9" s="218" t="s">
        <v>116</v>
      </c>
      <c r="C9" s="219"/>
      <c r="D9" s="220"/>
      <c r="E9" s="221"/>
      <c r="F9" s="221"/>
      <c r="G9" s="222"/>
      <c r="H9" s="223"/>
      <c r="I9" s="221"/>
      <c r="J9" s="221"/>
      <c r="K9" s="221"/>
      <c r="L9" s="221"/>
      <c r="M9" s="220"/>
      <c r="N9" s="246"/>
      <c r="O9" s="246"/>
      <c r="P9" s="246"/>
      <c r="Q9" s="251"/>
      <c r="R9" s="246"/>
      <c r="S9" s="246"/>
      <c r="T9" s="246"/>
      <c r="U9" s="246"/>
      <c r="V9" s="220"/>
      <c r="W9" s="246"/>
      <c r="X9" s="246"/>
      <c r="Y9" s="246"/>
      <c r="Z9" s="251"/>
      <c r="AA9" s="220"/>
      <c r="AB9" s="221"/>
      <c r="AC9" s="246"/>
      <c r="AD9" s="246"/>
      <c r="AE9" s="246"/>
      <c r="AF9" s="218"/>
      <c r="AG9" s="251"/>
      <c r="AH9" s="246"/>
      <c r="AI9" s="246"/>
      <c r="AJ9" s="246"/>
      <c r="AK9" s="246"/>
      <c r="AL9" s="246"/>
      <c r="AM9" s="246"/>
      <c r="AN9" s="251"/>
      <c r="AO9" s="267"/>
      <c r="AP9" s="268"/>
      <c r="AQ9" s="269"/>
      <c r="AR9" s="221"/>
      <c r="AS9" s="246"/>
      <c r="AT9" s="218"/>
      <c r="AU9" s="251"/>
    </row>
    <row r="10" spans="1:47">
      <c r="A10" s="224">
        <v>2</v>
      </c>
      <c r="B10" s="225" t="s">
        <v>116</v>
      </c>
      <c r="C10" s="226"/>
      <c r="D10" s="227"/>
      <c r="E10" s="228"/>
      <c r="F10" s="228"/>
      <c r="G10" s="229"/>
      <c r="H10" s="230"/>
      <c r="I10" s="228"/>
      <c r="J10" s="228"/>
      <c r="K10" s="228"/>
      <c r="L10" s="228"/>
      <c r="M10" s="227"/>
      <c r="N10" s="247"/>
      <c r="O10" s="247"/>
      <c r="P10" s="247"/>
      <c r="Q10" s="252"/>
      <c r="R10" s="247"/>
      <c r="S10" s="247"/>
      <c r="T10" s="247"/>
      <c r="U10" s="247"/>
      <c r="V10" s="227"/>
      <c r="W10" s="247"/>
      <c r="X10" s="247"/>
      <c r="Y10" s="247"/>
      <c r="Z10" s="252"/>
      <c r="AA10" s="227"/>
      <c r="AB10" s="228"/>
      <c r="AC10" s="247"/>
      <c r="AD10" s="247"/>
      <c r="AE10" s="247"/>
      <c r="AF10" s="225"/>
      <c r="AG10" s="252"/>
      <c r="AH10" s="247"/>
      <c r="AI10" s="247"/>
      <c r="AJ10" s="247"/>
      <c r="AK10" s="247"/>
      <c r="AL10" s="247"/>
      <c r="AM10" s="247"/>
      <c r="AN10" s="252"/>
      <c r="AO10" s="270"/>
      <c r="AP10" s="271"/>
      <c r="AQ10" s="272"/>
      <c r="AR10" s="228"/>
      <c r="AS10" s="247"/>
      <c r="AT10" s="225"/>
      <c r="AU10" s="252"/>
    </row>
    <row r="11" spans="1:47">
      <c r="A11" s="224">
        <v>3</v>
      </c>
      <c r="B11" s="225" t="s">
        <v>116</v>
      </c>
      <c r="C11" s="226"/>
      <c r="D11" s="227"/>
      <c r="E11" s="228"/>
      <c r="F11" s="228"/>
      <c r="G11" s="229"/>
      <c r="H11" s="230"/>
      <c r="I11" s="228"/>
      <c r="J11" s="228"/>
      <c r="K11" s="228"/>
      <c r="L11" s="228"/>
      <c r="M11" s="227"/>
      <c r="N11" s="247"/>
      <c r="O11" s="247"/>
      <c r="P11" s="247"/>
      <c r="Q11" s="252"/>
      <c r="R11" s="247"/>
      <c r="S11" s="247"/>
      <c r="T11" s="247"/>
      <c r="U11" s="247"/>
      <c r="V11" s="227"/>
      <c r="W11" s="247"/>
      <c r="X11" s="247"/>
      <c r="Y11" s="247"/>
      <c r="Z11" s="252"/>
      <c r="AA11" s="227"/>
      <c r="AB11" s="228"/>
      <c r="AC11" s="247"/>
      <c r="AD11" s="247"/>
      <c r="AE11" s="247"/>
      <c r="AF11" s="225"/>
      <c r="AG11" s="252"/>
      <c r="AH11" s="247"/>
      <c r="AI11" s="247"/>
      <c r="AJ11" s="247"/>
      <c r="AK11" s="247"/>
      <c r="AL11" s="247"/>
      <c r="AM11" s="247"/>
      <c r="AN11" s="252"/>
      <c r="AO11" s="270"/>
      <c r="AP11" s="271"/>
      <c r="AQ11" s="272"/>
      <c r="AR11" s="228"/>
      <c r="AS11" s="247"/>
      <c r="AT11" s="225"/>
      <c r="AU11" s="252"/>
    </row>
    <row r="12" spans="1:47">
      <c r="A12" s="224">
        <v>4</v>
      </c>
      <c r="B12" s="225" t="s">
        <v>116</v>
      </c>
      <c r="C12" s="226"/>
      <c r="D12" s="227"/>
      <c r="E12" s="228"/>
      <c r="F12" s="228"/>
      <c r="G12" s="229"/>
      <c r="H12" s="230"/>
      <c r="I12" s="228"/>
      <c r="J12" s="228"/>
      <c r="K12" s="228"/>
      <c r="L12" s="228"/>
      <c r="M12" s="227"/>
      <c r="N12" s="247"/>
      <c r="O12" s="247"/>
      <c r="P12" s="247"/>
      <c r="Q12" s="252"/>
      <c r="R12" s="247"/>
      <c r="S12" s="247"/>
      <c r="T12" s="247"/>
      <c r="U12" s="247"/>
      <c r="V12" s="227"/>
      <c r="W12" s="247"/>
      <c r="X12" s="247"/>
      <c r="Y12" s="247"/>
      <c r="Z12" s="252"/>
      <c r="AA12" s="227"/>
      <c r="AB12" s="228"/>
      <c r="AC12" s="247"/>
      <c r="AD12" s="247"/>
      <c r="AE12" s="247"/>
      <c r="AF12" s="225"/>
      <c r="AG12" s="252"/>
      <c r="AH12" s="247"/>
      <c r="AI12" s="247"/>
      <c r="AJ12" s="247"/>
      <c r="AK12" s="247"/>
      <c r="AL12" s="247"/>
      <c r="AM12" s="247"/>
      <c r="AN12" s="252"/>
      <c r="AO12" s="270"/>
      <c r="AP12" s="271"/>
      <c r="AQ12" s="272"/>
      <c r="AR12" s="228"/>
      <c r="AS12" s="247"/>
      <c r="AT12" s="225"/>
      <c r="AU12" s="252"/>
    </row>
    <row r="13" spans="1:47">
      <c r="A13" s="224">
        <v>5</v>
      </c>
      <c r="B13" s="225" t="s">
        <v>116</v>
      </c>
      <c r="C13" s="226"/>
      <c r="D13" s="227"/>
      <c r="E13" s="228"/>
      <c r="F13" s="228"/>
      <c r="G13" s="229"/>
      <c r="H13" s="230"/>
      <c r="I13" s="228"/>
      <c r="J13" s="228"/>
      <c r="K13" s="228"/>
      <c r="L13" s="228"/>
      <c r="M13" s="227"/>
      <c r="N13" s="247"/>
      <c r="O13" s="247"/>
      <c r="P13" s="247"/>
      <c r="Q13" s="252"/>
      <c r="R13" s="247"/>
      <c r="S13" s="247"/>
      <c r="T13" s="247"/>
      <c r="U13" s="247"/>
      <c r="V13" s="227"/>
      <c r="W13" s="247"/>
      <c r="X13" s="247"/>
      <c r="Y13" s="247"/>
      <c r="Z13" s="252"/>
      <c r="AA13" s="227"/>
      <c r="AB13" s="228"/>
      <c r="AC13" s="247"/>
      <c r="AD13" s="247"/>
      <c r="AE13" s="247"/>
      <c r="AF13" s="225"/>
      <c r="AG13" s="252"/>
      <c r="AH13" s="247"/>
      <c r="AI13" s="247"/>
      <c r="AJ13" s="247"/>
      <c r="AK13" s="247"/>
      <c r="AL13" s="247"/>
      <c r="AM13" s="247"/>
      <c r="AN13" s="252"/>
      <c r="AO13" s="270"/>
      <c r="AP13" s="271"/>
      <c r="AQ13" s="272"/>
      <c r="AR13" s="228"/>
      <c r="AS13" s="247"/>
      <c r="AT13" s="225"/>
      <c r="AU13" s="252"/>
    </row>
    <row r="14" spans="1:47">
      <c r="A14" s="224">
        <v>6</v>
      </c>
      <c r="B14" s="225" t="s">
        <v>116</v>
      </c>
      <c r="C14" s="226"/>
      <c r="D14" s="227"/>
      <c r="E14" s="228"/>
      <c r="F14" s="228"/>
      <c r="G14" s="229"/>
      <c r="H14" s="230"/>
      <c r="I14" s="228"/>
      <c r="J14" s="228"/>
      <c r="K14" s="228"/>
      <c r="L14" s="228"/>
      <c r="M14" s="227"/>
      <c r="N14" s="247"/>
      <c r="O14" s="247"/>
      <c r="P14" s="247"/>
      <c r="Q14" s="252"/>
      <c r="R14" s="247"/>
      <c r="S14" s="247"/>
      <c r="T14" s="247"/>
      <c r="U14" s="247"/>
      <c r="V14" s="227"/>
      <c r="W14" s="247"/>
      <c r="X14" s="247"/>
      <c r="Y14" s="247"/>
      <c r="Z14" s="252"/>
      <c r="AA14" s="227"/>
      <c r="AB14" s="228"/>
      <c r="AC14" s="247"/>
      <c r="AD14" s="247"/>
      <c r="AE14" s="247"/>
      <c r="AF14" s="225"/>
      <c r="AG14" s="252"/>
      <c r="AH14" s="247"/>
      <c r="AI14" s="247"/>
      <c r="AJ14" s="247"/>
      <c r="AK14" s="247"/>
      <c r="AL14" s="247"/>
      <c r="AM14" s="247"/>
      <c r="AN14" s="252"/>
      <c r="AO14" s="270"/>
      <c r="AP14" s="271"/>
      <c r="AQ14" s="272"/>
      <c r="AR14" s="228"/>
      <c r="AS14" s="247"/>
      <c r="AT14" s="225"/>
      <c r="AU14" s="252"/>
    </row>
    <row r="15" spans="1:47">
      <c r="A15" s="224">
        <v>7</v>
      </c>
      <c r="B15" s="225" t="s">
        <v>116</v>
      </c>
      <c r="C15" s="226"/>
      <c r="D15" s="227"/>
      <c r="E15" s="228"/>
      <c r="F15" s="228"/>
      <c r="G15" s="229"/>
      <c r="H15" s="230"/>
      <c r="I15" s="228"/>
      <c r="J15" s="228"/>
      <c r="K15" s="228"/>
      <c r="L15" s="228"/>
      <c r="M15" s="227"/>
      <c r="N15" s="247"/>
      <c r="O15" s="247"/>
      <c r="P15" s="247"/>
      <c r="Q15" s="252"/>
      <c r="R15" s="247"/>
      <c r="S15" s="247"/>
      <c r="T15" s="247"/>
      <c r="U15" s="247"/>
      <c r="V15" s="227"/>
      <c r="W15" s="247"/>
      <c r="X15" s="247"/>
      <c r="Y15" s="247"/>
      <c r="Z15" s="252"/>
      <c r="AA15" s="227"/>
      <c r="AB15" s="228"/>
      <c r="AC15" s="247"/>
      <c r="AD15" s="247"/>
      <c r="AE15" s="247"/>
      <c r="AF15" s="225"/>
      <c r="AG15" s="252"/>
      <c r="AH15" s="247"/>
      <c r="AI15" s="247"/>
      <c r="AJ15" s="247"/>
      <c r="AK15" s="247"/>
      <c r="AL15" s="247"/>
      <c r="AM15" s="247"/>
      <c r="AN15" s="252"/>
      <c r="AO15" s="270"/>
      <c r="AP15" s="271"/>
      <c r="AQ15" s="272"/>
      <c r="AR15" s="228"/>
      <c r="AS15" s="247"/>
      <c r="AT15" s="225"/>
      <c r="AU15" s="252"/>
    </row>
    <row r="16" spans="1:47">
      <c r="A16" s="224">
        <v>8</v>
      </c>
      <c r="B16" s="225" t="s">
        <v>116</v>
      </c>
      <c r="C16" s="226"/>
      <c r="D16" s="227"/>
      <c r="E16" s="228"/>
      <c r="F16" s="228"/>
      <c r="G16" s="229"/>
      <c r="H16" s="230"/>
      <c r="I16" s="228"/>
      <c r="J16" s="228"/>
      <c r="K16" s="228"/>
      <c r="L16" s="228"/>
      <c r="M16" s="227"/>
      <c r="N16" s="247"/>
      <c r="O16" s="247"/>
      <c r="P16" s="247"/>
      <c r="Q16" s="252"/>
      <c r="R16" s="247"/>
      <c r="S16" s="247"/>
      <c r="T16" s="247"/>
      <c r="U16" s="247"/>
      <c r="V16" s="227"/>
      <c r="W16" s="247"/>
      <c r="X16" s="247"/>
      <c r="Y16" s="247"/>
      <c r="Z16" s="252"/>
      <c r="AA16" s="227"/>
      <c r="AB16" s="228"/>
      <c r="AC16" s="247"/>
      <c r="AD16" s="247"/>
      <c r="AE16" s="247"/>
      <c r="AF16" s="225"/>
      <c r="AG16" s="252"/>
      <c r="AH16" s="247"/>
      <c r="AI16" s="247"/>
      <c r="AJ16" s="247"/>
      <c r="AK16" s="247"/>
      <c r="AL16" s="247"/>
      <c r="AM16" s="247"/>
      <c r="AN16" s="252"/>
      <c r="AO16" s="270"/>
      <c r="AP16" s="271"/>
      <c r="AQ16" s="272"/>
      <c r="AR16" s="228"/>
      <c r="AS16" s="247"/>
      <c r="AT16" s="225"/>
      <c r="AU16" s="252"/>
    </row>
    <row r="17" spans="1:47">
      <c r="A17" s="224">
        <v>9</v>
      </c>
      <c r="B17" s="225" t="s">
        <v>116</v>
      </c>
      <c r="C17" s="226"/>
      <c r="D17" s="227"/>
      <c r="E17" s="228"/>
      <c r="F17" s="228"/>
      <c r="G17" s="229"/>
      <c r="H17" s="230"/>
      <c r="I17" s="228"/>
      <c r="J17" s="228"/>
      <c r="K17" s="228"/>
      <c r="L17" s="228"/>
      <c r="M17" s="227"/>
      <c r="N17" s="247"/>
      <c r="O17" s="247"/>
      <c r="P17" s="247"/>
      <c r="Q17" s="252"/>
      <c r="R17" s="247"/>
      <c r="S17" s="247"/>
      <c r="T17" s="247"/>
      <c r="U17" s="247"/>
      <c r="V17" s="227"/>
      <c r="W17" s="247"/>
      <c r="X17" s="247"/>
      <c r="Y17" s="247"/>
      <c r="Z17" s="252"/>
      <c r="AA17" s="227"/>
      <c r="AB17" s="228"/>
      <c r="AC17" s="247"/>
      <c r="AD17" s="247"/>
      <c r="AE17" s="247"/>
      <c r="AF17" s="225"/>
      <c r="AG17" s="252"/>
      <c r="AH17" s="247"/>
      <c r="AI17" s="247"/>
      <c r="AJ17" s="247"/>
      <c r="AK17" s="247"/>
      <c r="AL17" s="247"/>
      <c r="AM17" s="247"/>
      <c r="AN17" s="252"/>
      <c r="AO17" s="270"/>
      <c r="AP17" s="271"/>
      <c r="AQ17" s="272"/>
      <c r="AR17" s="228"/>
      <c r="AS17" s="247"/>
      <c r="AT17" s="225"/>
      <c r="AU17" s="252"/>
    </row>
    <row r="18" spans="1:47">
      <c r="A18" s="224">
        <v>10</v>
      </c>
      <c r="B18" s="225" t="s">
        <v>116</v>
      </c>
      <c r="C18" s="226"/>
      <c r="D18" s="227"/>
      <c r="E18" s="228"/>
      <c r="F18" s="228"/>
      <c r="G18" s="229"/>
      <c r="H18" s="230"/>
      <c r="I18" s="228"/>
      <c r="J18" s="228"/>
      <c r="K18" s="228"/>
      <c r="L18" s="228"/>
      <c r="M18" s="227"/>
      <c r="N18" s="247"/>
      <c r="O18" s="247"/>
      <c r="P18" s="247"/>
      <c r="Q18" s="252"/>
      <c r="R18" s="247"/>
      <c r="S18" s="247"/>
      <c r="T18" s="247"/>
      <c r="U18" s="247"/>
      <c r="V18" s="227"/>
      <c r="W18" s="247"/>
      <c r="X18" s="247"/>
      <c r="Y18" s="247"/>
      <c r="Z18" s="252"/>
      <c r="AA18" s="227"/>
      <c r="AB18" s="228"/>
      <c r="AC18" s="247"/>
      <c r="AD18" s="247"/>
      <c r="AE18" s="247"/>
      <c r="AF18" s="225"/>
      <c r="AG18" s="252"/>
      <c r="AH18" s="247"/>
      <c r="AI18" s="247"/>
      <c r="AJ18" s="247"/>
      <c r="AK18" s="247"/>
      <c r="AL18" s="247"/>
      <c r="AM18" s="247"/>
      <c r="AN18" s="252"/>
      <c r="AO18" s="270"/>
      <c r="AP18" s="271"/>
      <c r="AQ18" s="272"/>
      <c r="AR18" s="228"/>
      <c r="AS18" s="247"/>
      <c r="AT18" s="225"/>
      <c r="AU18" s="252"/>
    </row>
    <row r="19" spans="1:47">
      <c r="A19" s="224">
        <v>11</v>
      </c>
      <c r="B19" s="225" t="s">
        <v>116</v>
      </c>
      <c r="C19" s="226"/>
      <c r="D19" s="227"/>
      <c r="E19" s="228"/>
      <c r="F19" s="228"/>
      <c r="G19" s="229"/>
      <c r="H19" s="230"/>
      <c r="I19" s="228"/>
      <c r="J19" s="228"/>
      <c r="K19" s="228"/>
      <c r="L19" s="228"/>
      <c r="M19" s="227"/>
      <c r="N19" s="247"/>
      <c r="O19" s="247"/>
      <c r="P19" s="247"/>
      <c r="Q19" s="252"/>
      <c r="R19" s="247"/>
      <c r="S19" s="247"/>
      <c r="T19" s="247"/>
      <c r="U19" s="247"/>
      <c r="V19" s="227"/>
      <c r="W19" s="247"/>
      <c r="X19" s="247"/>
      <c r="Y19" s="247"/>
      <c r="Z19" s="252"/>
      <c r="AA19" s="227"/>
      <c r="AB19" s="228"/>
      <c r="AC19" s="247"/>
      <c r="AD19" s="247"/>
      <c r="AE19" s="247"/>
      <c r="AF19" s="225"/>
      <c r="AG19" s="252"/>
      <c r="AH19" s="247"/>
      <c r="AI19" s="247"/>
      <c r="AJ19" s="247"/>
      <c r="AK19" s="247"/>
      <c r="AL19" s="247"/>
      <c r="AM19" s="247"/>
      <c r="AN19" s="252"/>
      <c r="AO19" s="270"/>
      <c r="AP19" s="271"/>
      <c r="AQ19" s="272"/>
      <c r="AR19" s="228"/>
      <c r="AS19" s="247"/>
      <c r="AT19" s="225"/>
      <c r="AU19" s="252"/>
    </row>
    <row r="20" spans="1:47">
      <c r="A20" s="224">
        <v>12</v>
      </c>
      <c r="B20" s="225" t="s">
        <v>116</v>
      </c>
      <c r="C20" s="226"/>
      <c r="D20" s="227"/>
      <c r="E20" s="228"/>
      <c r="F20" s="228"/>
      <c r="G20" s="229"/>
      <c r="H20" s="230"/>
      <c r="I20" s="228"/>
      <c r="J20" s="228"/>
      <c r="K20" s="228"/>
      <c r="L20" s="228"/>
      <c r="M20" s="227"/>
      <c r="N20" s="247"/>
      <c r="O20" s="247"/>
      <c r="P20" s="247"/>
      <c r="Q20" s="252"/>
      <c r="R20" s="247"/>
      <c r="S20" s="247"/>
      <c r="T20" s="247"/>
      <c r="U20" s="247"/>
      <c r="V20" s="227"/>
      <c r="W20" s="247"/>
      <c r="X20" s="247"/>
      <c r="Y20" s="247"/>
      <c r="Z20" s="252"/>
      <c r="AA20" s="227"/>
      <c r="AB20" s="228"/>
      <c r="AC20" s="247"/>
      <c r="AD20" s="247"/>
      <c r="AE20" s="247"/>
      <c r="AF20" s="225"/>
      <c r="AG20" s="252"/>
      <c r="AH20" s="247"/>
      <c r="AI20" s="247"/>
      <c r="AJ20" s="247"/>
      <c r="AK20" s="247"/>
      <c r="AL20" s="247"/>
      <c r="AM20" s="247"/>
      <c r="AN20" s="252"/>
      <c r="AO20" s="270"/>
      <c r="AP20" s="271"/>
      <c r="AQ20" s="272"/>
      <c r="AR20" s="228"/>
      <c r="AS20" s="247"/>
      <c r="AT20" s="225"/>
      <c r="AU20" s="252"/>
    </row>
    <row r="21" spans="1:47">
      <c r="A21" s="224">
        <v>13</v>
      </c>
      <c r="B21" s="225" t="s">
        <v>116</v>
      </c>
      <c r="C21" s="226"/>
      <c r="D21" s="227"/>
      <c r="E21" s="228"/>
      <c r="F21" s="228"/>
      <c r="G21" s="229"/>
      <c r="H21" s="230"/>
      <c r="I21" s="228"/>
      <c r="J21" s="228"/>
      <c r="K21" s="228"/>
      <c r="L21" s="228"/>
      <c r="M21" s="227"/>
      <c r="N21" s="247"/>
      <c r="O21" s="247"/>
      <c r="P21" s="247"/>
      <c r="Q21" s="252"/>
      <c r="R21" s="247"/>
      <c r="S21" s="247"/>
      <c r="T21" s="247"/>
      <c r="U21" s="247"/>
      <c r="V21" s="227"/>
      <c r="W21" s="247"/>
      <c r="X21" s="247"/>
      <c r="Y21" s="247"/>
      <c r="Z21" s="252"/>
      <c r="AA21" s="227"/>
      <c r="AB21" s="228"/>
      <c r="AC21" s="247"/>
      <c r="AD21" s="247"/>
      <c r="AE21" s="247"/>
      <c r="AF21" s="225"/>
      <c r="AG21" s="252"/>
      <c r="AH21" s="247"/>
      <c r="AI21" s="247"/>
      <c r="AJ21" s="247"/>
      <c r="AK21" s="247"/>
      <c r="AL21" s="247"/>
      <c r="AM21" s="247"/>
      <c r="AN21" s="252"/>
      <c r="AO21" s="270"/>
      <c r="AP21" s="271"/>
      <c r="AQ21" s="272"/>
      <c r="AR21" s="228"/>
      <c r="AS21" s="247"/>
      <c r="AT21" s="225"/>
      <c r="AU21" s="252"/>
    </row>
    <row r="22" ht="17.55" spans="1:47">
      <c r="A22" s="231">
        <v>14</v>
      </c>
      <c r="B22" s="232" t="s">
        <v>43</v>
      </c>
      <c r="C22" s="233" t="s">
        <v>44</v>
      </c>
      <c r="D22" s="234"/>
      <c r="E22" s="235"/>
      <c r="F22" s="235"/>
      <c r="G22" s="236"/>
      <c r="H22" s="237"/>
      <c r="I22" s="235"/>
      <c r="J22" s="235"/>
      <c r="K22" s="235"/>
      <c r="L22" s="235"/>
      <c r="M22" s="234"/>
      <c r="N22" s="248"/>
      <c r="O22" s="248"/>
      <c r="P22" s="248"/>
      <c r="Q22" s="253"/>
      <c r="R22" s="248"/>
      <c r="S22" s="248"/>
      <c r="T22" s="248"/>
      <c r="U22" s="248"/>
      <c r="V22" s="234"/>
      <c r="W22" s="248"/>
      <c r="X22" s="248"/>
      <c r="Y22" s="248"/>
      <c r="Z22" s="253"/>
      <c r="AA22" s="234"/>
      <c r="AB22" s="235"/>
      <c r="AC22" s="248"/>
      <c r="AD22" s="248"/>
      <c r="AE22" s="248"/>
      <c r="AF22" s="232"/>
      <c r="AG22" s="253"/>
      <c r="AH22" s="248"/>
      <c r="AI22" s="248"/>
      <c r="AJ22" s="248"/>
      <c r="AK22" s="248"/>
      <c r="AL22" s="248"/>
      <c r="AM22" s="248"/>
      <c r="AN22" s="253"/>
      <c r="AO22" s="273"/>
      <c r="AP22" s="274"/>
      <c r="AQ22" s="275"/>
      <c r="AR22" s="235"/>
      <c r="AS22" s="248"/>
      <c r="AT22" s="232"/>
      <c r="AU22" s="253"/>
    </row>
    <row r="23" ht="17.55" spans="1:47">
      <c r="A23" s="238" t="s">
        <v>45</v>
      </c>
      <c r="B23" s="239"/>
      <c r="C23" s="239"/>
      <c r="D23" s="240">
        <f>SUM(D9:D22)</f>
        <v>0</v>
      </c>
      <c r="E23" s="241">
        <f t="shared" ref="E23:AQ23" si="0">SUM(E9:E22)</f>
        <v>0</v>
      </c>
      <c r="F23" s="241">
        <f t="shared" si="0"/>
        <v>0</v>
      </c>
      <c r="G23" s="242">
        <f t="shared" si="0"/>
        <v>0</v>
      </c>
      <c r="H23" s="243">
        <f t="shared" si="0"/>
        <v>0</v>
      </c>
      <c r="I23" s="249">
        <f t="shared" si="0"/>
        <v>0</v>
      </c>
      <c r="J23" s="249">
        <f t="shared" si="0"/>
        <v>0</v>
      </c>
      <c r="K23" s="249">
        <f t="shared" si="0"/>
        <v>0</v>
      </c>
      <c r="L23" s="241">
        <f t="shared" si="0"/>
        <v>0</v>
      </c>
      <c r="M23" s="240">
        <f t="shared" si="0"/>
        <v>0</v>
      </c>
      <c r="N23" s="241">
        <f t="shared" si="0"/>
        <v>0</v>
      </c>
      <c r="O23" s="241">
        <f t="shared" si="0"/>
        <v>0</v>
      </c>
      <c r="P23" s="241">
        <f t="shared" si="0"/>
        <v>0</v>
      </c>
      <c r="Q23" s="242">
        <f t="shared" si="0"/>
        <v>0</v>
      </c>
      <c r="R23" s="241">
        <f t="shared" si="0"/>
        <v>0</v>
      </c>
      <c r="S23" s="241">
        <f t="shared" si="0"/>
        <v>0</v>
      </c>
      <c r="T23" s="241">
        <f t="shared" si="0"/>
        <v>0</v>
      </c>
      <c r="U23" s="241">
        <f t="shared" si="0"/>
        <v>0</v>
      </c>
      <c r="V23" s="240">
        <f t="shared" si="0"/>
        <v>0</v>
      </c>
      <c r="W23" s="241">
        <f t="shared" si="0"/>
        <v>0</v>
      </c>
      <c r="X23" s="241">
        <f t="shared" si="0"/>
        <v>0</v>
      </c>
      <c r="Y23" s="241">
        <f t="shared" si="0"/>
        <v>0</v>
      </c>
      <c r="Z23" s="242">
        <f t="shared" si="0"/>
        <v>0</v>
      </c>
      <c r="AA23" s="240">
        <f t="shared" si="0"/>
        <v>0</v>
      </c>
      <c r="AB23" s="249">
        <f t="shared" si="0"/>
        <v>0</v>
      </c>
      <c r="AC23" s="241">
        <f t="shared" si="0"/>
        <v>0</v>
      </c>
      <c r="AD23" s="241">
        <f t="shared" si="0"/>
        <v>0</v>
      </c>
      <c r="AE23" s="241">
        <f t="shared" si="0"/>
        <v>0</v>
      </c>
      <c r="AF23" s="259">
        <f t="shared" si="0"/>
        <v>0</v>
      </c>
      <c r="AG23" s="242">
        <f t="shared" si="0"/>
        <v>0</v>
      </c>
      <c r="AH23" s="241">
        <f t="shared" si="0"/>
        <v>0</v>
      </c>
      <c r="AI23" s="241">
        <f t="shared" si="0"/>
        <v>0</v>
      </c>
      <c r="AJ23" s="241">
        <f t="shared" si="0"/>
        <v>0</v>
      </c>
      <c r="AK23" s="241">
        <f t="shared" si="0"/>
        <v>0</v>
      </c>
      <c r="AL23" s="241">
        <f t="shared" si="0"/>
        <v>0</v>
      </c>
      <c r="AM23" s="241">
        <f t="shared" si="0"/>
        <v>0</v>
      </c>
      <c r="AN23" s="242">
        <f t="shared" si="0"/>
        <v>0</v>
      </c>
      <c r="AO23" s="276">
        <f t="shared" si="0"/>
        <v>0</v>
      </c>
      <c r="AP23" s="277">
        <f t="shared" si="0"/>
        <v>0</v>
      </c>
      <c r="AQ23" s="278">
        <f t="shared" si="0"/>
        <v>0</v>
      </c>
      <c r="AR23" s="249">
        <f>COUNTIF(AR9:AR22,"Ada")</f>
        <v>0</v>
      </c>
      <c r="AS23" s="241">
        <f t="shared" ref="AS23:AU23" si="1">COUNTIF(AS9:AS22,"Ada")</f>
        <v>0</v>
      </c>
      <c r="AT23" s="259">
        <f t="shared" si="1"/>
        <v>0</v>
      </c>
      <c r="AU23" s="242">
        <f t="shared" si="1"/>
        <v>0</v>
      </c>
    </row>
    <row r="25" s="153" customFormat="1" spans="1:46">
      <c r="A25" s="244"/>
      <c r="B25" s="141" t="s">
        <v>46</v>
      </c>
      <c r="C25" s="14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AO25" s="279"/>
      <c r="AP25" s="279"/>
      <c r="AQ25" s="279"/>
      <c r="AS25" s="80" t="s">
        <v>47</v>
      </c>
      <c r="AT25" s="80"/>
    </row>
    <row r="26" s="153" customFormat="1" spans="1:46">
      <c r="A26" s="66"/>
      <c r="B26" s="55">
        <v>1</v>
      </c>
      <c r="C26" s="56" t="s">
        <v>48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AO26" s="279"/>
      <c r="AP26" s="279"/>
      <c r="AQ26" s="279"/>
      <c r="AS26" s="81" t="s">
        <v>49</v>
      </c>
      <c r="AT26" s="81"/>
    </row>
    <row r="27" s="153" customFormat="1" spans="1:46">
      <c r="A27" s="66"/>
      <c r="B27" s="55">
        <v>2</v>
      </c>
      <c r="C27" s="56" t="s">
        <v>117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V27" s="2"/>
      <c r="AO27" s="279"/>
      <c r="AP27" s="279"/>
      <c r="AQ27" s="279"/>
      <c r="AS27" s="81" t="s">
        <v>51</v>
      </c>
      <c r="AT27" s="81"/>
    </row>
    <row r="28" s="153" customFormat="1" spans="1:46">
      <c r="A28" s="66"/>
      <c r="B28" s="55">
        <v>3</v>
      </c>
      <c r="C28" s="56" t="s">
        <v>52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V28" s="2"/>
      <c r="AO28" s="279"/>
      <c r="AP28" s="279"/>
      <c r="AQ28" s="279"/>
      <c r="AS28" s="81" t="s">
        <v>53</v>
      </c>
      <c r="AT28" s="81"/>
    </row>
    <row r="29" s="153" customFormat="1" spans="1:46">
      <c r="A29" s="66"/>
      <c r="B29" s="55">
        <v>4</v>
      </c>
      <c r="C29" s="56" t="s">
        <v>54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V29" s="2"/>
      <c r="AO29" s="279"/>
      <c r="AP29" s="279"/>
      <c r="AQ29" s="279"/>
      <c r="AS29" s="81"/>
      <c r="AT29" s="81"/>
    </row>
    <row r="30" s="153" customFormat="1" spans="1:46">
      <c r="A30" s="66"/>
      <c r="B30" s="143">
        <v>5</v>
      </c>
      <c r="C30" s="56" t="s">
        <v>55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V30" s="2"/>
      <c r="AO30" s="279"/>
      <c r="AP30" s="279"/>
      <c r="AQ30" s="279"/>
      <c r="AS30" s="81"/>
      <c r="AT30" s="81"/>
    </row>
    <row r="31" s="153" customFormat="1" spans="1:46">
      <c r="A31" s="66"/>
      <c r="B31" s="62">
        <v>6</v>
      </c>
      <c r="C31" s="56" t="s">
        <v>118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V31" s="2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O31" s="279"/>
      <c r="AP31" s="279"/>
      <c r="AQ31" s="279"/>
      <c r="AS31" s="81"/>
      <c r="AT31" s="81"/>
    </row>
    <row r="32" spans="2:46">
      <c r="B32" s="62">
        <v>7</v>
      </c>
      <c r="C32" s="56" t="s">
        <v>119</v>
      </c>
      <c r="U32" s="153"/>
      <c r="V32" s="2"/>
      <c r="AS32" s="81"/>
      <c r="AT32" s="81"/>
    </row>
    <row r="33" spans="2:46">
      <c r="B33" s="62">
        <v>8</v>
      </c>
      <c r="C33" s="56" t="s">
        <v>120</v>
      </c>
      <c r="U33" s="153"/>
      <c r="V33" s="2"/>
      <c r="AS33" s="81" t="s">
        <v>86</v>
      </c>
      <c r="AT33" s="81"/>
    </row>
    <row r="34" spans="2:46">
      <c r="B34" s="62">
        <v>9</v>
      </c>
      <c r="C34" s="56" t="s">
        <v>121</v>
      </c>
      <c r="AS34" s="81" t="s">
        <v>59</v>
      </c>
      <c r="AT34" s="81"/>
    </row>
    <row r="35" spans="2:3">
      <c r="B35" s="62">
        <v>10</v>
      </c>
      <c r="C35" s="56" t="s">
        <v>122</v>
      </c>
    </row>
    <row r="36" spans="2:3">
      <c r="B36" s="62">
        <v>11</v>
      </c>
      <c r="C36" s="56" t="s">
        <v>123</v>
      </c>
    </row>
    <row r="37" spans="2:3">
      <c r="B37" s="62">
        <v>12</v>
      </c>
      <c r="C37" s="56" t="s">
        <v>124</v>
      </c>
    </row>
    <row r="38" spans="2:3">
      <c r="B38" s="62">
        <v>13</v>
      </c>
      <c r="C38" s="56" t="s">
        <v>125</v>
      </c>
    </row>
    <row r="39" spans="2:3">
      <c r="B39" s="62">
        <v>14</v>
      </c>
      <c r="C39" s="56" t="s">
        <v>126</v>
      </c>
    </row>
    <row r="40" spans="2:3">
      <c r="B40" s="62">
        <v>15</v>
      </c>
      <c r="C40" s="56" t="s">
        <v>127</v>
      </c>
    </row>
  </sheetData>
  <mergeCells count="14">
    <mergeCell ref="D6:G6"/>
    <mergeCell ref="I6:L6"/>
    <mergeCell ref="M6:Q6"/>
    <mergeCell ref="R6:U6"/>
    <mergeCell ref="V6:Z6"/>
    <mergeCell ref="AA6:AG6"/>
    <mergeCell ref="AH6:AN6"/>
    <mergeCell ref="AO6:AQ6"/>
    <mergeCell ref="AR6:AU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6" fitToHeight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90" zoomScaleNormal="70" topLeftCell="A8" workbookViewId="0">
      <selection activeCell="C25" sqref="C25:C42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6.57407407407407" style="64" customWidth="1"/>
    <col min="4" max="4" width="19.8518518518519" style="64" customWidth="1"/>
    <col min="5" max="5" width="20.712962962963" style="64" customWidth="1"/>
    <col min="6" max="6" width="18.5740740740741" style="64" customWidth="1"/>
    <col min="7" max="7" width="10.5740740740741" style="64" customWidth="1"/>
    <col min="8" max="8" width="10.4259259259259" style="64" customWidth="1"/>
    <col min="9" max="9" width="11.4259259259259" style="64" customWidth="1"/>
    <col min="10" max="10" width="8.71296296296296" style="64" customWidth="1"/>
    <col min="11" max="11" width="9.71296296296296" style="64" customWidth="1"/>
    <col min="12" max="12" width="9" style="64" customWidth="1"/>
    <col min="13" max="16" width="7.57407407407407" style="64" customWidth="1"/>
    <col min="17" max="17" width="8.28703703703704" style="64" customWidth="1"/>
    <col min="18" max="21" width="7.57407407407407" style="64" customWidth="1"/>
    <col min="22" max="22" width="8.28703703703704" style="64" customWidth="1"/>
    <col min="23" max="26" width="7.57407407407407" style="64" customWidth="1"/>
    <col min="27" max="27" width="8.28703703703704" style="64" customWidth="1"/>
    <col min="28" max="31" width="7.57407407407407" style="64" customWidth="1"/>
    <col min="32" max="32" width="8.28703703703704" style="64" customWidth="1"/>
    <col min="33" max="36" width="7.57407407407407" style="64" customWidth="1"/>
    <col min="37" max="37" width="8.28703703703704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="108" customFormat="1" ht="20.4" spans="2:41">
      <c r="B2" s="111" t="s">
        <v>128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="108" customFormat="1" ht="20.4" spans="2:41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="108" customFormat="1" ht="20.4" spans="2:41">
      <c r="B4" s="114" t="s">
        <v>129</v>
      </c>
      <c r="C4" s="115"/>
      <c r="D4" s="114"/>
      <c r="E4" s="114"/>
      <c r="F4" s="114"/>
      <c r="G4" s="114"/>
      <c r="H4" s="114"/>
      <c r="I4" s="114"/>
      <c r="J4" s="114"/>
      <c r="K4" s="114"/>
      <c r="L4" s="11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ht="18.75" customHeight="1" spans="2:3">
      <c r="B5" s="116"/>
      <c r="C5" s="68"/>
    </row>
    <row r="6" ht="13.5" customHeight="1" spans="2:42">
      <c r="B6" s="117" t="s">
        <v>3</v>
      </c>
      <c r="C6" s="118" t="s">
        <v>4</v>
      </c>
      <c r="D6" s="118"/>
      <c r="E6" s="118" t="s">
        <v>130</v>
      </c>
      <c r="F6" s="118" t="s">
        <v>131</v>
      </c>
      <c r="G6" s="119" t="s">
        <v>132</v>
      </c>
      <c r="H6" s="120"/>
      <c r="I6" s="120"/>
      <c r="J6" s="120"/>
      <c r="K6" s="120"/>
      <c r="L6" s="145"/>
      <c r="M6" s="117" t="s">
        <v>133</v>
      </c>
      <c r="N6" s="117"/>
      <c r="O6" s="117"/>
      <c r="P6" s="117"/>
      <c r="Q6" s="117"/>
      <c r="R6" s="117" t="s">
        <v>134</v>
      </c>
      <c r="S6" s="117"/>
      <c r="T6" s="117"/>
      <c r="U6" s="117"/>
      <c r="V6" s="117"/>
      <c r="W6" s="117" t="s">
        <v>135</v>
      </c>
      <c r="X6" s="117"/>
      <c r="Y6" s="117"/>
      <c r="Z6" s="117"/>
      <c r="AA6" s="117"/>
      <c r="AB6" s="117" t="s">
        <v>136</v>
      </c>
      <c r="AC6" s="117"/>
      <c r="AD6" s="117"/>
      <c r="AE6" s="117"/>
      <c r="AF6" s="117"/>
      <c r="AG6" s="147" t="s">
        <v>137</v>
      </c>
      <c r="AH6" s="147"/>
      <c r="AI6" s="147"/>
      <c r="AJ6" s="147"/>
      <c r="AK6" s="147"/>
      <c r="AL6" s="147" t="s">
        <v>138</v>
      </c>
      <c r="AM6" s="147"/>
      <c r="AN6" s="147"/>
      <c r="AO6" s="147"/>
      <c r="AP6" s="109"/>
    </row>
    <row r="7" ht="15" customHeight="1" spans="2:42">
      <c r="B7" s="117"/>
      <c r="C7" s="118"/>
      <c r="D7" s="118"/>
      <c r="E7" s="118"/>
      <c r="F7" s="118"/>
      <c r="G7" s="121"/>
      <c r="H7" s="122"/>
      <c r="I7" s="122"/>
      <c r="J7" s="122"/>
      <c r="K7" s="122"/>
      <c r="L7" s="146"/>
      <c r="M7" s="117" t="s">
        <v>139</v>
      </c>
      <c r="N7" s="117" t="s">
        <v>140</v>
      </c>
      <c r="O7" s="117" t="s">
        <v>141</v>
      </c>
      <c r="P7" s="117" t="s">
        <v>45</v>
      </c>
      <c r="Q7" s="117"/>
      <c r="R7" s="117" t="s">
        <v>139</v>
      </c>
      <c r="S7" s="117" t="s">
        <v>140</v>
      </c>
      <c r="T7" s="117" t="s">
        <v>141</v>
      </c>
      <c r="U7" s="117" t="s">
        <v>45</v>
      </c>
      <c r="V7" s="117"/>
      <c r="W7" s="117" t="s">
        <v>139</v>
      </c>
      <c r="X7" s="117" t="s">
        <v>140</v>
      </c>
      <c r="Y7" s="117" t="s">
        <v>141</v>
      </c>
      <c r="Z7" s="117" t="s">
        <v>45</v>
      </c>
      <c r="AA7" s="117"/>
      <c r="AB7" s="117" t="s">
        <v>139</v>
      </c>
      <c r="AC7" s="117" t="s">
        <v>140</v>
      </c>
      <c r="AD7" s="117" t="s">
        <v>141</v>
      </c>
      <c r="AE7" s="117" t="s">
        <v>45</v>
      </c>
      <c r="AF7" s="117"/>
      <c r="AG7" s="117" t="s">
        <v>139</v>
      </c>
      <c r="AH7" s="117" t="s">
        <v>140</v>
      </c>
      <c r="AI7" s="117" t="s">
        <v>141</v>
      </c>
      <c r="AJ7" s="117" t="s">
        <v>45</v>
      </c>
      <c r="AK7" s="117"/>
      <c r="AL7" s="117" t="s">
        <v>139</v>
      </c>
      <c r="AM7" s="117" t="s">
        <v>140</v>
      </c>
      <c r="AN7" s="117" t="s">
        <v>141</v>
      </c>
      <c r="AO7" s="117" t="s">
        <v>142</v>
      </c>
      <c r="AP7" s="109"/>
    </row>
    <row r="8" ht="15.75" customHeight="1" spans="2:42">
      <c r="B8" s="117"/>
      <c r="C8" s="118"/>
      <c r="D8" s="118"/>
      <c r="E8" s="118"/>
      <c r="F8" s="118"/>
      <c r="G8" s="118" t="s">
        <v>143</v>
      </c>
      <c r="H8" s="118" t="s">
        <v>144</v>
      </c>
      <c r="I8" s="118" t="s">
        <v>145</v>
      </c>
      <c r="J8" s="118" t="s">
        <v>146</v>
      </c>
      <c r="K8" s="118" t="s">
        <v>147</v>
      </c>
      <c r="L8" s="118" t="s">
        <v>148</v>
      </c>
      <c r="M8" s="147" t="s">
        <v>149</v>
      </c>
      <c r="N8" s="147" t="s">
        <v>149</v>
      </c>
      <c r="O8" s="147" t="s">
        <v>149</v>
      </c>
      <c r="P8" s="147" t="s">
        <v>149</v>
      </c>
      <c r="Q8" s="147" t="s">
        <v>150</v>
      </c>
      <c r="R8" s="147" t="s">
        <v>149</v>
      </c>
      <c r="S8" s="147" t="s">
        <v>149</v>
      </c>
      <c r="T8" s="147" t="s">
        <v>149</v>
      </c>
      <c r="U8" s="147" t="s">
        <v>149</v>
      </c>
      <c r="V8" s="147" t="s">
        <v>150</v>
      </c>
      <c r="W8" s="147" t="s">
        <v>149</v>
      </c>
      <c r="X8" s="147" t="s">
        <v>149</v>
      </c>
      <c r="Y8" s="147" t="s">
        <v>149</v>
      </c>
      <c r="Z8" s="147" t="s">
        <v>149</v>
      </c>
      <c r="AA8" s="147" t="s">
        <v>150</v>
      </c>
      <c r="AB8" s="147" t="s">
        <v>149</v>
      </c>
      <c r="AC8" s="147" t="s">
        <v>149</v>
      </c>
      <c r="AD8" s="147" t="s">
        <v>149</v>
      </c>
      <c r="AE8" s="147" t="s">
        <v>149</v>
      </c>
      <c r="AF8" s="147" t="s">
        <v>150</v>
      </c>
      <c r="AG8" s="147" t="s">
        <v>149</v>
      </c>
      <c r="AH8" s="147" t="s">
        <v>149</v>
      </c>
      <c r="AI8" s="147" t="s">
        <v>149</v>
      </c>
      <c r="AJ8" s="147" t="s">
        <v>149</v>
      </c>
      <c r="AK8" s="147" t="s">
        <v>150</v>
      </c>
      <c r="AL8" s="147" t="s">
        <v>151</v>
      </c>
      <c r="AM8" s="147" t="s">
        <v>151</v>
      </c>
      <c r="AN8" s="147" t="s">
        <v>151</v>
      </c>
      <c r="AO8" s="147" t="s">
        <v>151</v>
      </c>
      <c r="AP8" s="109"/>
    </row>
    <row r="9" s="109" customFormat="1" ht="15" customHeight="1" spans="2:41">
      <c r="B9" s="123">
        <v>1</v>
      </c>
      <c r="C9" s="123">
        <v>2</v>
      </c>
      <c r="D9" s="123"/>
      <c r="E9" s="123">
        <f>C9+1</f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3">
        <v>9</v>
      </c>
      <c r="L9" s="123">
        <v>10</v>
      </c>
      <c r="M9" s="123">
        <v>11</v>
      </c>
      <c r="N9" s="123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123">
        <v>23</v>
      </c>
      <c r="Z9" s="123">
        <v>24</v>
      </c>
      <c r="AA9" s="123">
        <v>25</v>
      </c>
      <c r="AB9" s="123">
        <v>26</v>
      </c>
      <c r="AC9" s="123">
        <v>27</v>
      </c>
      <c r="AD9" s="123">
        <v>28</v>
      </c>
      <c r="AE9" s="123">
        <v>29</v>
      </c>
      <c r="AF9" s="123">
        <v>30</v>
      </c>
      <c r="AG9" s="123">
        <v>31</v>
      </c>
      <c r="AH9" s="123">
        <v>32</v>
      </c>
      <c r="AI9" s="123">
        <v>33</v>
      </c>
      <c r="AJ9" s="123">
        <v>34</v>
      </c>
      <c r="AK9" s="123">
        <v>35</v>
      </c>
      <c r="AL9" s="123">
        <v>36</v>
      </c>
      <c r="AM9" s="123">
        <v>37</v>
      </c>
      <c r="AN9" s="123">
        <v>38</v>
      </c>
      <c r="AO9" s="123">
        <v>39</v>
      </c>
    </row>
    <row r="10" spans="2:45">
      <c r="B10" s="124">
        <v>1</v>
      </c>
      <c r="C10" s="125" t="s">
        <v>42</v>
      </c>
      <c r="D10" s="126"/>
      <c r="E10" s="127"/>
      <c r="F10" s="127"/>
      <c r="G10" s="127"/>
      <c r="H10" s="127"/>
      <c r="I10" s="127"/>
      <c r="J10" s="127"/>
      <c r="K10" s="127"/>
      <c r="L10" s="127"/>
      <c r="M10" s="148"/>
      <c r="N10" s="148"/>
      <c r="O10" s="148"/>
      <c r="P10" s="148">
        <f>SUM(M10:O10)</f>
        <v>0</v>
      </c>
      <c r="Q10" s="148">
        <f>IF(COUNT(E10)=0,0,P10/E10*100)</f>
        <v>0</v>
      </c>
      <c r="R10" s="148"/>
      <c r="S10" s="148"/>
      <c r="T10" s="148"/>
      <c r="U10" s="148">
        <f>SUM(R10:T10)</f>
        <v>0</v>
      </c>
      <c r="V10" s="148">
        <f>IF(COUNT(E10)=0,0,U10/E10*100)</f>
        <v>0</v>
      </c>
      <c r="W10" s="148"/>
      <c r="X10" s="148"/>
      <c r="Y10" s="148"/>
      <c r="Z10" s="148">
        <f>SUM(W10:Y10)</f>
        <v>0</v>
      </c>
      <c r="AA10" s="148">
        <f>IF(COUNT(E10)=0,0,Z10/E10*100)</f>
        <v>0</v>
      </c>
      <c r="AB10" s="148"/>
      <c r="AC10" s="148"/>
      <c r="AD10" s="148"/>
      <c r="AE10" s="148">
        <f>SUM(AB10:AD10)</f>
        <v>0</v>
      </c>
      <c r="AF10" s="148">
        <f>IF(COUNT(E10)=0,0,AE10/E10*100)</f>
        <v>0</v>
      </c>
      <c r="AG10" s="148">
        <f>M10+R10+W10+AB10</f>
        <v>0</v>
      </c>
      <c r="AH10" s="148">
        <f>N10+S10+X10+AC10</f>
        <v>0</v>
      </c>
      <c r="AI10" s="148">
        <f>O10+T10+Y10+AD10</f>
        <v>0</v>
      </c>
      <c r="AJ10" s="148">
        <f>SUM(AG10:AI10)</f>
        <v>0</v>
      </c>
      <c r="AK10" s="148">
        <f>IF(COUNT(E10)=0,0,AJ10/E10*100)</f>
        <v>0</v>
      </c>
      <c r="AL10" s="148"/>
      <c r="AM10" s="148"/>
      <c r="AN10" s="148"/>
      <c r="AO10" s="148">
        <f>IF(COUNT(AL10:AN10)=0,0,AVERAGEIFS(AL10:AN10,AL10:AN10,"&gt;0",AL10:AN10,"&lt;&gt;"))</f>
        <v>0</v>
      </c>
      <c r="AS10" s="157"/>
    </row>
    <row r="11" spans="2:45">
      <c r="B11" s="128">
        <v>2</v>
      </c>
      <c r="C11" s="129" t="s">
        <v>42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49"/>
      <c r="N11" s="149"/>
      <c r="O11" s="149"/>
      <c r="P11" s="149">
        <f t="shared" ref="P11:P21" si="0">SUM(M11:O11)</f>
        <v>0</v>
      </c>
      <c r="Q11" s="149">
        <f t="shared" ref="Q11:Q21" si="1">IF(COUNT(E11)=0,0,P11/E11*100)</f>
        <v>0</v>
      </c>
      <c r="R11" s="149"/>
      <c r="S11" s="149"/>
      <c r="T11" s="149"/>
      <c r="U11" s="149">
        <f t="shared" ref="U11:U21" si="2">SUM(R11:T11)</f>
        <v>0</v>
      </c>
      <c r="V11" s="149">
        <f t="shared" ref="V11:V21" si="3">IF(COUNT(E11)=0,0,U11/E11*100)</f>
        <v>0</v>
      </c>
      <c r="W11" s="149"/>
      <c r="X11" s="149"/>
      <c r="Y11" s="149"/>
      <c r="Z11" s="149">
        <f t="shared" ref="Z11:Z21" si="4">SUM(W11:Y11)</f>
        <v>0</v>
      </c>
      <c r="AA11" s="149">
        <f t="shared" ref="AA11:AA21" si="5">IF(COUNT(E11)=0,0,Z11/E11*100)</f>
        <v>0</v>
      </c>
      <c r="AB11" s="149"/>
      <c r="AC11" s="149"/>
      <c r="AD11" s="149"/>
      <c r="AE11" s="149">
        <f t="shared" ref="AE11:AE21" si="6">SUM(AB11:AD11)</f>
        <v>0</v>
      </c>
      <c r="AF11" s="149">
        <f t="shared" ref="AF11:AF21" si="7">IF(COUNT(E11)=0,0,AE11/E11*100)</f>
        <v>0</v>
      </c>
      <c r="AG11" s="149">
        <f t="shared" ref="AG11:AI21" si="8">M11+R11+W11+AB11</f>
        <v>0</v>
      </c>
      <c r="AH11" s="149">
        <f t="shared" si="8"/>
        <v>0</v>
      </c>
      <c r="AI11" s="149">
        <f t="shared" si="8"/>
        <v>0</v>
      </c>
      <c r="AJ11" s="149">
        <f t="shared" ref="AJ11:AJ21" si="9">SUM(AG11:AI11)</f>
        <v>0</v>
      </c>
      <c r="AK11" s="149">
        <f t="shared" ref="AK11:AK21" si="10">IF(COUNT(E11)=0,0,AJ11/E11*100)</f>
        <v>0</v>
      </c>
      <c r="AL11" s="149"/>
      <c r="AM11" s="149"/>
      <c r="AN11" s="149"/>
      <c r="AO11" s="149">
        <f t="shared" ref="AO11:AO21" si="11">IF(COUNT(AL11:AN11)=0,0,AVERAGEIFS(AL11:AN11,AL11:AN11,"&gt;0",AL11:AN11,"&lt;&gt;"))</f>
        <v>0</v>
      </c>
      <c r="AS11" s="157"/>
    </row>
    <row r="12" spans="2:45">
      <c r="B12" s="128">
        <v>3</v>
      </c>
      <c r="C12" s="129" t="s">
        <v>42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49"/>
      <c r="N12" s="149"/>
      <c r="O12" s="149"/>
      <c r="P12" s="149">
        <f t="shared" si="0"/>
        <v>0</v>
      </c>
      <c r="Q12" s="149">
        <f t="shared" si="1"/>
        <v>0</v>
      </c>
      <c r="R12" s="149"/>
      <c r="S12" s="149"/>
      <c r="T12" s="149"/>
      <c r="U12" s="149">
        <f t="shared" si="2"/>
        <v>0</v>
      </c>
      <c r="V12" s="149">
        <f t="shared" si="3"/>
        <v>0</v>
      </c>
      <c r="W12" s="149"/>
      <c r="X12" s="149"/>
      <c r="Y12" s="149"/>
      <c r="Z12" s="149">
        <f t="shared" si="4"/>
        <v>0</v>
      </c>
      <c r="AA12" s="149">
        <f t="shared" si="5"/>
        <v>0</v>
      </c>
      <c r="AB12" s="149"/>
      <c r="AC12" s="149"/>
      <c r="AD12" s="149"/>
      <c r="AE12" s="149">
        <f t="shared" si="6"/>
        <v>0</v>
      </c>
      <c r="AF12" s="149">
        <f t="shared" si="7"/>
        <v>0</v>
      </c>
      <c r="AG12" s="149">
        <f t="shared" si="8"/>
        <v>0</v>
      </c>
      <c r="AH12" s="149">
        <f t="shared" si="8"/>
        <v>0</v>
      </c>
      <c r="AI12" s="149">
        <f t="shared" si="8"/>
        <v>0</v>
      </c>
      <c r="AJ12" s="149">
        <f t="shared" si="9"/>
        <v>0</v>
      </c>
      <c r="AK12" s="149">
        <f t="shared" si="10"/>
        <v>0</v>
      </c>
      <c r="AL12" s="149"/>
      <c r="AM12" s="149"/>
      <c r="AN12" s="149"/>
      <c r="AO12" s="149">
        <f t="shared" si="11"/>
        <v>0</v>
      </c>
      <c r="AS12" s="157"/>
    </row>
    <row r="13" spans="2:45">
      <c r="B13" s="128">
        <v>4</v>
      </c>
      <c r="C13" s="129" t="s">
        <v>42</v>
      </c>
      <c r="D13" s="130"/>
      <c r="E13" s="131"/>
      <c r="F13" s="131"/>
      <c r="G13" s="131"/>
      <c r="H13" s="131"/>
      <c r="I13" s="131"/>
      <c r="J13" s="131"/>
      <c r="K13" s="131"/>
      <c r="L13" s="131"/>
      <c r="M13" s="149"/>
      <c r="N13" s="149"/>
      <c r="O13" s="149"/>
      <c r="P13" s="149">
        <f t="shared" si="0"/>
        <v>0</v>
      </c>
      <c r="Q13" s="149">
        <f t="shared" si="1"/>
        <v>0</v>
      </c>
      <c r="R13" s="149"/>
      <c r="S13" s="149"/>
      <c r="T13" s="149"/>
      <c r="U13" s="149">
        <f t="shared" si="2"/>
        <v>0</v>
      </c>
      <c r="V13" s="149">
        <f t="shared" si="3"/>
        <v>0</v>
      </c>
      <c r="W13" s="149"/>
      <c r="X13" s="149"/>
      <c r="Y13" s="149"/>
      <c r="Z13" s="149">
        <f t="shared" si="4"/>
        <v>0</v>
      </c>
      <c r="AA13" s="149">
        <f t="shared" si="5"/>
        <v>0</v>
      </c>
      <c r="AB13" s="149"/>
      <c r="AC13" s="149"/>
      <c r="AD13" s="149"/>
      <c r="AE13" s="149">
        <f t="shared" si="6"/>
        <v>0</v>
      </c>
      <c r="AF13" s="149">
        <f t="shared" si="7"/>
        <v>0</v>
      </c>
      <c r="AG13" s="149">
        <f t="shared" si="8"/>
        <v>0</v>
      </c>
      <c r="AH13" s="149">
        <f t="shared" si="8"/>
        <v>0</v>
      </c>
      <c r="AI13" s="149">
        <f t="shared" si="8"/>
        <v>0</v>
      </c>
      <c r="AJ13" s="149">
        <f t="shared" si="9"/>
        <v>0</v>
      </c>
      <c r="AK13" s="149">
        <f t="shared" si="10"/>
        <v>0</v>
      </c>
      <c r="AL13" s="149"/>
      <c r="AM13" s="149"/>
      <c r="AN13" s="149"/>
      <c r="AO13" s="149">
        <f t="shared" si="11"/>
        <v>0</v>
      </c>
      <c r="AS13" s="157"/>
    </row>
    <row r="14" spans="2:45">
      <c r="B14" s="128">
        <v>5</v>
      </c>
      <c r="C14" s="129" t="s">
        <v>42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49"/>
      <c r="N14" s="149"/>
      <c r="O14" s="149"/>
      <c r="P14" s="149">
        <f t="shared" si="0"/>
        <v>0</v>
      </c>
      <c r="Q14" s="149">
        <f t="shared" si="1"/>
        <v>0</v>
      </c>
      <c r="R14" s="149"/>
      <c r="S14" s="149"/>
      <c r="T14" s="149"/>
      <c r="U14" s="149">
        <f t="shared" si="2"/>
        <v>0</v>
      </c>
      <c r="V14" s="149">
        <f t="shared" si="3"/>
        <v>0</v>
      </c>
      <c r="W14" s="149"/>
      <c r="X14" s="149"/>
      <c r="Y14" s="149"/>
      <c r="Z14" s="149">
        <f t="shared" si="4"/>
        <v>0</v>
      </c>
      <c r="AA14" s="149">
        <f t="shared" si="5"/>
        <v>0</v>
      </c>
      <c r="AB14" s="149"/>
      <c r="AC14" s="149"/>
      <c r="AD14" s="149"/>
      <c r="AE14" s="149">
        <f t="shared" si="6"/>
        <v>0</v>
      </c>
      <c r="AF14" s="149">
        <f t="shared" si="7"/>
        <v>0</v>
      </c>
      <c r="AG14" s="149">
        <f t="shared" si="8"/>
        <v>0</v>
      </c>
      <c r="AH14" s="149">
        <f t="shared" si="8"/>
        <v>0</v>
      </c>
      <c r="AI14" s="149">
        <f t="shared" si="8"/>
        <v>0</v>
      </c>
      <c r="AJ14" s="149">
        <f t="shared" si="9"/>
        <v>0</v>
      </c>
      <c r="AK14" s="149">
        <f t="shared" si="10"/>
        <v>0</v>
      </c>
      <c r="AL14" s="149"/>
      <c r="AM14" s="149"/>
      <c r="AN14" s="149"/>
      <c r="AO14" s="149">
        <f t="shared" si="11"/>
        <v>0</v>
      </c>
      <c r="AS14" s="157"/>
    </row>
    <row r="15" spans="2:45">
      <c r="B15" s="128">
        <v>6</v>
      </c>
      <c r="C15" s="129" t="s">
        <v>42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49"/>
      <c r="N15" s="149"/>
      <c r="O15" s="149"/>
      <c r="P15" s="149">
        <f t="shared" si="0"/>
        <v>0</v>
      </c>
      <c r="Q15" s="149">
        <f t="shared" si="1"/>
        <v>0</v>
      </c>
      <c r="R15" s="149"/>
      <c r="S15" s="149"/>
      <c r="T15" s="149"/>
      <c r="U15" s="149">
        <f t="shared" si="2"/>
        <v>0</v>
      </c>
      <c r="V15" s="149">
        <f t="shared" si="3"/>
        <v>0</v>
      </c>
      <c r="W15" s="149"/>
      <c r="X15" s="149"/>
      <c r="Y15" s="149"/>
      <c r="Z15" s="149">
        <f t="shared" si="4"/>
        <v>0</v>
      </c>
      <c r="AA15" s="149">
        <f t="shared" si="5"/>
        <v>0</v>
      </c>
      <c r="AB15" s="149"/>
      <c r="AC15" s="149"/>
      <c r="AD15" s="149"/>
      <c r="AE15" s="149">
        <f t="shared" si="6"/>
        <v>0</v>
      </c>
      <c r="AF15" s="149">
        <f t="shared" si="7"/>
        <v>0</v>
      </c>
      <c r="AG15" s="149">
        <f t="shared" si="8"/>
        <v>0</v>
      </c>
      <c r="AH15" s="149">
        <f t="shared" si="8"/>
        <v>0</v>
      </c>
      <c r="AI15" s="149">
        <f t="shared" si="8"/>
        <v>0</v>
      </c>
      <c r="AJ15" s="149">
        <f t="shared" si="9"/>
        <v>0</v>
      </c>
      <c r="AK15" s="149">
        <f t="shared" si="10"/>
        <v>0</v>
      </c>
      <c r="AL15" s="149"/>
      <c r="AM15" s="149"/>
      <c r="AN15" s="149"/>
      <c r="AO15" s="149">
        <f t="shared" si="11"/>
        <v>0</v>
      </c>
      <c r="AS15" s="157"/>
    </row>
    <row r="16" spans="2:45">
      <c r="B16" s="128">
        <v>7</v>
      </c>
      <c r="C16" s="129" t="s">
        <v>42</v>
      </c>
      <c r="D16" s="130"/>
      <c r="E16" s="131"/>
      <c r="F16" s="131"/>
      <c r="G16" s="131"/>
      <c r="H16" s="131"/>
      <c r="I16" s="131"/>
      <c r="J16" s="131"/>
      <c r="K16" s="131"/>
      <c r="L16" s="131"/>
      <c r="M16" s="149"/>
      <c r="N16" s="149"/>
      <c r="O16" s="149"/>
      <c r="P16" s="149">
        <f t="shared" si="0"/>
        <v>0</v>
      </c>
      <c r="Q16" s="149">
        <f t="shared" si="1"/>
        <v>0</v>
      </c>
      <c r="R16" s="149"/>
      <c r="S16" s="149"/>
      <c r="T16" s="149"/>
      <c r="U16" s="149">
        <f t="shared" si="2"/>
        <v>0</v>
      </c>
      <c r="V16" s="149">
        <f t="shared" si="3"/>
        <v>0</v>
      </c>
      <c r="W16" s="149"/>
      <c r="X16" s="149"/>
      <c r="Y16" s="149"/>
      <c r="Z16" s="149">
        <f t="shared" si="4"/>
        <v>0</v>
      </c>
      <c r="AA16" s="149">
        <f t="shared" si="5"/>
        <v>0</v>
      </c>
      <c r="AB16" s="149"/>
      <c r="AC16" s="149"/>
      <c r="AD16" s="149"/>
      <c r="AE16" s="149">
        <f t="shared" si="6"/>
        <v>0</v>
      </c>
      <c r="AF16" s="149">
        <f t="shared" si="7"/>
        <v>0</v>
      </c>
      <c r="AG16" s="149">
        <f t="shared" si="8"/>
        <v>0</v>
      </c>
      <c r="AH16" s="149">
        <f t="shared" si="8"/>
        <v>0</v>
      </c>
      <c r="AI16" s="149">
        <f t="shared" si="8"/>
        <v>0</v>
      </c>
      <c r="AJ16" s="149">
        <f t="shared" si="9"/>
        <v>0</v>
      </c>
      <c r="AK16" s="149">
        <f t="shared" si="10"/>
        <v>0</v>
      </c>
      <c r="AL16" s="149"/>
      <c r="AM16" s="149"/>
      <c r="AN16" s="149"/>
      <c r="AO16" s="149">
        <f t="shared" si="11"/>
        <v>0</v>
      </c>
      <c r="AS16" s="157"/>
    </row>
    <row r="17" spans="2:45">
      <c r="B17" s="128">
        <v>8</v>
      </c>
      <c r="C17" s="129" t="s">
        <v>42</v>
      </c>
      <c r="D17" s="130"/>
      <c r="E17" s="131"/>
      <c r="F17" s="131"/>
      <c r="G17" s="131"/>
      <c r="H17" s="131"/>
      <c r="I17" s="131"/>
      <c r="J17" s="131"/>
      <c r="K17" s="131"/>
      <c r="L17" s="131"/>
      <c r="M17" s="149"/>
      <c r="N17" s="149"/>
      <c r="O17" s="149"/>
      <c r="P17" s="149">
        <f t="shared" si="0"/>
        <v>0</v>
      </c>
      <c r="Q17" s="149">
        <f t="shared" si="1"/>
        <v>0</v>
      </c>
      <c r="R17" s="149"/>
      <c r="S17" s="149"/>
      <c r="T17" s="149"/>
      <c r="U17" s="149">
        <f t="shared" si="2"/>
        <v>0</v>
      </c>
      <c r="V17" s="149">
        <f t="shared" si="3"/>
        <v>0</v>
      </c>
      <c r="W17" s="149"/>
      <c r="X17" s="149"/>
      <c r="Y17" s="149"/>
      <c r="Z17" s="149">
        <f t="shared" si="4"/>
        <v>0</v>
      </c>
      <c r="AA17" s="149">
        <f t="shared" si="5"/>
        <v>0</v>
      </c>
      <c r="AB17" s="149"/>
      <c r="AC17" s="149"/>
      <c r="AD17" s="149"/>
      <c r="AE17" s="149">
        <f t="shared" si="6"/>
        <v>0</v>
      </c>
      <c r="AF17" s="149">
        <f t="shared" si="7"/>
        <v>0</v>
      </c>
      <c r="AG17" s="149">
        <f t="shared" si="8"/>
        <v>0</v>
      </c>
      <c r="AH17" s="149">
        <f t="shared" si="8"/>
        <v>0</v>
      </c>
      <c r="AI17" s="149">
        <f t="shared" si="8"/>
        <v>0</v>
      </c>
      <c r="AJ17" s="149">
        <f t="shared" si="9"/>
        <v>0</v>
      </c>
      <c r="AK17" s="149">
        <f t="shared" si="10"/>
        <v>0</v>
      </c>
      <c r="AL17" s="149"/>
      <c r="AM17" s="149"/>
      <c r="AN17" s="149"/>
      <c r="AO17" s="149">
        <f t="shared" si="11"/>
        <v>0</v>
      </c>
      <c r="AS17" s="157"/>
    </row>
    <row r="18" spans="2:45">
      <c r="B18" s="128">
        <v>9</v>
      </c>
      <c r="C18" s="129" t="s">
        <v>42</v>
      </c>
      <c r="D18" s="130"/>
      <c r="E18" s="131"/>
      <c r="F18" s="131"/>
      <c r="G18" s="131"/>
      <c r="H18" s="131"/>
      <c r="I18" s="131"/>
      <c r="J18" s="131"/>
      <c r="K18" s="131"/>
      <c r="L18" s="131"/>
      <c r="M18" s="149"/>
      <c r="N18" s="149"/>
      <c r="O18" s="149"/>
      <c r="P18" s="149">
        <f t="shared" si="0"/>
        <v>0</v>
      </c>
      <c r="Q18" s="149">
        <f t="shared" si="1"/>
        <v>0</v>
      </c>
      <c r="R18" s="149"/>
      <c r="S18" s="149"/>
      <c r="T18" s="149"/>
      <c r="U18" s="149">
        <f t="shared" si="2"/>
        <v>0</v>
      </c>
      <c r="V18" s="149">
        <f t="shared" si="3"/>
        <v>0</v>
      </c>
      <c r="W18" s="149"/>
      <c r="X18" s="149"/>
      <c r="Y18" s="149"/>
      <c r="Z18" s="149">
        <f t="shared" si="4"/>
        <v>0</v>
      </c>
      <c r="AA18" s="149">
        <f t="shared" si="5"/>
        <v>0</v>
      </c>
      <c r="AB18" s="149"/>
      <c r="AC18" s="149"/>
      <c r="AD18" s="149"/>
      <c r="AE18" s="149">
        <f t="shared" si="6"/>
        <v>0</v>
      </c>
      <c r="AF18" s="149">
        <f t="shared" si="7"/>
        <v>0</v>
      </c>
      <c r="AG18" s="149">
        <f t="shared" si="8"/>
        <v>0</v>
      </c>
      <c r="AH18" s="149">
        <f t="shared" si="8"/>
        <v>0</v>
      </c>
      <c r="AI18" s="149">
        <f t="shared" si="8"/>
        <v>0</v>
      </c>
      <c r="AJ18" s="149">
        <f t="shared" si="9"/>
        <v>0</v>
      </c>
      <c r="AK18" s="149">
        <f t="shared" si="10"/>
        <v>0</v>
      </c>
      <c r="AL18" s="149"/>
      <c r="AM18" s="149"/>
      <c r="AN18" s="149"/>
      <c r="AO18" s="149">
        <f t="shared" si="11"/>
        <v>0</v>
      </c>
      <c r="AS18" s="157"/>
    </row>
    <row r="19" spans="2:45">
      <c r="B19" s="128">
        <v>10</v>
      </c>
      <c r="C19" s="129" t="s">
        <v>42</v>
      </c>
      <c r="D19" s="130"/>
      <c r="E19" s="131"/>
      <c r="F19" s="131"/>
      <c r="G19" s="131"/>
      <c r="H19" s="131"/>
      <c r="I19" s="131"/>
      <c r="J19" s="131"/>
      <c r="K19" s="131"/>
      <c r="L19" s="131"/>
      <c r="M19" s="149"/>
      <c r="N19" s="149"/>
      <c r="O19" s="149"/>
      <c r="P19" s="149">
        <f t="shared" si="0"/>
        <v>0</v>
      </c>
      <c r="Q19" s="149">
        <f t="shared" si="1"/>
        <v>0</v>
      </c>
      <c r="R19" s="149"/>
      <c r="S19" s="149"/>
      <c r="T19" s="149"/>
      <c r="U19" s="149">
        <f t="shared" si="2"/>
        <v>0</v>
      </c>
      <c r="V19" s="149">
        <f t="shared" si="3"/>
        <v>0</v>
      </c>
      <c r="W19" s="149"/>
      <c r="X19" s="149"/>
      <c r="Y19" s="149"/>
      <c r="Z19" s="149">
        <f t="shared" si="4"/>
        <v>0</v>
      </c>
      <c r="AA19" s="149">
        <f t="shared" si="5"/>
        <v>0</v>
      </c>
      <c r="AB19" s="149"/>
      <c r="AC19" s="149"/>
      <c r="AD19" s="149"/>
      <c r="AE19" s="149">
        <f t="shared" si="6"/>
        <v>0</v>
      </c>
      <c r="AF19" s="149">
        <f t="shared" si="7"/>
        <v>0</v>
      </c>
      <c r="AG19" s="149">
        <f t="shared" si="8"/>
        <v>0</v>
      </c>
      <c r="AH19" s="149">
        <f t="shared" si="8"/>
        <v>0</v>
      </c>
      <c r="AI19" s="149">
        <f t="shared" si="8"/>
        <v>0</v>
      </c>
      <c r="AJ19" s="149">
        <f t="shared" si="9"/>
        <v>0</v>
      </c>
      <c r="AK19" s="149">
        <f t="shared" si="10"/>
        <v>0</v>
      </c>
      <c r="AL19" s="149"/>
      <c r="AM19" s="149"/>
      <c r="AN19" s="149"/>
      <c r="AO19" s="149">
        <f t="shared" si="11"/>
        <v>0</v>
      </c>
      <c r="AS19" s="157"/>
    </row>
    <row r="20" spans="2:45">
      <c r="B20" s="128">
        <v>11</v>
      </c>
      <c r="C20" s="129" t="s">
        <v>42</v>
      </c>
      <c r="D20" s="130"/>
      <c r="E20" s="131"/>
      <c r="F20" s="131"/>
      <c r="G20" s="131"/>
      <c r="H20" s="131"/>
      <c r="I20" s="131"/>
      <c r="J20" s="131"/>
      <c r="K20" s="131"/>
      <c r="L20" s="131"/>
      <c r="M20" s="149"/>
      <c r="N20" s="149"/>
      <c r="O20" s="149"/>
      <c r="P20" s="149">
        <f t="shared" si="0"/>
        <v>0</v>
      </c>
      <c r="Q20" s="149">
        <f t="shared" si="1"/>
        <v>0</v>
      </c>
      <c r="R20" s="149"/>
      <c r="S20" s="149"/>
      <c r="T20" s="149"/>
      <c r="U20" s="149">
        <f t="shared" si="2"/>
        <v>0</v>
      </c>
      <c r="V20" s="149">
        <f t="shared" si="3"/>
        <v>0</v>
      </c>
      <c r="W20" s="149"/>
      <c r="X20" s="149"/>
      <c r="Y20" s="149"/>
      <c r="Z20" s="149">
        <f t="shared" si="4"/>
        <v>0</v>
      </c>
      <c r="AA20" s="149">
        <f t="shared" si="5"/>
        <v>0</v>
      </c>
      <c r="AB20" s="149"/>
      <c r="AC20" s="149"/>
      <c r="AD20" s="149"/>
      <c r="AE20" s="149">
        <f t="shared" si="6"/>
        <v>0</v>
      </c>
      <c r="AF20" s="149">
        <f t="shared" si="7"/>
        <v>0</v>
      </c>
      <c r="AG20" s="149">
        <f t="shared" si="8"/>
        <v>0</v>
      </c>
      <c r="AH20" s="149">
        <f t="shared" si="8"/>
        <v>0</v>
      </c>
      <c r="AI20" s="149">
        <f t="shared" si="8"/>
        <v>0</v>
      </c>
      <c r="AJ20" s="149">
        <f t="shared" si="9"/>
        <v>0</v>
      </c>
      <c r="AK20" s="149">
        <f t="shared" si="10"/>
        <v>0</v>
      </c>
      <c r="AL20" s="149"/>
      <c r="AM20" s="149"/>
      <c r="AN20" s="149"/>
      <c r="AO20" s="149">
        <f t="shared" si="11"/>
        <v>0</v>
      </c>
      <c r="AS20" s="157"/>
    </row>
    <row r="21" spans="2:45">
      <c r="B21" s="132">
        <v>12</v>
      </c>
      <c r="C21" s="133" t="s">
        <v>152</v>
      </c>
      <c r="D21" s="134" t="s">
        <v>44</v>
      </c>
      <c r="E21" s="135"/>
      <c r="F21" s="135"/>
      <c r="G21" s="135"/>
      <c r="H21" s="135"/>
      <c r="I21" s="135"/>
      <c r="J21" s="135"/>
      <c r="K21" s="135"/>
      <c r="L21" s="135"/>
      <c r="M21" s="150"/>
      <c r="N21" s="150"/>
      <c r="O21" s="150"/>
      <c r="P21" s="150">
        <f t="shared" si="0"/>
        <v>0</v>
      </c>
      <c r="Q21" s="150">
        <f t="shared" si="1"/>
        <v>0</v>
      </c>
      <c r="R21" s="150"/>
      <c r="S21" s="150"/>
      <c r="T21" s="150"/>
      <c r="U21" s="150">
        <f t="shared" si="2"/>
        <v>0</v>
      </c>
      <c r="V21" s="150">
        <f t="shared" si="3"/>
        <v>0</v>
      </c>
      <c r="W21" s="150"/>
      <c r="X21" s="150"/>
      <c r="Y21" s="150"/>
      <c r="Z21" s="150">
        <f t="shared" si="4"/>
        <v>0</v>
      </c>
      <c r="AA21" s="150">
        <f t="shared" si="5"/>
        <v>0</v>
      </c>
      <c r="AB21" s="150"/>
      <c r="AC21" s="150"/>
      <c r="AD21" s="150"/>
      <c r="AE21" s="150">
        <f t="shared" si="6"/>
        <v>0</v>
      </c>
      <c r="AF21" s="150">
        <f t="shared" si="7"/>
        <v>0</v>
      </c>
      <c r="AG21" s="150">
        <f t="shared" si="8"/>
        <v>0</v>
      </c>
      <c r="AH21" s="150">
        <f t="shared" si="8"/>
        <v>0</v>
      </c>
      <c r="AI21" s="150">
        <f t="shared" si="8"/>
        <v>0</v>
      </c>
      <c r="AJ21" s="150">
        <f t="shared" si="9"/>
        <v>0</v>
      </c>
      <c r="AK21" s="150">
        <f t="shared" si="10"/>
        <v>0</v>
      </c>
      <c r="AL21" s="150"/>
      <c r="AM21" s="150"/>
      <c r="AN21" s="150"/>
      <c r="AO21" s="150">
        <f t="shared" si="11"/>
        <v>0</v>
      </c>
      <c r="AS21" s="157"/>
    </row>
    <row r="22" spans="2:41">
      <c r="B22" s="158" t="s">
        <v>153</v>
      </c>
      <c r="C22" s="159"/>
      <c r="D22" s="160"/>
      <c r="E22" s="161">
        <f>SUM(E10:E21)</f>
        <v>0</v>
      </c>
      <c r="F22" s="161">
        <f>SUM(F10:F21)</f>
        <v>0</v>
      </c>
      <c r="G22" s="161"/>
      <c r="H22" s="161"/>
      <c r="I22" s="161"/>
      <c r="J22" s="161"/>
      <c r="K22" s="161"/>
      <c r="L22" s="161"/>
      <c r="M22" s="161">
        <f>SUM(M10:M21)</f>
        <v>0</v>
      </c>
      <c r="N22" s="161">
        <f t="shared" ref="N22:AJ22" si="12">SUM(N10:N21)</f>
        <v>0</v>
      </c>
      <c r="O22" s="161">
        <f t="shared" si="12"/>
        <v>0</v>
      </c>
      <c r="P22" s="161">
        <f t="shared" si="12"/>
        <v>0</v>
      </c>
      <c r="Q22" s="150">
        <f>IF(E22=0,0,P22/E22*100)</f>
        <v>0</v>
      </c>
      <c r="R22" s="161">
        <f t="shared" si="12"/>
        <v>0</v>
      </c>
      <c r="S22" s="161">
        <f t="shared" si="12"/>
        <v>0</v>
      </c>
      <c r="T22" s="161">
        <f t="shared" si="12"/>
        <v>0</v>
      </c>
      <c r="U22" s="161">
        <f t="shared" si="12"/>
        <v>0</v>
      </c>
      <c r="V22" s="150">
        <f>IF(E22=0,0,U22/E22*100)</f>
        <v>0</v>
      </c>
      <c r="W22" s="161">
        <f t="shared" si="12"/>
        <v>0</v>
      </c>
      <c r="X22" s="161">
        <f t="shared" si="12"/>
        <v>0</v>
      </c>
      <c r="Y22" s="161">
        <f t="shared" si="12"/>
        <v>0</v>
      </c>
      <c r="Z22" s="161">
        <f t="shared" si="12"/>
        <v>0</v>
      </c>
      <c r="AA22" s="150">
        <f>IF(E22=0,0,Z22/E22*100)</f>
        <v>0</v>
      </c>
      <c r="AB22" s="161">
        <f t="shared" si="12"/>
        <v>0</v>
      </c>
      <c r="AC22" s="161">
        <f t="shared" si="12"/>
        <v>0</v>
      </c>
      <c r="AD22" s="161">
        <f t="shared" si="12"/>
        <v>0</v>
      </c>
      <c r="AE22" s="161">
        <f t="shared" si="12"/>
        <v>0</v>
      </c>
      <c r="AF22" s="150">
        <f>IF(E22=0,0,AE22/E22*100)</f>
        <v>0</v>
      </c>
      <c r="AG22" s="161">
        <f t="shared" si="12"/>
        <v>0</v>
      </c>
      <c r="AH22" s="161">
        <f t="shared" si="12"/>
        <v>0</v>
      </c>
      <c r="AI22" s="161">
        <f t="shared" si="12"/>
        <v>0</v>
      </c>
      <c r="AJ22" s="161">
        <f t="shared" si="12"/>
        <v>0</v>
      </c>
      <c r="AK22" s="150">
        <f>IF(E22=0,0,AJ22/E22*100)</f>
        <v>0</v>
      </c>
      <c r="AL22" s="161">
        <f>IF(COUNT(AL10:AL21)=0,0,AVERAGEIFS(AL10:AL21,AL10:AL21,"&gt;0",AL10:AL21,"&lt;&gt;"))</f>
        <v>0</v>
      </c>
      <c r="AM22" s="161">
        <f t="shared" ref="AM22:AN22" si="13">IF(COUNT(AM10:AM21)=0,0,AVERAGEIFS(AM10:AM21,AM10:AM21,"&gt;0",AM10:AM21,"&lt;&gt;"))</f>
        <v>0</v>
      </c>
      <c r="AN22" s="161">
        <f t="shared" si="13"/>
        <v>0</v>
      </c>
      <c r="AO22" s="150">
        <f>IF(SUM(AO10:AO21)=0,0,AVERAGEIFS(AO10:AO21,AO10:AO21,"&gt;0",AO10:AO21,"&lt;&gt;"))</f>
        <v>0</v>
      </c>
    </row>
    <row r="23" spans="5:12">
      <c r="E23" s="140"/>
      <c r="F23" s="140"/>
      <c r="G23" s="140"/>
      <c r="H23" s="140"/>
      <c r="I23" s="140"/>
      <c r="J23" s="140"/>
      <c r="K23" s="140"/>
      <c r="L23" s="140"/>
    </row>
    <row r="24" spans="2:38">
      <c r="B24" s="141" t="s">
        <v>46</v>
      </c>
      <c r="C24" s="142"/>
      <c r="D24" s="57"/>
      <c r="E24" s="140"/>
      <c r="F24" s="140"/>
      <c r="G24" s="140"/>
      <c r="H24" s="140"/>
      <c r="I24" s="140"/>
      <c r="J24" s="140"/>
      <c r="K24" s="140"/>
      <c r="L24" s="140"/>
      <c r="AL24" s="80" t="s">
        <v>47</v>
      </c>
    </row>
    <row r="25" spans="2:38">
      <c r="B25" s="55">
        <v>1</v>
      </c>
      <c r="C25" s="56" t="s">
        <v>154</v>
      </c>
      <c r="E25" s="140"/>
      <c r="F25" s="140"/>
      <c r="G25" s="140"/>
      <c r="H25" s="140"/>
      <c r="I25" s="140"/>
      <c r="J25" s="140"/>
      <c r="K25" s="140"/>
      <c r="L25" s="140"/>
      <c r="AL25" s="81" t="s">
        <v>49</v>
      </c>
    </row>
    <row r="26" spans="2:22">
      <c r="B26" s="55">
        <v>2</v>
      </c>
      <c r="C26" s="56" t="s">
        <v>155</v>
      </c>
      <c r="E26" s="140"/>
      <c r="F26" s="140"/>
      <c r="G26" s="140"/>
      <c r="H26" s="140"/>
      <c r="I26" s="140"/>
      <c r="J26" s="140"/>
      <c r="K26" s="140"/>
      <c r="L26" s="140"/>
      <c r="S26" s="81"/>
      <c r="V26" s="81"/>
    </row>
    <row r="27" spans="2:38">
      <c r="B27" s="143">
        <v>3</v>
      </c>
      <c r="C27" s="56" t="s">
        <v>156</v>
      </c>
      <c r="E27" s="140"/>
      <c r="F27" s="140"/>
      <c r="G27" s="140"/>
      <c r="H27" s="140"/>
      <c r="I27" s="140"/>
      <c r="J27" s="140"/>
      <c r="K27" s="140"/>
      <c r="L27" s="140"/>
      <c r="S27" s="81"/>
      <c r="V27" s="81"/>
      <c r="AL27" s="81" t="s">
        <v>51</v>
      </c>
    </row>
    <row r="28" spans="2:38">
      <c r="B28" s="55">
        <v>4</v>
      </c>
      <c r="C28" s="56" t="s">
        <v>157</v>
      </c>
      <c r="S28" s="81"/>
      <c r="V28" s="81"/>
      <c r="AL28" s="81" t="s">
        <v>53</v>
      </c>
    </row>
    <row r="29" spans="2:38">
      <c r="B29" s="62">
        <v>5</v>
      </c>
      <c r="C29" s="56" t="s">
        <v>158</v>
      </c>
      <c r="S29" s="81"/>
      <c r="V29" s="81"/>
      <c r="AL29" s="81"/>
    </row>
    <row r="30" spans="2:38">
      <c r="B30" s="55">
        <v>6</v>
      </c>
      <c r="C30" s="56" t="s">
        <v>159</v>
      </c>
      <c r="S30" s="81"/>
      <c r="V30" s="81"/>
      <c r="AL30" s="81"/>
    </row>
    <row r="31" spans="2:38">
      <c r="B31" s="62"/>
      <c r="C31" s="56" t="s">
        <v>160</v>
      </c>
      <c r="S31" s="81"/>
      <c r="V31" s="81"/>
      <c r="AL31" s="81"/>
    </row>
    <row r="32" spans="2:38">
      <c r="B32" s="62"/>
      <c r="C32" s="56" t="s">
        <v>161</v>
      </c>
      <c r="S32" s="81"/>
      <c r="V32" s="81"/>
      <c r="AL32" s="81"/>
    </row>
    <row r="33" spans="2:38">
      <c r="B33" s="55"/>
      <c r="C33" s="56" t="s">
        <v>162</v>
      </c>
      <c r="S33" s="81"/>
      <c r="V33" s="81"/>
      <c r="AL33" s="81" t="s">
        <v>86</v>
      </c>
    </row>
    <row r="34" spans="2:38">
      <c r="B34" s="62"/>
      <c r="C34" s="56" t="s">
        <v>163</v>
      </c>
      <c r="S34" s="81"/>
      <c r="V34" s="81"/>
      <c r="AL34" s="81" t="s">
        <v>59</v>
      </c>
    </row>
    <row r="35" spans="2:38">
      <c r="B35" s="62"/>
      <c r="C35" s="56" t="s">
        <v>164</v>
      </c>
      <c r="S35" s="81"/>
      <c r="V35" s="81"/>
      <c r="AL35" s="81"/>
    </row>
    <row r="36" spans="2:3">
      <c r="B36" s="62"/>
      <c r="C36" s="56" t="s">
        <v>165</v>
      </c>
    </row>
    <row r="37" spans="2:3">
      <c r="B37" s="55">
        <v>7</v>
      </c>
      <c r="C37" s="56" t="s">
        <v>166</v>
      </c>
    </row>
    <row r="38" spans="2:3">
      <c r="B38" s="55">
        <v>8</v>
      </c>
      <c r="C38" s="56" t="s">
        <v>167</v>
      </c>
    </row>
    <row r="39" spans="2:3">
      <c r="B39" s="55"/>
      <c r="C39" s="56" t="s">
        <v>168</v>
      </c>
    </row>
    <row r="40" spans="2:37">
      <c r="B40" s="55">
        <v>9</v>
      </c>
      <c r="C40" s="56" t="s">
        <v>169</v>
      </c>
      <c r="D40" s="57"/>
      <c r="AK40" s="154"/>
    </row>
    <row r="41" spans="2:37">
      <c r="B41" s="55"/>
      <c r="C41" s="56" t="s">
        <v>170</v>
      </c>
      <c r="D41" s="57"/>
      <c r="AK41" s="154"/>
    </row>
    <row r="42" spans="2:37">
      <c r="B42" s="55">
        <v>10</v>
      </c>
      <c r="C42" s="56" t="s">
        <v>171</v>
      </c>
      <c r="D42" s="57"/>
      <c r="AK42" s="154"/>
    </row>
    <row r="43" spans="2:37">
      <c r="B43" s="62"/>
      <c r="C43" s="63"/>
      <c r="D43" s="57"/>
      <c r="AK43" s="154"/>
    </row>
    <row r="44" spans="2:37">
      <c r="B44" s="62"/>
      <c r="C44" s="63"/>
      <c r="D44" s="57"/>
      <c r="AK44" s="154"/>
    </row>
    <row r="45" spans="2:37">
      <c r="B45" s="62"/>
      <c r="C45" s="63"/>
      <c r="D45" s="57"/>
      <c r="AK45" s="154"/>
    </row>
    <row r="46" spans="37:37">
      <c r="AK46" s="154"/>
    </row>
    <row r="47" spans="37:37">
      <c r="AK47" s="154"/>
    </row>
    <row r="48" spans="37:37">
      <c r="AK48" s="154"/>
    </row>
    <row r="49" spans="37:37">
      <c r="AK49" s="154"/>
    </row>
    <row r="50" spans="37:37">
      <c r="AK50" s="155"/>
    </row>
    <row r="51" spans="37:37">
      <c r="AK51" s="81"/>
    </row>
    <row r="52" spans="37:37">
      <c r="AK52" s="81"/>
    </row>
    <row r="53" spans="37:37">
      <c r="AK53" s="156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0" fitToHeight="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AT53"/>
  <sheetViews>
    <sheetView tabSelected="1" view="pageBreakPreview" zoomScale="85" zoomScaleNormal="100" workbookViewId="0">
      <selection activeCell="B2" sqref="B2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7.57407407407407" style="64" customWidth="1"/>
    <col min="4" max="4" width="19.8518518518519" style="64" customWidth="1"/>
    <col min="5" max="5" width="15.4259259259259" style="64" customWidth="1"/>
    <col min="6" max="6" width="20.712962962963" style="64" customWidth="1"/>
    <col min="7" max="7" width="18" style="64" customWidth="1"/>
    <col min="8" max="8" width="10.4259259259259" style="64" customWidth="1"/>
    <col min="9" max="9" width="9.71296296296296" style="64" customWidth="1"/>
    <col min="10" max="10" width="11.4259259259259" style="64" customWidth="1"/>
    <col min="11" max="11" width="9.28703703703704" style="64" customWidth="1"/>
    <col min="12" max="12" width="10.1388888888889" style="64" customWidth="1"/>
    <col min="13" max="13" width="10" style="64" customWidth="1"/>
    <col min="14" max="17" width="7.57407407407407" style="64" customWidth="1"/>
    <col min="18" max="18" width="9.71296296296296" style="64" customWidth="1"/>
    <col min="19" max="22" width="7.57407407407407" style="64" customWidth="1"/>
    <col min="23" max="23" width="9.42592592592593" style="64" customWidth="1"/>
    <col min="24" max="27" width="7.57407407407407" style="64" customWidth="1"/>
    <col min="28" max="28" width="8.42592592592593" style="64" customWidth="1"/>
    <col min="29" max="31" width="6.42592592592593" style="64" customWidth="1"/>
    <col min="32" max="32" width="5.57407407407407" style="64" customWidth="1"/>
    <col min="33" max="33" width="8.42592592592593" style="64" customWidth="1"/>
    <col min="34" max="34" width="7.08333333333333" style="64" customWidth="1"/>
    <col min="35" max="35" width="6.94444444444444" style="64" customWidth="1"/>
    <col min="36" max="36" width="7.22222222222222" style="64" customWidth="1"/>
    <col min="37" max="37" width="6.80555555555556" style="64" customWidth="1"/>
    <col min="38" max="38" width="8.42592592592593" style="64" customWidth="1"/>
    <col min="39" max="39" width="8.85185185185185" style="64" customWidth="1"/>
    <col min="40" max="40" width="8.71296296296296" style="64" customWidth="1"/>
    <col min="41" max="41" width="9.42592592592593" style="64" customWidth="1"/>
    <col min="42" max="42" width="8.42592592592593" style="64" customWidth="1"/>
    <col min="43" max="43" width="9.13888888888889" style="64" customWidth="1"/>
    <col min="44" max="44" width="9.13888888888889" style="64"/>
    <col min="45" max="47" width="9.13888888888889" style="64" customWidth="1"/>
    <col min="48" max="48" width="9.28703703703704" style="64" customWidth="1"/>
    <col min="49" max="264" width="9.13888888888889" style="64"/>
    <col min="265" max="265" width="6.42592592592593" style="64" customWidth="1"/>
    <col min="266" max="266" width="33.5740740740741" style="64" customWidth="1"/>
    <col min="267" max="267" width="33.4259259259259" style="64" customWidth="1"/>
    <col min="268" max="268" width="40" style="64" customWidth="1"/>
    <col min="269" max="269" width="17.4259259259259" style="64" customWidth="1"/>
    <col min="270" max="297" width="5.71296296296296" style="64" customWidth="1"/>
    <col min="298" max="298" width="6.42592592592593" style="64" customWidth="1"/>
    <col min="299" max="300" width="9.13888888888889" style="64"/>
    <col min="301" max="303" width="9" style="64" hidden="1" customWidth="1"/>
    <col min="304" max="520" width="9.13888888888889" style="64"/>
    <col min="521" max="521" width="6.42592592592593" style="64" customWidth="1"/>
    <col min="522" max="522" width="33.5740740740741" style="64" customWidth="1"/>
    <col min="523" max="523" width="33.4259259259259" style="64" customWidth="1"/>
    <col min="524" max="524" width="40" style="64" customWidth="1"/>
    <col min="525" max="525" width="17.4259259259259" style="64" customWidth="1"/>
    <col min="526" max="553" width="5.71296296296296" style="64" customWidth="1"/>
    <col min="554" max="554" width="6.42592592592593" style="64" customWidth="1"/>
    <col min="555" max="556" width="9.13888888888889" style="64"/>
    <col min="557" max="559" width="9" style="64" hidden="1" customWidth="1"/>
    <col min="560" max="776" width="9.13888888888889" style="64"/>
    <col min="777" max="777" width="6.42592592592593" style="64" customWidth="1"/>
    <col min="778" max="778" width="33.5740740740741" style="64" customWidth="1"/>
    <col min="779" max="779" width="33.4259259259259" style="64" customWidth="1"/>
    <col min="780" max="780" width="40" style="64" customWidth="1"/>
    <col min="781" max="781" width="17.4259259259259" style="64" customWidth="1"/>
    <col min="782" max="809" width="5.71296296296296" style="64" customWidth="1"/>
    <col min="810" max="810" width="6.42592592592593" style="64" customWidth="1"/>
    <col min="811" max="812" width="9.13888888888889" style="64"/>
    <col min="813" max="815" width="9" style="64" hidden="1" customWidth="1"/>
    <col min="816" max="1032" width="9.13888888888889" style="64"/>
    <col min="1033" max="1033" width="6.42592592592593" style="64" customWidth="1"/>
    <col min="1034" max="1034" width="33.5740740740741" style="64" customWidth="1"/>
    <col min="1035" max="1035" width="33.4259259259259" style="64" customWidth="1"/>
    <col min="1036" max="1036" width="40" style="64" customWidth="1"/>
    <col min="1037" max="1037" width="17.4259259259259" style="64" customWidth="1"/>
    <col min="1038" max="1065" width="5.71296296296296" style="64" customWidth="1"/>
    <col min="1066" max="1066" width="6.42592592592593" style="64" customWidth="1"/>
    <col min="1067" max="1068" width="9.13888888888889" style="64"/>
    <col min="1069" max="1071" width="9" style="64" hidden="1" customWidth="1"/>
    <col min="1072" max="1288" width="9.13888888888889" style="64"/>
    <col min="1289" max="1289" width="6.42592592592593" style="64" customWidth="1"/>
    <col min="1290" max="1290" width="33.5740740740741" style="64" customWidth="1"/>
    <col min="1291" max="1291" width="33.4259259259259" style="64" customWidth="1"/>
    <col min="1292" max="1292" width="40" style="64" customWidth="1"/>
    <col min="1293" max="1293" width="17.4259259259259" style="64" customWidth="1"/>
    <col min="1294" max="1321" width="5.71296296296296" style="64" customWidth="1"/>
    <col min="1322" max="1322" width="6.42592592592593" style="64" customWidth="1"/>
    <col min="1323" max="1324" width="9.13888888888889" style="64"/>
    <col min="1325" max="1327" width="9" style="64" hidden="1" customWidth="1"/>
    <col min="1328" max="1544" width="9.13888888888889" style="64"/>
    <col min="1545" max="1545" width="6.42592592592593" style="64" customWidth="1"/>
    <col min="1546" max="1546" width="33.5740740740741" style="64" customWidth="1"/>
    <col min="1547" max="1547" width="33.4259259259259" style="64" customWidth="1"/>
    <col min="1548" max="1548" width="40" style="64" customWidth="1"/>
    <col min="1549" max="1549" width="17.4259259259259" style="64" customWidth="1"/>
    <col min="1550" max="1577" width="5.71296296296296" style="64" customWidth="1"/>
    <col min="1578" max="1578" width="6.42592592592593" style="64" customWidth="1"/>
    <col min="1579" max="1580" width="9.13888888888889" style="64"/>
    <col min="1581" max="1583" width="9" style="64" hidden="1" customWidth="1"/>
    <col min="1584" max="1800" width="9.13888888888889" style="64"/>
    <col min="1801" max="1801" width="6.42592592592593" style="64" customWidth="1"/>
    <col min="1802" max="1802" width="33.5740740740741" style="64" customWidth="1"/>
    <col min="1803" max="1803" width="33.4259259259259" style="64" customWidth="1"/>
    <col min="1804" max="1804" width="40" style="64" customWidth="1"/>
    <col min="1805" max="1805" width="17.4259259259259" style="64" customWidth="1"/>
    <col min="1806" max="1833" width="5.71296296296296" style="64" customWidth="1"/>
    <col min="1834" max="1834" width="6.42592592592593" style="64" customWidth="1"/>
    <col min="1835" max="1836" width="9.13888888888889" style="64"/>
    <col min="1837" max="1839" width="9" style="64" hidden="1" customWidth="1"/>
    <col min="1840" max="2056" width="9.13888888888889" style="64"/>
    <col min="2057" max="2057" width="6.42592592592593" style="64" customWidth="1"/>
    <col min="2058" max="2058" width="33.5740740740741" style="64" customWidth="1"/>
    <col min="2059" max="2059" width="33.4259259259259" style="64" customWidth="1"/>
    <col min="2060" max="2060" width="40" style="64" customWidth="1"/>
    <col min="2061" max="2061" width="17.4259259259259" style="64" customWidth="1"/>
    <col min="2062" max="2089" width="5.71296296296296" style="64" customWidth="1"/>
    <col min="2090" max="2090" width="6.42592592592593" style="64" customWidth="1"/>
    <col min="2091" max="2092" width="9.13888888888889" style="64"/>
    <col min="2093" max="2095" width="9" style="64" hidden="1" customWidth="1"/>
    <col min="2096" max="2312" width="9.13888888888889" style="64"/>
    <col min="2313" max="2313" width="6.42592592592593" style="64" customWidth="1"/>
    <col min="2314" max="2314" width="33.5740740740741" style="64" customWidth="1"/>
    <col min="2315" max="2315" width="33.4259259259259" style="64" customWidth="1"/>
    <col min="2316" max="2316" width="40" style="64" customWidth="1"/>
    <col min="2317" max="2317" width="17.4259259259259" style="64" customWidth="1"/>
    <col min="2318" max="2345" width="5.71296296296296" style="64" customWidth="1"/>
    <col min="2346" max="2346" width="6.42592592592593" style="64" customWidth="1"/>
    <col min="2347" max="2348" width="9.13888888888889" style="64"/>
    <col min="2349" max="2351" width="9" style="64" hidden="1" customWidth="1"/>
    <col min="2352" max="2568" width="9.13888888888889" style="64"/>
    <col min="2569" max="2569" width="6.42592592592593" style="64" customWidth="1"/>
    <col min="2570" max="2570" width="33.5740740740741" style="64" customWidth="1"/>
    <col min="2571" max="2571" width="33.4259259259259" style="64" customWidth="1"/>
    <col min="2572" max="2572" width="40" style="64" customWidth="1"/>
    <col min="2573" max="2573" width="17.4259259259259" style="64" customWidth="1"/>
    <col min="2574" max="2601" width="5.71296296296296" style="64" customWidth="1"/>
    <col min="2602" max="2602" width="6.42592592592593" style="64" customWidth="1"/>
    <col min="2603" max="2604" width="9.13888888888889" style="64"/>
    <col min="2605" max="2607" width="9" style="64" hidden="1" customWidth="1"/>
    <col min="2608" max="2824" width="9.13888888888889" style="64"/>
    <col min="2825" max="2825" width="6.42592592592593" style="64" customWidth="1"/>
    <col min="2826" max="2826" width="33.5740740740741" style="64" customWidth="1"/>
    <col min="2827" max="2827" width="33.4259259259259" style="64" customWidth="1"/>
    <col min="2828" max="2828" width="40" style="64" customWidth="1"/>
    <col min="2829" max="2829" width="17.4259259259259" style="64" customWidth="1"/>
    <col min="2830" max="2857" width="5.71296296296296" style="64" customWidth="1"/>
    <col min="2858" max="2858" width="6.42592592592593" style="64" customWidth="1"/>
    <col min="2859" max="2860" width="9.13888888888889" style="64"/>
    <col min="2861" max="2863" width="9" style="64" hidden="1" customWidth="1"/>
    <col min="2864" max="3080" width="9.13888888888889" style="64"/>
    <col min="3081" max="3081" width="6.42592592592593" style="64" customWidth="1"/>
    <col min="3082" max="3082" width="33.5740740740741" style="64" customWidth="1"/>
    <col min="3083" max="3083" width="33.4259259259259" style="64" customWidth="1"/>
    <col min="3084" max="3084" width="40" style="64" customWidth="1"/>
    <col min="3085" max="3085" width="17.4259259259259" style="64" customWidth="1"/>
    <col min="3086" max="3113" width="5.71296296296296" style="64" customWidth="1"/>
    <col min="3114" max="3114" width="6.42592592592593" style="64" customWidth="1"/>
    <col min="3115" max="3116" width="9.13888888888889" style="64"/>
    <col min="3117" max="3119" width="9" style="64" hidden="1" customWidth="1"/>
    <col min="3120" max="3336" width="9.13888888888889" style="64"/>
    <col min="3337" max="3337" width="6.42592592592593" style="64" customWidth="1"/>
    <col min="3338" max="3338" width="33.5740740740741" style="64" customWidth="1"/>
    <col min="3339" max="3339" width="33.4259259259259" style="64" customWidth="1"/>
    <col min="3340" max="3340" width="40" style="64" customWidth="1"/>
    <col min="3341" max="3341" width="17.4259259259259" style="64" customWidth="1"/>
    <col min="3342" max="3369" width="5.71296296296296" style="64" customWidth="1"/>
    <col min="3370" max="3370" width="6.42592592592593" style="64" customWidth="1"/>
    <col min="3371" max="3372" width="9.13888888888889" style="64"/>
    <col min="3373" max="3375" width="9" style="64" hidden="1" customWidth="1"/>
    <col min="3376" max="3592" width="9.13888888888889" style="64"/>
    <col min="3593" max="3593" width="6.42592592592593" style="64" customWidth="1"/>
    <col min="3594" max="3594" width="33.5740740740741" style="64" customWidth="1"/>
    <col min="3595" max="3595" width="33.4259259259259" style="64" customWidth="1"/>
    <col min="3596" max="3596" width="40" style="64" customWidth="1"/>
    <col min="3597" max="3597" width="17.4259259259259" style="64" customWidth="1"/>
    <col min="3598" max="3625" width="5.71296296296296" style="64" customWidth="1"/>
    <col min="3626" max="3626" width="6.42592592592593" style="64" customWidth="1"/>
    <col min="3627" max="3628" width="9.13888888888889" style="64"/>
    <col min="3629" max="3631" width="9" style="64" hidden="1" customWidth="1"/>
    <col min="3632" max="3848" width="9.13888888888889" style="64"/>
    <col min="3849" max="3849" width="6.42592592592593" style="64" customWidth="1"/>
    <col min="3850" max="3850" width="33.5740740740741" style="64" customWidth="1"/>
    <col min="3851" max="3851" width="33.4259259259259" style="64" customWidth="1"/>
    <col min="3852" max="3852" width="40" style="64" customWidth="1"/>
    <col min="3853" max="3853" width="17.4259259259259" style="64" customWidth="1"/>
    <col min="3854" max="3881" width="5.71296296296296" style="64" customWidth="1"/>
    <col min="3882" max="3882" width="6.42592592592593" style="64" customWidth="1"/>
    <col min="3883" max="3884" width="9.13888888888889" style="64"/>
    <col min="3885" max="3887" width="9" style="64" hidden="1" customWidth="1"/>
    <col min="3888" max="4104" width="9.13888888888889" style="64"/>
    <col min="4105" max="4105" width="6.42592592592593" style="64" customWidth="1"/>
    <col min="4106" max="4106" width="33.5740740740741" style="64" customWidth="1"/>
    <col min="4107" max="4107" width="33.4259259259259" style="64" customWidth="1"/>
    <col min="4108" max="4108" width="40" style="64" customWidth="1"/>
    <col min="4109" max="4109" width="17.4259259259259" style="64" customWidth="1"/>
    <col min="4110" max="4137" width="5.71296296296296" style="64" customWidth="1"/>
    <col min="4138" max="4138" width="6.42592592592593" style="64" customWidth="1"/>
    <col min="4139" max="4140" width="9.13888888888889" style="64"/>
    <col min="4141" max="4143" width="9" style="64" hidden="1" customWidth="1"/>
    <col min="4144" max="4360" width="9.13888888888889" style="64"/>
    <col min="4361" max="4361" width="6.42592592592593" style="64" customWidth="1"/>
    <col min="4362" max="4362" width="33.5740740740741" style="64" customWidth="1"/>
    <col min="4363" max="4363" width="33.4259259259259" style="64" customWidth="1"/>
    <col min="4364" max="4364" width="40" style="64" customWidth="1"/>
    <col min="4365" max="4365" width="17.4259259259259" style="64" customWidth="1"/>
    <col min="4366" max="4393" width="5.71296296296296" style="64" customWidth="1"/>
    <col min="4394" max="4394" width="6.42592592592593" style="64" customWidth="1"/>
    <col min="4395" max="4396" width="9.13888888888889" style="64"/>
    <col min="4397" max="4399" width="9" style="64" hidden="1" customWidth="1"/>
    <col min="4400" max="4616" width="9.13888888888889" style="64"/>
    <col min="4617" max="4617" width="6.42592592592593" style="64" customWidth="1"/>
    <col min="4618" max="4618" width="33.5740740740741" style="64" customWidth="1"/>
    <col min="4619" max="4619" width="33.4259259259259" style="64" customWidth="1"/>
    <col min="4620" max="4620" width="40" style="64" customWidth="1"/>
    <col min="4621" max="4621" width="17.4259259259259" style="64" customWidth="1"/>
    <col min="4622" max="4649" width="5.71296296296296" style="64" customWidth="1"/>
    <col min="4650" max="4650" width="6.42592592592593" style="64" customWidth="1"/>
    <col min="4651" max="4652" width="9.13888888888889" style="64"/>
    <col min="4653" max="4655" width="9" style="64" hidden="1" customWidth="1"/>
    <col min="4656" max="4872" width="9.13888888888889" style="64"/>
    <col min="4873" max="4873" width="6.42592592592593" style="64" customWidth="1"/>
    <col min="4874" max="4874" width="33.5740740740741" style="64" customWidth="1"/>
    <col min="4875" max="4875" width="33.4259259259259" style="64" customWidth="1"/>
    <col min="4876" max="4876" width="40" style="64" customWidth="1"/>
    <col min="4877" max="4877" width="17.4259259259259" style="64" customWidth="1"/>
    <col min="4878" max="4905" width="5.71296296296296" style="64" customWidth="1"/>
    <col min="4906" max="4906" width="6.42592592592593" style="64" customWidth="1"/>
    <col min="4907" max="4908" width="9.13888888888889" style="64"/>
    <col min="4909" max="4911" width="9" style="64" hidden="1" customWidth="1"/>
    <col min="4912" max="5128" width="9.13888888888889" style="64"/>
    <col min="5129" max="5129" width="6.42592592592593" style="64" customWidth="1"/>
    <col min="5130" max="5130" width="33.5740740740741" style="64" customWidth="1"/>
    <col min="5131" max="5131" width="33.4259259259259" style="64" customWidth="1"/>
    <col min="5132" max="5132" width="40" style="64" customWidth="1"/>
    <col min="5133" max="5133" width="17.4259259259259" style="64" customWidth="1"/>
    <col min="5134" max="5161" width="5.71296296296296" style="64" customWidth="1"/>
    <col min="5162" max="5162" width="6.42592592592593" style="64" customWidth="1"/>
    <col min="5163" max="5164" width="9.13888888888889" style="64"/>
    <col min="5165" max="5167" width="9" style="64" hidden="1" customWidth="1"/>
    <col min="5168" max="5384" width="9.13888888888889" style="64"/>
    <col min="5385" max="5385" width="6.42592592592593" style="64" customWidth="1"/>
    <col min="5386" max="5386" width="33.5740740740741" style="64" customWidth="1"/>
    <col min="5387" max="5387" width="33.4259259259259" style="64" customWidth="1"/>
    <col min="5388" max="5388" width="40" style="64" customWidth="1"/>
    <col min="5389" max="5389" width="17.4259259259259" style="64" customWidth="1"/>
    <col min="5390" max="5417" width="5.71296296296296" style="64" customWidth="1"/>
    <col min="5418" max="5418" width="6.42592592592593" style="64" customWidth="1"/>
    <col min="5419" max="5420" width="9.13888888888889" style="64"/>
    <col min="5421" max="5423" width="9" style="64" hidden="1" customWidth="1"/>
    <col min="5424" max="5640" width="9.13888888888889" style="64"/>
    <col min="5641" max="5641" width="6.42592592592593" style="64" customWidth="1"/>
    <col min="5642" max="5642" width="33.5740740740741" style="64" customWidth="1"/>
    <col min="5643" max="5643" width="33.4259259259259" style="64" customWidth="1"/>
    <col min="5644" max="5644" width="40" style="64" customWidth="1"/>
    <col min="5645" max="5645" width="17.4259259259259" style="64" customWidth="1"/>
    <col min="5646" max="5673" width="5.71296296296296" style="64" customWidth="1"/>
    <col min="5674" max="5674" width="6.42592592592593" style="64" customWidth="1"/>
    <col min="5675" max="5676" width="9.13888888888889" style="64"/>
    <col min="5677" max="5679" width="9" style="64" hidden="1" customWidth="1"/>
    <col min="5680" max="5896" width="9.13888888888889" style="64"/>
    <col min="5897" max="5897" width="6.42592592592593" style="64" customWidth="1"/>
    <col min="5898" max="5898" width="33.5740740740741" style="64" customWidth="1"/>
    <col min="5899" max="5899" width="33.4259259259259" style="64" customWidth="1"/>
    <col min="5900" max="5900" width="40" style="64" customWidth="1"/>
    <col min="5901" max="5901" width="17.4259259259259" style="64" customWidth="1"/>
    <col min="5902" max="5929" width="5.71296296296296" style="64" customWidth="1"/>
    <col min="5930" max="5930" width="6.42592592592593" style="64" customWidth="1"/>
    <col min="5931" max="5932" width="9.13888888888889" style="64"/>
    <col min="5933" max="5935" width="9" style="64" hidden="1" customWidth="1"/>
    <col min="5936" max="6152" width="9.13888888888889" style="64"/>
    <col min="6153" max="6153" width="6.42592592592593" style="64" customWidth="1"/>
    <col min="6154" max="6154" width="33.5740740740741" style="64" customWidth="1"/>
    <col min="6155" max="6155" width="33.4259259259259" style="64" customWidth="1"/>
    <col min="6156" max="6156" width="40" style="64" customWidth="1"/>
    <col min="6157" max="6157" width="17.4259259259259" style="64" customWidth="1"/>
    <col min="6158" max="6185" width="5.71296296296296" style="64" customWidth="1"/>
    <col min="6186" max="6186" width="6.42592592592593" style="64" customWidth="1"/>
    <col min="6187" max="6188" width="9.13888888888889" style="64"/>
    <col min="6189" max="6191" width="9" style="64" hidden="1" customWidth="1"/>
    <col min="6192" max="6408" width="9.13888888888889" style="64"/>
    <col min="6409" max="6409" width="6.42592592592593" style="64" customWidth="1"/>
    <col min="6410" max="6410" width="33.5740740740741" style="64" customWidth="1"/>
    <col min="6411" max="6411" width="33.4259259259259" style="64" customWidth="1"/>
    <col min="6412" max="6412" width="40" style="64" customWidth="1"/>
    <col min="6413" max="6413" width="17.4259259259259" style="64" customWidth="1"/>
    <col min="6414" max="6441" width="5.71296296296296" style="64" customWidth="1"/>
    <col min="6442" max="6442" width="6.42592592592593" style="64" customWidth="1"/>
    <col min="6443" max="6444" width="9.13888888888889" style="64"/>
    <col min="6445" max="6447" width="9" style="64" hidden="1" customWidth="1"/>
    <col min="6448" max="6664" width="9.13888888888889" style="64"/>
    <col min="6665" max="6665" width="6.42592592592593" style="64" customWidth="1"/>
    <col min="6666" max="6666" width="33.5740740740741" style="64" customWidth="1"/>
    <col min="6667" max="6667" width="33.4259259259259" style="64" customWidth="1"/>
    <col min="6668" max="6668" width="40" style="64" customWidth="1"/>
    <col min="6669" max="6669" width="17.4259259259259" style="64" customWidth="1"/>
    <col min="6670" max="6697" width="5.71296296296296" style="64" customWidth="1"/>
    <col min="6698" max="6698" width="6.42592592592593" style="64" customWidth="1"/>
    <col min="6699" max="6700" width="9.13888888888889" style="64"/>
    <col min="6701" max="6703" width="9" style="64" hidden="1" customWidth="1"/>
    <col min="6704" max="6920" width="9.13888888888889" style="64"/>
    <col min="6921" max="6921" width="6.42592592592593" style="64" customWidth="1"/>
    <col min="6922" max="6922" width="33.5740740740741" style="64" customWidth="1"/>
    <col min="6923" max="6923" width="33.4259259259259" style="64" customWidth="1"/>
    <col min="6924" max="6924" width="40" style="64" customWidth="1"/>
    <col min="6925" max="6925" width="17.4259259259259" style="64" customWidth="1"/>
    <col min="6926" max="6953" width="5.71296296296296" style="64" customWidth="1"/>
    <col min="6954" max="6954" width="6.42592592592593" style="64" customWidth="1"/>
    <col min="6955" max="6956" width="9.13888888888889" style="64"/>
    <col min="6957" max="6959" width="9" style="64" hidden="1" customWidth="1"/>
    <col min="6960" max="7176" width="9.13888888888889" style="64"/>
    <col min="7177" max="7177" width="6.42592592592593" style="64" customWidth="1"/>
    <col min="7178" max="7178" width="33.5740740740741" style="64" customWidth="1"/>
    <col min="7179" max="7179" width="33.4259259259259" style="64" customWidth="1"/>
    <col min="7180" max="7180" width="40" style="64" customWidth="1"/>
    <col min="7181" max="7181" width="17.4259259259259" style="64" customWidth="1"/>
    <col min="7182" max="7209" width="5.71296296296296" style="64" customWidth="1"/>
    <col min="7210" max="7210" width="6.42592592592593" style="64" customWidth="1"/>
    <col min="7211" max="7212" width="9.13888888888889" style="64"/>
    <col min="7213" max="7215" width="9" style="64" hidden="1" customWidth="1"/>
    <col min="7216" max="7432" width="9.13888888888889" style="64"/>
    <col min="7433" max="7433" width="6.42592592592593" style="64" customWidth="1"/>
    <col min="7434" max="7434" width="33.5740740740741" style="64" customWidth="1"/>
    <col min="7435" max="7435" width="33.4259259259259" style="64" customWidth="1"/>
    <col min="7436" max="7436" width="40" style="64" customWidth="1"/>
    <col min="7437" max="7437" width="17.4259259259259" style="64" customWidth="1"/>
    <col min="7438" max="7465" width="5.71296296296296" style="64" customWidth="1"/>
    <col min="7466" max="7466" width="6.42592592592593" style="64" customWidth="1"/>
    <col min="7467" max="7468" width="9.13888888888889" style="64"/>
    <col min="7469" max="7471" width="9" style="64" hidden="1" customWidth="1"/>
    <col min="7472" max="7688" width="9.13888888888889" style="64"/>
    <col min="7689" max="7689" width="6.42592592592593" style="64" customWidth="1"/>
    <col min="7690" max="7690" width="33.5740740740741" style="64" customWidth="1"/>
    <col min="7691" max="7691" width="33.4259259259259" style="64" customWidth="1"/>
    <col min="7692" max="7692" width="40" style="64" customWidth="1"/>
    <col min="7693" max="7693" width="17.4259259259259" style="64" customWidth="1"/>
    <col min="7694" max="7721" width="5.71296296296296" style="64" customWidth="1"/>
    <col min="7722" max="7722" width="6.42592592592593" style="64" customWidth="1"/>
    <col min="7723" max="7724" width="9.13888888888889" style="64"/>
    <col min="7725" max="7727" width="9" style="64" hidden="1" customWidth="1"/>
    <col min="7728" max="7944" width="9.13888888888889" style="64"/>
    <col min="7945" max="7945" width="6.42592592592593" style="64" customWidth="1"/>
    <col min="7946" max="7946" width="33.5740740740741" style="64" customWidth="1"/>
    <col min="7947" max="7947" width="33.4259259259259" style="64" customWidth="1"/>
    <col min="7948" max="7948" width="40" style="64" customWidth="1"/>
    <col min="7949" max="7949" width="17.4259259259259" style="64" customWidth="1"/>
    <col min="7950" max="7977" width="5.71296296296296" style="64" customWidth="1"/>
    <col min="7978" max="7978" width="6.42592592592593" style="64" customWidth="1"/>
    <col min="7979" max="7980" width="9.13888888888889" style="64"/>
    <col min="7981" max="7983" width="9" style="64" hidden="1" customWidth="1"/>
    <col min="7984" max="8200" width="9.13888888888889" style="64"/>
    <col min="8201" max="8201" width="6.42592592592593" style="64" customWidth="1"/>
    <col min="8202" max="8202" width="33.5740740740741" style="64" customWidth="1"/>
    <col min="8203" max="8203" width="33.4259259259259" style="64" customWidth="1"/>
    <col min="8204" max="8204" width="40" style="64" customWidth="1"/>
    <col min="8205" max="8205" width="17.4259259259259" style="64" customWidth="1"/>
    <col min="8206" max="8233" width="5.71296296296296" style="64" customWidth="1"/>
    <col min="8234" max="8234" width="6.42592592592593" style="64" customWidth="1"/>
    <col min="8235" max="8236" width="9.13888888888889" style="64"/>
    <col min="8237" max="8239" width="9" style="64" hidden="1" customWidth="1"/>
    <col min="8240" max="8456" width="9.13888888888889" style="64"/>
    <col min="8457" max="8457" width="6.42592592592593" style="64" customWidth="1"/>
    <col min="8458" max="8458" width="33.5740740740741" style="64" customWidth="1"/>
    <col min="8459" max="8459" width="33.4259259259259" style="64" customWidth="1"/>
    <col min="8460" max="8460" width="40" style="64" customWidth="1"/>
    <col min="8461" max="8461" width="17.4259259259259" style="64" customWidth="1"/>
    <col min="8462" max="8489" width="5.71296296296296" style="64" customWidth="1"/>
    <col min="8490" max="8490" width="6.42592592592593" style="64" customWidth="1"/>
    <col min="8491" max="8492" width="9.13888888888889" style="64"/>
    <col min="8493" max="8495" width="9" style="64" hidden="1" customWidth="1"/>
    <col min="8496" max="8712" width="9.13888888888889" style="64"/>
    <col min="8713" max="8713" width="6.42592592592593" style="64" customWidth="1"/>
    <col min="8714" max="8714" width="33.5740740740741" style="64" customWidth="1"/>
    <col min="8715" max="8715" width="33.4259259259259" style="64" customWidth="1"/>
    <col min="8716" max="8716" width="40" style="64" customWidth="1"/>
    <col min="8717" max="8717" width="17.4259259259259" style="64" customWidth="1"/>
    <col min="8718" max="8745" width="5.71296296296296" style="64" customWidth="1"/>
    <col min="8746" max="8746" width="6.42592592592593" style="64" customWidth="1"/>
    <col min="8747" max="8748" width="9.13888888888889" style="64"/>
    <col min="8749" max="8751" width="9" style="64" hidden="1" customWidth="1"/>
    <col min="8752" max="8968" width="9.13888888888889" style="64"/>
    <col min="8969" max="8969" width="6.42592592592593" style="64" customWidth="1"/>
    <col min="8970" max="8970" width="33.5740740740741" style="64" customWidth="1"/>
    <col min="8971" max="8971" width="33.4259259259259" style="64" customWidth="1"/>
    <col min="8972" max="8972" width="40" style="64" customWidth="1"/>
    <col min="8973" max="8973" width="17.4259259259259" style="64" customWidth="1"/>
    <col min="8974" max="9001" width="5.71296296296296" style="64" customWidth="1"/>
    <col min="9002" max="9002" width="6.42592592592593" style="64" customWidth="1"/>
    <col min="9003" max="9004" width="9.13888888888889" style="64"/>
    <col min="9005" max="9007" width="9" style="64" hidden="1" customWidth="1"/>
    <col min="9008" max="9224" width="9.13888888888889" style="64"/>
    <col min="9225" max="9225" width="6.42592592592593" style="64" customWidth="1"/>
    <col min="9226" max="9226" width="33.5740740740741" style="64" customWidth="1"/>
    <col min="9227" max="9227" width="33.4259259259259" style="64" customWidth="1"/>
    <col min="9228" max="9228" width="40" style="64" customWidth="1"/>
    <col min="9229" max="9229" width="17.4259259259259" style="64" customWidth="1"/>
    <col min="9230" max="9257" width="5.71296296296296" style="64" customWidth="1"/>
    <col min="9258" max="9258" width="6.42592592592593" style="64" customWidth="1"/>
    <col min="9259" max="9260" width="9.13888888888889" style="64"/>
    <col min="9261" max="9263" width="9" style="64" hidden="1" customWidth="1"/>
    <col min="9264" max="9480" width="9.13888888888889" style="64"/>
    <col min="9481" max="9481" width="6.42592592592593" style="64" customWidth="1"/>
    <col min="9482" max="9482" width="33.5740740740741" style="64" customWidth="1"/>
    <col min="9483" max="9483" width="33.4259259259259" style="64" customWidth="1"/>
    <col min="9484" max="9484" width="40" style="64" customWidth="1"/>
    <col min="9485" max="9485" width="17.4259259259259" style="64" customWidth="1"/>
    <col min="9486" max="9513" width="5.71296296296296" style="64" customWidth="1"/>
    <col min="9514" max="9514" width="6.42592592592593" style="64" customWidth="1"/>
    <col min="9515" max="9516" width="9.13888888888889" style="64"/>
    <col min="9517" max="9519" width="9" style="64" hidden="1" customWidth="1"/>
    <col min="9520" max="9736" width="9.13888888888889" style="64"/>
    <col min="9737" max="9737" width="6.42592592592593" style="64" customWidth="1"/>
    <col min="9738" max="9738" width="33.5740740740741" style="64" customWidth="1"/>
    <col min="9739" max="9739" width="33.4259259259259" style="64" customWidth="1"/>
    <col min="9740" max="9740" width="40" style="64" customWidth="1"/>
    <col min="9741" max="9741" width="17.4259259259259" style="64" customWidth="1"/>
    <col min="9742" max="9769" width="5.71296296296296" style="64" customWidth="1"/>
    <col min="9770" max="9770" width="6.42592592592593" style="64" customWidth="1"/>
    <col min="9771" max="9772" width="9.13888888888889" style="64"/>
    <col min="9773" max="9775" width="9" style="64" hidden="1" customWidth="1"/>
    <col min="9776" max="9992" width="9.13888888888889" style="64"/>
    <col min="9993" max="9993" width="6.42592592592593" style="64" customWidth="1"/>
    <col min="9994" max="9994" width="33.5740740740741" style="64" customWidth="1"/>
    <col min="9995" max="9995" width="33.4259259259259" style="64" customWidth="1"/>
    <col min="9996" max="9996" width="40" style="64" customWidth="1"/>
    <col min="9997" max="9997" width="17.4259259259259" style="64" customWidth="1"/>
    <col min="9998" max="10025" width="5.71296296296296" style="64" customWidth="1"/>
    <col min="10026" max="10026" width="6.42592592592593" style="64" customWidth="1"/>
    <col min="10027" max="10028" width="9.13888888888889" style="64"/>
    <col min="10029" max="10031" width="9" style="64" hidden="1" customWidth="1"/>
    <col min="10032" max="10248" width="9.13888888888889" style="64"/>
    <col min="10249" max="10249" width="6.42592592592593" style="64" customWidth="1"/>
    <col min="10250" max="10250" width="33.5740740740741" style="64" customWidth="1"/>
    <col min="10251" max="10251" width="33.4259259259259" style="64" customWidth="1"/>
    <col min="10252" max="10252" width="40" style="64" customWidth="1"/>
    <col min="10253" max="10253" width="17.4259259259259" style="64" customWidth="1"/>
    <col min="10254" max="10281" width="5.71296296296296" style="64" customWidth="1"/>
    <col min="10282" max="10282" width="6.42592592592593" style="64" customWidth="1"/>
    <col min="10283" max="10284" width="9.13888888888889" style="64"/>
    <col min="10285" max="10287" width="9" style="64" hidden="1" customWidth="1"/>
    <col min="10288" max="10504" width="9.13888888888889" style="64"/>
    <col min="10505" max="10505" width="6.42592592592593" style="64" customWidth="1"/>
    <col min="10506" max="10506" width="33.5740740740741" style="64" customWidth="1"/>
    <col min="10507" max="10507" width="33.4259259259259" style="64" customWidth="1"/>
    <col min="10508" max="10508" width="40" style="64" customWidth="1"/>
    <col min="10509" max="10509" width="17.4259259259259" style="64" customWidth="1"/>
    <col min="10510" max="10537" width="5.71296296296296" style="64" customWidth="1"/>
    <col min="10538" max="10538" width="6.42592592592593" style="64" customWidth="1"/>
    <col min="10539" max="10540" width="9.13888888888889" style="64"/>
    <col min="10541" max="10543" width="9" style="64" hidden="1" customWidth="1"/>
    <col min="10544" max="10760" width="9.13888888888889" style="64"/>
    <col min="10761" max="10761" width="6.42592592592593" style="64" customWidth="1"/>
    <col min="10762" max="10762" width="33.5740740740741" style="64" customWidth="1"/>
    <col min="10763" max="10763" width="33.4259259259259" style="64" customWidth="1"/>
    <col min="10764" max="10764" width="40" style="64" customWidth="1"/>
    <col min="10765" max="10765" width="17.4259259259259" style="64" customWidth="1"/>
    <col min="10766" max="10793" width="5.71296296296296" style="64" customWidth="1"/>
    <col min="10794" max="10794" width="6.42592592592593" style="64" customWidth="1"/>
    <col min="10795" max="10796" width="9.13888888888889" style="64"/>
    <col min="10797" max="10799" width="9" style="64" hidden="1" customWidth="1"/>
    <col min="10800" max="11016" width="9.13888888888889" style="64"/>
    <col min="11017" max="11017" width="6.42592592592593" style="64" customWidth="1"/>
    <col min="11018" max="11018" width="33.5740740740741" style="64" customWidth="1"/>
    <col min="11019" max="11019" width="33.4259259259259" style="64" customWidth="1"/>
    <col min="11020" max="11020" width="40" style="64" customWidth="1"/>
    <col min="11021" max="11021" width="17.4259259259259" style="64" customWidth="1"/>
    <col min="11022" max="11049" width="5.71296296296296" style="64" customWidth="1"/>
    <col min="11050" max="11050" width="6.42592592592593" style="64" customWidth="1"/>
    <col min="11051" max="11052" width="9.13888888888889" style="64"/>
    <col min="11053" max="11055" width="9" style="64" hidden="1" customWidth="1"/>
    <col min="11056" max="11272" width="9.13888888888889" style="64"/>
    <col min="11273" max="11273" width="6.42592592592593" style="64" customWidth="1"/>
    <col min="11274" max="11274" width="33.5740740740741" style="64" customWidth="1"/>
    <col min="11275" max="11275" width="33.4259259259259" style="64" customWidth="1"/>
    <col min="11276" max="11276" width="40" style="64" customWidth="1"/>
    <col min="11277" max="11277" width="17.4259259259259" style="64" customWidth="1"/>
    <col min="11278" max="11305" width="5.71296296296296" style="64" customWidth="1"/>
    <col min="11306" max="11306" width="6.42592592592593" style="64" customWidth="1"/>
    <col min="11307" max="11308" width="9.13888888888889" style="64"/>
    <col min="11309" max="11311" width="9" style="64" hidden="1" customWidth="1"/>
    <col min="11312" max="11528" width="9.13888888888889" style="64"/>
    <col min="11529" max="11529" width="6.42592592592593" style="64" customWidth="1"/>
    <col min="11530" max="11530" width="33.5740740740741" style="64" customWidth="1"/>
    <col min="11531" max="11531" width="33.4259259259259" style="64" customWidth="1"/>
    <col min="11532" max="11532" width="40" style="64" customWidth="1"/>
    <col min="11533" max="11533" width="17.4259259259259" style="64" customWidth="1"/>
    <col min="11534" max="11561" width="5.71296296296296" style="64" customWidth="1"/>
    <col min="11562" max="11562" width="6.42592592592593" style="64" customWidth="1"/>
    <col min="11563" max="11564" width="9.13888888888889" style="64"/>
    <col min="11565" max="11567" width="9" style="64" hidden="1" customWidth="1"/>
    <col min="11568" max="11784" width="9.13888888888889" style="64"/>
    <col min="11785" max="11785" width="6.42592592592593" style="64" customWidth="1"/>
    <col min="11786" max="11786" width="33.5740740740741" style="64" customWidth="1"/>
    <col min="11787" max="11787" width="33.4259259259259" style="64" customWidth="1"/>
    <col min="11788" max="11788" width="40" style="64" customWidth="1"/>
    <col min="11789" max="11789" width="17.4259259259259" style="64" customWidth="1"/>
    <col min="11790" max="11817" width="5.71296296296296" style="64" customWidth="1"/>
    <col min="11818" max="11818" width="6.42592592592593" style="64" customWidth="1"/>
    <col min="11819" max="11820" width="9.13888888888889" style="64"/>
    <col min="11821" max="11823" width="9" style="64" hidden="1" customWidth="1"/>
    <col min="11824" max="12040" width="9.13888888888889" style="64"/>
    <col min="12041" max="12041" width="6.42592592592593" style="64" customWidth="1"/>
    <col min="12042" max="12042" width="33.5740740740741" style="64" customWidth="1"/>
    <col min="12043" max="12043" width="33.4259259259259" style="64" customWidth="1"/>
    <col min="12044" max="12044" width="40" style="64" customWidth="1"/>
    <col min="12045" max="12045" width="17.4259259259259" style="64" customWidth="1"/>
    <col min="12046" max="12073" width="5.71296296296296" style="64" customWidth="1"/>
    <col min="12074" max="12074" width="6.42592592592593" style="64" customWidth="1"/>
    <col min="12075" max="12076" width="9.13888888888889" style="64"/>
    <col min="12077" max="12079" width="9" style="64" hidden="1" customWidth="1"/>
    <col min="12080" max="12296" width="9.13888888888889" style="64"/>
    <col min="12297" max="12297" width="6.42592592592593" style="64" customWidth="1"/>
    <col min="12298" max="12298" width="33.5740740740741" style="64" customWidth="1"/>
    <col min="12299" max="12299" width="33.4259259259259" style="64" customWidth="1"/>
    <col min="12300" max="12300" width="40" style="64" customWidth="1"/>
    <col min="12301" max="12301" width="17.4259259259259" style="64" customWidth="1"/>
    <col min="12302" max="12329" width="5.71296296296296" style="64" customWidth="1"/>
    <col min="12330" max="12330" width="6.42592592592593" style="64" customWidth="1"/>
    <col min="12331" max="12332" width="9.13888888888889" style="64"/>
    <col min="12333" max="12335" width="9" style="64" hidden="1" customWidth="1"/>
    <col min="12336" max="12552" width="9.13888888888889" style="64"/>
    <col min="12553" max="12553" width="6.42592592592593" style="64" customWidth="1"/>
    <col min="12554" max="12554" width="33.5740740740741" style="64" customWidth="1"/>
    <col min="12555" max="12555" width="33.4259259259259" style="64" customWidth="1"/>
    <col min="12556" max="12556" width="40" style="64" customWidth="1"/>
    <col min="12557" max="12557" width="17.4259259259259" style="64" customWidth="1"/>
    <col min="12558" max="12585" width="5.71296296296296" style="64" customWidth="1"/>
    <col min="12586" max="12586" width="6.42592592592593" style="64" customWidth="1"/>
    <col min="12587" max="12588" width="9.13888888888889" style="64"/>
    <col min="12589" max="12591" width="9" style="64" hidden="1" customWidth="1"/>
    <col min="12592" max="12808" width="9.13888888888889" style="64"/>
    <col min="12809" max="12809" width="6.42592592592593" style="64" customWidth="1"/>
    <col min="12810" max="12810" width="33.5740740740741" style="64" customWidth="1"/>
    <col min="12811" max="12811" width="33.4259259259259" style="64" customWidth="1"/>
    <col min="12812" max="12812" width="40" style="64" customWidth="1"/>
    <col min="12813" max="12813" width="17.4259259259259" style="64" customWidth="1"/>
    <col min="12814" max="12841" width="5.71296296296296" style="64" customWidth="1"/>
    <col min="12842" max="12842" width="6.42592592592593" style="64" customWidth="1"/>
    <col min="12843" max="12844" width="9.13888888888889" style="64"/>
    <col min="12845" max="12847" width="9" style="64" hidden="1" customWidth="1"/>
    <col min="12848" max="13064" width="9.13888888888889" style="64"/>
    <col min="13065" max="13065" width="6.42592592592593" style="64" customWidth="1"/>
    <col min="13066" max="13066" width="33.5740740740741" style="64" customWidth="1"/>
    <col min="13067" max="13067" width="33.4259259259259" style="64" customWidth="1"/>
    <col min="13068" max="13068" width="40" style="64" customWidth="1"/>
    <col min="13069" max="13069" width="17.4259259259259" style="64" customWidth="1"/>
    <col min="13070" max="13097" width="5.71296296296296" style="64" customWidth="1"/>
    <col min="13098" max="13098" width="6.42592592592593" style="64" customWidth="1"/>
    <col min="13099" max="13100" width="9.13888888888889" style="64"/>
    <col min="13101" max="13103" width="9" style="64" hidden="1" customWidth="1"/>
    <col min="13104" max="13320" width="9.13888888888889" style="64"/>
    <col min="13321" max="13321" width="6.42592592592593" style="64" customWidth="1"/>
    <col min="13322" max="13322" width="33.5740740740741" style="64" customWidth="1"/>
    <col min="13323" max="13323" width="33.4259259259259" style="64" customWidth="1"/>
    <col min="13324" max="13324" width="40" style="64" customWidth="1"/>
    <col min="13325" max="13325" width="17.4259259259259" style="64" customWidth="1"/>
    <col min="13326" max="13353" width="5.71296296296296" style="64" customWidth="1"/>
    <col min="13354" max="13354" width="6.42592592592593" style="64" customWidth="1"/>
    <col min="13355" max="13356" width="9.13888888888889" style="64"/>
    <col min="13357" max="13359" width="9" style="64" hidden="1" customWidth="1"/>
    <col min="13360" max="13576" width="9.13888888888889" style="64"/>
    <col min="13577" max="13577" width="6.42592592592593" style="64" customWidth="1"/>
    <col min="13578" max="13578" width="33.5740740740741" style="64" customWidth="1"/>
    <col min="13579" max="13579" width="33.4259259259259" style="64" customWidth="1"/>
    <col min="13580" max="13580" width="40" style="64" customWidth="1"/>
    <col min="13581" max="13581" width="17.4259259259259" style="64" customWidth="1"/>
    <col min="13582" max="13609" width="5.71296296296296" style="64" customWidth="1"/>
    <col min="13610" max="13610" width="6.42592592592593" style="64" customWidth="1"/>
    <col min="13611" max="13612" width="9.13888888888889" style="64"/>
    <col min="13613" max="13615" width="9" style="64" hidden="1" customWidth="1"/>
    <col min="13616" max="13832" width="9.13888888888889" style="64"/>
    <col min="13833" max="13833" width="6.42592592592593" style="64" customWidth="1"/>
    <col min="13834" max="13834" width="33.5740740740741" style="64" customWidth="1"/>
    <col min="13835" max="13835" width="33.4259259259259" style="64" customWidth="1"/>
    <col min="13836" max="13836" width="40" style="64" customWidth="1"/>
    <col min="13837" max="13837" width="17.4259259259259" style="64" customWidth="1"/>
    <col min="13838" max="13865" width="5.71296296296296" style="64" customWidth="1"/>
    <col min="13866" max="13866" width="6.42592592592593" style="64" customWidth="1"/>
    <col min="13867" max="13868" width="9.13888888888889" style="64"/>
    <col min="13869" max="13871" width="9" style="64" hidden="1" customWidth="1"/>
    <col min="13872" max="14088" width="9.13888888888889" style="64"/>
    <col min="14089" max="14089" width="6.42592592592593" style="64" customWidth="1"/>
    <col min="14090" max="14090" width="33.5740740740741" style="64" customWidth="1"/>
    <col min="14091" max="14091" width="33.4259259259259" style="64" customWidth="1"/>
    <col min="14092" max="14092" width="40" style="64" customWidth="1"/>
    <col min="14093" max="14093" width="17.4259259259259" style="64" customWidth="1"/>
    <col min="14094" max="14121" width="5.71296296296296" style="64" customWidth="1"/>
    <col min="14122" max="14122" width="6.42592592592593" style="64" customWidth="1"/>
    <col min="14123" max="14124" width="9.13888888888889" style="64"/>
    <col min="14125" max="14127" width="9" style="64" hidden="1" customWidth="1"/>
    <col min="14128" max="14344" width="9.13888888888889" style="64"/>
    <col min="14345" max="14345" width="6.42592592592593" style="64" customWidth="1"/>
    <col min="14346" max="14346" width="33.5740740740741" style="64" customWidth="1"/>
    <col min="14347" max="14347" width="33.4259259259259" style="64" customWidth="1"/>
    <col min="14348" max="14348" width="40" style="64" customWidth="1"/>
    <col min="14349" max="14349" width="17.4259259259259" style="64" customWidth="1"/>
    <col min="14350" max="14377" width="5.71296296296296" style="64" customWidth="1"/>
    <col min="14378" max="14378" width="6.42592592592593" style="64" customWidth="1"/>
    <col min="14379" max="14380" width="9.13888888888889" style="64"/>
    <col min="14381" max="14383" width="9" style="64" hidden="1" customWidth="1"/>
    <col min="14384" max="14600" width="9.13888888888889" style="64"/>
    <col min="14601" max="14601" width="6.42592592592593" style="64" customWidth="1"/>
    <col min="14602" max="14602" width="33.5740740740741" style="64" customWidth="1"/>
    <col min="14603" max="14603" width="33.4259259259259" style="64" customWidth="1"/>
    <col min="14604" max="14604" width="40" style="64" customWidth="1"/>
    <col min="14605" max="14605" width="17.4259259259259" style="64" customWidth="1"/>
    <col min="14606" max="14633" width="5.71296296296296" style="64" customWidth="1"/>
    <col min="14634" max="14634" width="6.42592592592593" style="64" customWidth="1"/>
    <col min="14635" max="14636" width="9.13888888888889" style="64"/>
    <col min="14637" max="14639" width="9" style="64" hidden="1" customWidth="1"/>
    <col min="14640" max="14856" width="9.13888888888889" style="64"/>
    <col min="14857" max="14857" width="6.42592592592593" style="64" customWidth="1"/>
    <col min="14858" max="14858" width="33.5740740740741" style="64" customWidth="1"/>
    <col min="14859" max="14859" width="33.4259259259259" style="64" customWidth="1"/>
    <col min="14860" max="14860" width="40" style="64" customWidth="1"/>
    <col min="14861" max="14861" width="17.4259259259259" style="64" customWidth="1"/>
    <col min="14862" max="14889" width="5.71296296296296" style="64" customWidth="1"/>
    <col min="14890" max="14890" width="6.42592592592593" style="64" customWidth="1"/>
    <col min="14891" max="14892" width="9.13888888888889" style="64"/>
    <col min="14893" max="14895" width="9" style="64" hidden="1" customWidth="1"/>
    <col min="14896" max="15112" width="9.13888888888889" style="64"/>
    <col min="15113" max="15113" width="6.42592592592593" style="64" customWidth="1"/>
    <col min="15114" max="15114" width="33.5740740740741" style="64" customWidth="1"/>
    <col min="15115" max="15115" width="33.4259259259259" style="64" customWidth="1"/>
    <col min="15116" max="15116" width="40" style="64" customWidth="1"/>
    <col min="15117" max="15117" width="17.4259259259259" style="64" customWidth="1"/>
    <col min="15118" max="15145" width="5.71296296296296" style="64" customWidth="1"/>
    <col min="15146" max="15146" width="6.42592592592593" style="64" customWidth="1"/>
    <col min="15147" max="15148" width="9.13888888888889" style="64"/>
    <col min="15149" max="15151" width="9" style="64" hidden="1" customWidth="1"/>
    <col min="15152" max="15368" width="9.13888888888889" style="64"/>
    <col min="15369" max="15369" width="6.42592592592593" style="64" customWidth="1"/>
    <col min="15370" max="15370" width="33.5740740740741" style="64" customWidth="1"/>
    <col min="15371" max="15371" width="33.4259259259259" style="64" customWidth="1"/>
    <col min="15372" max="15372" width="40" style="64" customWidth="1"/>
    <col min="15373" max="15373" width="17.4259259259259" style="64" customWidth="1"/>
    <col min="15374" max="15401" width="5.71296296296296" style="64" customWidth="1"/>
    <col min="15402" max="15402" width="6.42592592592593" style="64" customWidth="1"/>
    <col min="15403" max="15404" width="9.13888888888889" style="64"/>
    <col min="15405" max="15407" width="9" style="64" hidden="1" customWidth="1"/>
    <col min="15408" max="15624" width="9.13888888888889" style="64"/>
    <col min="15625" max="15625" width="6.42592592592593" style="64" customWidth="1"/>
    <col min="15626" max="15626" width="33.5740740740741" style="64" customWidth="1"/>
    <col min="15627" max="15627" width="33.4259259259259" style="64" customWidth="1"/>
    <col min="15628" max="15628" width="40" style="64" customWidth="1"/>
    <col min="15629" max="15629" width="17.4259259259259" style="64" customWidth="1"/>
    <col min="15630" max="15657" width="5.71296296296296" style="64" customWidth="1"/>
    <col min="15658" max="15658" width="6.42592592592593" style="64" customWidth="1"/>
    <col min="15659" max="15660" width="9.13888888888889" style="64"/>
    <col min="15661" max="15663" width="9" style="64" hidden="1" customWidth="1"/>
    <col min="15664" max="15880" width="9.13888888888889" style="64"/>
    <col min="15881" max="15881" width="6.42592592592593" style="64" customWidth="1"/>
    <col min="15882" max="15882" width="33.5740740740741" style="64" customWidth="1"/>
    <col min="15883" max="15883" width="33.4259259259259" style="64" customWidth="1"/>
    <col min="15884" max="15884" width="40" style="64" customWidth="1"/>
    <col min="15885" max="15885" width="17.4259259259259" style="64" customWidth="1"/>
    <col min="15886" max="15913" width="5.71296296296296" style="64" customWidth="1"/>
    <col min="15914" max="15914" width="6.42592592592593" style="64" customWidth="1"/>
    <col min="15915" max="15916" width="9.13888888888889" style="64"/>
    <col min="15917" max="15919" width="9" style="64" hidden="1" customWidth="1"/>
    <col min="15920" max="16136" width="9.13888888888889" style="64"/>
    <col min="16137" max="16137" width="6.42592592592593" style="64" customWidth="1"/>
    <col min="16138" max="16138" width="33.5740740740741" style="64" customWidth="1"/>
    <col min="16139" max="16139" width="33.4259259259259" style="64" customWidth="1"/>
    <col min="16140" max="16140" width="40" style="64" customWidth="1"/>
    <col min="16141" max="16141" width="17.4259259259259" style="64" customWidth="1"/>
    <col min="16142" max="16169" width="5.71296296296296" style="64" customWidth="1"/>
    <col min="16170" max="16170" width="6.42592592592593" style="64" customWidth="1"/>
    <col min="16171" max="16172" width="9.13888888888889" style="64"/>
    <col min="16173" max="16175" width="9" style="64" hidden="1" customWidth="1"/>
    <col min="16176" max="16384" width="9.13888888888889" style="64"/>
  </cols>
  <sheetData>
    <row r="1" ht="18.75" customHeight="1" spans="2:4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</row>
    <row r="2" s="108" customFormat="1" ht="18.75" customHeight="1" spans="2:42">
      <c r="B2" s="111" t="s">
        <v>172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="108" customFormat="1" ht="18.75" customHeight="1" spans="2:42">
      <c r="B3" s="113" t="s">
        <v>173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</row>
    <row r="4" s="108" customFormat="1" ht="18.75" customHeight="1" spans="2:42">
      <c r="B4" s="114" t="s">
        <v>174</v>
      </c>
      <c r="C4" s="115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</row>
    <row r="5" ht="18.75" customHeight="1" spans="2:3">
      <c r="B5" s="116"/>
      <c r="C5" s="68"/>
    </row>
    <row r="6" ht="13.5" customHeight="1" spans="2:43">
      <c r="B6" s="117" t="s">
        <v>3</v>
      </c>
      <c r="C6" s="118" t="s">
        <v>94</v>
      </c>
      <c r="D6" s="118"/>
      <c r="E6" s="163" t="s">
        <v>175</v>
      </c>
      <c r="F6" s="118" t="s">
        <v>176</v>
      </c>
      <c r="G6" s="118" t="s">
        <v>131</v>
      </c>
      <c r="H6" s="119" t="s">
        <v>132</v>
      </c>
      <c r="I6" s="120"/>
      <c r="J6" s="120"/>
      <c r="K6" s="120"/>
      <c r="L6" s="120"/>
      <c r="M6" s="145"/>
      <c r="N6" s="117" t="s">
        <v>133</v>
      </c>
      <c r="O6" s="117"/>
      <c r="P6" s="117"/>
      <c r="Q6" s="117"/>
      <c r="R6" s="117"/>
      <c r="S6" s="117" t="s">
        <v>177</v>
      </c>
      <c r="T6" s="117"/>
      <c r="U6" s="117"/>
      <c r="V6" s="117"/>
      <c r="W6" s="117"/>
      <c r="X6" s="117" t="s">
        <v>135</v>
      </c>
      <c r="Y6" s="117"/>
      <c r="Z6" s="117"/>
      <c r="AA6" s="117"/>
      <c r="AB6" s="117"/>
      <c r="AC6" s="117" t="s">
        <v>136</v>
      </c>
      <c r="AD6" s="117"/>
      <c r="AE6" s="117"/>
      <c r="AF6" s="117"/>
      <c r="AG6" s="117"/>
      <c r="AH6" s="147" t="s">
        <v>137</v>
      </c>
      <c r="AI6" s="147"/>
      <c r="AJ6" s="147"/>
      <c r="AK6" s="147"/>
      <c r="AL6" s="147"/>
      <c r="AM6" s="147" t="s">
        <v>138</v>
      </c>
      <c r="AN6" s="147"/>
      <c r="AO6" s="147"/>
      <c r="AP6" s="147"/>
      <c r="AQ6" s="109"/>
    </row>
    <row r="7" ht="15" customHeight="1" spans="2:43">
      <c r="B7" s="117"/>
      <c r="C7" s="118"/>
      <c r="D7" s="118"/>
      <c r="E7" s="164"/>
      <c r="F7" s="118"/>
      <c r="G7" s="118"/>
      <c r="H7" s="121"/>
      <c r="I7" s="122"/>
      <c r="J7" s="122"/>
      <c r="K7" s="122"/>
      <c r="L7" s="122"/>
      <c r="M7" s="146"/>
      <c r="N7" s="117" t="s">
        <v>139</v>
      </c>
      <c r="O7" s="117" t="s">
        <v>140</v>
      </c>
      <c r="P7" s="117" t="s">
        <v>141</v>
      </c>
      <c r="Q7" s="117" t="s">
        <v>45</v>
      </c>
      <c r="R7" s="117"/>
      <c r="S7" s="117" t="s">
        <v>139</v>
      </c>
      <c r="T7" s="117" t="s">
        <v>140</v>
      </c>
      <c r="U7" s="117" t="s">
        <v>141</v>
      </c>
      <c r="V7" s="117" t="s">
        <v>45</v>
      </c>
      <c r="W7" s="117"/>
      <c r="X7" s="117" t="s">
        <v>139</v>
      </c>
      <c r="Y7" s="117" t="s">
        <v>140</v>
      </c>
      <c r="Z7" s="117" t="s">
        <v>141</v>
      </c>
      <c r="AA7" s="117" t="s">
        <v>45</v>
      </c>
      <c r="AB7" s="117"/>
      <c r="AC7" s="117" t="s">
        <v>139</v>
      </c>
      <c r="AD7" s="117" t="s">
        <v>140</v>
      </c>
      <c r="AE7" s="117" t="s">
        <v>141</v>
      </c>
      <c r="AF7" s="117" t="s">
        <v>45</v>
      </c>
      <c r="AG7" s="117"/>
      <c r="AH7" s="117" t="s">
        <v>139</v>
      </c>
      <c r="AI7" s="117" t="s">
        <v>140</v>
      </c>
      <c r="AJ7" s="117" t="s">
        <v>141</v>
      </c>
      <c r="AK7" s="117" t="s">
        <v>45</v>
      </c>
      <c r="AL7" s="117"/>
      <c r="AM7" s="117" t="s">
        <v>139</v>
      </c>
      <c r="AN7" s="117" t="s">
        <v>140</v>
      </c>
      <c r="AO7" s="117" t="s">
        <v>141</v>
      </c>
      <c r="AP7" s="117" t="s">
        <v>142</v>
      </c>
      <c r="AQ7" s="109"/>
    </row>
    <row r="8" ht="25" customHeight="1" spans="2:43">
      <c r="B8" s="117"/>
      <c r="C8" s="118"/>
      <c r="D8" s="118"/>
      <c r="E8" s="165"/>
      <c r="F8" s="118"/>
      <c r="G8" s="118"/>
      <c r="H8" s="118" t="s">
        <v>143</v>
      </c>
      <c r="I8" s="118" t="s">
        <v>144</v>
      </c>
      <c r="J8" s="118" t="s">
        <v>145</v>
      </c>
      <c r="K8" s="118" t="s">
        <v>146</v>
      </c>
      <c r="L8" s="118" t="s">
        <v>147</v>
      </c>
      <c r="M8" s="118" t="s">
        <v>148</v>
      </c>
      <c r="N8" s="147" t="s">
        <v>149</v>
      </c>
      <c r="O8" s="147" t="s">
        <v>149</v>
      </c>
      <c r="P8" s="147" t="s">
        <v>149</v>
      </c>
      <c r="Q8" s="147" t="s">
        <v>149</v>
      </c>
      <c r="R8" s="147" t="s">
        <v>150</v>
      </c>
      <c r="S8" s="147" t="s">
        <v>149</v>
      </c>
      <c r="T8" s="147" t="s">
        <v>149</v>
      </c>
      <c r="U8" s="147" t="s">
        <v>149</v>
      </c>
      <c r="V8" s="147" t="s">
        <v>149</v>
      </c>
      <c r="W8" s="147" t="s">
        <v>150</v>
      </c>
      <c r="X8" s="147" t="s">
        <v>149</v>
      </c>
      <c r="Y8" s="147" t="s">
        <v>149</v>
      </c>
      <c r="Z8" s="147" t="s">
        <v>149</v>
      </c>
      <c r="AA8" s="147" t="s">
        <v>149</v>
      </c>
      <c r="AB8" s="147" t="s">
        <v>150</v>
      </c>
      <c r="AC8" s="147" t="s">
        <v>149</v>
      </c>
      <c r="AD8" s="147" t="s">
        <v>149</v>
      </c>
      <c r="AE8" s="147" t="s">
        <v>149</v>
      </c>
      <c r="AF8" s="147" t="s">
        <v>149</v>
      </c>
      <c r="AG8" s="147" t="s">
        <v>150</v>
      </c>
      <c r="AH8" s="147" t="s">
        <v>149</v>
      </c>
      <c r="AI8" s="147" t="s">
        <v>149</v>
      </c>
      <c r="AJ8" s="147" t="s">
        <v>149</v>
      </c>
      <c r="AK8" s="147" t="s">
        <v>149</v>
      </c>
      <c r="AL8" s="147" t="s">
        <v>150</v>
      </c>
      <c r="AM8" s="147" t="s">
        <v>151</v>
      </c>
      <c r="AN8" s="147" t="s">
        <v>151</v>
      </c>
      <c r="AO8" s="147" t="s">
        <v>151</v>
      </c>
      <c r="AP8" s="147" t="s">
        <v>151</v>
      </c>
      <c r="AQ8" s="109"/>
    </row>
    <row r="9" s="109" customFormat="1" ht="15" customHeight="1" spans="2:42">
      <c r="B9" s="123">
        <v>1</v>
      </c>
      <c r="C9" s="123">
        <v>2</v>
      </c>
      <c r="D9" s="123"/>
      <c r="E9" s="123"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3">
        <v>9</v>
      </c>
      <c r="L9" s="123">
        <v>10</v>
      </c>
      <c r="M9" s="123">
        <v>11</v>
      </c>
      <c r="N9" s="123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123">
        <v>23</v>
      </c>
      <c r="Z9" s="123">
        <v>24</v>
      </c>
      <c r="AA9" s="123">
        <v>25</v>
      </c>
      <c r="AB9" s="123">
        <v>26</v>
      </c>
      <c r="AC9" s="123">
        <v>27</v>
      </c>
      <c r="AD9" s="123">
        <v>28</v>
      </c>
      <c r="AE9" s="123">
        <v>29</v>
      </c>
      <c r="AF9" s="123">
        <v>30</v>
      </c>
      <c r="AG9" s="123">
        <v>31</v>
      </c>
      <c r="AH9" s="123">
        <v>32</v>
      </c>
      <c r="AI9" s="123">
        <v>33</v>
      </c>
      <c r="AJ9" s="123">
        <v>34</v>
      </c>
      <c r="AK9" s="123">
        <v>35</v>
      </c>
      <c r="AL9" s="123">
        <v>36</v>
      </c>
      <c r="AM9" s="123">
        <v>37</v>
      </c>
      <c r="AN9" s="123">
        <v>38</v>
      </c>
      <c r="AO9" s="123">
        <v>39</v>
      </c>
      <c r="AP9" s="123">
        <v>40</v>
      </c>
    </row>
    <row r="10" spans="2:46">
      <c r="B10" s="124">
        <v>1</v>
      </c>
      <c r="C10" s="125" t="s">
        <v>116</v>
      </c>
      <c r="D10" s="166" t="s">
        <v>178</v>
      </c>
      <c r="E10" s="167" t="s">
        <v>179</v>
      </c>
      <c r="F10" s="168">
        <v>26</v>
      </c>
      <c r="G10" s="168">
        <v>26</v>
      </c>
      <c r="H10" s="169"/>
      <c r="I10" s="178" t="s">
        <v>180</v>
      </c>
      <c r="J10" s="169"/>
      <c r="K10" s="169"/>
      <c r="L10" s="169"/>
      <c r="M10" s="169"/>
      <c r="N10" s="179">
        <v>22.1</v>
      </c>
      <c r="O10" s="179">
        <v>24.7</v>
      </c>
      <c r="P10" s="180">
        <v>0</v>
      </c>
      <c r="Q10" s="184">
        <f>SUM(N10:P10)</f>
        <v>46.8</v>
      </c>
      <c r="R10" s="148">
        <f>IF(COUNT(F10)=0,0,Q10/F10*100)</f>
        <v>180</v>
      </c>
      <c r="S10" s="180">
        <v>3.9</v>
      </c>
      <c r="T10" s="180">
        <v>4.55</v>
      </c>
      <c r="U10" s="180">
        <v>1.95</v>
      </c>
      <c r="V10" s="184">
        <f>SUM(S10:U10)</f>
        <v>10.4</v>
      </c>
      <c r="W10" s="148">
        <f>IF(COUNT(F10)=0,0,V10/F10*100)</f>
        <v>40</v>
      </c>
      <c r="X10" s="180">
        <v>0</v>
      </c>
      <c r="Y10" s="180">
        <v>0</v>
      </c>
      <c r="Z10" s="180">
        <v>0</v>
      </c>
      <c r="AA10" s="148">
        <f>SUM(X10:Z10)</f>
        <v>0</v>
      </c>
      <c r="AB10" s="148">
        <f>IF(COUNT(F10)=0,0,AA10/F10*100)</f>
        <v>0</v>
      </c>
      <c r="AC10" s="180">
        <v>0</v>
      </c>
      <c r="AD10" s="180">
        <v>0</v>
      </c>
      <c r="AE10" s="180">
        <v>0</v>
      </c>
      <c r="AF10" s="148">
        <f>SUM(AC10:AE10)</f>
        <v>0</v>
      </c>
      <c r="AG10" s="148">
        <f>IF(COUNT(F10)=0,0,AF10/F10*100)</f>
        <v>0</v>
      </c>
      <c r="AH10" s="184">
        <f>N10+S10+X10+AC10</f>
        <v>26</v>
      </c>
      <c r="AI10" s="184">
        <f>O10+T10+Y10+AD10</f>
        <v>29.25</v>
      </c>
      <c r="AJ10" s="184">
        <f>P10+U10+Z10+AE10</f>
        <v>1.95</v>
      </c>
      <c r="AK10" s="184">
        <f>SUM(AH10:AJ10)</f>
        <v>57.2</v>
      </c>
      <c r="AL10" s="148">
        <f>IF(COUNT(F10)=0,0,AK10/F10*100)</f>
        <v>220</v>
      </c>
      <c r="AM10" s="184">
        <v>6</v>
      </c>
      <c r="AN10" s="184">
        <v>6.3</v>
      </c>
      <c r="AO10" s="184">
        <v>5.8</v>
      </c>
      <c r="AP10" s="184">
        <f>IF(COUNT(AM10:AO10)=0,0,AVERAGEIFS(AM10:AO10,AM10:AO10,"&gt;0",AM10:AO10,"&lt;&gt;"))</f>
        <v>6.03333333333333</v>
      </c>
      <c r="AT10" s="157"/>
    </row>
    <row r="11" spans="2:46">
      <c r="B11" s="128">
        <v>2</v>
      </c>
      <c r="C11" s="129" t="s">
        <v>116</v>
      </c>
      <c r="D11" s="170" t="s">
        <v>181</v>
      </c>
      <c r="E11" s="171" t="s">
        <v>182</v>
      </c>
      <c r="F11" s="172">
        <v>14</v>
      </c>
      <c r="G11" s="172">
        <v>14</v>
      </c>
      <c r="H11" s="173"/>
      <c r="I11" s="181" t="s">
        <v>180</v>
      </c>
      <c r="J11" s="173"/>
      <c r="K11" s="173"/>
      <c r="L11" s="173"/>
      <c r="M11" s="173"/>
      <c r="N11" s="182">
        <v>17</v>
      </c>
      <c r="O11" s="182">
        <v>19</v>
      </c>
      <c r="P11" s="183">
        <v>0</v>
      </c>
      <c r="Q11" s="185">
        <f t="shared" ref="Q11:Q21" si="0">SUM(N11:P11)</f>
        <v>36</v>
      </c>
      <c r="R11" s="149">
        <f t="shared" ref="R11:R21" si="1">IF(COUNT(F11)=0,0,Q11/F11*100)</f>
        <v>257.142857142857</v>
      </c>
      <c r="S11" s="182">
        <v>3</v>
      </c>
      <c r="T11" s="182">
        <v>1</v>
      </c>
      <c r="U11" s="182">
        <v>4</v>
      </c>
      <c r="V11" s="185">
        <f t="shared" ref="V11:V21" si="2">SUM(S11:U11)</f>
        <v>8</v>
      </c>
      <c r="W11" s="149">
        <f t="shared" ref="W11:W21" si="3">IF(COUNT(F11)=0,0,V11/F11*100)</f>
        <v>57.1428571428571</v>
      </c>
      <c r="X11" s="183">
        <v>0</v>
      </c>
      <c r="Y11" s="183">
        <v>0</v>
      </c>
      <c r="Z11" s="183">
        <v>0</v>
      </c>
      <c r="AA11" s="149">
        <f t="shared" ref="AA11:AA21" si="4">SUM(X11:Z11)</f>
        <v>0</v>
      </c>
      <c r="AB11" s="149">
        <f t="shared" ref="AB11:AB21" si="5">IF(COUNT(F11)=0,0,AA11/F11*100)</f>
        <v>0</v>
      </c>
      <c r="AC11" s="183">
        <v>0</v>
      </c>
      <c r="AD11" s="183">
        <v>0</v>
      </c>
      <c r="AE11" s="183">
        <v>0</v>
      </c>
      <c r="AF11" s="149">
        <f t="shared" ref="AF11:AF21" si="6">SUM(AC11:AE11)</f>
        <v>0</v>
      </c>
      <c r="AG11" s="149">
        <f t="shared" ref="AG11:AG21" si="7">IF(COUNT(F11)=0,0,AF11/F11*100)</f>
        <v>0</v>
      </c>
      <c r="AH11" s="185">
        <f t="shared" ref="AH11:AJ21" si="8">N11+S11+X11+AC11</f>
        <v>20</v>
      </c>
      <c r="AI11" s="185">
        <f t="shared" si="8"/>
        <v>20</v>
      </c>
      <c r="AJ11" s="185">
        <f t="shared" si="8"/>
        <v>4</v>
      </c>
      <c r="AK11" s="185">
        <f t="shared" ref="AK11:AK21" si="9">SUM(AH11:AJ11)</f>
        <v>44</v>
      </c>
      <c r="AL11" s="149">
        <f t="shared" ref="AL11:AL21" si="10">IF(COUNT(F11)=0,0,AK11/F11*100)</f>
        <v>314.285714285714</v>
      </c>
      <c r="AM11" s="185">
        <v>6</v>
      </c>
      <c r="AN11" s="185">
        <v>6.3</v>
      </c>
      <c r="AO11" s="185">
        <v>5.8</v>
      </c>
      <c r="AP11" s="185">
        <f t="shared" ref="AP11:AP21" si="11">IF(COUNT(AM11:AO11)=0,0,AVERAGEIFS(AM11:AO11,AM11:AO11,"&gt;0",AM11:AO11,"&lt;&gt;"))</f>
        <v>6.03333333333333</v>
      </c>
      <c r="AT11" s="157"/>
    </row>
    <row r="12" spans="2:46">
      <c r="B12" s="128">
        <v>3</v>
      </c>
      <c r="C12" s="129" t="s">
        <v>116</v>
      </c>
      <c r="D12" s="170" t="s">
        <v>181</v>
      </c>
      <c r="E12" s="174" t="s">
        <v>183</v>
      </c>
      <c r="F12" s="175">
        <v>20</v>
      </c>
      <c r="G12" s="175">
        <v>20</v>
      </c>
      <c r="H12" s="173"/>
      <c r="I12" s="181" t="s">
        <v>180</v>
      </c>
      <c r="J12" s="173"/>
      <c r="K12" s="173"/>
      <c r="L12" s="173"/>
      <c r="M12" s="173"/>
      <c r="N12" s="182">
        <v>17</v>
      </c>
      <c r="O12" s="182">
        <v>19</v>
      </c>
      <c r="P12" s="183">
        <v>0</v>
      </c>
      <c r="Q12" s="185">
        <f t="shared" si="0"/>
        <v>36</v>
      </c>
      <c r="R12" s="149">
        <f t="shared" si="1"/>
        <v>180</v>
      </c>
      <c r="S12" s="182">
        <v>3</v>
      </c>
      <c r="T12" s="182">
        <v>1</v>
      </c>
      <c r="U12" s="182">
        <v>4</v>
      </c>
      <c r="V12" s="185">
        <f t="shared" si="2"/>
        <v>8</v>
      </c>
      <c r="W12" s="149">
        <f t="shared" si="3"/>
        <v>40</v>
      </c>
      <c r="X12" s="183">
        <v>0</v>
      </c>
      <c r="Y12" s="183">
        <v>0</v>
      </c>
      <c r="Z12" s="183">
        <v>0</v>
      </c>
      <c r="AA12" s="149">
        <f t="shared" si="4"/>
        <v>0</v>
      </c>
      <c r="AB12" s="149">
        <f t="shared" si="5"/>
        <v>0</v>
      </c>
      <c r="AC12" s="183">
        <v>0</v>
      </c>
      <c r="AD12" s="183">
        <v>0</v>
      </c>
      <c r="AE12" s="183">
        <v>0</v>
      </c>
      <c r="AF12" s="149">
        <f t="shared" si="6"/>
        <v>0</v>
      </c>
      <c r="AG12" s="149">
        <f t="shared" si="7"/>
        <v>0</v>
      </c>
      <c r="AH12" s="185">
        <f t="shared" si="8"/>
        <v>20</v>
      </c>
      <c r="AI12" s="185">
        <f t="shared" si="8"/>
        <v>20</v>
      </c>
      <c r="AJ12" s="185">
        <f t="shared" si="8"/>
        <v>4</v>
      </c>
      <c r="AK12" s="185">
        <f t="shared" si="9"/>
        <v>44</v>
      </c>
      <c r="AL12" s="149">
        <f t="shared" si="10"/>
        <v>220</v>
      </c>
      <c r="AM12" s="185">
        <v>6</v>
      </c>
      <c r="AN12" s="185">
        <v>6.3</v>
      </c>
      <c r="AO12" s="185">
        <v>5.8</v>
      </c>
      <c r="AP12" s="185">
        <f t="shared" si="11"/>
        <v>6.03333333333333</v>
      </c>
      <c r="AT12" s="157"/>
    </row>
    <row r="13" spans="2:46">
      <c r="B13" s="128">
        <v>4</v>
      </c>
      <c r="C13" s="129" t="s">
        <v>116</v>
      </c>
      <c r="D13" s="170" t="s">
        <v>181</v>
      </c>
      <c r="E13" s="174" t="s">
        <v>184</v>
      </c>
      <c r="F13" s="175">
        <v>18</v>
      </c>
      <c r="G13" s="175">
        <v>18</v>
      </c>
      <c r="H13" s="173"/>
      <c r="I13" s="181" t="s">
        <v>180</v>
      </c>
      <c r="J13" s="173"/>
      <c r="K13" s="173"/>
      <c r="L13" s="173"/>
      <c r="M13" s="173"/>
      <c r="N13" s="182">
        <v>17</v>
      </c>
      <c r="O13" s="182">
        <v>19</v>
      </c>
      <c r="P13" s="183">
        <v>0</v>
      </c>
      <c r="Q13" s="185">
        <f t="shared" si="0"/>
        <v>36</v>
      </c>
      <c r="R13" s="149">
        <f t="shared" si="1"/>
        <v>200</v>
      </c>
      <c r="S13" s="182">
        <v>3</v>
      </c>
      <c r="T13" s="182">
        <v>1</v>
      </c>
      <c r="U13" s="182">
        <v>4</v>
      </c>
      <c r="V13" s="185">
        <f t="shared" si="2"/>
        <v>8</v>
      </c>
      <c r="W13" s="149">
        <f t="shared" si="3"/>
        <v>44.4444444444444</v>
      </c>
      <c r="X13" s="183">
        <v>0</v>
      </c>
      <c r="Y13" s="183">
        <v>0</v>
      </c>
      <c r="Z13" s="183">
        <v>0</v>
      </c>
      <c r="AA13" s="149">
        <f t="shared" si="4"/>
        <v>0</v>
      </c>
      <c r="AB13" s="149">
        <f t="shared" si="5"/>
        <v>0</v>
      </c>
      <c r="AC13" s="183">
        <v>0</v>
      </c>
      <c r="AD13" s="183">
        <v>0</v>
      </c>
      <c r="AE13" s="183">
        <v>0</v>
      </c>
      <c r="AF13" s="149">
        <f t="shared" si="6"/>
        <v>0</v>
      </c>
      <c r="AG13" s="149">
        <f t="shared" si="7"/>
        <v>0</v>
      </c>
      <c r="AH13" s="185">
        <f t="shared" si="8"/>
        <v>20</v>
      </c>
      <c r="AI13" s="185">
        <f t="shared" si="8"/>
        <v>20</v>
      </c>
      <c r="AJ13" s="185">
        <f t="shared" si="8"/>
        <v>4</v>
      </c>
      <c r="AK13" s="185">
        <f t="shared" si="9"/>
        <v>44</v>
      </c>
      <c r="AL13" s="149">
        <f t="shared" si="10"/>
        <v>244.444444444444</v>
      </c>
      <c r="AM13" s="185">
        <v>6</v>
      </c>
      <c r="AN13" s="185">
        <v>6.3</v>
      </c>
      <c r="AO13" s="185">
        <v>5.8</v>
      </c>
      <c r="AP13" s="185">
        <f t="shared" si="11"/>
        <v>6.03333333333333</v>
      </c>
      <c r="AT13" s="157"/>
    </row>
    <row r="14" spans="2:46">
      <c r="B14" s="128">
        <v>5</v>
      </c>
      <c r="C14" s="129" t="s">
        <v>116</v>
      </c>
      <c r="D14" s="170" t="s">
        <v>178</v>
      </c>
      <c r="E14" s="174" t="s">
        <v>185</v>
      </c>
      <c r="F14" s="175">
        <v>25</v>
      </c>
      <c r="G14" s="175">
        <v>25</v>
      </c>
      <c r="H14" s="173"/>
      <c r="I14" s="181" t="s">
        <v>180</v>
      </c>
      <c r="J14" s="173"/>
      <c r="K14" s="173"/>
      <c r="L14" s="173"/>
      <c r="M14" s="173"/>
      <c r="N14" s="182">
        <v>21.25</v>
      </c>
      <c r="O14" s="182">
        <v>23.75</v>
      </c>
      <c r="P14" s="183">
        <v>0</v>
      </c>
      <c r="Q14" s="185">
        <f t="shared" si="0"/>
        <v>45</v>
      </c>
      <c r="R14" s="149">
        <f t="shared" si="1"/>
        <v>180</v>
      </c>
      <c r="S14" s="182">
        <v>3.75</v>
      </c>
      <c r="T14" s="182">
        <v>4.38</v>
      </c>
      <c r="U14" s="182">
        <v>1.88</v>
      </c>
      <c r="V14" s="185">
        <f t="shared" si="2"/>
        <v>10.01</v>
      </c>
      <c r="W14" s="149">
        <f t="shared" si="3"/>
        <v>40.04</v>
      </c>
      <c r="X14" s="183">
        <v>0</v>
      </c>
      <c r="Y14" s="183">
        <v>0</v>
      </c>
      <c r="Z14" s="183">
        <v>0</v>
      </c>
      <c r="AA14" s="149">
        <f t="shared" si="4"/>
        <v>0</v>
      </c>
      <c r="AB14" s="149">
        <f t="shared" si="5"/>
        <v>0</v>
      </c>
      <c r="AC14" s="183">
        <v>0</v>
      </c>
      <c r="AD14" s="183">
        <v>0</v>
      </c>
      <c r="AE14" s="183">
        <v>0</v>
      </c>
      <c r="AF14" s="149">
        <f t="shared" si="6"/>
        <v>0</v>
      </c>
      <c r="AG14" s="149">
        <f t="shared" si="7"/>
        <v>0</v>
      </c>
      <c r="AH14" s="185">
        <f t="shared" si="8"/>
        <v>25</v>
      </c>
      <c r="AI14" s="185">
        <f t="shared" si="8"/>
        <v>28.13</v>
      </c>
      <c r="AJ14" s="185">
        <f t="shared" si="8"/>
        <v>1.88</v>
      </c>
      <c r="AK14" s="185">
        <f t="shared" si="9"/>
        <v>55.01</v>
      </c>
      <c r="AL14" s="149">
        <f t="shared" si="10"/>
        <v>220.04</v>
      </c>
      <c r="AM14" s="185">
        <v>6</v>
      </c>
      <c r="AN14" s="185">
        <v>6.3</v>
      </c>
      <c r="AO14" s="185">
        <v>5.8</v>
      </c>
      <c r="AP14" s="185">
        <f t="shared" si="11"/>
        <v>6.03333333333333</v>
      </c>
      <c r="AT14" s="157"/>
    </row>
    <row r="15" spans="2:46">
      <c r="B15" s="128">
        <v>6</v>
      </c>
      <c r="C15" s="129" t="s">
        <v>116</v>
      </c>
      <c r="D15" s="170" t="s">
        <v>178</v>
      </c>
      <c r="E15" s="174" t="s">
        <v>186</v>
      </c>
      <c r="F15" s="175">
        <v>25</v>
      </c>
      <c r="G15" s="175">
        <v>25</v>
      </c>
      <c r="H15" s="173"/>
      <c r="I15" s="181" t="s">
        <v>180</v>
      </c>
      <c r="J15" s="173"/>
      <c r="K15" s="173"/>
      <c r="L15" s="173"/>
      <c r="M15" s="173"/>
      <c r="N15" s="182">
        <v>21.25</v>
      </c>
      <c r="O15" s="182">
        <v>23.75</v>
      </c>
      <c r="P15" s="183">
        <v>0</v>
      </c>
      <c r="Q15" s="185">
        <f t="shared" si="0"/>
        <v>45</v>
      </c>
      <c r="R15" s="149">
        <f t="shared" si="1"/>
        <v>180</v>
      </c>
      <c r="S15" s="182">
        <v>3.75</v>
      </c>
      <c r="T15" s="182">
        <v>4.38</v>
      </c>
      <c r="U15" s="182">
        <v>1.88</v>
      </c>
      <c r="V15" s="185">
        <f t="shared" si="2"/>
        <v>10.01</v>
      </c>
      <c r="W15" s="149">
        <f t="shared" si="3"/>
        <v>40.04</v>
      </c>
      <c r="X15" s="183">
        <v>0</v>
      </c>
      <c r="Y15" s="183">
        <v>0</v>
      </c>
      <c r="Z15" s="183">
        <v>0</v>
      </c>
      <c r="AA15" s="149">
        <f t="shared" si="4"/>
        <v>0</v>
      </c>
      <c r="AB15" s="149">
        <f t="shared" si="5"/>
        <v>0</v>
      </c>
      <c r="AC15" s="183">
        <v>0</v>
      </c>
      <c r="AD15" s="183">
        <v>0</v>
      </c>
      <c r="AE15" s="183">
        <v>0</v>
      </c>
      <c r="AF15" s="149">
        <f t="shared" si="6"/>
        <v>0</v>
      </c>
      <c r="AG15" s="149">
        <f t="shared" si="7"/>
        <v>0</v>
      </c>
      <c r="AH15" s="185">
        <f t="shared" si="8"/>
        <v>25</v>
      </c>
      <c r="AI15" s="185">
        <f t="shared" si="8"/>
        <v>28.13</v>
      </c>
      <c r="AJ15" s="185">
        <f t="shared" si="8"/>
        <v>1.88</v>
      </c>
      <c r="AK15" s="185">
        <f t="shared" si="9"/>
        <v>55.01</v>
      </c>
      <c r="AL15" s="149">
        <f t="shared" si="10"/>
        <v>220.04</v>
      </c>
      <c r="AM15" s="185">
        <v>6</v>
      </c>
      <c r="AN15" s="185">
        <v>6.3</v>
      </c>
      <c r="AO15" s="185">
        <v>5.8</v>
      </c>
      <c r="AP15" s="185">
        <f t="shared" si="11"/>
        <v>6.03333333333333</v>
      </c>
      <c r="AT15" s="157"/>
    </row>
    <row r="16" spans="2:46">
      <c r="B16" s="128">
        <v>7</v>
      </c>
      <c r="C16" s="129" t="s">
        <v>116</v>
      </c>
      <c r="D16" s="170" t="s">
        <v>187</v>
      </c>
      <c r="E16" s="174" t="s">
        <v>188</v>
      </c>
      <c r="F16" s="175">
        <v>25</v>
      </c>
      <c r="G16" s="175">
        <v>25</v>
      </c>
      <c r="H16" s="173"/>
      <c r="I16" s="181" t="s">
        <v>180</v>
      </c>
      <c r="J16" s="173"/>
      <c r="K16" s="173"/>
      <c r="L16" s="173"/>
      <c r="M16" s="173"/>
      <c r="N16" s="182">
        <v>21.25</v>
      </c>
      <c r="O16" s="182">
        <v>23.75</v>
      </c>
      <c r="P16" s="183">
        <v>0</v>
      </c>
      <c r="Q16" s="185">
        <f t="shared" si="0"/>
        <v>45</v>
      </c>
      <c r="R16" s="149">
        <f t="shared" si="1"/>
        <v>180</v>
      </c>
      <c r="S16" s="182">
        <v>3.75</v>
      </c>
      <c r="T16" s="182">
        <v>4.38</v>
      </c>
      <c r="U16" s="182">
        <v>1.88</v>
      </c>
      <c r="V16" s="185">
        <f t="shared" si="2"/>
        <v>10.01</v>
      </c>
      <c r="W16" s="149">
        <f t="shared" si="3"/>
        <v>40.04</v>
      </c>
      <c r="X16" s="183">
        <v>0</v>
      </c>
      <c r="Y16" s="183">
        <v>0</v>
      </c>
      <c r="Z16" s="183">
        <v>0</v>
      </c>
      <c r="AA16" s="149">
        <f t="shared" si="4"/>
        <v>0</v>
      </c>
      <c r="AB16" s="149">
        <f t="shared" si="5"/>
        <v>0</v>
      </c>
      <c r="AC16" s="183">
        <v>0</v>
      </c>
      <c r="AD16" s="183">
        <v>0</v>
      </c>
      <c r="AE16" s="183">
        <v>0</v>
      </c>
      <c r="AF16" s="149">
        <f t="shared" si="6"/>
        <v>0</v>
      </c>
      <c r="AG16" s="149">
        <f t="shared" si="7"/>
        <v>0</v>
      </c>
      <c r="AH16" s="185">
        <f t="shared" si="8"/>
        <v>25</v>
      </c>
      <c r="AI16" s="185">
        <f t="shared" si="8"/>
        <v>28.13</v>
      </c>
      <c r="AJ16" s="185">
        <f t="shared" si="8"/>
        <v>1.88</v>
      </c>
      <c r="AK16" s="185">
        <f t="shared" si="9"/>
        <v>55.01</v>
      </c>
      <c r="AL16" s="149">
        <f t="shared" si="10"/>
        <v>220.04</v>
      </c>
      <c r="AM16" s="185">
        <v>6</v>
      </c>
      <c r="AN16" s="185">
        <v>6.3</v>
      </c>
      <c r="AO16" s="185">
        <v>5.8</v>
      </c>
      <c r="AP16" s="185">
        <f t="shared" si="11"/>
        <v>6.03333333333333</v>
      </c>
      <c r="AT16" s="157"/>
    </row>
    <row r="17" spans="2:46">
      <c r="B17" s="128">
        <v>8</v>
      </c>
      <c r="C17" s="129" t="s">
        <v>116</v>
      </c>
      <c r="D17" s="170" t="s">
        <v>181</v>
      </c>
      <c r="E17" s="174" t="s">
        <v>189</v>
      </c>
      <c r="F17" s="175">
        <v>35</v>
      </c>
      <c r="G17" s="175">
        <v>35</v>
      </c>
      <c r="H17" s="173"/>
      <c r="I17" s="181" t="s">
        <v>180</v>
      </c>
      <c r="J17" s="173"/>
      <c r="K17" s="173"/>
      <c r="L17" s="173"/>
      <c r="M17" s="173"/>
      <c r="N17" s="182">
        <v>17</v>
      </c>
      <c r="O17" s="182">
        <v>19</v>
      </c>
      <c r="P17" s="183">
        <v>0</v>
      </c>
      <c r="Q17" s="185">
        <f t="shared" si="0"/>
        <v>36</v>
      </c>
      <c r="R17" s="149">
        <f t="shared" si="1"/>
        <v>102.857142857143</v>
      </c>
      <c r="S17" s="182">
        <v>3</v>
      </c>
      <c r="T17" s="182">
        <v>1</v>
      </c>
      <c r="U17" s="182">
        <v>4</v>
      </c>
      <c r="V17" s="185">
        <f t="shared" si="2"/>
        <v>8</v>
      </c>
      <c r="W17" s="149">
        <f t="shared" si="3"/>
        <v>22.8571428571429</v>
      </c>
      <c r="X17" s="183">
        <v>0</v>
      </c>
      <c r="Y17" s="183">
        <v>0</v>
      </c>
      <c r="Z17" s="183">
        <v>0</v>
      </c>
      <c r="AA17" s="149">
        <f t="shared" si="4"/>
        <v>0</v>
      </c>
      <c r="AB17" s="149">
        <f t="shared" si="5"/>
        <v>0</v>
      </c>
      <c r="AC17" s="183">
        <v>0</v>
      </c>
      <c r="AD17" s="183">
        <v>0</v>
      </c>
      <c r="AE17" s="183">
        <v>0</v>
      </c>
      <c r="AF17" s="149">
        <f t="shared" si="6"/>
        <v>0</v>
      </c>
      <c r="AG17" s="149">
        <f t="shared" si="7"/>
        <v>0</v>
      </c>
      <c r="AH17" s="185">
        <f t="shared" si="8"/>
        <v>20</v>
      </c>
      <c r="AI17" s="185">
        <f t="shared" si="8"/>
        <v>20</v>
      </c>
      <c r="AJ17" s="185">
        <f t="shared" si="8"/>
        <v>4</v>
      </c>
      <c r="AK17" s="185">
        <f t="shared" si="9"/>
        <v>44</v>
      </c>
      <c r="AL17" s="149">
        <f t="shared" si="10"/>
        <v>125.714285714286</v>
      </c>
      <c r="AM17" s="185">
        <v>6</v>
      </c>
      <c r="AN17" s="185">
        <v>6.3</v>
      </c>
      <c r="AO17" s="185">
        <v>5.8</v>
      </c>
      <c r="AP17" s="185">
        <f t="shared" si="11"/>
        <v>6.03333333333333</v>
      </c>
      <c r="AT17" s="157"/>
    </row>
    <row r="18" spans="2:46">
      <c r="B18" s="128">
        <v>9</v>
      </c>
      <c r="C18" s="129" t="s">
        <v>116</v>
      </c>
      <c r="D18" s="170" t="s">
        <v>178</v>
      </c>
      <c r="E18" s="174" t="s">
        <v>190</v>
      </c>
      <c r="F18" s="175">
        <v>13</v>
      </c>
      <c r="G18" s="175">
        <v>13</v>
      </c>
      <c r="H18" s="173"/>
      <c r="I18" s="181" t="s">
        <v>180</v>
      </c>
      <c r="J18" s="173"/>
      <c r="K18" s="173"/>
      <c r="L18" s="173"/>
      <c r="M18" s="173"/>
      <c r="N18" s="182">
        <v>11.05</v>
      </c>
      <c r="O18" s="182">
        <v>12.35</v>
      </c>
      <c r="P18" s="183">
        <v>0</v>
      </c>
      <c r="Q18" s="185">
        <f t="shared" si="0"/>
        <v>23.4</v>
      </c>
      <c r="R18" s="149">
        <f t="shared" si="1"/>
        <v>180</v>
      </c>
      <c r="S18" s="182">
        <v>1.95</v>
      </c>
      <c r="T18" s="182">
        <v>2.28</v>
      </c>
      <c r="U18" s="182">
        <v>0.98</v>
      </c>
      <c r="V18" s="185">
        <f t="shared" si="2"/>
        <v>5.21</v>
      </c>
      <c r="W18" s="149">
        <f t="shared" si="3"/>
        <v>40.0769230769231</v>
      </c>
      <c r="X18" s="183">
        <v>0</v>
      </c>
      <c r="Y18" s="183">
        <v>0</v>
      </c>
      <c r="Z18" s="183">
        <v>0</v>
      </c>
      <c r="AA18" s="149">
        <f t="shared" si="4"/>
        <v>0</v>
      </c>
      <c r="AB18" s="149">
        <f t="shared" si="5"/>
        <v>0</v>
      </c>
      <c r="AC18" s="183">
        <v>0</v>
      </c>
      <c r="AD18" s="183">
        <v>0</v>
      </c>
      <c r="AE18" s="183">
        <v>0</v>
      </c>
      <c r="AF18" s="149">
        <f t="shared" si="6"/>
        <v>0</v>
      </c>
      <c r="AG18" s="149">
        <f t="shared" si="7"/>
        <v>0</v>
      </c>
      <c r="AH18" s="185">
        <f t="shared" si="8"/>
        <v>13</v>
      </c>
      <c r="AI18" s="185">
        <f t="shared" si="8"/>
        <v>14.63</v>
      </c>
      <c r="AJ18" s="185">
        <f t="shared" si="8"/>
        <v>0.98</v>
      </c>
      <c r="AK18" s="185">
        <f t="shared" si="9"/>
        <v>28.61</v>
      </c>
      <c r="AL18" s="149">
        <f t="shared" si="10"/>
        <v>220.076923076923</v>
      </c>
      <c r="AM18" s="185">
        <v>6</v>
      </c>
      <c r="AN18" s="185">
        <v>6.3</v>
      </c>
      <c r="AO18" s="185">
        <v>5.8</v>
      </c>
      <c r="AP18" s="185">
        <f t="shared" si="11"/>
        <v>6.03333333333333</v>
      </c>
      <c r="AT18" s="157"/>
    </row>
    <row r="19" spans="2:46">
      <c r="B19" s="128">
        <v>10</v>
      </c>
      <c r="C19" s="129" t="s">
        <v>116</v>
      </c>
      <c r="D19" s="170" t="s">
        <v>178</v>
      </c>
      <c r="E19" s="174" t="s">
        <v>191</v>
      </c>
      <c r="F19" s="175">
        <v>16</v>
      </c>
      <c r="G19" s="175">
        <v>16</v>
      </c>
      <c r="H19" s="173"/>
      <c r="I19" s="181" t="s">
        <v>180</v>
      </c>
      <c r="J19" s="173"/>
      <c r="K19" s="173"/>
      <c r="L19" s="173"/>
      <c r="M19" s="173"/>
      <c r="N19" s="182">
        <v>13.6</v>
      </c>
      <c r="O19" s="182">
        <v>15.2</v>
      </c>
      <c r="P19" s="183">
        <v>0</v>
      </c>
      <c r="Q19" s="185">
        <f t="shared" si="0"/>
        <v>28.8</v>
      </c>
      <c r="R19" s="149">
        <f t="shared" si="1"/>
        <v>180</v>
      </c>
      <c r="S19" s="182">
        <v>2.4</v>
      </c>
      <c r="T19" s="182">
        <v>2.8</v>
      </c>
      <c r="U19" s="182">
        <v>1.2</v>
      </c>
      <c r="V19" s="185">
        <f t="shared" si="2"/>
        <v>6.4</v>
      </c>
      <c r="W19" s="149">
        <f t="shared" si="3"/>
        <v>40</v>
      </c>
      <c r="X19" s="183">
        <v>0</v>
      </c>
      <c r="Y19" s="183">
        <v>0</v>
      </c>
      <c r="Z19" s="183">
        <v>0</v>
      </c>
      <c r="AA19" s="149">
        <f t="shared" si="4"/>
        <v>0</v>
      </c>
      <c r="AB19" s="149">
        <f t="shared" si="5"/>
        <v>0</v>
      </c>
      <c r="AC19" s="183">
        <v>0</v>
      </c>
      <c r="AD19" s="183">
        <v>0</v>
      </c>
      <c r="AE19" s="183">
        <v>0</v>
      </c>
      <c r="AF19" s="149">
        <f t="shared" si="6"/>
        <v>0</v>
      </c>
      <c r="AG19" s="149">
        <f t="shared" si="7"/>
        <v>0</v>
      </c>
      <c r="AH19" s="185">
        <f t="shared" si="8"/>
        <v>16</v>
      </c>
      <c r="AI19" s="185">
        <f t="shared" si="8"/>
        <v>18</v>
      </c>
      <c r="AJ19" s="185">
        <f t="shared" si="8"/>
        <v>1.2</v>
      </c>
      <c r="AK19" s="185">
        <f t="shared" si="9"/>
        <v>35.2</v>
      </c>
      <c r="AL19" s="149">
        <f t="shared" si="10"/>
        <v>220</v>
      </c>
      <c r="AM19" s="185">
        <v>6</v>
      </c>
      <c r="AN19" s="185">
        <v>6.3</v>
      </c>
      <c r="AO19" s="185">
        <v>5.8</v>
      </c>
      <c r="AP19" s="185">
        <f t="shared" si="11"/>
        <v>6.03333333333333</v>
      </c>
      <c r="AT19" s="157"/>
    </row>
    <row r="20" spans="2:42">
      <c r="B20" s="158" t="s">
        <v>153</v>
      </c>
      <c r="C20" s="159"/>
      <c r="D20" s="160"/>
      <c r="E20" s="176"/>
      <c r="F20" s="161">
        <f>SUM(F10:F19)</f>
        <v>217</v>
      </c>
      <c r="G20" s="161">
        <f>SUM(G10:G19)</f>
        <v>217</v>
      </c>
      <c r="H20" s="161"/>
      <c r="I20" s="161"/>
      <c r="J20" s="161"/>
      <c r="K20" s="161"/>
      <c r="L20" s="161"/>
      <c r="M20" s="161"/>
      <c r="N20" s="161">
        <f>SUM(N10:N19)</f>
        <v>178.5</v>
      </c>
      <c r="O20" s="161">
        <f t="shared" ref="O20:AK20" si="12">SUM(O10:O19)</f>
        <v>199.5</v>
      </c>
      <c r="P20" s="161">
        <f t="shared" si="12"/>
        <v>0</v>
      </c>
      <c r="Q20" s="186">
        <f t="shared" si="12"/>
        <v>378</v>
      </c>
      <c r="R20" s="150">
        <f>IF(F20=0,0,Q20/F20*100)</f>
        <v>174.193548387097</v>
      </c>
      <c r="S20" s="161">
        <f t="shared" si="12"/>
        <v>31.5</v>
      </c>
      <c r="T20" s="161">
        <f t="shared" si="12"/>
        <v>26.77</v>
      </c>
      <c r="U20" s="161">
        <f t="shared" si="12"/>
        <v>25.77</v>
      </c>
      <c r="V20" s="186">
        <f t="shared" si="12"/>
        <v>84.04</v>
      </c>
      <c r="W20" s="150">
        <f>IF(F20=0,0,V20/F20*100)</f>
        <v>38.7281105990783</v>
      </c>
      <c r="X20" s="161">
        <f t="shared" si="12"/>
        <v>0</v>
      </c>
      <c r="Y20" s="161">
        <f t="shared" si="12"/>
        <v>0</v>
      </c>
      <c r="Z20" s="161">
        <f t="shared" si="12"/>
        <v>0</v>
      </c>
      <c r="AA20" s="161">
        <f t="shared" si="12"/>
        <v>0</v>
      </c>
      <c r="AB20" s="150">
        <f>IF(F20=0,0,AA20/F20*100)</f>
        <v>0</v>
      </c>
      <c r="AC20" s="161">
        <f t="shared" si="12"/>
        <v>0</v>
      </c>
      <c r="AD20" s="161">
        <f t="shared" si="12"/>
        <v>0</v>
      </c>
      <c r="AE20" s="161">
        <f t="shared" si="12"/>
        <v>0</v>
      </c>
      <c r="AF20" s="161">
        <f t="shared" si="12"/>
        <v>0</v>
      </c>
      <c r="AG20" s="150">
        <f>IF(F20=0,0,AF20/F20*100)</f>
        <v>0</v>
      </c>
      <c r="AH20" s="186">
        <f t="shared" si="12"/>
        <v>210</v>
      </c>
      <c r="AI20" s="186">
        <f t="shared" si="12"/>
        <v>226.27</v>
      </c>
      <c r="AJ20" s="186">
        <f t="shared" si="12"/>
        <v>25.77</v>
      </c>
      <c r="AK20" s="186">
        <f t="shared" si="12"/>
        <v>462.04</v>
      </c>
      <c r="AL20" s="150">
        <f>IF(F20=0,0,AK20/F20*100)</f>
        <v>212.921658986175</v>
      </c>
      <c r="AM20" s="186">
        <f>IF(COUNT(AM10:AM19)=0,0,AVERAGEIFS(AM10:AM19,AM10:AM19,"&gt;0",AM10:AM19,"&lt;&gt;"))</f>
        <v>6</v>
      </c>
      <c r="AN20" s="186">
        <f>IF(COUNT(AN10:AN19)=0,0,AVERAGEIFS(AN10:AN19,AN10:AN19,"&gt;0",AN10:AN19,"&lt;&gt;"))</f>
        <v>6.3</v>
      </c>
      <c r="AO20" s="186">
        <f>IF(COUNT(AO10:AO19)=0,0,AVERAGEIFS(AO10:AO19,AO10:AO19,"&gt;0",AO10:AO19,"&lt;&gt;"))</f>
        <v>5.8</v>
      </c>
      <c r="AP20" s="192">
        <f>IF(SUM(AP10:AP19)=0,0,AVERAGEIFS(AP10:AP19,AP10:AP19,"&gt;0",AP10:AP19,"&lt;&gt;"))</f>
        <v>6.03333333333333</v>
      </c>
    </row>
    <row r="21" spans="6:13">
      <c r="F21" s="140"/>
      <c r="G21" s="140"/>
      <c r="H21" s="140"/>
      <c r="I21" s="140"/>
      <c r="J21" s="140"/>
      <c r="K21" s="140"/>
      <c r="L21" s="140"/>
      <c r="M21" s="140"/>
    </row>
    <row r="22" ht="20.4" spans="2:45">
      <c r="B22" s="141" t="s">
        <v>46</v>
      </c>
      <c r="C22" s="142"/>
      <c r="D22" s="57"/>
      <c r="E22" s="154"/>
      <c r="F22" s="140"/>
      <c r="G22" s="140"/>
      <c r="H22" s="140"/>
      <c r="I22" s="140"/>
      <c r="J22" s="140"/>
      <c r="K22" s="140"/>
      <c r="L22" s="140"/>
      <c r="M22" s="140"/>
      <c r="AE22" s="187"/>
      <c r="AF22" s="187"/>
      <c r="AG22" s="187"/>
      <c r="AH22" s="187"/>
      <c r="AI22" s="187"/>
      <c r="AJ22" s="187"/>
      <c r="AK22" s="187"/>
      <c r="AL22" s="187"/>
      <c r="AM22" s="188" t="s">
        <v>47</v>
      </c>
      <c r="AN22" s="187"/>
      <c r="AO22" s="187"/>
      <c r="AP22" s="187"/>
      <c r="AQ22" s="187"/>
      <c r="AR22" s="187"/>
      <c r="AS22" s="187"/>
    </row>
    <row r="23" ht="20.4" spans="2:45">
      <c r="B23" s="162">
        <v>1</v>
      </c>
      <c r="C23" s="177" t="s">
        <v>154</v>
      </c>
      <c r="E23" s="154"/>
      <c r="F23" s="140"/>
      <c r="G23" s="140"/>
      <c r="H23" s="140"/>
      <c r="I23" s="140"/>
      <c r="J23" s="140"/>
      <c r="K23" s="140"/>
      <c r="L23" s="140"/>
      <c r="M23" s="140"/>
      <c r="AE23" s="187"/>
      <c r="AF23" s="187"/>
      <c r="AG23" s="187"/>
      <c r="AH23" s="187"/>
      <c r="AI23" s="187"/>
      <c r="AJ23" s="187"/>
      <c r="AK23" s="187"/>
      <c r="AL23" s="187"/>
      <c r="AM23" s="189" t="e">
        <f>#REF!</f>
        <v>#REF!</v>
      </c>
      <c r="AN23" s="187"/>
      <c r="AO23" s="193"/>
      <c r="AP23" s="187"/>
      <c r="AQ23" s="187"/>
      <c r="AR23" s="187"/>
      <c r="AS23" s="187"/>
    </row>
    <row r="24" ht="20.4" spans="2:45">
      <c r="B24" s="162">
        <v>2</v>
      </c>
      <c r="C24" s="177" t="s">
        <v>155</v>
      </c>
      <c r="E24" s="154"/>
      <c r="F24" s="140"/>
      <c r="G24" s="140"/>
      <c r="H24" s="140"/>
      <c r="I24" s="140"/>
      <c r="J24" s="140"/>
      <c r="K24" s="140"/>
      <c r="L24" s="140"/>
      <c r="M24" s="140"/>
      <c r="T24" s="81"/>
      <c r="W24" s="81"/>
      <c r="AE24" s="187"/>
      <c r="AF24" s="187"/>
      <c r="AG24" s="187"/>
      <c r="AH24" s="187"/>
      <c r="AI24" s="187"/>
      <c r="AJ24" s="187"/>
      <c r="AK24" s="187"/>
      <c r="AL24" s="187"/>
      <c r="AM24" s="189"/>
      <c r="AN24" s="187"/>
      <c r="AO24" s="187"/>
      <c r="AP24" s="187"/>
      <c r="AQ24" s="187"/>
      <c r="AR24" s="187"/>
      <c r="AS24" s="187"/>
    </row>
    <row r="25" ht="20.4" spans="2:45">
      <c r="B25" s="162">
        <v>3</v>
      </c>
      <c r="C25" s="177" t="s">
        <v>156</v>
      </c>
      <c r="E25" s="154"/>
      <c r="F25" s="140"/>
      <c r="G25" s="140"/>
      <c r="H25" s="140"/>
      <c r="I25" s="140"/>
      <c r="J25" s="140"/>
      <c r="K25" s="140"/>
      <c r="L25" s="140"/>
      <c r="M25" s="140"/>
      <c r="T25" s="81"/>
      <c r="W25" s="81"/>
      <c r="AE25" s="187"/>
      <c r="AF25" s="187"/>
      <c r="AG25" s="187"/>
      <c r="AH25" s="187"/>
      <c r="AI25" s="187"/>
      <c r="AJ25" s="187"/>
      <c r="AK25" s="187"/>
      <c r="AL25" s="187"/>
      <c r="AM25" s="189"/>
      <c r="AN25" s="187"/>
      <c r="AO25" s="187"/>
      <c r="AP25" s="187"/>
      <c r="AQ25" s="187"/>
      <c r="AR25" s="187"/>
      <c r="AS25" s="187"/>
    </row>
    <row r="26" ht="20.4" spans="2:45">
      <c r="B26" s="162">
        <v>4</v>
      </c>
      <c r="C26" s="177" t="s">
        <v>157</v>
      </c>
      <c r="E26" s="154"/>
      <c r="F26" s="140"/>
      <c r="G26" s="140"/>
      <c r="H26" s="140"/>
      <c r="I26" s="140"/>
      <c r="J26" s="140"/>
      <c r="K26" s="140"/>
      <c r="L26" s="140"/>
      <c r="M26" s="140"/>
      <c r="T26" s="81"/>
      <c r="W26" s="81"/>
      <c r="AE26" s="187"/>
      <c r="AF26" s="187"/>
      <c r="AG26" s="187"/>
      <c r="AH26" s="187"/>
      <c r="AI26" s="187"/>
      <c r="AJ26" s="187"/>
      <c r="AK26" s="187"/>
      <c r="AL26" s="187"/>
      <c r="AM26" s="189" t="e">
        <f>#REF!</f>
        <v>#REF!</v>
      </c>
      <c r="AN26" s="187"/>
      <c r="AO26" s="187"/>
      <c r="AP26" s="187"/>
      <c r="AQ26" s="187"/>
      <c r="AR26" s="187"/>
      <c r="AS26" s="187"/>
    </row>
    <row r="27" ht="20.4" spans="2:45">
      <c r="B27" s="162">
        <v>5</v>
      </c>
      <c r="C27" s="177" t="s">
        <v>192</v>
      </c>
      <c r="E27" s="154"/>
      <c r="T27" s="81"/>
      <c r="W27" s="81"/>
      <c r="AE27" s="187"/>
      <c r="AF27" s="187"/>
      <c r="AG27" s="187"/>
      <c r="AH27" s="187"/>
      <c r="AI27" s="187"/>
      <c r="AJ27" s="187"/>
      <c r="AK27" s="187"/>
      <c r="AL27" s="187"/>
      <c r="AM27" s="189" t="e">
        <f>#REF!</f>
        <v>#REF!</v>
      </c>
      <c r="AN27" s="187"/>
      <c r="AO27" s="187"/>
      <c r="AP27" s="187"/>
      <c r="AQ27" s="187"/>
      <c r="AR27" s="187"/>
      <c r="AS27" s="187"/>
    </row>
    <row r="28" ht="20.4" spans="2:45">
      <c r="B28" s="162">
        <v>6</v>
      </c>
      <c r="C28" s="177" t="s">
        <v>193</v>
      </c>
      <c r="E28" s="154"/>
      <c r="T28" s="81"/>
      <c r="W28" s="81"/>
      <c r="AE28" s="187"/>
      <c r="AF28" s="187"/>
      <c r="AG28" s="187"/>
      <c r="AH28" s="187"/>
      <c r="AI28" s="187"/>
      <c r="AJ28" s="187"/>
      <c r="AK28" s="187"/>
      <c r="AL28" s="187"/>
      <c r="AM28" s="189"/>
      <c r="AN28" s="187"/>
      <c r="AO28" s="187"/>
      <c r="AP28" s="187"/>
      <c r="AQ28" s="187"/>
      <c r="AR28" s="187"/>
      <c r="AS28" s="187"/>
    </row>
    <row r="29" ht="20.4" spans="2:45">
      <c r="B29" s="162"/>
      <c r="C29" s="177" t="s">
        <v>160</v>
      </c>
      <c r="E29" s="154"/>
      <c r="T29" s="81"/>
      <c r="W29" s="81"/>
      <c r="AE29" s="187"/>
      <c r="AF29" s="187"/>
      <c r="AG29" s="187"/>
      <c r="AH29" s="187"/>
      <c r="AI29" s="187"/>
      <c r="AJ29" s="187"/>
      <c r="AK29" s="187"/>
      <c r="AL29" s="187"/>
      <c r="AM29" s="189"/>
      <c r="AN29" s="187"/>
      <c r="AO29" s="187"/>
      <c r="AP29" s="187"/>
      <c r="AQ29" s="187"/>
      <c r="AR29" s="187"/>
      <c r="AS29" s="187"/>
    </row>
    <row r="30" ht="20.4" spans="2:45">
      <c r="B30" s="162"/>
      <c r="C30" s="177" t="s">
        <v>161</v>
      </c>
      <c r="E30" s="154"/>
      <c r="T30" s="81"/>
      <c r="W30" s="81"/>
      <c r="AE30" s="187"/>
      <c r="AF30" s="187"/>
      <c r="AG30" s="187"/>
      <c r="AH30" s="187"/>
      <c r="AI30" s="187"/>
      <c r="AJ30" s="187"/>
      <c r="AK30" s="187"/>
      <c r="AL30" s="187"/>
      <c r="AM30" s="189"/>
      <c r="AN30" s="187"/>
      <c r="AO30" s="187"/>
      <c r="AP30" s="187"/>
      <c r="AQ30" s="187"/>
      <c r="AR30" s="187"/>
      <c r="AS30" s="187"/>
    </row>
    <row r="31" ht="20.4" spans="2:45">
      <c r="B31" s="162"/>
      <c r="C31" s="177" t="s">
        <v>162</v>
      </c>
      <c r="E31" s="154"/>
      <c r="T31" s="81"/>
      <c r="W31" s="81"/>
      <c r="AE31" s="187"/>
      <c r="AF31" s="187"/>
      <c r="AG31" s="187"/>
      <c r="AH31" s="187"/>
      <c r="AI31" s="187"/>
      <c r="AJ31" s="187"/>
      <c r="AK31" s="187"/>
      <c r="AL31" s="187"/>
      <c r="AM31" s="189"/>
      <c r="AN31" s="187"/>
      <c r="AO31" s="187"/>
      <c r="AP31" s="187"/>
      <c r="AQ31" s="187"/>
      <c r="AR31" s="187"/>
      <c r="AS31" s="187"/>
    </row>
    <row r="32" ht="20.4" spans="2:45">
      <c r="B32" s="162"/>
      <c r="C32" s="177" t="s">
        <v>163</v>
      </c>
      <c r="E32" s="154"/>
      <c r="T32" s="81"/>
      <c r="W32" s="81"/>
      <c r="AE32" s="187"/>
      <c r="AF32" s="187"/>
      <c r="AG32" s="187"/>
      <c r="AH32" s="187"/>
      <c r="AI32" s="187"/>
      <c r="AJ32" s="187"/>
      <c r="AK32" s="187"/>
      <c r="AL32" s="187"/>
      <c r="AM32" s="190" t="e">
        <f>#REF!</f>
        <v>#REF!</v>
      </c>
      <c r="AN32" s="187"/>
      <c r="AO32" s="187"/>
      <c r="AP32" s="187"/>
      <c r="AQ32" s="187"/>
      <c r="AR32" s="187"/>
      <c r="AS32" s="187"/>
    </row>
    <row r="33" ht="20.4" spans="2:45">
      <c r="B33" s="162"/>
      <c r="C33" s="177" t="s">
        <v>164</v>
      </c>
      <c r="E33" s="154"/>
      <c r="T33" s="81"/>
      <c r="W33" s="81"/>
      <c r="AE33" s="187"/>
      <c r="AF33" s="187"/>
      <c r="AG33" s="187"/>
      <c r="AH33" s="187"/>
      <c r="AI33" s="187"/>
      <c r="AJ33" s="187"/>
      <c r="AK33" s="187"/>
      <c r="AL33" s="187"/>
      <c r="AM33" s="189" t="e">
        <f>#REF!</f>
        <v>#REF!</v>
      </c>
      <c r="AN33" s="187"/>
      <c r="AO33" s="187"/>
      <c r="AP33" s="187"/>
      <c r="AQ33" s="187"/>
      <c r="AR33" s="187"/>
      <c r="AS33" s="187"/>
    </row>
    <row r="34" ht="20.4" customHeight="1" spans="2:45">
      <c r="B34" s="162"/>
      <c r="C34" s="177" t="s">
        <v>165</v>
      </c>
      <c r="E34" s="154"/>
      <c r="T34" s="81"/>
      <c r="W34" s="81"/>
      <c r="AE34" s="187"/>
      <c r="AF34" s="187"/>
      <c r="AG34" s="187"/>
      <c r="AH34" s="187"/>
      <c r="AI34" s="187"/>
      <c r="AJ34" s="187"/>
      <c r="AK34" s="187"/>
      <c r="AL34" s="187"/>
      <c r="AM34" s="187"/>
      <c r="AN34" s="191"/>
      <c r="AO34" s="187"/>
      <c r="AP34" s="187"/>
      <c r="AQ34" s="187"/>
      <c r="AR34" s="187"/>
      <c r="AS34" s="187"/>
    </row>
    <row r="35" ht="20.4" customHeight="1" spans="2:45">
      <c r="B35" s="162">
        <v>7</v>
      </c>
      <c r="C35" s="177" t="s">
        <v>194</v>
      </c>
      <c r="D35" s="5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</row>
    <row r="36" ht="20.4" customHeight="1" spans="2:45">
      <c r="B36" s="162">
        <v>8</v>
      </c>
      <c r="C36" s="177" t="s">
        <v>195</v>
      </c>
      <c r="D36" s="5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</row>
    <row r="37" ht="20.4" customHeight="1" spans="2:4">
      <c r="B37" s="162"/>
      <c r="C37" s="177" t="s">
        <v>168</v>
      </c>
      <c r="D37" s="57"/>
    </row>
    <row r="38" ht="20.4" customHeight="1" spans="2:4">
      <c r="B38" s="162">
        <v>9</v>
      </c>
      <c r="C38" s="177" t="s">
        <v>196</v>
      </c>
      <c r="D38" s="57"/>
    </row>
    <row r="39" ht="20.4" customHeight="1" spans="2:38">
      <c r="B39" s="162"/>
      <c r="C39" s="177" t="s">
        <v>197</v>
      </c>
      <c r="D39" s="57"/>
      <c r="AL39" s="154"/>
    </row>
    <row r="40" ht="20.4" customHeight="1" spans="2:38">
      <c r="B40" s="162">
        <v>10</v>
      </c>
      <c r="C40" s="177" t="s">
        <v>198</v>
      </c>
      <c r="D40" s="57"/>
      <c r="AL40" s="154"/>
    </row>
    <row r="41" spans="2:38">
      <c r="B41" s="62"/>
      <c r="C41" s="63"/>
      <c r="D41" s="57"/>
      <c r="AL41" s="154"/>
    </row>
    <row r="42" spans="2:38">
      <c r="B42" s="62"/>
      <c r="C42" s="63"/>
      <c r="D42" s="57"/>
      <c r="AL42" s="154"/>
    </row>
    <row r="43" spans="4:38">
      <c r="D43" s="57"/>
      <c r="AL43" s="154"/>
    </row>
    <row r="44" spans="2:38">
      <c r="B44" s="62"/>
      <c r="C44" s="63"/>
      <c r="D44" s="57"/>
      <c r="AL44" s="154"/>
    </row>
    <row r="45" spans="38:38">
      <c r="AL45" s="154"/>
    </row>
    <row r="46" spans="38:38">
      <c r="AL46" s="154"/>
    </row>
    <row r="47" spans="38:38">
      <c r="AL47" s="154"/>
    </row>
    <row r="48" spans="38:38">
      <c r="AL48" s="154"/>
    </row>
    <row r="49" spans="38:38">
      <c r="AL49" s="155"/>
    </row>
    <row r="50" spans="38:38">
      <c r="AL50" s="81"/>
    </row>
    <row r="51" spans="38:38">
      <c r="AL51" s="81"/>
    </row>
    <row r="52" spans="38:38">
      <c r="AL52" s="156"/>
    </row>
    <row r="53" spans="38:38">
      <c r="AL53" s="81"/>
    </row>
  </sheetData>
  <mergeCells count="19">
    <mergeCell ref="N6:R6"/>
    <mergeCell ref="S6:W6"/>
    <mergeCell ref="X6:AB6"/>
    <mergeCell ref="AC6:AG6"/>
    <mergeCell ref="AH6:AL6"/>
    <mergeCell ref="AM6:AP6"/>
    <mergeCell ref="Q7:R7"/>
    <mergeCell ref="V7:W7"/>
    <mergeCell ref="AA7:AB7"/>
    <mergeCell ref="AF7:AG7"/>
    <mergeCell ref="AK7:AL7"/>
    <mergeCell ref="C9:D9"/>
    <mergeCell ref="B20:D20"/>
    <mergeCell ref="B6:B8"/>
    <mergeCell ref="E6:E8"/>
    <mergeCell ref="F6:F8"/>
    <mergeCell ref="G6:G8"/>
    <mergeCell ref="C6:D8"/>
    <mergeCell ref="H6:M7"/>
  </mergeCells>
  <printOptions horizontalCentered="1"/>
  <pageMargins left="0.432638888888889" right="0.118110236220472" top="0.590551181102362" bottom="0.590551181102362" header="0.31496062992126" footer="0.31496062992126"/>
  <pageSetup paperSize="172" scale="41" fitToHeight="0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100" workbookViewId="0">
      <selection activeCell="K45" sqref="K45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6.57407407407407" style="64" customWidth="1"/>
    <col min="4" max="4" width="19.8518518518519" style="64" customWidth="1"/>
    <col min="5" max="5" width="20.712962962963" style="64" customWidth="1"/>
    <col min="6" max="6" width="16.8518518518519" style="64" customWidth="1"/>
    <col min="7" max="12" width="5.13888888888889" style="64" customWidth="1"/>
    <col min="13" max="16" width="7.57407407407407" style="64" customWidth="1"/>
    <col min="17" max="17" width="8.28703703703704" style="64" customWidth="1"/>
    <col min="18" max="21" width="7.57407407407407" style="64" customWidth="1"/>
    <col min="22" max="22" width="8.28703703703704" style="64" customWidth="1"/>
    <col min="23" max="26" width="7.57407407407407" style="64" customWidth="1"/>
    <col min="27" max="27" width="8.28703703703704" style="64" customWidth="1"/>
    <col min="28" max="31" width="7.57407407407407" style="64" customWidth="1"/>
    <col min="32" max="32" width="8.28703703703704" style="64" customWidth="1"/>
    <col min="33" max="36" width="7.57407407407407" style="64" customWidth="1"/>
    <col min="37" max="37" width="8.28703703703704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="108" customFormat="1" ht="18.75" customHeight="1" spans="2:41">
      <c r="B2" s="111" t="s">
        <v>199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="108" customFormat="1" ht="18.75" customHeight="1" spans="2:41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="108" customFormat="1" ht="18.75" customHeight="1" spans="2:41">
      <c r="B4" s="114" t="s">
        <v>200</v>
      </c>
      <c r="C4" s="115"/>
      <c r="D4" s="114"/>
      <c r="E4" s="114"/>
      <c r="F4" s="114"/>
      <c r="G4" s="114"/>
      <c r="H4" s="114"/>
      <c r="I4" s="114"/>
      <c r="J4" s="114"/>
      <c r="K4" s="114"/>
      <c r="L4" s="11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ht="18.75" customHeight="1" spans="2:3">
      <c r="B5" s="116"/>
      <c r="C5" s="68"/>
    </row>
    <row r="6" ht="13.5" customHeight="1" spans="2:42">
      <c r="B6" s="117" t="s">
        <v>3</v>
      </c>
      <c r="C6" s="118" t="s">
        <v>65</v>
      </c>
      <c r="D6" s="118"/>
      <c r="E6" s="118" t="s">
        <v>201</v>
      </c>
      <c r="F6" s="118" t="s">
        <v>202</v>
      </c>
      <c r="G6" s="119" t="s">
        <v>203</v>
      </c>
      <c r="H6" s="120"/>
      <c r="I6" s="120"/>
      <c r="J6" s="120"/>
      <c r="K6" s="120"/>
      <c r="L6" s="145"/>
      <c r="M6" s="117" t="s">
        <v>204</v>
      </c>
      <c r="N6" s="117"/>
      <c r="O6" s="117"/>
      <c r="P6" s="117"/>
      <c r="Q6" s="117"/>
      <c r="R6" s="117" t="s">
        <v>205</v>
      </c>
      <c r="S6" s="117"/>
      <c r="T6" s="117"/>
      <c r="U6" s="117"/>
      <c r="V6" s="117"/>
      <c r="W6" s="117" t="s">
        <v>206</v>
      </c>
      <c r="X6" s="117"/>
      <c r="Y6" s="117"/>
      <c r="Z6" s="117"/>
      <c r="AA6" s="117"/>
      <c r="AB6" s="117" t="s">
        <v>207</v>
      </c>
      <c r="AC6" s="117"/>
      <c r="AD6" s="117"/>
      <c r="AE6" s="117"/>
      <c r="AF6" s="117"/>
      <c r="AG6" s="147" t="s">
        <v>137</v>
      </c>
      <c r="AH6" s="147"/>
      <c r="AI6" s="147"/>
      <c r="AJ6" s="147"/>
      <c r="AK6" s="147"/>
      <c r="AL6" s="147" t="s">
        <v>208</v>
      </c>
      <c r="AM6" s="147"/>
      <c r="AN6" s="147"/>
      <c r="AO6" s="147"/>
      <c r="AP6" s="109"/>
    </row>
    <row r="7" ht="15" customHeight="1" spans="2:42">
      <c r="B7" s="117"/>
      <c r="C7" s="118"/>
      <c r="D7" s="118"/>
      <c r="E7" s="118"/>
      <c r="F7" s="118"/>
      <c r="G7" s="121"/>
      <c r="H7" s="122"/>
      <c r="I7" s="122"/>
      <c r="J7" s="122"/>
      <c r="K7" s="122"/>
      <c r="L7" s="146"/>
      <c r="M7" s="117" t="s">
        <v>139</v>
      </c>
      <c r="N7" s="117" t="s">
        <v>140</v>
      </c>
      <c r="O7" s="117" t="s">
        <v>141</v>
      </c>
      <c r="P7" s="117" t="s">
        <v>45</v>
      </c>
      <c r="Q7" s="117"/>
      <c r="R7" s="117" t="s">
        <v>139</v>
      </c>
      <c r="S7" s="117" t="s">
        <v>140</v>
      </c>
      <c r="T7" s="117" t="s">
        <v>141</v>
      </c>
      <c r="U7" s="117" t="s">
        <v>45</v>
      </c>
      <c r="V7" s="117"/>
      <c r="W7" s="117" t="s">
        <v>139</v>
      </c>
      <c r="X7" s="117" t="s">
        <v>140</v>
      </c>
      <c r="Y7" s="117" t="s">
        <v>141</v>
      </c>
      <c r="Z7" s="117" t="s">
        <v>45</v>
      </c>
      <c r="AA7" s="117"/>
      <c r="AB7" s="117" t="s">
        <v>139</v>
      </c>
      <c r="AC7" s="117" t="s">
        <v>140</v>
      </c>
      <c r="AD7" s="117" t="s">
        <v>141</v>
      </c>
      <c r="AE7" s="117" t="s">
        <v>45</v>
      </c>
      <c r="AF7" s="117"/>
      <c r="AG7" s="117" t="s">
        <v>139</v>
      </c>
      <c r="AH7" s="117" t="s">
        <v>140</v>
      </c>
      <c r="AI7" s="117" t="s">
        <v>141</v>
      </c>
      <c r="AJ7" s="117" t="s">
        <v>45</v>
      </c>
      <c r="AK7" s="117"/>
      <c r="AL7" s="117" t="s">
        <v>139</v>
      </c>
      <c r="AM7" s="117" t="s">
        <v>140</v>
      </c>
      <c r="AN7" s="117" t="s">
        <v>141</v>
      </c>
      <c r="AO7" s="117" t="s">
        <v>142</v>
      </c>
      <c r="AP7" s="109"/>
    </row>
    <row r="8" ht="15.75" customHeight="1" spans="2:42">
      <c r="B8" s="117"/>
      <c r="C8" s="118"/>
      <c r="D8" s="118"/>
      <c r="E8" s="118"/>
      <c r="F8" s="118"/>
      <c r="G8" s="118" t="s">
        <v>209</v>
      </c>
      <c r="H8" s="118" t="s">
        <v>210</v>
      </c>
      <c r="I8" s="118" t="s">
        <v>211</v>
      </c>
      <c r="J8" s="118" t="s">
        <v>212</v>
      </c>
      <c r="K8" s="118" t="s">
        <v>213</v>
      </c>
      <c r="L8" s="118" t="s">
        <v>214</v>
      </c>
      <c r="M8" s="147" t="s">
        <v>149</v>
      </c>
      <c r="N8" s="147" t="s">
        <v>149</v>
      </c>
      <c r="O8" s="147" t="s">
        <v>149</v>
      </c>
      <c r="P8" s="147" t="s">
        <v>149</v>
      </c>
      <c r="Q8" s="147" t="s">
        <v>150</v>
      </c>
      <c r="R8" s="147" t="s">
        <v>149</v>
      </c>
      <c r="S8" s="147" t="s">
        <v>149</v>
      </c>
      <c r="T8" s="147" t="s">
        <v>149</v>
      </c>
      <c r="U8" s="147" t="s">
        <v>149</v>
      </c>
      <c r="V8" s="147" t="s">
        <v>150</v>
      </c>
      <c r="W8" s="147" t="s">
        <v>149</v>
      </c>
      <c r="X8" s="147" t="s">
        <v>149</v>
      </c>
      <c r="Y8" s="147" t="s">
        <v>149</v>
      </c>
      <c r="Z8" s="147" t="s">
        <v>149</v>
      </c>
      <c r="AA8" s="147" t="s">
        <v>150</v>
      </c>
      <c r="AB8" s="147" t="s">
        <v>149</v>
      </c>
      <c r="AC8" s="147" t="s">
        <v>149</v>
      </c>
      <c r="AD8" s="147" t="s">
        <v>149</v>
      </c>
      <c r="AE8" s="147" t="s">
        <v>149</v>
      </c>
      <c r="AF8" s="147" t="s">
        <v>150</v>
      </c>
      <c r="AG8" s="147" t="s">
        <v>149</v>
      </c>
      <c r="AH8" s="147" t="s">
        <v>149</v>
      </c>
      <c r="AI8" s="147" t="s">
        <v>149</v>
      </c>
      <c r="AJ8" s="147" t="s">
        <v>149</v>
      </c>
      <c r="AK8" s="147" t="s">
        <v>150</v>
      </c>
      <c r="AL8" s="147" t="s">
        <v>151</v>
      </c>
      <c r="AM8" s="147" t="s">
        <v>151</v>
      </c>
      <c r="AN8" s="147" t="s">
        <v>151</v>
      </c>
      <c r="AO8" s="147" t="s">
        <v>151</v>
      </c>
      <c r="AP8" s="109"/>
    </row>
    <row r="9" s="109" customFormat="1" ht="15" customHeight="1" spans="2:41">
      <c r="B9" s="123">
        <v>1</v>
      </c>
      <c r="C9" s="123">
        <v>2</v>
      </c>
      <c r="D9" s="123"/>
      <c r="E9" s="123">
        <f>C9+1</f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3">
        <v>9</v>
      </c>
      <c r="L9" s="123">
        <v>10</v>
      </c>
      <c r="M9" s="123">
        <v>11</v>
      </c>
      <c r="N9" s="123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123">
        <v>23</v>
      </c>
      <c r="Z9" s="123">
        <v>24</v>
      </c>
      <c r="AA9" s="123">
        <v>25</v>
      </c>
      <c r="AB9" s="123">
        <v>26</v>
      </c>
      <c r="AC9" s="123">
        <v>27</v>
      </c>
      <c r="AD9" s="123">
        <v>28</v>
      </c>
      <c r="AE9" s="123">
        <v>29</v>
      </c>
      <c r="AF9" s="123">
        <v>30</v>
      </c>
      <c r="AG9" s="123">
        <v>31</v>
      </c>
      <c r="AH9" s="123">
        <v>32</v>
      </c>
      <c r="AI9" s="123">
        <v>33</v>
      </c>
      <c r="AJ9" s="123">
        <v>34</v>
      </c>
      <c r="AK9" s="123">
        <v>35</v>
      </c>
      <c r="AL9" s="123">
        <v>36</v>
      </c>
      <c r="AM9" s="123">
        <v>37</v>
      </c>
      <c r="AN9" s="123">
        <v>38</v>
      </c>
      <c r="AO9" s="123">
        <v>39</v>
      </c>
    </row>
    <row r="10" spans="2:45">
      <c r="B10" s="124">
        <v>1</v>
      </c>
      <c r="C10" s="125" t="s">
        <v>81</v>
      </c>
      <c r="D10" s="126"/>
      <c r="E10" s="127"/>
      <c r="F10" s="127"/>
      <c r="G10" s="127"/>
      <c r="H10" s="127"/>
      <c r="I10" s="127"/>
      <c r="J10" s="127"/>
      <c r="K10" s="127"/>
      <c r="L10" s="127"/>
      <c r="M10" s="148"/>
      <c r="N10" s="148"/>
      <c r="O10" s="148"/>
      <c r="P10" s="148">
        <f>SUM(M10:O10)</f>
        <v>0</v>
      </c>
      <c r="Q10" s="148">
        <f>IF(COUNT(E10)=0,0,P10/E10*100)</f>
        <v>0</v>
      </c>
      <c r="R10" s="148"/>
      <c r="S10" s="148"/>
      <c r="T10" s="148"/>
      <c r="U10" s="148">
        <f>SUM(R10:T10)</f>
        <v>0</v>
      </c>
      <c r="V10" s="148">
        <f>IF(COUNT(E10)=0,0,U10/E10*100)</f>
        <v>0</v>
      </c>
      <c r="W10" s="148"/>
      <c r="X10" s="148"/>
      <c r="Y10" s="148"/>
      <c r="Z10" s="148">
        <f>SUM(W10:Y10)</f>
        <v>0</v>
      </c>
      <c r="AA10" s="148">
        <f>IF(COUNT(E10)=0,0,Z10/E10*100)</f>
        <v>0</v>
      </c>
      <c r="AB10" s="148"/>
      <c r="AC10" s="148"/>
      <c r="AD10" s="148"/>
      <c r="AE10" s="148">
        <f>SUM(AB10:AD10)</f>
        <v>0</v>
      </c>
      <c r="AF10" s="148">
        <f>IF(COUNT(E10)=0,0,AE10/E10*100)</f>
        <v>0</v>
      </c>
      <c r="AG10" s="148">
        <f>M10+R10+W10+AB10</f>
        <v>0</v>
      </c>
      <c r="AH10" s="148">
        <f>N10+S10+X10+AC10</f>
        <v>0</v>
      </c>
      <c r="AI10" s="148">
        <f>O10+T10+Y10+AD10</f>
        <v>0</v>
      </c>
      <c r="AJ10" s="148">
        <f>SUM(AG10:AI10)</f>
        <v>0</v>
      </c>
      <c r="AK10" s="148">
        <f>IF(COUNT(E10)=0,0,AJ10/E10*100)</f>
        <v>0</v>
      </c>
      <c r="AL10" s="148"/>
      <c r="AM10" s="148"/>
      <c r="AN10" s="148"/>
      <c r="AO10" s="148">
        <f>IF(COUNT(AL10:AN10)=0,0,AVERAGEIFS(AL10:AN10,AL10:AN10,"&gt;0",AL10:AN10,"&lt;&gt;"))</f>
        <v>0</v>
      </c>
      <c r="AS10" s="157"/>
    </row>
    <row r="11" spans="2:45">
      <c r="B11" s="128">
        <v>2</v>
      </c>
      <c r="C11" s="129" t="s">
        <v>81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49"/>
      <c r="N11" s="149"/>
      <c r="O11" s="149"/>
      <c r="P11" s="149">
        <f t="shared" ref="P11:P21" si="0">SUM(M11:O11)</f>
        <v>0</v>
      </c>
      <c r="Q11" s="149">
        <f t="shared" ref="Q11:Q21" si="1">IF(COUNT(E11)=0,0,P11/E11*100)</f>
        <v>0</v>
      </c>
      <c r="R11" s="149"/>
      <c r="S11" s="149"/>
      <c r="T11" s="149"/>
      <c r="U11" s="149">
        <f t="shared" ref="U11:U21" si="2">SUM(R11:T11)</f>
        <v>0</v>
      </c>
      <c r="V11" s="149">
        <f t="shared" ref="V11:V21" si="3">IF(COUNT(E11)=0,0,U11/E11*100)</f>
        <v>0</v>
      </c>
      <c r="W11" s="149"/>
      <c r="X11" s="149"/>
      <c r="Y11" s="149"/>
      <c r="Z11" s="149">
        <f t="shared" ref="Z11:Z21" si="4">SUM(W11:Y11)</f>
        <v>0</v>
      </c>
      <c r="AA11" s="149">
        <f t="shared" ref="AA11:AA21" si="5">IF(COUNT(E11)=0,0,Z11/E11*100)</f>
        <v>0</v>
      </c>
      <c r="AB11" s="149"/>
      <c r="AC11" s="149"/>
      <c r="AD11" s="149"/>
      <c r="AE11" s="149">
        <f t="shared" ref="AE11:AE21" si="6">SUM(AB11:AD11)</f>
        <v>0</v>
      </c>
      <c r="AF11" s="149">
        <f t="shared" ref="AF11:AF21" si="7">IF(COUNT(E11)=0,0,AE11/E11*100)</f>
        <v>0</v>
      </c>
      <c r="AG11" s="149">
        <f t="shared" ref="AG11:AI21" si="8">M11+R11+W11+AB11</f>
        <v>0</v>
      </c>
      <c r="AH11" s="149">
        <f t="shared" si="8"/>
        <v>0</v>
      </c>
      <c r="AI11" s="149">
        <f t="shared" si="8"/>
        <v>0</v>
      </c>
      <c r="AJ11" s="149">
        <f t="shared" ref="AJ11:AJ21" si="9">SUM(AG11:AI11)</f>
        <v>0</v>
      </c>
      <c r="AK11" s="149">
        <f t="shared" ref="AK11:AK21" si="10">IF(COUNT(E11)=0,0,AJ11/E11*100)</f>
        <v>0</v>
      </c>
      <c r="AL11" s="149"/>
      <c r="AM11" s="149"/>
      <c r="AN11" s="149"/>
      <c r="AO11" s="149">
        <f t="shared" ref="AO11:AO21" si="11">IF(COUNT(AL11:AN11)=0,0,AVERAGEIFS(AL11:AN11,AL11:AN11,"&gt;0",AL11:AN11,"&lt;&gt;"))</f>
        <v>0</v>
      </c>
      <c r="AS11" s="157"/>
    </row>
    <row r="12" spans="2:45">
      <c r="B12" s="128">
        <v>3</v>
      </c>
      <c r="C12" s="129" t="s">
        <v>81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49"/>
      <c r="N12" s="149"/>
      <c r="O12" s="149"/>
      <c r="P12" s="149">
        <f t="shared" si="0"/>
        <v>0</v>
      </c>
      <c r="Q12" s="149">
        <f t="shared" si="1"/>
        <v>0</v>
      </c>
      <c r="R12" s="149"/>
      <c r="S12" s="149"/>
      <c r="T12" s="149"/>
      <c r="U12" s="149">
        <f t="shared" si="2"/>
        <v>0</v>
      </c>
      <c r="V12" s="149">
        <f t="shared" si="3"/>
        <v>0</v>
      </c>
      <c r="W12" s="149"/>
      <c r="X12" s="149"/>
      <c r="Y12" s="149"/>
      <c r="Z12" s="149">
        <f t="shared" si="4"/>
        <v>0</v>
      </c>
      <c r="AA12" s="149">
        <f t="shared" si="5"/>
        <v>0</v>
      </c>
      <c r="AB12" s="149"/>
      <c r="AC12" s="149"/>
      <c r="AD12" s="149"/>
      <c r="AE12" s="149">
        <f t="shared" si="6"/>
        <v>0</v>
      </c>
      <c r="AF12" s="149">
        <f t="shared" si="7"/>
        <v>0</v>
      </c>
      <c r="AG12" s="149">
        <f t="shared" si="8"/>
        <v>0</v>
      </c>
      <c r="AH12" s="149">
        <f t="shared" si="8"/>
        <v>0</v>
      </c>
      <c r="AI12" s="149">
        <f t="shared" si="8"/>
        <v>0</v>
      </c>
      <c r="AJ12" s="149">
        <f t="shared" si="9"/>
        <v>0</v>
      </c>
      <c r="AK12" s="149">
        <f t="shared" si="10"/>
        <v>0</v>
      </c>
      <c r="AL12" s="149"/>
      <c r="AM12" s="149"/>
      <c r="AN12" s="149"/>
      <c r="AO12" s="149">
        <f t="shared" si="11"/>
        <v>0</v>
      </c>
      <c r="AS12" s="157"/>
    </row>
    <row r="13" spans="2:45">
      <c r="B13" s="128">
        <v>4</v>
      </c>
      <c r="C13" s="129" t="s">
        <v>81</v>
      </c>
      <c r="D13" s="130"/>
      <c r="E13" s="131"/>
      <c r="F13" s="131"/>
      <c r="G13" s="131"/>
      <c r="H13" s="131"/>
      <c r="I13" s="131"/>
      <c r="J13" s="131"/>
      <c r="K13" s="131"/>
      <c r="L13" s="131"/>
      <c r="M13" s="149"/>
      <c r="N13" s="149"/>
      <c r="O13" s="149"/>
      <c r="P13" s="149">
        <f t="shared" si="0"/>
        <v>0</v>
      </c>
      <c r="Q13" s="149">
        <f t="shared" si="1"/>
        <v>0</v>
      </c>
      <c r="R13" s="149"/>
      <c r="S13" s="149"/>
      <c r="T13" s="149"/>
      <c r="U13" s="149">
        <f t="shared" si="2"/>
        <v>0</v>
      </c>
      <c r="V13" s="149">
        <f t="shared" si="3"/>
        <v>0</v>
      </c>
      <c r="W13" s="149"/>
      <c r="X13" s="149"/>
      <c r="Y13" s="149"/>
      <c r="Z13" s="149">
        <f t="shared" si="4"/>
        <v>0</v>
      </c>
      <c r="AA13" s="149">
        <f t="shared" si="5"/>
        <v>0</v>
      </c>
      <c r="AB13" s="149"/>
      <c r="AC13" s="149"/>
      <c r="AD13" s="149"/>
      <c r="AE13" s="149">
        <f t="shared" si="6"/>
        <v>0</v>
      </c>
      <c r="AF13" s="149">
        <f t="shared" si="7"/>
        <v>0</v>
      </c>
      <c r="AG13" s="149">
        <f t="shared" si="8"/>
        <v>0</v>
      </c>
      <c r="AH13" s="149">
        <f t="shared" si="8"/>
        <v>0</v>
      </c>
      <c r="AI13" s="149">
        <f t="shared" si="8"/>
        <v>0</v>
      </c>
      <c r="AJ13" s="149">
        <f t="shared" si="9"/>
        <v>0</v>
      </c>
      <c r="AK13" s="149">
        <f t="shared" si="10"/>
        <v>0</v>
      </c>
      <c r="AL13" s="149"/>
      <c r="AM13" s="149"/>
      <c r="AN13" s="149"/>
      <c r="AO13" s="149">
        <f t="shared" si="11"/>
        <v>0</v>
      </c>
      <c r="AS13" s="157"/>
    </row>
    <row r="14" spans="2:45">
      <c r="B14" s="128">
        <v>5</v>
      </c>
      <c r="C14" s="129" t="s">
        <v>81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49"/>
      <c r="N14" s="149"/>
      <c r="O14" s="149"/>
      <c r="P14" s="149">
        <f t="shared" si="0"/>
        <v>0</v>
      </c>
      <c r="Q14" s="149">
        <f t="shared" si="1"/>
        <v>0</v>
      </c>
      <c r="R14" s="149"/>
      <c r="S14" s="149"/>
      <c r="T14" s="149"/>
      <c r="U14" s="149">
        <f t="shared" si="2"/>
        <v>0</v>
      </c>
      <c r="V14" s="149">
        <f t="shared" si="3"/>
        <v>0</v>
      </c>
      <c r="W14" s="149"/>
      <c r="X14" s="149"/>
      <c r="Y14" s="149"/>
      <c r="Z14" s="149">
        <f t="shared" si="4"/>
        <v>0</v>
      </c>
      <c r="AA14" s="149">
        <f t="shared" si="5"/>
        <v>0</v>
      </c>
      <c r="AB14" s="149"/>
      <c r="AC14" s="149"/>
      <c r="AD14" s="149"/>
      <c r="AE14" s="149">
        <f t="shared" si="6"/>
        <v>0</v>
      </c>
      <c r="AF14" s="149">
        <f t="shared" si="7"/>
        <v>0</v>
      </c>
      <c r="AG14" s="149">
        <f t="shared" si="8"/>
        <v>0</v>
      </c>
      <c r="AH14" s="149">
        <f t="shared" si="8"/>
        <v>0</v>
      </c>
      <c r="AI14" s="149">
        <f t="shared" si="8"/>
        <v>0</v>
      </c>
      <c r="AJ14" s="149">
        <f t="shared" si="9"/>
        <v>0</v>
      </c>
      <c r="AK14" s="149">
        <f t="shared" si="10"/>
        <v>0</v>
      </c>
      <c r="AL14" s="149"/>
      <c r="AM14" s="149"/>
      <c r="AN14" s="149"/>
      <c r="AO14" s="149">
        <f t="shared" si="11"/>
        <v>0</v>
      </c>
      <c r="AS14" s="157"/>
    </row>
    <row r="15" spans="2:45">
      <c r="B15" s="128">
        <v>6</v>
      </c>
      <c r="C15" s="129" t="s">
        <v>81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49"/>
      <c r="N15" s="149"/>
      <c r="O15" s="149"/>
      <c r="P15" s="149">
        <f t="shared" si="0"/>
        <v>0</v>
      </c>
      <c r="Q15" s="149">
        <f t="shared" si="1"/>
        <v>0</v>
      </c>
      <c r="R15" s="149"/>
      <c r="S15" s="149"/>
      <c r="T15" s="149"/>
      <c r="U15" s="149">
        <f t="shared" si="2"/>
        <v>0</v>
      </c>
      <c r="V15" s="149">
        <f t="shared" si="3"/>
        <v>0</v>
      </c>
      <c r="W15" s="149"/>
      <c r="X15" s="149"/>
      <c r="Y15" s="149"/>
      <c r="Z15" s="149">
        <f t="shared" si="4"/>
        <v>0</v>
      </c>
      <c r="AA15" s="149">
        <f t="shared" si="5"/>
        <v>0</v>
      </c>
      <c r="AB15" s="149"/>
      <c r="AC15" s="149"/>
      <c r="AD15" s="149"/>
      <c r="AE15" s="149">
        <f t="shared" si="6"/>
        <v>0</v>
      </c>
      <c r="AF15" s="149">
        <f t="shared" si="7"/>
        <v>0</v>
      </c>
      <c r="AG15" s="149">
        <f t="shared" si="8"/>
        <v>0</v>
      </c>
      <c r="AH15" s="149">
        <f t="shared" si="8"/>
        <v>0</v>
      </c>
      <c r="AI15" s="149">
        <f t="shared" si="8"/>
        <v>0</v>
      </c>
      <c r="AJ15" s="149">
        <f t="shared" si="9"/>
        <v>0</v>
      </c>
      <c r="AK15" s="149">
        <f t="shared" si="10"/>
        <v>0</v>
      </c>
      <c r="AL15" s="149"/>
      <c r="AM15" s="149"/>
      <c r="AN15" s="149"/>
      <c r="AO15" s="149">
        <f t="shared" si="11"/>
        <v>0</v>
      </c>
      <c r="AS15" s="157"/>
    </row>
    <row r="16" spans="2:45">
      <c r="B16" s="128">
        <v>7</v>
      </c>
      <c r="C16" s="129" t="s">
        <v>81</v>
      </c>
      <c r="D16" s="130"/>
      <c r="E16" s="131"/>
      <c r="F16" s="131"/>
      <c r="G16" s="131"/>
      <c r="H16" s="131"/>
      <c r="I16" s="131"/>
      <c r="J16" s="131"/>
      <c r="K16" s="131"/>
      <c r="L16" s="131"/>
      <c r="M16" s="149"/>
      <c r="N16" s="149"/>
      <c r="O16" s="149"/>
      <c r="P16" s="149">
        <f t="shared" si="0"/>
        <v>0</v>
      </c>
      <c r="Q16" s="149">
        <f t="shared" si="1"/>
        <v>0</v>
      </c>
      <c r="R16" s="149"/>
      <c r="S16" s="149"/>
      <c r="T16" s="149"/>
      <c r="U16" s="149">
        <f t="shared" si="2"/>
        <v>0</v>
      </c>
      <c r="V16" s="149">
        <f t="shared" si="3"/>
        <v>0</v>
      </c>
      <c r="W16" s="149"/>
      <c r="X16" s="149"/>
      <c r="Y16" s="149"/>
      <c r="Z16" s="149">
        <f t="shared" si="4"/>
        <v>0</v>
      </c>
      <c r="AA16" s="149">
        <f t="shared" si="5"/>
        <v>0</v>
      </c>
      <c r="AB16" s="149"/>
      <c r="AC16" s="149"/>
      <c r="AD16" s="149"/>
      <c r="AE16" s="149">
        <f t="shared" si="6"/>
        <v>0</v>
      </c>
      <c r="AF16" s="149">
        <f t="shared" si="7"/>
        <v>0</v>
      </c>
      <c r="AG16" s="149">
        <f t="shared" si="8"/>
        <v>0</v>
      </c>
      <c r="AH16" s="149">
        <f t="shared" si="8"/>
        <v>0</v>
      </c>
      <c r="AI16" s="149">
        <f t="shared" si="8"/>
        <v>0</v>
      </c>
      <c r="AJ16" s="149">
        <f t="shared" si="9"/>
        <v>0</v>
      </c>
      <c r="AK16" s="149">
        <f t="shared" si="10"/>
        <v>0</v>
      </c>
      <c r="AL16" s="149"/>
      <c r="AM16" s="149"/>
      <c r="AN16" s="149"/>
      <c r="AO16" s="149">
        <f t="shared" si="11"/>
        <v>0</v>
      </c>
      <c r="AS16" s="157"/>
    </row>
    <row r="17" spans="2:45">
      <c r="B17" s="128">
        <v>8</v>
      </c>
      <c r="C17" s="129" t="s">
        <v>81</v>
      </c>
      <c r="D17" s="130"/>
      <c r="E17" s="131"/>
      <c r="F17" s="131"/>
      <c r="G17" s="131"/>
      <c r="H17" s="131"/>
      <c r="I17" s="131"/>
      <c r="J17" s="131"/>
      <c r="K17" s="131"/>
      <c r="L17" s="131"/>
      <c r="M17" s="149"/>
      <c r="N17" s="149"/>
      <c r="O17" s="149"/>
      <c r="P17" s="149">
        <f t="shared" si="0"/>
        <v>0</v>
      </c>
      <c r="Q17" s="149">
        <f t="shared" si="1"/>
        <v>0</v>
      </c>
      <c r="R17" s="149"/>
      <c r="S17" s="149"/>
      <c r="T17" s="149"/>
      <c r="U17" s="149">
        <f t="shared" si="2"/>
        <v>0</v>
      </c>
      <c r="V17" s="149">
        <f t="shared" si="3"/>
        <v>0</v>
      </c>
      <c r="W17" s="149"/>
      <c r="X17" s="149"/>
      <c r="Y17" s="149"/>
      <c r="Z17" s="149">
        <f t="shared" si="4"/>
        <v>0</v>
      </c>
      <c r="AA17" s="149">
        <f t="shared" si="5"/>
        <v>0</v>
      </c>
      <c r="AB17" s="149"/>
      <c r="AC17" s="149"/>
      <c r="AD17" s="149"/>
      <c r="AE17" s="149">
        <f t="shared" si="6"/>
        <v>0</v>
      </c>
      <c r="AF17" s="149">
        <f t="shared" si="7"/>
        <v>0</v>
      </c>
      <c r="AG17" s="149">
        <f t="shared" si="8"/>
        <v>0</v>
      </c>
      <c r="AH17" s="149">
        <f t="shared" si="8"/>
        <v>0</v>
      </c>
      <c r="AI17" s="149">
        <f t="shared" si="8"/>
        <v>0</v>
      </c>
      <c r="AJ17" s="149">
        <f t="shared" si="9"/>
        <v>0</v>
      </c>
      <c r="AK17" s="149">
        <f t="shared" si="10"/>
        <v>0</v>
      </c>
      <c r="AL17" s="149"/>
      <c r="AM17" s="149"/>
      <c r="AN17" s="149"/>
      <c r="AO17" s="149">
        <f t="shared" si="11"/>
        <v>0</v>
      </c>
      <c r="AS17" s="157"/>
    </row>
    <row r="18" spans="2:45">
      <c r="B18" s="128">
        <v>9</v>
      </c>
      <c r="C18" s="129" t="s">
        <v>81</v>
      </c>
      <c r="D18" s="130"/>
      <c r="E18" s="131"/>
      <c r="F18" s="131"/>
      <c r="G18" s="131"/>
      <c r="H18" s="131"/>
      <c r="I18" s="131"/>
      <c r="J18" s="131"/>
      <c r="K18" s="131"/>
      <c r="L18" s="131"/>
      <c r="M18" s="149"/>
      <c r="N18" s="149"/>
      <c r="O18" s="149"/>
      <c r="P18" s="149">
        <f t="shared" si="0"/>
        <v>0</v>
      </c>
      <c r="Q18" s="149">
        <f t="shared" si="1"/>
        <v>0</v>
      </c>
      <c r="R18" s="149"/>
      <c r="S18" s="149"/>
      <c r="T18" s="149"/>
      <c r="U18" s="149">
        <f t="shared" si="2"/>
        <v>0</v>
      </c>
      <c r="V18" s="149">
        <f t="shared" si="3"/>
        <v>0</v>
      </c>
      <c r="W18" s="149"/>
      <c r="X18" s="149"/>
      <c r="Y18" s="149"/>
      <c r="Z18" s="149">
        <f t="shared" si="4"/>
        <v>0</v>
      </c>
      <c r="AA18" s="149">
        <f t="shared" si="5"/>
        <v>0</v>
      </c>
      <c r="AB18" s="149"/>
      <c r="AC18" s="149"/>
      <c r="AD18" s="149"/>
      <c r="AE18" s="149">
        <f t="shared" si="6"/>
        <v>0</v>
      </c>
      <c r="AF18" s="149">
        <f t="shared" si="7"/>
        <v>0</v>
      </c>
      <c r="AG18" s="149">
        <f t="shared" si="8"/>
        <v>0</v>
      </c>
      <c r="AH18" s="149">
        <f t="shared" si="8"/>
        <v>0</v>
      </c>
      <c r="AI18" s="149">
        <f t="shared" si="8"/>
        <v>0</v>
      </c>
      <c r="AJ18" s="149">
        <f t="shared" si="9"/>
        <v>0</v>
      </c>
      <c r="AK18" s="149">
        <f t="shared" si="10"/>
        <v>0</v>
      </c>
      <c r="AL18" s="149"/>
      <c r="AM18" s="149"/>
      <c r="AN18" s="149"/>
      <c r="AO18" s="149">
        <f t="shared" si="11"/>
        <v>0</v>
      </c>
      <c r="AS18" s="157"/>
    </row>
    <row r="19" spans="2:45">
      <c r="B19" s="128">
        <v>10</v>
      </c>
      <c r="C19" s="129" t="s">
        <v>81</v>
      </c>
      <c r="D19" s="130"/>
      <c r="E19" s="131"/>
      <c r="F19" s="131"/>
      <c r="G19" s="131"/>
      <c r="H19" s="131"/>
      <c r="I19" s="131"/>
      <c r="J19" s="131"/>
      <c r="K19" s="131"/>
      <c r="L19" s="131"/>
      <c r="M19" s="149"/>
      <c r="N19" s="149"/>
      <c r="O19" s="149"/>
      <c r="P19" s="149">
        <f t="shared" si="0"/>
        <v>0</v>
      </c>
      <c r="Q19" s="149">
        <f t="shared" si="1"/>
        <v>0</v>
      </c>
      <c r="R19" s="149"/>
      <c r="S19" s="149"/>
      <c r="T19" s="149"/>
      <c r="U19" s="149">
        <f t="shared" si="2"/>
        <v>0</v>
      </c>
      <c r="V19" s="149">
        <f t="shared" si="3"/>
        <v>0</v>
      </c>
      <c r="W19" s="149"/>
      <c r="X19" s="149"/>
      <c r="Y19" s="149"/>
      <c r="Z19" s="149">
        <f t="shared" si="4"/>
        <v>0</v>
      </c>
      <c r="AA19" s="149">
        <f t="shared" si="5"/>
        <v>0</v>
      </c>
      <c r="AB19" s="149"/>
      <c r="AC19" s="149"/>
      <c r="AD19" s="149"/>
      <c r="AE19" s="149">
        <f t="shared" si="6"/>
        <v>0</v>
      </c>
      <c r="AF19" s="149">
        <f t="shared" si="7"/>
        <v>0</v>
      </c>
      <c r="AG19" s="149">
        <f t="shared" si="8"/>
        <v>0</v>
      </c>
      <c r="AH19" s="149">
        <f t="shared" si="8"/>
        <v>0</v>
      </c>
      <c r="AI19" s="149">
        <f t="shared" si="8"/>
        <v>0</v>
      </c>
      <c r="AJ19" s="149">
        <f t="shared" si="9"/>
        <v>0</v>
      </c>
      <c r="AK19" s="149">
        <f t="shared" si="10"/>
        <v>0</v>
      </c>
      <c r="AL19" s="149"/>
      <c r="AM19" s="149"/>
      <c r="AN19" s="149"/>
      <c r="AO19" s="149">
        <f t="shared" si="11"/>
        <v>0</v>
      </c>
      <c r="AS19" s="157"/>
    </row>
    <row r="20" spans="2:45">
      <c r="B20" s="128">
        <v>11</v>
      </c>
      <c r="C20" s="129" t="s">
        <v>81</v>
      </c>
      <c r="D20" s="130"/>
      <c r="E20" s="131"/>
      <c r="F20" s="131"/>
      <c r="G20" s="131"/>
      <c r="H20" s="131"/>
      <c r="I20" s="131"/>
      <c r="J20" s="131"/>
      <c r="K20" s="131"/>
      <c r="L20" s="131"/>
      <c r="M20" s="149"/>
      <c r="N20" s="149"/>
      <c r="O20" s="149"/>
      <c r="P20" s="149">
        <f t="shared" si="0"/>
        <v>0</v>
      </c>
      <c r="Q20" s="149">
        <f t="shared" si="1"/>
        <v>0</v>
      </c>
      <c r="R20" s="149"/>
      <c r="S20" s="149"/>
      <c r="T20" s="149"/>
      <c r="U20" s="149">
        <f t="shared" si="2"/>
        <v>0</v>
      </c>
      <c r="V20" s="149">
        <f t="shared" si="3"/>
        <v>0</v>
      </c>
      <c r="W20" s="149"/>
      <c r="X20" s="149"/>
      <c r="Y20" s="149"/>
      <c r="Z20" s="149">
        <f t="shared" si="4"/>
        <v>0</v>
      </c>
      <c r="AA20" s="149">
        <f t="shared" si="5"/>
        <v>0</v>
      </c>
      <c r="AB20" s="149"/>
      <c r="AC20" s="149"/>
      <c r="AD20" s="149"/>
      <c r="AE20" s="149">
        <f t="shared" si="6"/>
        <v>0</v>
      </c>
      <c r="AF20" s="149">
        <f t="shared" si="7"/>
        <v>0</v>
      </c>
      <c r="AG20" s="149">
        <f t="shared" si="8"/>
        <v>0</v>
      </c>
      <c r="AH20" s="149">
        <f t="shared" si="8"/>
        <v>0</v>
      </c>
      <c r="AI20" s="149">
        <f t="shared" si="8"/>
        <v>0</v>
      </c>
      <c r="AJ20" s="149">
        <f t="shared" si="9"/>
        <v>0</v>
      </c>
      <c r="AK20" s="149">
        <f t="shared" si="10"/>
        <v>0</v>
      </c>
      <c r="AL20" s="149"/>
      <c r="AM20" s="149"/>
      <c r="AN20" s="149"/>
      <c r="AO20" s="149">
        <f t="shared" si="11"/>
        <v>0</v>
      </c>
      <c r="AS20" s="157"/>
    </row>
    <row r="21" spans="2:45">
      <c r="B21" s="132">
        <v>12</v>
      </c>
      <c r="C21" s="133" t="s">
        <v>152</v>
      </c>
      <c r="D21" s="134" t="s">
        <v>44</v>
      </c>
      <c r="E21" s="135"/>
      <c r="F21" s="135"/>
      <c r="G21" s="135"/>
      <c r="H21" s="135"/>
      <c r="I21" s="135"/>
      <c r="J21" s="135"/>
      <c r="K21" s="135"/>
      <c r="L21" s="135"/>
      <c r="M21" s="150"/>
      <c r="N21" s="150"/>
      <c r="O21" s="150"/>
      <c r="P21" s="150">
        <f t="shared" si="0"/>
        <v>0</v>
      </c>
      <c r="Q21" s="150">
        <f t="shared" si="1"/>
        <v>0</v>
      </c>
      <c r="R21" s="150"/>
      <c r="S21" s="150"/>
      <c r="T21" s="150"/>
      <c r="U21" s="150">
        <f t="shared" si="2"/>
        <v>0</v>
      </c>
      <c r="V21" s="150">
        <f t="shared" si="3"/>
        <v>0</v>
      </c>
      <c r="W21" s="150"/>
      <c r="X21" s="150"/>
      <c r="Y21" s="150"/>
      <c r="Z21" s="150">
        <f t="shared" si="4"/>
        <v>0</v>
      </c>
      <c r="AA21" s="150">
        <f t="shared" si="5"/>
        <v>0</v>
      </c>
      <c r="AB21" s="150"/>
      <c r="AC21" s="150"/>
      <c r="AD21" s="150"/>
      <c r="AE21" s="150">
        <f t="shared" si="6"/>
        <v>0</v>
      </c>
      <c r="AF21" s="150">
        <f t="shared" si="7"/>
        <v>0</v>
      </c>
      <c r="AG21" s="150">
        <f t="shared" si="8"/>
        <v>0</v>
      </c>
      <c r="AH21" s="150">
        <f t="shared" si="8"/>
        <v>0</v>
      </c>
      <c r="AI21" s="150">
        <f t="shared" si="8"/>
        <v>0</v>
      </c>
      <c r="AJ21" s="150">
        <f t="shared" si="9"/>
        <v>0</v>
      </c>
      <c r="AK21" s="150">
        <f t="shared" si="10"/>
        <v>0</v>
      </c>
      <c r="AL21" s="150"/>
      <c r="AM21" s="150"/>
      <c r="AN21" s="150"/>
      <c r="AO21" s="150">
        <f t="shared" si="11"/>
        <v>0</v>
      </c>
      <c r="AS21" s="157"/>
    </row>
    <row r="22" spans="2:41">
      <c r="B22" s="158" t="s">
        <v>153</v>
      </c>
      <c r="C22" s="159"/>
      <c r="D22" s="160"/>
      <c r="E22" s="161">
        <f>SUM(E10:E21)</f>
        <v>0</v>
      </c>
      <c r="F22" s="161">
        <f>SUM(F10:F21)</f>
        <v>0</v>
      </c>
      <c r="G22" s="161"/>
      <c r="H22" s="161"/>
      <c r="I22" s="161"/>
      <c r="J22" s="161"/>
      <c r="K22" s="161"/>
      <c r="L22" s="161"/>
      <c r="M22" s="161">
        <f>SUM(M10:M21)</f>
        <v>0</v>
      </c>
      <c r="N22" s="161">
        <f t="shared" ref="N22:AJ22" si="12">SUM(N10:N21)</f>
        <v>0</v>
      </c>
      <c r="O22" s="161">
        <f t="shared" si="12"/>
        <v>0</v>
      </c>
      <c r="P22" s="161">
        <f t="shared" si="12"/>
        <v>0</v>
      </c>
      <c r="Q22" s="150">
        <f>IF(E22=0,0,P22/E22*100)</f>
        <v>0</v>
      </c>
      <c r="R22" s="161">
        <f t="shared" si="12"/>
        <v>0</v>
      </c>
      <c r="S22" s="161">
        <f t="shared" si="12"/>
        <v>0</v>
      </c>
      <c r="T22" s="161">
        <f t="shared" si="12"/>
        <v>0</v>
      </c>
      <c r="U22" s="161">
        <f t="shared" si="12"/>
        <v>0</v>
      </c>
      <c r="V22" s="150">
        <f>IF(E22=0,0,U22/E22*100)</f>
        <v>0</v>
      </c>
      <c r="W22" s="161">
        <f t="shared" si="12"/>
        <v>0</v>
      </c>
      <c r="X22" s="161">
        <f t="shared" si="12"/>
        <v>0</v>
      </c>
      <c r="Y22" s="161">
        <f t="shared" si="12"/>
        <v>0</v>
      </c>
      <c r="Z22" s="161">
        <f t="shared" si="12"/>
        <v>0</v>
      </c>
      <c r="AA22" s="150">
        <f>IF(E22=0,0,Z22/E22*100)</f>
        <v>0</v>
      </c>
      <c r="AB22" s="161">
        <f t="shared" si="12"/>
        <v>0</v>
      </c>
      <c r="AC22" s="161">
        <f t="shared" si="12"/>
        <v>0</v>
      </c>
      <c r="AD22" s="161">
        <f t="shared" si="12"/>
        <v>0</v>
      </c>
      <c r="AE22" s="161">
        <f t="shared" si="12"/>
        <v>0</v>
      </c>
      <c r="AF22" s="150">
        <f>IF(E22=0,0,AE22/E22*100)</f>
        <v>0</v>
      </c>
      <c r="AG22" s="161">
        <f t="shared" si="12"/>
        <v>0</v>
      </c>
      <c r="AH22" s="161">
        <f t="shared" si="12"/>
        <v>0</v>
      </c>
      <c r="AI22" s="161">
        <f t="shared" si="12"/>
        <v>0</v>
      </c>
      <c r="AJ22" s="161">
        <f t="shared" si="12"/>
        <v>0</v>
      </c>
      <c r="AK22" s="150">
        <f>IF(E22=0,0,AJ22/E22*100)</f>
        <v>0</v>
      </c>
      <c r="AL22" s="161">
        <f>IF(COUNT(AL10:AL21)=0,0,AVERAGEIFS(AL10:AL21,AL10:AL21,"&gt;0",AL10:AL21,"&lt;&gt;"))</f>
        <v>0</v>
      </c>
      <c r="AM22" s="161">
        <f t="shared" ref="AM22:AN22" si="13">IF(COUNT(AM10:AM21)=0,0,AVERAGEIFS(AM10:AM21,AM10:AM21,"&gt;0",AM10:AM21,"&lt;&gt;"))</f>
        <v>0</v>
      </c>
      <c r="AN22" s="161">
        <f t="shared" si="13"/>
        <v>0</v>
      </c>
      <c r="AO22" s="150">
        <f>IF(SUM(AO10:AO21)=0,0,AVERAGEIFS(AO10:AO21,AO10:AO21,"&gt;0",AO10:AO21,"&lt;&gt;"))</f>
        <v>0</v>
      </c>
    </row>
    <row r="23" spans="5:12">
      <c r="E23" s="140"/>
      <c r="F23" s="140"/>
      <c r="G23" s="140"/>
      <c r="H23" s="140"/>
      <c r="I23" s="140"/>
      <c r="J23" s="140"/>
      <c r="K23" s="140"/>
      <c r="L23" s="140"/>
    </row>
    <row r="24" spans="2:39">
      <c r="B24" s="141" t="s">
        <v>46</v>
      </c>
      <c r="C24" s="142"/>
      <c r="D24" s="57"/>
      <c r="E24" s="140"/>
      <c r="F24" s="140"/>
      <c r="G24" s="140"/>
      <c r="H24" s="140"/>
      <c r="I24" s="140"/>
      <c r="J24" s="140"/>
      <c r="K24" s="140"/>
      <c r="L24" s="140"/>
      <c r="AM24" s="80" t="s">
        <v>47</v>
      </c>
    </row>
    <row r="25" spans="2:39">
      <c r="B25" s="162">
        <v>1</v>
      </c>
      <c r="C25" s="57" t="s">
        <v>154</v>
      </c>
      <c r="E25" s="140"/>
      <c r="F25" s="140"/>
      <c r="G25" s="140"/>
      <c r="H25" s="140"/>
      <c r="I25" s="140"/>
      <c r="J25" s="140"/>
      <c r="K25" s="140"/>
      <c r="L25" s="140"/>
      <c r="AM25" s="81" t="s">
        <v>49</v>
      </c>
    </row>
    <row r="26" spans="2:22">
      <c r="B26" s="162">
        <v>2</v>
      </c>
      <c r="C26" s="57" t="s">
        <v>155</v>
      </c>
      <c r="E26" s="140"/>
      <c r="F26" s="140"/>
      <c r="G26" s="140"/>
      <c r="H26" s="140"/>
      <c r="I26" s="140"/>
      <c r="J26" s="140"/>
      <c r="K26" s="140"/>
      <c r="L26" s="140"/>
      <c r="S26" s="81"/>
      <c r="V26" s="81"/>
    </row>
    <row r="27" spans="2:39">
      <c r="B27" s="162">
        <v>3</v>
      </c>
      <c r="C27" s="57" t="s">
        <v>156</v>
      </c>
      <c r="E27" s="140"/>
      <c r="F27" s="140"/>
      <c r="G27" s="140"/>
      <c r="H27" s="140"/>
      <c r="I27" s="140"/>
      <c r="J27" s="140"/>
      <c r="K27" s="140"/>
      <c r="L27" s="140"/>
      <c r="S27" s="81"/>
      <c r="V27" s="81"/>
      <c r="AM27" s="81" t="s">
        <v>51</v>
      </c>
    </row>
    <row r="28" spans="2:39">
      <c r="B28" s="162">
        <v>4</v>
      </c>
      <c r="C28" s="57" t="s">
        <v>157</v>
      </c>
      <c r="S28" s="81"/>
      <c r="V28" s="81"/>
      <c r="AM28" s="81" t="s">
        <v>53</v>
      </c>
    </row>
    <row r="29" spans="2:39">
      <c r="B29" s="162">
        <v>5</v>
      </c>
      <c r="C29" s="57" t="s">
        <v>158</v>
      </c>
      <c r="S29" s="81"/>
      <c r="V29" s="81"/>
      <c r="AM29" s="81"/>
    </row>
    <row r="30" spans="2:39">
      <c r="B30" s="162">
        <v>6</v>
      </c>
      <c r="C30" s="57" t="s">
        <v>215</v>
      </c>
      <c r="S30" s="81"/>
      <c r="V30" s="81"/>
      <c r="AM30" s="81"/>
    </row>
    <row r="31" spans="2:39">
      <c r="B31" s="162"/>
      <c r="C31" s="57" t="s">
        <v>216</v>
      </c>
      <c r="S31" s="81"/>
      <c r="V31" s="81"/>
      <c r="AM31" s="81"/>
    </row>
    <row r="32" spans="2:39">
      <c r="B32" s="162"/>
      <c r="C32" s="57" t="s">
        <v>217</v>
      </c>
      <c r="S32" s="81"/>
      <c r="V32" s="81"/>
      <c r="AM32" s="81"/>
    </row>
    <row r="33" spans="2:39">
      <c r="B33" s="162"/>
      <c r="C33" s="57" t="s">
        <v>218</v>
      </c>
      <c r="S33" s="81"/>
      <c r="V33" s="81"/>
      <c r="AM33" s="81" t="s">
        <v>86</v>
      </c>
    </row>
    <row r="34" spans="2:39">
      <c r="B34" s="162"/>
      <c r="C34" s="57" t="s">
        <v>219</v>
      </c>
      <c r="S34" s="81"/>
      <c r="V34" s="81"/>
      <c r="AM34" s="81" t="s">
        <v>59</v>
      </c>
    </row>
    <row r="35" spans="2:39">
      <c r="B35" s="162"/>
      <c r="C35" s="57" t="s">
        <v>220</v>
      </c>
      <c r="S35" s="81"/>
      <c r="V35" s="81"/>
      <c r="AM35" s="81"/>
    </row>
    <row r="36" spans="2:4">
      <c r="B36" s="62"/>
      <c r="C36" s="63" t="s">
        <v>221</v>
      </c>
      <c r="D36" s="57"/>
    </row>
    <row r="37" spans="2:4">
      <c r="B37" s="62">
        <v>7</v>
      </c>
      <c r="C37" s="63" t="s">
        <v>166</v>
      </c>
      <c r="D37" s="57"/>
    </row>
    <row r="38" spans="2:4">
      <c r="B38" s="62">
        <v>8</v>
      </c>
      <c r="C38" s="63" t="s">
        <v>167</v>
      </c>
      <c r="D38" s="57"/>
    </row>
    <row r="39" spans="2:4">
      <c r="B39" s="62"/>
      <c r="C39" s="63" t="s">
        <v>168</v>
      </c>
      <c r="D39" s="57"/>
    </row>
    <row r="40" spans="2:37">
      <c r="B40" s="62">
        <v>9</v>
      </c>
      <c r="C40" s="63" t="s">
        <v>169</v>
      </c>
      <c r="D40" s="57"/>
      <c r="AK40" s="154"/>
    </row>
    <row r="41" spans="2:37">
      <c r="B41" s="62"/>
      <c r="C41" s="63" t="s">
        <v>170</v>
      </c>
      <c r="D41" s="57"/>
      <c r="AK41" s="154"/>
    </row>
    <row r="42" spans="2:37">
      <c r="B42" s="62">
        <v>10</v>
      </c>
      <c r="C42" s="63" t="s">
        <v>171</v>
      </c>
      <c r="D42" s="57"/>
      <c r="AK42" s="154"/>
    </row>
    <row r="43" spans="2:37">
      <c r="B43" s="62"/>
      <c r="C43" s="63"/>
      <c r="D43" s="57"/>
      <c r="AK43" s="154"/>
    </row>
    <row r="44" spans="2:37">
      <c r="B44" s="62"/>
      <c r="C44" s="63"/>
      <c r="D44" s="57"/>
      <c r="AK44" s="154"/>
    </row>
    <row r="45" spans="2:37">
      <c r="B45" s="62"/>
      <c r="C45" s="63"/>
      <c r="D45" s="57"/>
      <c r="AK45" s="154"/>
    </row>
    <row r="46" spans="37:37">
      <c r="AK46" s="154"/>
    </row>
    <row r="47" spans="37:37">
      <c r="AK47" s="154"/>
    </row>
    <row r="48" spans="37:37">
      <c r="AK48" s="154"/>
    </row>
    <row r="49" spans="37:37">
      <c r="AK49" s="154"/>
    </row>
    <row r="50" spans="37:37">
      <c r="AK50" s="155"/>
    </row>
    <row r="51" spans="37:37">
      <c r="AK51" s="81"/>
    </row>
    <row r="52" spans="37:37">
      <c r="AK52" s="81"/>
    </row>
    <row r="53" spans="37:37">
      <c r="AK53" s="156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3" fitToHeight="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55" workbookViewId="0">
      <selection activeCell="C25" sqref="C25:C42"/>
    </sheetView>
  </sheetViews>
  <sheetFormatPr defaultColWidth="9" defaultRowHeight="16.8"/>
  <cols>
    <col min="1" max="1" width="3.71296296296296" style="64" customWidth="1"/>
    <col min="2" max="2" width="6.42592592592593" style="81" customWidth="1"/>
    <col min="3" max="3" width="4.85185185185185" style="64" customWidth="1"/>
    <col min="4" max="4" width="19.8518518518519" style="64" customWidth="1"/>
    <col min="5" max="5" width="20.712962962963" style="64" customWidth="1"/>
    <col min="6" max="6" width="18.4259259259259" style="64" customWidth="1"/>
    <col min="7" max="12" width="8.42592592592593" style="64" customWidth="1"/>
    <col min="13" max="16" width="7.57407407407407" style="64" customWidth="1"/>
    <col min="17" max="17" width="8.28703703703704" style="64" customWidth="1"/>
    <col min="18" max="37" width="7.57407407407407" style="64" customWidth="1"/>
    <col min="38" max="38" width="8.85185185185185" style="64" customWidth="1"/>
    <col min="39" max="39" width="8.71296296296296" style="64" customWidth="1"/>
    <col min="40" max="40" width="9.42592592592593" style="64" customWidth="1"/>
    <col min="41" max="41" width="8.42592592592593" style="64" customWidth="1"/>
    <col min="42" max="43" width="9.13888888888889" style="64"/>
    <col min="44" max="46" width="9.13888888888889" style="64" customWidth="1"/>
    <col min="47" max="47" width="9.28703703703704" style="64" customWidth="1"/>
    <col min="48" max="263" width="9.13888888888889" style="64"/>
    <col min="264" max="264" width="6.42592592592593" style="64" customWidth="1"/>
    <col min="265" max="265" width="33.5740740740741" style="64" customWidth="1"/>
    <col min="266" max="266" width="33.4259259259259" style="64" customWidth="1"/>
    <col min="267" max="267" width="40" style="64" customWidth="1"/>
    <col min="268" max="268" width="17.4259259259259" style="64" customWidth="1"/>
    <col min="269" max="296" width="5.71296296296296" style="64" customWidth="1"/>
    <col min="297" max="297" width="6.42592592592593" style="64" customWidth="1"/>
    <col min="298" max="299" width="9.13888888888889" style="64"/>
    <col min="300" max="302" width="9" style="64" hidden="1" customWidth="1"/>
    <col min="303" max="519" width="9.13888888888889" style="64"/>
    <col min="520" max="520" width="6.42592592592593" style="64" customWidth="1"/>
    <col min="521" max="521" width="33.5740740740741" style="64" customWidth="1"/>
    <col min="522" max="522" width="33.4259259259259" style="64" customWidth="1"/>
    <col min="523" max="523" width="40" style="64" customWidth="1"/>
    <col min="524" max="524" width="17.4259259259259" style="64" customWidth="1"/>
    <col min="525" max="552" width="5.71296296296296" style="64" customWidth="1"/>
    <col min="553" max="553" width="6.42592592592593" style="64" customWidth="1"/>
    <col min="554" max="555" width="9.13888888888889" style="64"/>
    <col min="556" max="558" width="9" style="64" hidden="1" customWidth="1"/>
    <col min="559" max="775" width="9.13888888888889" style="64"/>
    <col min="776" max="776" width="6.42592592592593" style="64" customWidth="1"/>
    <col min="777" max="777" width="33.5740740740741" style="64" customWidth="1"/>
    <col min="778" max="778" width="33.4259259259259" style="64" customWidth="1"/>
    <col min="779" max="779" width="40" style="64" customWidth="1"/>
    <col min="780" max="780" width="17.4259259259259" style="64" customWidth="1"/>
    <col min="781" max="808" width="5.71296296296296" style="64" customWidth="1"/>
    <col min="809" max="809" width="6.42592592592593" style="64" customWidth="1"/>
    <col min="810" max="811" width="9.13888888888889" style="64"/>
    <col min="812" max="814" width="9" style="64" hidden="1" customWidth="1"/>
    <col min="815" max="1031" width="9.13888888888889" style="64"/>
    <col min="1032" max="1032" width="6.42592592592593" style="64" customWidth="1"/>
    <col min="1033" max="1033" width="33.5740740740741" style="64" customWidth="1"/>
    <col min="1034" max="1034" width="33.4259259259259" style="64" customWidth="1"/>
    <col min="1035" max="1035" width="40" style="64" customWidth="1"/>
    <col min="1036" max="1036" width="17.4259259259259" style="64" customWidth="1"/>
    <col min="1037" max="1064" width="5.71296296296296" style="64" customWidth="1"/>
    <col min="1065" max="1065" width="6.42592592592593" style="64" customWidth="1"/>
    <col min="1066" max="1067" width="9.13888888888889" style="64"/>
    <col min="1068" max="1070" width="9" style="64" hidden="1" customWidth="1"/>
    <col min="1071" max="1287" width="9.13888888888889" style="64"/>
    <col min="1288" max="1288" width="6.42592592592593" style="64" customWidth="1"/>
    <col min="1289" max="1289" width="33.5740740740741" style="64" customWidth="1"/>
    <col min="1290" max="1290" width="33.4259259259259" style="64" customWidth="1"/>
    <col min="1291" max="1291" width="40" style="64" customWidth="1"/>
    <col min="1292" max="1292" width="17.4259259259259" style="64" customWidth="1"/>
    <col min="1293" max="1320" width="5.71296296296296" style="64" customWidth="1"/>
    <col min="1321" max="1321" width="6.42592592592593" style="64" customWidth="1"/>
    <col min="1322" max="1323" width="9.13888888888889" style="64"/>
    <col min="1324" max="1326" width="9" style="64" hidden="1" customWidth="1"/>
    <col min="1327" max="1543" width="9.13888888888889" style="64"/>
    <col min="1544" max="1544" width="6.42592592592593" style="64" customWidth="1"/>
    <col min="1545" max="1545" width="33.5740740740741" style="64" customWidth="1"/>
    <col min="1546" max="1546" width="33.4259259259259" style="64" customWidth="1"/>
    <col min="1547" max="1547" width="40" style="64" customWidth="1"/>
    <col min="1548" max="1548" width="17.4259259259259" style="64" customWidth="1"/>
    <col min="1549" max="1576" width="5.71296296296296" style="64" customWidth="1"/>
    <col min="1577" max="1577" width="6.42592592592593" style="64" customWidth="1"/>
    <col min="1578" max="1579" width="9.13888888888889" style="64"/>
    <col min="1580" max="1582" width="9" style="64" hidden="1" customWidth="1"/>
    <col min="1583" max="1799" width="9.13888888888889" style="64"/>
    <col min="1800" max="1800" width="6.42592592592593" style="64" customWidth="1"/>
    <col min="1801" max="1801" width="33.5740740740741" style="64" customWidth="1"/>
    <col min="1802" max="1802" width="33.4259259259259" style="64" customWidth="1"/>
    <col min="1803" max="1803" width="40" style="64" customWidth="1"/>
    <col min="1804" max="1804" width="17.4259259259259" style="64" customWidth="1"/>
    <col min="1805" max="1832" width="5.71296296296296" style="64" customWidth="1"/>
    <col min="1833" max="1833" width="6.42592592592593" style="64" customWidth="1"/>
    <col min="1834" max="1835" width="9.13888888888889" style="64"/>
    <col min="1836" max="1838" width="9" style="64" hidden="1" customWidth="1"/>
    <col min="1839" max="2055" width="9.13888888888889" style="64"/>
    <col min="2056" max="2056" width="6.42592592592593" style="64" customWidth="1"/>
    <col min="2057" max="2057" width="33.5740740740741" style="64" customWidth="1"/>
    <col min="2058" max="2058" width="33.4259259259259" style="64" customWidth="1"/>
    <col min="2059" max="2059" width="40" style="64" customWidth="1"/>
    <col min="2060" max="2060" width="17.4259259259259" style="64" customWidth="1"/>
    <col min="2061" max="2088" width="5.71296296296296" style="64" customWidth="1"/>
    <col min="2089" max="2089" width="6.42592592592593" style="64" customWidth="1"/>
    <col min="2090" max="2091" width="9.13888888888889" style="64"/>
    <col min="2092" max="2094" width="9" style="64" hidden="1" customWidth="1"/>
    <col min="2095" max="2311" width="9.13888888888889" style="64"/>
    <col min="2312" max="2312" width="6.42592592592593" style="64" customWidth="1"/>
    <col min="2313" max="2313" width="33.5740740740741" style="64" customWidth="1"/>
    <col min="2314" max="2314" width="33.4259259259259" style="64" customWidth="1"/>
    <col min="2315" max="2315" width="40" style="64" customWidth="1"/>
    <col min="2316" max="2316" width="17.4259259259259" style="64" customWidth="1"/>
    <col min="2317" max="2344" width="5.71296296296296" style="64" customWidth="1"/>
    <col min="2345" max="2345" width="6.42592592592593" style="64" customWidth="1"/>
    <col min="2346" max="2347" width="9.13888888888889" style="64"/>
    <col min="2348" max="2350" width="9" style="64" hidden="1" customWidth="1"/>
    <col min="2351" max="2567" width="9.13888888888889" style="64"/>
    <col min="2568" max="2568" width="6.42592592592593" style="64" customWidth="1"/>
    <col min="2569" max="2569" width="33.5740740740741" style="64" customWidth="1"/>
    <col min="2570" max="2570" width="33.4259259259259" style="64" customWidth="1"/>
    <col min="2571" max="2571" width="40" style="64" customWidth="1"/>
    <col min="2572" max="2572" width="17.4259259259259" style="64" customWidth="1"/>
    <col min="2573" max="2600" width="5.71296296296296" style="64" customWidth="1"/>
    <col min="2601" max="2601" width="6.42592592592593" style="64" customWidth="1"/>
    <col min="2602" max="2603" width="9.13888888888889" style="64"/>
    <col min="2604" max="2606" width="9" style="64" hidden="1" customWidth="1"/>
    <col min="2607" max="2823" width="9.13888888888889" style="64"/>
    <col min="2824" max="2824" width="6.42592592592593" style="64" customWidth="1"/>
    <col min="2825" max="2825" width="33.5740740740741" style="64" customWidth="1"/>
    <col min="2826" max="2826" width="33.4259259259259" style="64" customWidth="1"/>
    <col min="2827" max="2827" width="40" style="64" customWidth="1"/>
    <col min="2828" max="2828" width="17.4259259259259" style="64" customWidth="1"/>
    <col min="2829" max="2856" width="5.71296296296296" style="64" customWidth="1"/>
    <col min="2857" max="2857" width="6.42592592592593" style="64" customWidth="1"/>
    <col min="2858" max="2859" width="9.13888888888889" style="64"/>
    <col min="2860" max="2862" width="9" style="64" hidden="1" customWidth="1"/>
    <col min="2863" max="3079" width="9.13888888888889" style="64"/>
    <col min="3080" max="3080" width="6.42592592592593" style="64" customWidth="1"/>
    <col min="3081" max="3081" width="33.5740740740741" style="64" customWidth="1"/>
    <col min="3082" max="3082" width="33.4259259259259" style="64" customWidth="1"/>
    <col min="3083" max="3083" width="40" style="64" customWidth="1"/>
    <col min="3084" max="3084" width="17.4259259259259" style="64" customWidth="1"/>
    <col min="3085" max="3112" width="5.71296296296296" style="64" customWidth="1"/>
    <col min="3113" max="3113" width="6.42592592592593" style="64" customWidth="1"/>
    <col min="3114" max="3115" width="9.13888888888889" style="64"/>
    <col min="3116" max="3118" width="9" style="64" hidden="1" customWidth="1"/>
    <col min="3119" max="3335" width="9.13888888888889" style="64"/>
    <col min="3336" max="3336" width="6.42592592592593" style="64" customWidth="1"/>
    <col min="3337" max="3337" width="33.5740740740741" style="64" customWidth="1"/>
    <col min="3338" max="3338" width="33.4259259259259" style="64" customWidth="1"/>
    <col min="3339" max="3339" width="40" style="64" customWidth="1"/>
    <col min="3340" max="3340" width="17.4259259259259" style="64" customWidth="1"/>
    <col min="3341" max="3368" width="5.71296296296296" style="64" customWidth="1"/>
    <col min="3369" max="3369" width="6.42592592592593" style="64" customWidth="1"/>
    <col min="3370" max="3371" width="9.13888888888889" style="64"/>
    <col min="3372" max="3374" width="9" style="64" hidden="1" customWidth="1"/>
    <col min="3375" max="3591" width="9.13888888888889" style="64"/>
    <col min="3592" max="3592" width="6.42592592592593" style="64" customWidth="1"/>
    <col min="3593" max="3593" width="33.5740740740741" style="64" customWidth="1"/>
    <col min="3594" max="3594" width="33.4259259259259" style="64" customWidth="1"/>
    <col min="3595" max="3595" width="40" style="64" customWidth="1"/>
    <col min="3596" max="3596" width="17.4259259259259" style="64" customWidth="1"/>
    <col min="3597" max="3624" width="5.71296296296296" style="64" customWidth="1"/>
    <col min="3625" max="3625" width="6.42592592592593" style="64" customWidth="1"/>
    <col min="3626" max="3627" width="9.13888888888889" style="64"/>
    <col min="3628" max="3630" width="9" style="64" hidden="1" customWidth="1"/>
    <col min="3631" max="3847" width="9.13888888888889" style="64"/>
    <col min="3848" max="3848" width="6.42592592592593" style="64" customWidth="1"/>
    <col min="3849" max="3849" width="33.5740740740741" style="64" customWidth="1"/>
    <col min="3850" max="3850" width="33.4259259259259" style="64" customWidth="1"/>
    <col min="3851" max="3851" width="40" style="64" customWidth="1"/>
    <col min="3852" max="3852" width="17.4259259259259" style="64" customWidth="1"/>
    <col min="3853" max="3880" width="5.71296296296296" style="64" customWidth="1"/>
    <col min="3881" max="3881" width="6.42592592592593" style="64" customWidth="1"/>
    <col min="3882" max="3883" width="9.13888888888889" style="64"/>
    <col min="3884" max="3886" width="9" style="64" hidden="1" customWidth="1"/>
    <col min="3887" max="4103" width="9.13888888888889" style="64"/>
    <col min="4104" max="4104" width="6.42592592592593" style="64" customWidth="1"/>
    <col min="4105" max="4105" width="33.5740740740741" style="64" customWidth="1"/>
    <col min="4106" max="4106" width="33.4259259259259" style="64" customWidth="1"/>
    <col min="4107" max="4107" width="40" style="64" customWidth="1"/>
    <col min="4108" max="4108" width="17.4259259259259" style="64" customWidth="1"/>
    <col min="4109" max="4136" width="5.71296296296296" style="64" customWidth="1"/>
    <col min="4137" max="4137" width="6.42592592592593" style="64" customWidth="1"/>
    <col min="4138" max="4139" width="9.13888888888889" style="64"/>
    <col min="4140" max="4142" width="9" style="64" hidden="1" customWidth="1"/>
    <col min="4143" max="4359" width="9.13888888888889" style="64"/>
    <col min="4360" max="4360" width="6.42592592592593" style="64" customWidth="1"/>
    <col min="4361" max="4361" width="33.5740740740741" style="64" customWidth="1"/>
    <col min="4362" max="4362" width="33.4259259259259" style="64" customWidth="1"/>
    <col min="4363" max="4363" width="40" style="64" customWidth="1"/>
    <col min="4364" max="4364" width="17.4259259259259" style="64" customWidth="1"/>
    <col min="4365" max="4392" width="5.71296296296296" style="64" customWidth="1"/>
    <col min="4393" max="4393" width="6.42592592592593" style="64" customWidth="1"/>
    <col min="4394" max="4395" width="9.13888888888889" style="64"/>
    <col min="4396" max="4398" width="9" style="64" hidden="1" customWidth="1"/>
    <col min="4399" max="4615" width="9.13888888888889" style="64"/>
    <col min="4616" max="4616" width="6.42592592592593" style="64" customWidth="1"/>
    <col min="4617" max="4617" width="33.5740740740741" style="64" customWidth="1"/>
    <col min="4618" max="4618" width="33.4259259259259" style="64" customWidth="1"/>
    <col min="4619" max="4619" width="40" style="64" customWidth="1"/>
    <col min="4620" max="4620" width="17.4259259259259" style="64" customWidth="1"/>
    <col min="4621" max="4648" width="5.71296296296296" style="64" customWidth="1"/>
    <col min="4649" max="4649" width="6.42592592592593" style="64" customWidth="1"/>
    <col min="4650" max="4651" width="9.13888888888889" style="64"/>
    <col min="4652" max="4654" width="9" style="64" hidden="1" customWidth="1"/>
    <col min="4655" max="4871" width="9.13888888888889" style="64"/>
    <col min="4872" max="4872" width="6.42592592592593" style="64" customWidth="1"/>
    <col min="4873" max="4873" width="33.5740740740741" style="64" customWidth="1"/>
    <col min="4874" max="4874" width="33.4259259259259" style="64" customWidth="1"/>
    <col min="4875" max="4875" width="40" style="64" customWidth="1"/>
    <col min="4876" max="4876" width="17.4259259259259" style="64" customWidth="1"/>
    <col min="4877" max="4904" width="5.71296296296296" style="64" customWidth="1"/>
    <col min="4905" max="4905" width="6.42592592592593" style="64" customWidth="1"/>
    <col min="4906" max="4907" width="9.13888888888889" style="64"/>
    <col min="4908" max="4910" width="9" style="64" hidden="1" customWidth="1"/>
    <col min="4911" max="5127" width="9.13888888888889" style="64"/>
    <col min="5128" max="5128" width="6.42592592592593" style="64" customWidth="1"/>
    <col min="5129" max="5129" width="33.5740740740741" style="64" customWidth="1"/>
    <col min="5130" max="5130" width="33.4259259259259" style="64" customWidth="1"/>
    <col min="5131" max="5131" width="40" style="64" customWidth="1"/>
    <col min="5132" max="5132" width="17.4259259259259" style="64" customWidth="1"/>
    <col min="5133" max="5160" width="5.71296296296296" style="64" customWidth="1"/>
    <col min="5161" max="5161" width="6.42592592592593" style="64" customWidth="1"/>
    <col min="5162" max="5163" width="9.13888888888889" style="64"/>
    <col min="5164" max="5166" width="9" style="64" hidden="1" customWidth="1"/>
    <col min="5167" max="5383" width="9.13888888888889" style="64"/>
    <col min="5384" max="5384" width="6.42592592592593" style="64" customWidth="1"/>
    <col min="5385" max="5385" width="33.5740740740741" style="64" customWidth="1"/>
    <col min="5386" max="5386" width="33.4259259259259" style="64" customWidth="1"/>
    <col min="5387" max="5387" width="40" style="64" customWidth="1"/>
    <col min="5388" max="5388" width="17.4259259259259" style="64" customWidth="1"/>
    <col min="5389" max="5416" width="5.71296296296296" style="64" customWidth="1"/>
    <col min="5417" max="5417" width="6.42592592592593" style="64" customWidth="1"/>
    <col min="5418" max="5419" width="9.13888888888889" style="64"/>
    <col min="5420" max="5422" width="9" style="64" hidden="1" customWidth="1"/>
    <col min="5423" max="5639" width="9.13888888888889" style="64"/>
    <col min="5640" max="5640" width="6.42592592592593" style="64" customWidth="1"/>
    <col min="5641" max="5641" width="33.5740740740741" style="64" customWidth="1"/>
    <col min="5642" max="5642" width="33.4259259259259" style="64" customWidth="1"/>
    <col min="5643" max="5643" width="40" style="64" customWidth="1"/>
    <col min="5644" max="5644" width="17.4259259259259" style="64" customWidth="1"/>
    <col min="5645" max="5672" width="5.71296296296296" style="64" customWidth="1"/>
    <col min="5673" max="5673" width="6.42592592592593" style="64" customWidth="1"/>
    <col min="5674" max="5675" width="9.13888888888889" style="64"/>
    <col min="5676" max="5678" width="9" style="64" hidden="1" customWidth="1"/>
    <col min="5679" max="5895" width="9.13888888888889" style="64"/>
    <col min="5896" max="5896" width="6.42592592592593" style="64" customWidth="1"/>
    <col min="5897" max="5897" width="33.5740740740741" style="64" customWidth="1"/>
    <col min="5898" max="5898" width="33.4259259259259" style="64" customWidth="1"/>
    <col min="5899" max="5899" width="40" style="64" customWidth="1"/>
    <col min="5900" max="5900" width="17.4259259259259" style="64" customWidth="1"/>
    <col min="5901" max="5928" width="5.71296296296296" style="64" customWidth="1"/>
    <col min="5929" max="5929" width="6.42592592592593" style="64" customWidth="1"/>
    <col min="5930" max="5931" width="9.13888888888889" style="64"/>
    <col min="5932" max="5934" width="9" style="64" hidden="1" customWidth="1"/>
    <col min="5935" max="6151" width="9.13888888888889" style="64"/>
    <col min="6152" max="6152" width="6.42592592592593" style="64" customWidth="1"/>
    <col min="6153" max="6153" width="33.5740740740741" style="64" customWidth="1"/>
    <col min="6154" max="6154" width="33.4259259259259" style="64" customWidth="1"/>
    <col min="6155" max="6155" width="40" style="64" customWidth="1"/>
    <col min="6156" max="6156" width="17.4259259259259" style="64" customWidth="1"/>
    <col min="6157" max="6184" width="5.71296296296296" style="64" customWidth="1"/>
    <col min="6185" max="6185" width="6.42592592592593" style="64" customWidth="1"/>
    <col min="6186" max="6187" width="9.13888888888889" style="64"/>
    <col min="6188" max="6190" width="9" style="64" hidden="1" customWidth="1"/>
    <col min="6191" max="6407" width="9.13888888888889" style="64"/>
    <col min="6408" max="6408" width="6.42592592592593" style="64" customWidth="1"/>
    <col min="6409" max="6409" width="33.5740740740741" style="64" customWidth="1"/>
    <col min="6410" max="6410" width="33.4259259259259" style="64" customWidth="1"/>
    <col min="6411" max="6411" width="40" style="64" customWidth="1"/>
    <col min="6412" max="6412" width="17.4259259259259" style="64" customWidth="1"/>
    <col min="6413" max="6440" width="5.71296296296296" style="64" customWidth="1"/>
    <col min="6441" max="6441" width="6.42592592592593" style="64" customWidth="1"/>
    <col min="6442" max="6443" width="9.13888888888889" style="64"/>
    <col min="6444" max="6446" width="9" style="64" hidden="1" customWidth="1"/>
    <col min="6447" max="6663" width="9.13888888888889" style="64"/>
    <col min="6664" max="6664" width="6.42592592592593" style="64" customWidth="1"/>
    <col min="6665" max="6665" width="33.5740740740741" style="64" customWidth="1"/>
    <col min="6666" max="6666" width="33.4259259259259" style="64" customWidth="1"/>
    <col min="6667" max="6667" width="40" style="64" customWidth="1"/>
    <col min="6668" max="6668" width="17.4259259259259" style="64" customWidth="1"/>
    <col min="6669" max="6696" width="5.71296296296296" style="64" customWidth="1"/>
    <col min="6697" max="6697" width="6.42592592592593" style="64" customWidth="1"/>
    <col min="6698" max="6699" width="9.13888888888889" style="64"/>
    <col min="6700" max="6702" width="9" style="64" hidden="1" customWidth="1"/>
    <col min="6703" max="6919" width="9.13888888888889" style="64"/>
    <col min="6920" max="6920" width="6.42592592592593" style="64" customWidth="1"/>
    <col min="6921" max="6921" width="33.5740740740741" style="64" customWidth="1"/>
    <col min="6922" max="6922" width="33.4259259259259" style="64" customWidth="1"/>
    <col min="6923" max="6923" width="40" style="64" customWidth="1"/>
    <col min="6924" max="6924" width="17.4259259259259" style="64" customWidth="1"/>
    <col min="6925" max="6952" width="5.71296296296296" style="64" customWidth="1"/>
    <col min="6953" max="6953" width="6.42592592592593" style="64" customWidth="1"/>
    <col min="6954" max="6955" width="9.13888888888889" style="64"/>
    <col min="6956" max="6958" width="9" style="64" hidden="1" customWidth="1"/>
    <col min="6959" max="7175" width="9.13888888888889" style="64"/>
    <col min="7176" max="7176" width="6.42592592592593" style="64" customWidth="1"/>
    <col min="7177" max="7177" width="33.5740740740741" style="64" customWidth="1"/>
    <col min="7178" max="7178" width="33.4259259259259" style="64" customWidth="1"/>
    <col min="7179" max="7179" width="40" style="64" customWidth="1"/>
    <col min="7180" max="7180" width="17.4259259259259" style="64" customWidth="1"/>
    <col min="7181" max="7208" width="5.71296296296296" style="64" customWidth="1"/>
    <col min="7209" max="7209" width="6.42592592592593" style="64" customWidth="1"/>
    <col min="7210" max="7211" width="9.13888888888889" style="64"/>
    <col min="7212" max="7214" width="9" style="64" hidden="1" customWidth="1"/>
    <col min="7215" max="7431" width="9.13888888888889" style="64"/>
    <col min="7432" max="7432" width="6.42592592592593" style="64" customWidth="1"/>
    <col min="7433" max="7433" width="33.5740740740741" style="64" customWidth="1"/>
    <col min="7434" max="7434" width="33.4259259259259" style="64" customWidth="1"/>
    <col min="7435" max="7435" width="40" style="64" customWidth="1"/>
    <col min="7436" max="7436" width="17.4259259259259" style="64" customWidth="1"/>
    <col min="7437" max="7464" width="5.71296296296296" style="64" customWidth="1"/>
    <col min="7465" max="7465" width="6.42592592592593" style="64" customWidth="1"/>
    <col min="7466" max="7467" width="9.13888888888889" style="64"/>
    <col min="7468" max="7470" width="9" style="64" hidden="1" customWidth="1"/>
    <col min="7471" max="7687" width="9.13888888888889" style="64"/>
    <col min="7688" max="7688" width="6.42592592592593" style="64" customWidth="1"/>
    <col min="7689" max="7689" width="33.5740740740741" style="64" customWidth="1"/>
    <col min="7690" max="7690" width="33.4259259259259" style="64" customWidth="1"/>
    <col min="7691" max="7691" width="40" style="64" customWidth="1"/>
    <col min="7692" max="7692" width="17.4259259259259" style="64" customWidth="1"/>
    <col min="7693" max="7720" width="5.71296296296296" style="64" customWidth="1"/>
    <col min="7721" max="7721" width="6.42592592592593" style="64" customWidth="1"/>
    <col min="7722" max="7723" width="9.13888888888889" style="64"/>
    <col min="7724" max="7726" width="9" style="64" hidden="1" customWidth="1"/>
    <col min="7727" max="7943" width="9.13888888888889" style="64"/>
    <col min="7944" max="7944" width="6.42592592592593" style="64" customWidth="1"/>
    <col min="7945" max="7945" width="33.5740740740741" style="64" customWidth="1"/>
    <col min="7946" max="7946" width="33.4259259259259" style="64" customWidth="1"/>
    <col min="7947" max="7947" width="40" style="64" customWidth="1"/>
    <col min="7948" max="7948" width="17.4259259259259" style="64" customWidth="1"/>
    <col min="7949" max="7976" width="5.71296296296296" style="64" customWidth="1"/>
    <col min="7977" max="7977" width="6.42592592592593" style="64" customWidth="1"/>
    <col min="7978" max="7979" width="9.13888888888889" style="64"/>
    <col min="7980" max="7982" width="9" style="64" hidden="1" customWidth="1"/>
    <col min="7983" max="8199" width="9.13888888888889" style="64"/>
    <col min="8200" max="8200" width="6.42592592592593" style="64" customWidth="1"/>
    <col min="8201" max="8201" width="33.5740740740741" style="64" customWidth="1"/>
    <col min="8202" max="8202" width="33.4259259259259" style="64" customWidth="1"/>
    <col min="8203" max="8203" width="40" style="64" customWidth="1"/>
    <col min="8204" max="8204" width="17.4259259259259" style="64" customWidth="1"/>
    <col min="8205" max="8232" width="5.71296296296296" style="64" customWidth="1"/>
    <col min="8233" max="8233" width="6.42592592592593" style="64" customWidth="1"/>
    <col min="8234" max="8235" width="9.13888888888889" style="64"/>
    <col min="8236" max="8238" width="9" style="64" hidden="1" customWidth="1"/>
    <col min="8239" max="8455" width="9.13888888888889" style="64"/>
    <col min="8456" max="8456" width="6.42592592592593" style="64" customWidth="1"/>
    <col min="8457" max="8457" width="33.5740740740741" style="64" customWidth="1"/>
    <col min="8458" max="8458" width="33.4259259259259" style="64" customWidth="1"/>
    <col min="8459" max="8459" width="40" style="64" customWidth="1"/>
    <col min="8460" max="8460" width="17.4259259259259" style="64" customWidth="1"/>
    <col min="8461" max="8488" width="5.71296296296296" style="64" customWidth="1"/>
    <col min="8489" max="8489" width="6.42592592592593" style="64" customWidth="1"/>
    <col min="8490" max="8491" width="9.13888888888889" style="64"/>
    <col min="8492" max="8494" width="9" style="64" hidden="1" customWidth="1"/>
    <col min="8495" max="8711" width="9.13888888888889" style="64"/>
    <col min="8712" max="8712" width="6.42592592592593" style="64" customWidth="1"/>
    <col min="8713" max="8713" width="33.5740740740741" style="64" customWidth="1"/>
    <col min="8714" max="8714" width="33.4259259259259" style="64" customWidth="1"/>
    <col min="8715" max="8715" width="40" style="64" customWidth="1"/>
    <col min="8716" max="8716" width="17.4259259259259" style="64" customWidth="1"/>
    <col min="8717" max="8744" width="5.71296296296296" style="64" customWidth="1"/>
    <col min="8745" max="8745" width="6.42592592592593" style="64" customWidth="1"/>
    <col min="8746" max="8747" width="9.13888888888889" style="64"/>
    <col min="8748" max="8750" width="9" style="64" hidden="1" customWidth="1"/>
    <col min="8751" max="8967" width="9.13888888888889" style="64"/>
    <col min="8968" max="8968" width="6.42592592592593" style="64" customWidth="1"/>
    <col min="8969" max="8969" width="33.5740740740741" style="64" customWidth="1"/>
    <col min="8970" max="8970" width="33.4259259259259" style="64" customWidth="1"/>
    <col min="8971" max="8971" width="40" style="64" customWidth="1"/>
    <col min="8972" max="8972" width="17.4259259259259" style="64" customWidth="1"/>
    <col min="8973" max="9000" width="5.71296296296296" style="64" customWidth="1"/>
    <col min="9001" max="9001" width="6.42592592592593" style="64" customWidth="1"/>
    <col min="9002" max="9003" width="9.13888888888889" style="64"/>
    <col min="9004" max="9006" width="9" style="64" hidden="1" customWidth="1"/>
    <col min="9007" max="9223" width="9.13888888888889" style="64"/>
    <col min="9224" max="9224" width="6.42592592592593" style="64" customWidth="1"/>
    <col min="9225" max="9225" width="33.5740740740741" style="64" customWidth="1"/>
    <col min="9226" max="9226" width="33.4259259259259" style="64" customWidth="1"/>
    <col min="9227" max="9227" width="40" style="64" customWidth="1"/>
    <col min="9228" max="9228" width="17.4259259259259" style="64" customWidth="1"/>
    <col min="9229" max="9256" width="5.71296296296296" style="64" customWidth="1"/>
    <col min="9257" max="9257" width="6.42592592592593" style="64" customWidth="1"/>
    <col min="9258" max="9259" width="9.13888888888889" style="64"/>
    <col min="9260" max="9262" width="9" style="64" hidden="1" customWidth="1"/>
    <col min="9263" max="9479" width="9.13888888888889" style="64"/>
    <col min="9480" max="9480" width="6.42592592592593" style="64" customWidth="1"/>
    <col min="9481" max="9481" width="33.5740740740741" style="64" customWidth="1"/>
    <col min="9482" max="9482" width="33.4259259259259" style="64" customWidth="1"/>
    <col min="9483" max="9483" width="40" style="64" customWidth="1"/>
    <col min="9484" max="9484" width="17.4259259259259" style="64" customWidth="1"/>
    <col min="9485" max="9512" width="5.71296296296296" style="64" customWidth="1"/>
    <col min="9513" max="9513" width="6.42592592592593" style="64" customWidth="1"/>
    <col min="9514" max="9515" width="9.13888888888889" style="64"/>
    <col min="9516" max="9518" width="9" style="64" hidden="1" customWidth="1"/>
    <col min="9519" max="9735" width="9.13888888888889" style="64"/>
    <col min="9736" max="9736" width="6.42592592592593" style="64" customWidth="1"/>
    <col min="9737" max="9737" width="33.5740740740741" style="64" customWidth="1"/>
    <col min="9738" max="9738" width="33.4259259259259" style="64" customWidth="1"/>
    <col min="9739" max="9739" width="40" style="64" customWidth="1"/>
    <col min="9740" max="9740" width="17.4259259259259" style="64" customWidth="1"/>
    <col min="9741" max="9768" width="5.71296296296296" style="64" customWidth="1"/>
    <col min="9769" max="9769" width="6.42592592592593" style="64" customWidth="1"/>
    <col min="9770" max="9771" width="9.13888888888889" style="64"/>
    <col min="9772" max="9774" width="9" style="64" hidden="1" customWidth="1"/>
    <col min="9775" max="9991" width="9.13888888888889" style="64"/>
    <col min="9992" max="9992" width="6.42592592592593" style="64" customWidth="1"/>
    <col min="9993" max="9993" width="33.5740740740741" style="64" customWidth="1"/>
    <col min="9994" max="9994" width="33.4259259259259" style="64" customWidth="1"/>
    <col min="9995" max="9995" width="40" style="64" customWidth="1"/>
    <col min="9996" max="9996" width="17.4259259259259" style="64" customWidth="1"/>
    <col min="9997" max="10024" width="5.71296296296296" style="64" customWidth="1"/>
    <col min="10025" max="10025" width="6.42592592592593" style="64" customWidth="1"/>
    <col min="10026" max="10027" width="9.13888888888889" style="64"/>
    <col min="10028" max="10030" width="9" style="64" hidden="1" customWidth="1"/>
    <col min="10031" max="10247" width="9.13888888888889" style="64"/>
    <col min="10248" max="10248" width="6.42592592592593" style="64" customWidth="1"/>
    <col min="10249" max="10249" width="33.5740740740741" style="64" customWidth="1"/>
    <col min="10250" max="10250" width="33.4259259259259" style="64" customWidth="1"/>
    <col min="10251" max="10251" width="40" style="64" customWidth="1"/>
    <col min="10252" max="10252" width="17.4259259259259" style="64" customWidth="1"/>
    <col min="10253" max="10280" width="5.71296296296296" style="64" customWidth="1"/>
    <col min="10281" max="10281" width="6.42592592592593" style="64" customWidth="1"/>
    <col min="10282" max="10283" width="9.13888888888889" style="64"/>
    <col min="10284" max="10286" width="9" style="64" hidden="1" customWidth="1"/>
    <col min="10287" max="10503" width="9.13888888888889" style="64"/>
    <col min="10504" max="10504" width="6.42592592592593" style="64" customWidth="1"/>
    <col min="10505" max="10505" width="33.5740740740741" style="64" customWidth="1"/>
    <col min="10506" max="10506" width="33.4259259259259" style="64" customWidth="1"/>
    <col min="10507" max="10507" width="40" style="64" customWidth="1"/>
    <col min="10508" max="10508" width="17.4259259259259" style="64" customWidth="1"/>
    <col min="10509" max="10536" width="5.71296296296296" style="64" customWidth="1"/>
    <col min="10537" max="10537" width="6.42592592592593" style="64" customWidth="1"/>
    <col min="10538" max="10539" width="9.13888888888889" style="64"/>
    <col min="10540" max="10542" width="9" style="64" hidden="1" customWidth="1"/>
    <col min="10543" max="10759" width="9.13888888888889" style="64"/>
    <col min="10760" max="10760" width="6.42592592592593" style="64" customWidth="1"/>
    <col min="10761" max="10761" width="33.5740740740741" style="64" customWidth="1"/>
    <col min="10762" max="10762" width="33.4259259259259" style="64" customWidth="1"/>
    <col min="10763" max="10763" width="40" style="64" customWidth="1"/>
    <col min="10764" max="10764" width="17.4259259259259" style="64" customWidth="1"/>
    <col min="10765" max="10792" width="5.71296296296296" style="64" customWidth="1"/>
    <col min="10793" max="10793" width="6.42592592592593" style="64" customWidth="1"/>
    <col min="10794" max="10795" width="9.13888888888889" style="64"/>
    <col min="10796" max="10798" width="9" style="64" hidden="1" customWidth="1"/>
    <col min="10799" max="11015" width="9.13888888888889" style="64"/>
    <col min="11016" max="11016" width="6.42592592592593" style="64" customWidth="1"/>
    <col min="11017" max="11017" width="33.5740740740741" style="64" customWidth="1"/>
    <col min="11018" max="11018" width="33.4259259259259" style="64" customWidth="1"/>
    <col min="11019" max="11019" width="40" style="64" customWidth="1"/>
    <col min="11020" max="11020" width="17.4259259259259" style="64" customWidth="1"/>
    <col min="11021" max="11048" width="5.71296296296296" style="64" customWidth="1"/>
    <col min="11049" max="11049" width="6.42592592592593" style="64" customWidth="1"/>
    <col min="11050" max="11051" width="9.13888888888889" style="64"/>
    <col min="11052" max="11054" width="9" style="64" hidden="1" customWidth="1"/>
    <col min="11055" max="11271" width="9.13888888888889" style="64"/>
    <col min="11272" max="11272" width="6.42592592592593" style="64" customWidth="1"/>
    <col min="11273" max="11273" width="33.5740740740741" style="64" customWidth="1"/>
    <col min="11274" max="11274" width="33.4259259259259" style="64" customWidth="1"/>
    <col min="11275" max="11275" width="40" style="64" customWidth="1"/>
    <col min="11276" max="11276" width="17.4259259259259" style="64" customWidth="1"/>
    <col min="11277" max="11304" width="5.71296296296296" style="64" customWidth="1"/>
    <col min="11305" max="11305" width="6.42592592592593" style="64" customWidth="1"/>
    <col min="11306" max="11307" width="9.13888888888889" style="64"/>
    <col min="11308" max="11310" width="9" style="64" hidden="1" customWidth="1"/>
    <col min="11311" max="11527" width="9.13888888888889" style="64"/>
    <col min="11528" max="11528" width="6.42592592592593" style="64" customWidth="1"/>
    <col min="11529" max="11529" width="33.5740740740741" style="64" customWidth="1"/>
    <col min="11530" max="11530" width="33.4259259259259" style="64" customWidth="1"/>
    <col min="11531" max="11531" width="40" style="64" customWidth="1"/>
    <col min="11532" max="11532" width="17.4259259259259" style="64" customWidth="1"/>
    <col min="11533" max="11560" width="5.71296296296296" style="64" customWidth="1"/>
    <col min="11561" max="11561" width="6.42592592592593" style="64" customWidth="1"/>
    <col min="11562" max="11563" width="9.13888888888889" style="64"/>
    <col min="11564" max="11566" width="9" style="64" hidden="1" customWidth="1"/>
    <col min="11567" max="11783" width="9.13888888888889" style="64"/>
    <col min="11784" max="11784" width="6.42592592592593" style="64" customWidth="1"/>
    <col min="11785" max="11785" width="33.5740740740741" style="64" customWidth="1"/>
    <col min="11786" max="11786" width="33.4259259259259" style="64" customWidth="1"/>
    <col min="11787" max="11787" width="40" style="64" customWidth="1"/>
    <col min="11788" max="11788" width="17.4259259259259" style="64" customWidth="1"/>
    <col min="11789" max="11816" width="5.71296296296296" style="64" customWidth="1"/>
    <col min="11817" max="11817" width="6.42592592592593" style="64" customWidth="1"/>
    <col min="11818" max="11819" width="9.13888888888889" style="64"/>
    <col min="11820" max="11822" width="9" style="64" hidden="1" customWidth="1"/>
    <col min="11823" max="12039" width="9.13888888888889" style="64"/>
    <col min="12040" max="12040" width="6.42592592592593" style="64" customWidth="1"/>
    <col min="12041" max="12041" width="33.5740740740741" style="64" customWidth="1"/>
    <col min="12042" max="12042" width="33.4259259259259" style="64" customWidth="1"/>
    <col min="12043" max="12043" width="40" style="64" customWidth="1"/>
    <col min="12044" max="12044" width="17.4259259259259" style="64" customWidth="1"/>
    <col min="12045" max="12072" width="5.71296296296296" style="64" customWidth="1"/>
    <col min="12073" max="12073" width="6.42592592592593" style="64" customWidth="1"/>
    <col min="12074" max="12075" width="9.13888888888889" style="64"/>
    <col min="12076" max="12078" width="9" style="64" hidden="1" customWidth="1"/>
    <col min="12079" max="12295" width="9.13888888888889" style="64"/>
    <col min="12296" max="12296" width="6.42592592592593" style="64" customWidth="1"/>
    <col min="12297" max="12297" width="33.5740740740741" style="64" customWidth="1"/>
    <col min="12298" max="12298" width="33.4259259259259" style="64" customWidth="1"/>
    <col min="12299" max="12299" width="40" style="64" customWidth="1"/>
    <col min="12300" max="12300" width="17.4259259259259" style="64" customWidth="1"/>
    <col min="12301" max="12328" width="5.71296296296296" style="64" customWidth="1"/>
    <col min="12329" max="12329" width="6.42592592592593" style="64" customWidth="1"/>
    <col min="12330" max="12331" width="9.13888888888889" style="64"/>
    <col min="12332" max="12334" width="9" style="64" hidden="1" customWidth="1"/>
    <col min="12335" max="12551" width="9.13888888888889" style="64"/>
    <col min="12552" max="12552" width="6.42592592592593" style="64" customWidth="1"/>
    <col min="12553" max="12553" width="33.5740740740741" style="64" customWidth="1"/>
    <col min="12554" max="12554" width="33.4259259259259" style="64" customWidth="1"/>
    <col min="12555" max="12555" width="40" style="64" customWidth="1"/>
    <col min="12556" max="12556" width="17.4259259259259" style="64" customWidth="1"/>
    <col min="12557" max="12584" width="5.71296296296296" style="64" customWidth="1"/>
    <col min="12585" max="12585" width="6.42592592592593" style="64" customWidth="1"/>
    <col min="12586" max="12587" width="9.13888888888889" style="64"/>
    <col min="12588" max="12590" width="9" style="64" hidden="1" customWidth="1"/>
    <col min="12591" max="12807" width="9.13888888888889" style="64"/>
    <col min="12808" max="12808" width="6.42592592592593" style="64" customWidth="1"/>
    <col min="12809" max="12809" width="33.5740740740741" style="64" customWidth="1"/>
    <col min="12810" max="12810" width="33.4259259259259" style="64" customWidth="1"/>
    <col min="12811" max="12811" width="40" style="64" customWidth="1"/>
    <col min="12812" max="12812" width="17.4259259259259" style="64" customWidth="1"/>
    <col min="12813" max="12840" width="5.71296296296296" style="64" customWidth="1"/>
    <col min="12841" max="12841" width="6.42592592592593" style="64" customWidth="1"/>
    <col min="12842" max="12843" width="9.13888888888889" style="64"/>
    <col min="12844" max="12846" width="9" style="64" hidden="1" customWidth="1"/>
    <col min="12847" max="13063" width="9.13888888888889" style="64"/>
    <col min="13064" max="13064" width="6.42592592592593" style="64" customWidth="1"/>
    <col min="13065" max="13065" width="33.5740740740741" style="64" customWidth="1"/>
    <col min="13066" max="13066" width="33.4259259259259" style="64" customWidth="1"/>
    <col min="13067" max="13067" width="40" style="64" customWidth="1"/>
    <col min="13068" max="13068" width="17.4259259259259" style="64" customWidth="1"/>
    <col min="13069" max="13096" width="5.71296296296296" style="64" customWidth="1"/>
    <col min="13097" max="13097" width="6.42592592592593" style="64" customWidth="1"/>
    <col min="13098" max="13099" width="9.13888888888889" style="64"/>
    <col min="13100" max="13102" width="9" style="64" hidden="1" customWidth="1"/>
    <col min="13103" max="13319" width="9.13888888888889" style="64"/>
    <col min="13320" max="13320" width="6.42592592592593" style="64" customWidth="1"/>
    <col min="13321" max="13321" width="33.5740740740741" style="64" customWidth="1"/>
    <col min="13322" max="13322" width="33.4259259259259" style="64" customWidth="1"/>
    <col min="13323" max="13323" width="40" style="64" customWidth="1"/>
    <col min="13324" max="13324" width="17.4259259259259" style="64" customWidth="1"/>
    <col min="13325" max="13352" width="5.71296296296296" style="64" customWidth="1"/>
    <col min="13353" max="13353" width="6.42592592592593" style="64" customWidth="1"/>
    <col min="13354" max="13355" width="9.13888888888889" style="64"/>
    <col min="13356" max="13358" width="9" style="64" hidden="1" customWidth="1"/>
    <col min="13359" max="13575" width="9.13888888888889" style="64"/>
    <col min="13576" max="13576" width="6.42592592592593" style="64" customWidth="1"/>
    <col min="13577" max="13577" width="33.5740740740741" style="64" customWidth="1"/>
    <col min="13578" max="13578" width="33.4259259259259" style="64" customWidth="1"/>
    <col min="13579" max="13579" width="40" style="64" customWidth="1"/>
    <col min="13580" max="13580" width="17.4259259259259" style="64" customWidth="1"/>
    <col min="13581" max="13608" width="5.71296296296296" style="64" customWidth="1"/>
    <col min="13609" max="13609" width="6.42592592592593" style="64" customWidth="1"/>
    <col min="13610" max="13611" width="9.13888888888889" style="64"/>
    <col min="13612" max="13614" width="9" style="64" hidden="1" customWidth="1"/>
    <col min="13615" max="13831" width="9.13888888888889" style="64"/>
    <col min="13832" max="13832" width="6.42592592592593" style="64" customWidth="1"/>
    <col min="13833" max="13833" width="33.5740740740741" style="64" customWidth="1"/>
    <col min="13834" max="13834" width="33.4259259259259" style="64" customWidth="1"/>
    <col min="13835" max="13835" width="40" style="64" customWidth="1"/>
    <col min="13836" max="13836" width="17.4259259259259" style="64" customWidth="1"/>
    <col min="13837" max="13864" width="5.71296296296296" style="64" customWidth="1"/>
    <col min="13865" max="13865" width="6.42592592592593" style="64" customWidth="1"/>
    <col min="13866" max="13867" width="9.13888888888889" style="64"/>
    <col min="13868" max="13870" width="9" style="64" hidden="1" customWidth="1"/>
    <col min="13871" max="14087" width="9.13888888888889" style="64"/>
    <col min="14088" max="14088" width="6.42592592592593" style="64" customWidth="1"/>
    <col min="14089" max="14089" width="33.5740740740741" style="64" customWidth="1"/>
    <col min="14090" max="14090" width="33.4259259259259" style="64" customWidth="1"/>
    <col min="14091" max="14091" width="40" style="64" customWidth="1"/>
    <col min="14092" max="14092" width="17.4259259259259" style="64" customWidth="1"/>
    <col min="14093" max="14120" width="5.71296296296296" style="64" customWidth="1"/>
    <col min="14121" max="14121" width="6.42592592592593" style="64" customWidth="1"/>
    <col min="14122" max="14123" width="9.13888888888889" style="64"/>
    <col min="14124" max="14126" width="9" style="64" hidden="1" customWidth="1"/>
    <col min="14127" max="14343" width="9.13888888888889" style="64"/>
    <col min="14344" max="14344" width="6.42592592592593" style="64" customWidth="1"/>
    <col min="14345" max="14345" width="33.5740740740741" style="64" customWidth="1"/>
    <col min="14346" max="14346" width="33.4259259259259" style="64" customWidth="1"/>
    <col min="14347" max="14347" width="40" style="64" customWidth="1"/>
    <col min="14348" max="14348" width="17.4259259259259" style="64" customWidth="1"/>
    <col min="14349" max="14376" width="5.71296296296296" style="64" customWidth="1"/>
    <col min="14377" max="14377" width="6.42592592592593" style="64" customWidth="1"/>
    <col min="14378" max="14379" width="9.13888888888889" style="64"/>
    <col min="14380" max="14382" width="9" style="64" hidden="1" customWidth="1"/>
    <col min="14383" max="14599" width="9.13888888888889" style="64"/>
    <col min="14600" max="14600" width="6.42592592592593" style="64" customWidth="1"/>
    <col min="14601" max="14601" width="33.5740740740741" style="64" customWidth="1"/>
    <col min="14602" max="14602" width="33.4259259259259" style="64" customWidth="1"/>
    <col min="14603" max="14603" width="40" style="64" customWidth="1"/>
    <col min="14604" max="14604" width="17.4259259259259" style="64" customWidth="1"/>
    <col min="14605" max="14632" width="5.71296296296296" style="64" customWidth="1"/>
    <col min="14633" max="14633" width="6.42592592592593" style="64" customWidth="1"/>
    <col min="14634" max="14635" width="9.13888888888889" style="64"/>
    <col min="14636" max="14638" width="9" style="64" hidden="1" customWidth="1"/>
    <col min="14639" max="14855" width="9.13888888888889" style="64"/>
    <col min="14856" max="14856" width="6.42592592592593" style="64" customWidth="1"/>
    <col min="14857" max="14857" width="33.5740740740741" style="64" customWidth="1"/>
    <col min="14858" max="14858" width="33.4259259259259" style="64" customWidth="1"/>
    <col min="14859" max="14859" width="40" style="64" customWidth="1"/>
    <col min="14860" max="14860" width="17.4259259259259" style="64" customWidth="1"/>
    <col min="14861" max="14888" width="5.71296296296296" style="64" customWidth="1"/>
    <col min="14889" max="14889" width="6.42592592592593" style="64" customWidth="1"/>
    <col min="14890" max="14891" width="9.13888888888889" style="64"/>
    <col min="14892" max="14894" width="9" style="64" hidden="1" customWidth="1"/>
    <col min="14895" max="15111" width="9.13888888888889" style="64"/>
    <col min="15112" max="15112" width="6.42592592592593" style="64" customWidth="1"/>
    <col min="15113" max="15113" width="33.5740740740741" style="64" customWidth="1"/>
    <col min="15114" max="15114" width="33.4259259259259" style="64" customWidth="1"/>
    <col min="15115" max="15115" width="40" style="64" customWidth="1"/>
    <col min="15116" max="15116" width="17.4259259259259" style="64" customWidth="1"/>
    <col min="15117" max="15144" width="5.71296296296296" style="64" customWidth="1"/>
    <col min="15145" max="15145" width="6.42592592592593" style="64" customWidth="1"/>
    <col min="15146" max="15147" width="9.13888888888889" style="64"/>
    <col min="15148" max="15150" width="9" style="64" hidden="1" customWidth="1"/>
    <col min="15151" max="15367" width="9.13888888888889" style="64"/>
    <col min="15368" max="15368" width="6.42592592592593" style="64" customWidth="1"/>
    <col min="15369" max="15369" width="33.5740740740741" style="64" customWidth="1"/>
    <col min="15370" max="15370" width="33.4259259259259" style="64" customWidth="1"/>
    <col min="15371" max="15371" width="40" style="64" customWidth="1"/>
    <col min="15372" max="15372" width="17.4259259259259" style="64" customWidth="1"/>
    <col min="15373" max="15400" width="5.71296296296296" style="64" customWidth="1"/>
    <col min="15401" max="15401" width="6.42592592592593" style="64" customWidth="1"/>
    <col min="15402" max="15403" width="9.13888888888889" style="64"/>
    <col min="15404" max="15406" width="9" style="64" hidden="1" customWidth="1"/>
    <col min="15407" max="15623" width="9.13888888888889" style="64"/>
    <col min="15624" max="15624" width="6.42592592592593" style="64" customWidth="1"/>
    <col min="15625" max="15625" width="33.5740740740741" style="64" customWidth="1"/>
    <col min="15626" max="15626" width="33.4259259259259" style="64" customWidth="1"/>
    <col min="15627" max="15627" width="40" style="64" customWidth="1"/>
    <col min="15628" max="15628" width="17.4259259259259" style="64" customWidth="1"/>
    <col min="15629" max="15656" width="5.71296296296296" style="64" customWidth="1"/>
    <col min="15657" max="15657" width="6.42592592592593" style="64" customWidth="1"/>
    <col min="15658" max="15659" width="9.13888888888889" style="64"/>
    <col min="15660" max="15662" width="9" style="64" hidden="1" customWidth="1"/>
    <col min="15663" max="15879" width="9.13888888888889" style="64"/>
    <col min="15880" max="15880" width="6.42592592592593" style="64" customWidth="1"/>
    <col min="15881" max="15881" width="33.5740740740741" style="64" customWidth="1"/>
    <col min="15882" max="15882" width="33.4259259259259" style="64" customWidth="1"/>
    <col min="15883" max="15883" width="40" style="64" customWidth="1"/>
    <col min="15884" max="15884" width="17.4259259259259" style="64" customWidth="1"/>
    <col min="15885" max="15912" width="5.71296296296296" style="64" customWidth="1"/>
    <col min="15913" max="15913" width="6.42592592592593" style="64" customWidth="1"/>
    <col min="15914" max="15915" width="9.13888888888889" style="64"/>
    <col min="15916" max="15918" width="9" style="64" hidden="1" customWidth="1"/>
    <col min="15919" max="16135" width="9.13888888888889" style="64"/>
    <col min="16136" max="16136" width="6.42592592592593" style="64" customWidth="1"/>
    <col min="16137" max="16137" width="33.5740740740741" style="64" customWidth="1"/>
    <col min="16138" max="16138" width="33.4259259259259" style="64" customWidth="1"/>
    <col min="16139" max="16139" width="40" style="64" customWidth="1"/>
    <col min="16140" max="16140" width="17.4259259259259" style="64" customWidth="1"/>
    <col min="16141" max="16168" width="5.71296296296296" style="64" customWidth="1"/>
    <col min="16169" max="16169" width="6.42592592592593" style="64" customWidth="1"/>
    <col min="16170" max="16171" width="9.13888888888889" style="64"/>
    <col min="16172" max="16174" width="9" style="64" hidden="1" customWidth="1"/>
    <col min="16175" max="16384" width="9.13888888888889" style="64"/>
  </cols>
  <sheetData>
    <row r="1" ht="18.75" customHeight="1" spans="2:4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="108" customFormat="1" ht="20.4" spans="2:41">
      <c r="B2" s="111" t="s">
        <v>222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="108" customFormat="1" ht="20.4" spans="2:41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="108" customFormat="1" ht="20.4" spans="2:41">
      <c r="B4" s="114" t="s">
        <v>2</v>
      </c>
      <c r="C4" s="115"/>
      <c r="D4" s="114"/>
      <c r="E4" s="114"/>
      <c r="F4" s="114"/>
      <c r="G4" s="114"/>
      <c r="H4" s="114"/>
      <c r="I4" s="114"/>
      <c r="J4" s="114"/>
      <c r="K4" s="114"/>
      <c r="L4" s="11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ht="18.75" customHeight="1" spans="2:3">
      <c r="B5" s="116"/>
      <c r="C5" s="68"/>
    </row>
    <row r="6" ht="13.5" customHeight="1" spans="2:42">
      <c r="B6" s="117" t="s">
        <v>3</v>
      </c>
      <c r="C6" s="118" t="s">
        <v>223</v>
      </c>
      <c r="D6" s="118"/>
      <c r="E6" s="118" t="s">
        <v>224</v>
      </c>
      <c r="F6" s="118" t="s">
        <v>131</v>
      </c>
      <c r="G6" s="119" t="s">
        <v>132</v>
      </c>
      <c r="H6" s="120"/>
      <c r="I6" s="120"/>
      <c r="J6" s="120"/>
      <c r="K6" s="120"/>
      <c r="L6" s="145"/>
      <c r="M6" s="117" t="s">
        <v>133</v>
      </c>
      <c r="N6" s="117"/>
      <c r="O6" s="117"/>
      <c r="P6" s="117"/>
      <c r="Q6" s="117"/>
      <c r="R6" s="117" t="s">
        <v>134</v>
      </c>
      <c r="S6" s="117"/>
      <c r="T6" s="117"/>
      <c r="U6" s="117"/>
      <c r="V6" s="117"/>
      <c r="W6" s="117" t="s">
        <v>135</v>
      </c>
      <c r="X6" s="117"/>
      <c r="Y6" s="117"/>
      <c r="Z6" s="117"/>
      <c r="AA6" s="117"/>
      <c r="AB6" s="117" t="s">
        <v>136</v>
      </c>
      <c r="AC6" s="117"/>
      <c r="AD6" s="117"/>
      <c r="AE6" s="117"/>
      <c r="AF6" s="117"/>
      <c r="AG6" s="147" t="s">
        <v>137</v>
      </c>
      <c r="AH6" s="147"/>
      <c r="AI6" s="147"/>
      <c r="AJ6" s="147"/>
      <c r="AK6" s="147"/>
      <c r="AL6" s="147" t="s">
        <v>138</v>
      </c>
      <c r="AM6" s="147"/>
      <c r="AN6" s="147"/>
      <c r="AO6" s="147"/>
      <c r="AP6" s="109"/>
    </row>
    <row r="7" ht="15" customHeight="1" spans="2:42">
      <c r="B7" s="117"/>
      <c r="C7" s="118"/>
      <c r="D7" s="118"/>
      <c r="E7" s="118"/>
      <c r="F7" s="118"/>
      <c r="G7" s="121"/>
      <c r="H7" s="122"/>
      <c r="I7" s="122"/>
      <c r="J7" s="122"/>
      <c r="K7" s="122"/>
      <c r="L7" s="146"/>
      <c r="M7" s="117" t="s">
        <v>139</v>
      </c>
      <c r="N7" s="117" t="s">
        <v>140</v>
      </c>
      <c r="O7" s="117" t="s">
        <v>141</v>
      </c>
      <c r="P7" s="117" t="s">
        <v>45</v>
      </c>
      <c r="Q7" s="117"/>
      <c r="R7" s="117" t="s">
        <v>139</v>
      </c>
      <c r="S7" s="117" t="s">
        <v>140</v>
      </c>
      <c r="T7" s="117" t="s">
        <v>141</v>
      </c>
      <c r="U7" s="117" t="s">
        <v>45</v>
      </c>
      <c r="V7" s="117"/>
      <c r="W7" s="117" t="s">
        <v>139</v>
      </c>
      <c r="X7" s="117" t="s">
        <v>140</v>
      </c>
      <c r="Y7" s="117" t="s">
        <v>141</v>
      </c>
      <c r="Z7" s="117" t="s">
        <v>45</v>
      </c>
      <c r="AA7" s="117"/>
      <c r="AB7" s="117" t="s">
        <v>139</v>
      </c>
      <c r="AC7" s="117" t="s">
        <v>140</v>
      </c>
      <c r="AD7" s="117" t="s">
        <v>141</v>
      </c>
      <c r="AE7" s="117" t="s">
        <v>45</v>
      </c>
      <c r="AF7" s="117"/>
      <c r="AG7" s="117" t="s">
        <v>139</v>
      </c>
      <c r="AH7" s="117" t="s">
        <v>140</v>
      </c>
      <c r="AI7" s="117" t="s">
        <v>141</v>
      </c>
      <c r="AJ7" s="117" t="s">
        <v>45</v>
      </c>
      <c r="AK7" s="117"/>
      <c r="AL7" s="117" t="s">
        <v>139</v>
      </c>
      <c r="AM7" s="117" t="s">
        <v>140</v>
      </c>
      <c r="AN7" s="117" t="s">
        <v>141</v>
      </c>
      <c r="AO7" s="117" t="s">
        <v>142</v>
      </c>
      <c r="AP7" s="109"/>
    </row>
    <row r="8" ht="15.75" customHeight="1" spans="2:42">
      <c r="B8" s="117"/>
      <c r="C8" s="118"/>
      <c r="D8" s="118"/>
      <c r="E8" s="118"/>
      <c r="F8" s="118"/>
      <c r="G8" s="118" t="s">
        <v>143</v>
      </c>
      <c r="H8" s="118" t="s">
        <v>144</v>
      </c>
      <c r="I8" s="118" t="s">
        <v>145</v>
      </c>
      <c r="J8" s="118" t="s">
        <v>146</v>
      </c>
      <c r="K8" s="118" t="s">
        <v>147</v>
      </c>
      <c r="L8" s="118" t="s">
        <v>148</v>
      </c>
      <c r="M8" s="147" t="s">
        <v>149</v>
      </c>
      <c r="N8" s="147" t="s">
        <v>149</v>
      </c>
      <c r="O8" s="147" t="s">
        <v>149</v>
      </c>
      <c r="P8" s="147" t="s">
        <v>149</v>
      </c>
      <c r="Q8" s="147" t="s">
        <v>150</v>
      </c>
      <c r="R8" s="147" t="s">
        <v>149</v>
      </c>
      <c r="S8" s="147" t="s">
        <v>149</v>
      </c>
      <c r="T8" s="147" t="s">
        <v>149</v>
      </c>
      <c r="U8" s="147" t="s">
        <v>149</v>
      </c>
      <c r="V8" s="147" t="s">
        <v>150</v>
      </c>
      <c r="W8" s="147" t="s">
        <v>149</v>
      </c>
      <c r="X8" s="147" t="s">
        <v>149</v>
      </c>
      <c r="Y8" s="147" t="s">
        <v>149</v>
      </c>
      <c r="Z8" s="147" t="s">
        <v>149</v>
      </c>
      <c r="AA8" s="147" t="s">
        <v>150</v>
      </c>
      <c r="AB8" s="147" t="s">
        <v>149</v>
      </c>
      <c r="AC8" s="147" t="s">
        <v>149</v>
      </c>
      <c r="AD8" s="147" t="s">
        <v>149</v>
      </c>
      <c r="AE8" s="147" t="s">
        <v>149</v>
      </c>
      <c r="AF8" s="147" t="s">
        <v>150</v>
      </c>
      <c r="AG8" s="147" t="s">
        <v>149</v>
      </c>
      <c r="AH8" s="147" t="s">
        <v>149</v>
      </c>
      <c r="AI8" s="147" t="s">
        <v>149</v>
      </c>
      <c r="AJ8" s="147" t="s">
        <v>149</v>
      </c>
      <c r="AK8" s="147" t="s">
        <v>150</v>
      </c>
      <c r="AL8" s="147" t="s">
        <v>151</v>
      </c>
      <c r="AM8" s="147" t="s">
        <v>151</v>
      </c>
      <c r="AN8" s="147" t="s">
        <v>151</v>
      </c>
      <c r="AO8" s="147" t="s">
        <v>151</v>
      </c>
      <c r="AP8" s="109"/>
    </row>
    <row r="9" s="109" customFormat="1" ht="15" customHeight="1" spans="2:41">
      <c r="B9" s="123">
        <v>1</v>
      </c>
      <c r="C9" s="123">
        <v>2</v>
      </c>
      <c r="D9" s="123"/>
      <c r="E9" s="123">
        <f>C9+1</f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3">
        <v>9</v>
      </c>
      <c r="L9" s="123">
        <v>10</v>
      </c>
      <c r="M9" s="123">
        <v>11</v>
      </c>
      <c r="N9" s="123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123">
        <v>23</v>
      </c>
      <c r="Z9" s="123">
        <v>24</v>
      </c>
      <c r="AA9" s="123">
        <v>25</v>
      </c>
      <c r="AB9" s="123">
        <v>26</v>
      </c>
      <c r="AC9" s="123">
        <v>27</v>
      </c>
      <c r="AD9" s="123">
        <v>28</v>
      </c>
      <c r="AE9" s="123">
        <v>29</v>
      </c>
      <c r="AF9" s="123">
        <v>30</v>
      </c>
      <c r="AG9" s="123">
        <v>31</v>
      </c>
      <c r="AH9" s="123">
        <v>32</v>
      </c>
      <c r="AI9" s="123">
        <v>33</v>
      </c>
      <c r="AJ9" s="123">
        <v>34</v>
      </c>
      <c r="AK9" s="123">
        <v>35</v>
      </c>
      <c r="AL9" s="123">
        <v>36</v>
      </c>
      <c r="AM9" s="123">
        <v>37</v>
      </c>
      <c r="AN9" s="123">
        <v>38</v>
      </c>
      <c r="AO9" s="123">
        <v>39</v>
      </c>
    </row>
    <row r="10" spans="2:45">
      <c r="B10" s="124">
        <v>1</v>
      </c>
      <c r="C10" s="125" t="s">
        <v>225</v>
      </c>
      <c r="D10" s="126"/>
      <c r="E10" s="127"/>
      <c r="F10" s="127"/>
      <c r="G10" s="127"/>
      <c r="H10" s="127"/>
      <c r="I10" s="127"/>
      <c r="J10" s="127"/>
      <c r="K10" s="127"/>
      <c r="L10" s="127"/>
      <c r="M10" s="148"/>
      <c r="N10" s="148"/>
      <c r="O10" s="148"/>
      <c r="P10" s="148">
        <f>SUM(M10:O10)</f>
        <v>0</v>
      </c>
      <c r="Q10" s="148">
        <f>IF(COUNT(E10)=0,0,P10/E10*100)</f>
        <v>0</v>
      </c>
      <c r="R10" s="148"/>
      <c r="S10" s="148"/>
      <c r="T10" s="148"/>
      <c r="U10" s="148">
        <f>SUM(R10:T10)</f>
        <v>0</v>
      </c>
      <c r="V10" s="148">
        <f>IF(COUNT(E10)=0,0,U10/E10*100)</f>
        <v>0</v>
      </c>
      <c r="W10" s="148"/>
      <c r="X10" s="148"/>
      <c r="Y10" s="148"/>
      <c r="Z10" s="148">
        <f>SUM(W10:Y10)</f>
        <v>0</v>
      </c>
      <c r="AA10" s="148">
        <f>IF(COUNT(E10)=0,0,Z10/E10*100)</f>
        <v>0</v>
      </c>
      <c r="AB10" s="148"/>
      <c r="AC10" s="148"/>
      <c r="AD10" s="148"/>
      <c r="AE10" s="148">
        <f>SUM(AB10:AD10)</f>
        <v>0</v>
      </c>
      <c r="AF10" s="148">
        <f>IF(COUNT(E10)=0,0,AE10/E10*100)</f>
        <v>0</v>
      </c>
      <c r="AG10" s="148">
        <f>M10+R10+W10+AB10</f>
        <v>0</v>
      </c>
      <c r="AH10" s="148">
        <f>N10+S10+X10+AC10</f>
        <v>0</v>
      </c>
      <c r="AI10" s="148">
        <f>O10+T10+Y10+AD10</f>
        <v>0</v>
      </c>
      <c r="AJ10" s="148">
        <f>SUM(AG10:AI10)</f>
        <v>0</v>
      </c>
      <c r="AK10" s="148">
        <f>IF(COUNT(E10)=0,0,AJ10/E10*100)</f>
        <v>0</v>
      </c>
      <c r="AL10" s="148"/>
      <c r="AM10" s="148"/>
      <c r="AN10" s="148"/>
      <c r="AO10" s="148">
        <f>IF(COUNT(AL10:AN10)=0,0,AVERAGEIFS(AL10:AN10,AL10:AN10,"&gt;0",AL10:AN10,"&lt;&gt;"))</f>
        <v>0</v>
      </c>
      <c r="AS10" s="157"/>
    </row>
    <row r="11" spans="2:45">
      <c r="B11" s="128">
        <v>2</v>
      </c>
      <c r="C11" s="129" t="s">
        <v>225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49"/>
      <c r="N11" s="149"/>
      <c r="O11" s="149"/>
      <c r="P11" s="149">
        <f t="shared" ref="P11:P21" si="0">SUM(M11:O11)</f>
        <v>0</v>
      </c>
      <c r="Q11" s="149">
        <f t="shared" ref="Q11:Q21" si="1">IF(COUNT(E11)=0,0,P11/E11*100)</f>
        <v>0</v>
      </c>
      <c r="R11" s="149"/>
      <c r="S11" s="149"/>
      <c r="T11" s="149"/>
      <c r="U11" s="149">
        <f t="shared" ref="U11:U21" si="2">SUM(R11:T11)</f>
        <v>0</v>
      </c>
      <c r="V11" s="149">
        <f t="shared" ref="V11:V21" si="3">IF(COUNT(E11)=0,0,U11/E11*100)</f>
        <v>0</v>
      </c>
      <c r="W11" s="149"/>
      <c r="X11" s="149"/>
      <c r="Y11" s="149"/>
      <c r="Z11" s="149">
        <f t="shared" ref="Z11:Z21" si="4">SUM(W11:Y11)</f>
        <v>0</v>
      </c>
      <c r="AA11" s="149">
        <f t="shared" ref="AA11:AA21" si="5">IF(COUNT(E11)=0,0,Z11/E11*100)</f>
        <v>0</v>
      </c>
      <c r="AB11" s="149"/>
      <c r="AC11" s="149"/>
      <c r="AD11" s="149"/>
      <c r="AE11" s="149">
        <f t="shared" ref="AE11:AE21" si="6">SUM(AB11:AD11)</f>
        <v>0</v>
      </c>
      <c r="AF11" s="149">
        <f t="shared" ref="AF11:AF21" si="7">IF(COUNT(E11)=0,0,AE11/E11*100)</f>
        <v>0</v>
      </c>
      <c r="AG11" s="149">
        <f t="shared" ref="AG11:AI21" si="8">M11+R11+W11+AB11</f>
        <v>0</v>
      </c>
      <c r="AH11" s="149">
        <f t="shared" si="8"/>
        <v>0</v>
      </c>
      <c r="AI11" s="149">
        <f t="shared" si="8"/>
        <v>0</v>
      </c>
      <c r="AJ11" s="149">
        <f t="shared" ref="AJ11:AJ21" si="9">SUM(AG11:AI11)</f>
        <v>0</v>
      </c>
      <c r="AK11" s="149">
        <f t="shared" ref="AK11:AK21" si="10">IF(COUNT(E11)=0,0,AJ11/E11*100)</f>
        <v>0</v>
      </c>
      <c r="AL11" s="149"/>
      <c r="AM11" s="149"/>
      <c r="AN11" s="149"/>
      <c r="AO11" s="149">
        <f t="shared" ref="AO11:AO21" si="11">IF(COUNT(AL11:AN11)=0,0,AVERAGEIFS(AL11:AN11,AL11:AN11,"&gt;0",AL11:AN11,"&lt;&gt;"))</f>
        <v>0</v>
      </c>
      <c r="AS11" s="157"/>
    </row>
    <row r="12" spans="2:45">
      <c r="B12" s="128">
        <v>3</v>
      </c>
      <c r="C12" s="129" t="s">
        <v>225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49"/>
      <c r="N12" s="149"/>
      <c r="O12" s="149"/>
      <c r="P12" s="149">
        <f t="shared" si="0"/>
        <v>0</v>
      </c>
      <c r="Q12" s="149">
        <f t="shared" si="1"/>
        <v>0</v>
      </c>
      <c r="R12" s="149"/>
      <c r="S12" s="149"/>
      <c r="T12" s="149"/>
      <c r="U12" s="149">
        <f t="shared" si="2"/>
        <v>0</v>
      </c>
      <c r="V12" s="149">
        <f t="shared" si="3"/>
        <v>0</v>
      </c>
      <c r="W12" s="149"/>
      <c r="X12" s="149"/>
      <c r="Y12" s="149"/>
      <c r="Z12" s="149">
        <f t="shared" si="4"/>
        <v>0</v>
      </c>
      <c r="AA12" s="149">
        <f t="shared" si="5"/>
        <v>0</v>
      </c>
      <c r="AB12" s="149"/>
      <c r="AC12" s="149"/>
      <c r="AD12" s="149"/>
      <c r="AE12" s="149">
        <f t="shared" si="6"/>
        <v>0</v>
      </c>
      <c r="AF12" s="149">
        <f t="shared" si="7"/>
        <v>0</v>
      </c>
      <c r="AG12" s="149">
        <f t="shared" si="8"/>
        <v>0</v>
      </c>
      <c r="AH12" s="149">
        <f t="shared" si="8"/>
        <v>0</v>
      </c>
      <c r="AI12" s="149">
        <f t="shared" si="8"/>
        <v>0</v>
      </c>
      <c r="AJ12" s="149">
        <f t="shared" si="9"/>
        <v>0</v>
      </c>
      <c r="AK12" s="149">
        <f t="shared" si="10"/>
        <v>0</v>
      </c>
      <c r="AL12" s="149"/>
      <c r="AM12" s="149"/>
      <c r="AN12" s="149"/>
      <c r="AO12" s="149">
        <f t="shared" si="11"/>
        <v>0</v>
      </c>
      <c r="AS12" s="157"/>
    </row>
    <row r="13" spans="2:45">
      <c r="B13" s="128">
        <v>4</v>
      </c>
      <c r="C13" s="129" t="s">
        <v>225</v>
      </c>
      <c r="D13" s="130"/>
      <c r="E13" s="131"/>
      <c r="F13" s="131"/>
      <c r="G13" s="131"/>
      <c r="H13" s="131"/>
      <c r="I13" s="131"/>
      <c r="J13" s="131"/>
      <c r="K13" s="131"/>
      <c r="L13" s="131"/>
      <c r="M13" s="149"/>
      <c r="N13" s="149"/>
      <c r="O13" s="149"/>
      <c r="P13" s="149">
        <f t="shared" si="0"/>
        <v>0</v>
      </c>
      <c r="Q13" s="149">
        <f t="shared" si="1"/>
        <v>0</v>
      </c>
      <c r="R13" s="149"/>
      <c r="S13" s="149"/>
      <c r="T13" s="149"/>
      <c r="U13" s="149">
        <f t="shared" si="2"/>
        <v>0</v>
      </c>
      <c r="V13" s="149">
        <f t="shared" si="3"/>
        <v>0</v>
      </c>
      <c r="W13" s="149"/>
      <c r="X13" s="149"/>
      <c r="Y13" s="149"/>
      <c r="Z13" s="149">
        <f t="shared" si="4"/>
        <v>0</v>
      </c>
      <c r="AA13" s="149">
        <f t="shared" si="5"/>
        <v>0</v>
      </c>
      <c r="AB13" s="149"/>
      <c r="AC13" s="149"/>
      <c r="AD13" s="149"/>
      <c r="AE13" s="149">
        <f t="shared" si="6"/>
        <v>0</v>
      </c>
      <c r="AF13" s="149">
        <f t="shared" si="7"/>
        <v>0</v>
      </c>
      <c r="AG13" s="149">
        <f t="shared" si="8"/>
        <v>0</v>
      </c>
      <c r="AH13" s="149">
        <f t="shared" si="8"/>
        <v>0</v>
      </c>
      <c r="AI13" s="149">
        <f t="shared" si="8"/>
        <v>0</v>
      </c>
      <c r="AJ13" s="149">
        <f t="shared" si="9"/>
        <v>0</v>
      </c>
      <c r="AK13" s="149">
        <f t="shared" si="10"/>
        <v>0</v>
      </c>
      <c r="AL13" s="149"/>
      <c r="AM13" s="149"/>
      <c r="AN13" s="149"/>
      <c r="AO13" s="149">
        <f t="shared" si="11"/>
        <v>0</v>
      </c>
      <c r="AS13" s="157"/>
    </row>
    <row r="14" spans="2:45">
      <c r="B14" s="128">
        <v>5</v>
      </c>
      <c r="C14" s="129" t="s">
        <v>225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49"/>
      <c r="N14" s="149"/>
      <c r="O14" s="149"/>
      <c r="P14" s="149">
        <f t="shared" si="0"/>
        <v>0</v>
      </c>
      <c r="Q14" s="149">
        <f t="shared" si="1"/>
        <v>0</v>
      </c>
      <c r="R14" s="149"/>
      <c r="S14" s="149"/>
      <c r="T14" s="149"/>
      <c r="U14" s="149">
        <f t="shared" si="2"/>
        <v>0</v>
      </c>
      <c r="V14" s="149">
        <f t="shared" si="3"/>
        <v>0</v>
      </c>
      <c r="W14" s="149"/>
      <c r="X14" s="149"/>
      <c r="Y14" s="149"/>
      <c r="Z14" s="149">
        <f t="shared" si="4"/>
        <v>0</v>
      </c>
      <c r="AA14" s="149">
        <f t="shared" si="5"/>
        <v>0</v>
      </c>
      <c r="AB14" s="149"/>
      <c r="AC14" s="149"/>
      <c r="AD14" s="149"/>
      <c r="AE14" s="149">
        <f t="shared" si="6"/>
        <v>0</v>
      </c>
      <c r="AF14" s="149">
        <f t="shared" si="7"/>
        <v>0</v>
      </c>
      <c r="AG14" s="149">
        <f t="shared" si="8"/>
        <v>0</v>
      </c>
      <c r="AH14" s="149">
        <f t="shared" si="8"/>
        <v>0</v>
      </c>
      <c r="AI14" s="149">
        <f t="shared" si="8"/>
        <v>0</v>
      </c>
      <c r="AJ14" s="149">
        <f t="shared" si="9"/>
        <v>0</v>
      </c>
      <c r="AK14" s="149">
        <f t="shared" si="10"/>
        <v>0</v>
      </c>
      <c r="AL14" s="149"/>
      <c r="AM14" s="149"/>
      <c r="AN14" s="149"/>
      <c r="AO14" s="149">
        <f t="shared" si="11"/>
        <v>0</v>
      </c>
      <c r="AS14" s="157"/>
    </row>
    <row r="15" spans="2:45">
      <c r="B15" s="128">
        <v>6</v>
      </c>
      <c r="C15" s="129" t="s">
        <v>225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49"/>
      <c r="N15" s="149"/>
      <c r="O15" s="149"/>
      <c r="P15" s="149">
        <f t="shared" si="0"/>
        <v>0</v>
      </c>
      <c r="Q15" s="149">
        <f t="shared" si="1"/>
        <v>0</v>
      </c>
      <c r="R15" s="149"/>
      <c r="S15" s="149"/>
      <c r="T15" s="149"/>
      <c r="U15" s="149">
        <f t="shared" si="2"/>
        <v>0</v>
      </c>
      <c r="V15" s="149">
        <f t="shared" si="3"/>
        <v>0</v>
      </c>
      <c r="W15" s="149"/>
      <c r="X15" s="149"/>
      <c r="Y15" s="149"/>
      <c r="Z15" s="149">
        <f t="shared" si="4"/>
        <v>0</v>
      </c>
      <c r="AA15" s="149">
        <f t="shared" si="5"/>
        <v>0</v>
      </c>
      <c r="AB15" s="149"/>
      <c r="AC15" s="149"/>
      <c r="AD15" s="149"/>
      <c r="AE15" s="149">
        <f t="shared" si="6"/>
        <v>0</v>
      </c>
      <c r="AF15" s="149">
        <f t="shared" si="7"/>
        <v>0</v>
      </c>
      <c r="AG15" s="149">
        <f t="shared" si="8"/>
        <v>0</v>
      </c>
      <c r="AH15" s="149">
        <f t="shared" si="8"/>
        <v>0</v>
      </c>
      <c r="AI15" s="149">
        <f t="shared" si="8"/>
        <v>0</v>
      </c>
      <c r="AJ15" s="149">
        <f t="shared" si="9"/>
        <v>0</v>
      </c>
      <c r="AK15" s="149">
        <f t="shared" si="10"/>
        <v>0</v>
      </c>
      <c r="AL15" s="149"/>
      <c r="AM15" s="149"/>
      <c r="AN15" s="149"/>
      <c r="AO15" s="149">
        <f t="shared" si="11"/>
        <v>0</v>
      </c>
      <c r="AS15" s="157"/>
    </row>
    <row r="16" spans="2:45">
      <c r="B16" s="128">
        <v>7</v>
      </c>
      <c r="C16" s="129" t="s">
        <v>225</v>
      </c>
      <c r="D16" s="130"/>
      <c r="E16" s="131"/>
      <c r="F16" s="131"/>
      <c r="G16" s="131"/>
      <c r="H16" s="131"/>
      <c r="I16" s="131"/>
      <c r="J16" s="131"/>
      <c r="K16" s="131"/>
      <c r="L16" s="131"/>
      <c r="M16" s="149"/>
      <c r="N16" s="149"/>
      <c r="O16" s="149"/>
      <c r="P16" s="149">
        <f t="shared" si="0"/>
        <v>0</v>
      </c>
      <c r="Q16" s="149">
        <f t="shared" si="1"/>
        <v>0</v>
      </c>
      <c r="R16" s="149"/>
      <c r="S16" s="149"/>
      <c r="T16" s="149"/>
      <c r="U16" s="149">
        <f t="shared" si="2"/>
        <v>0</v>
      </c>
      <c r="V16" s="149">
        <f t="shared" si="3"/>
        <v>0</v>
      </c>
      <c r="W16" s="149"/>
      <c r="X16" s="149"/>
      <c r="Y16" s="149"/>
      <c r="Z16" s="149">
        <f t="shared" si="4"/>
        <v>0</v>
      </c>
      <c r="AA16" s="149">
        <f t="shared" si="5"/>
        <v>0</v>
      </c>
      <c r="AB16" s="149"/>
      <c r="AC16" s="149"/>
      <c r="AD16" s="149"/>
      <c r="AE16" s="149">
        <f t="shared" si="6"/>
        <v>0</v>
      </c>
      <c r="AF16" s="149">
        <f t="shared" si="7"/>
        <v>0</v>
      </c>
      <c r="AG16" s="149">
        <f t="shared" si="8"/>
        <v>0</v>
      </c>
      <c r="AH16" s="149">
        <f t="shared" si="8"/>
        <v>0</v>
      </c>
      <c r="AI16" s="149">
        <f t="shared" si="8"/>
        <v>0</v>
      </c>
      <c r="AJ16" s="149">
        <f t="shared" si="9"/>
        <v>0</v>
      </c>
      <c r="AK16" s="149">
        <f t="shared" si="10"/>
        <v>0</v>
      </c>
      <c r="AL16" s="149"/>
      <c r="AM16" s="149"/>
      <c r="AN16" s="149"/>
      <c r="AO16" s="149">
        <f t="shared" si="11"/>
        <v>0</v>
      </c>
      <c r="AS16" s="157"/>
    </row>
    <row r="17" spans="2:45">
      <c r="B17" s="128">
        <v>8</v>
      </c>
      <c r="C17" s="129" t="s">
        <v>225</v>
      </c>
      <c r="D17" s="130"/>
      <c r="E17" s="131"/>
      <c r="F17" s="131"/>
      <c r="G17" s="131"/>
      <c r="H17" s="131"/>
      <c r="I17" s="131"/>
      <c r="J17" s="131"/>
      <c r="K17" s="131"/>
      <c r="L17" s="131"/>
      <c r="M17" s="149"/>
      <c r="N17" s="149"/>
      <c r="O17" s="149"/>
      <c r="P17" s="149">
        <f t="shared" si="0"/>
        <v>0</v>
      </c>
      <c r="Q17" s="149">
        <f t="shared" si="1"/>
        <v>0</v>
      </c>
      <c r="R17" s="149"/>
      <c r="S17" s="149"/>
      <c r="T17" s="149"/>
      <c r="U17" s="149">
        <f t="shared" si="2"/>
        <v>0</v>
      </c>
      <c r="V17" s="149">
        <f t="shared" si="3"/>
        <v>0</v>
      </c>
      <c r="W17" s="149"/>
      <c r="X17" s="149"/>
      <c r="Y17" s="149"/>
      <c r="Z17" s="149">
        <f t="shared" si="4"/>
        <v>0</v>
      </c>
      <c r="AA17" s="149">
        <f t="shared" si="5"/>
        <v>0</v>
      </c>
      <c r="AB17" s="149"/>
      <c r="AC17" s="149"/>
      <c r="AD17" s="149"/>
      <c r="AE17" s="149">
        <f t="shared" si="6"/>
        <v>0</v>
      </c>
      <c r="AF17" s="149">
        <f t="shared" si="7"/>
        <v>0</v>
      </c>
      <c r="AG17" s="149">
        <f t="shared" si="8"/>
        <v>0</v>
      </c>
      <c r="AH17" s="149">
        <f t="shared" si="8"/>
        <v>0</v>
      </c>
      <c r="AI17" s="149">
        <f t="shared" si="8"/>
        <v>0</v>
      </c>
      <c r="AJ17" s="149">
        <f t="shared" si="9"/>
        <v>0</v>
      </c>
      <c r="AK17" s="149">
        <f t="shared" si="10"/>
        <v>0</v>
      </c>
      <c r="AL17" s="149"/>
      <c r="AM17" s="149"/>
      <c r="AN17" s="149"/>
      <c r="AO17" s="149">
        <f t="shared" si="11"/>
        <v>0</v>
      </c>
      <c r="AS17" s="157"/>
    </row>
    <row r="18" spans="2:45">
      <c r="B18" s="128">
        <v>9</v>
      </c>
      <c r="C18" s="129" t="s">
        <v>225</v>
      </c>
      <c r="D18" s="130"/>
      <c r="E18" s="131"/>
      <c r="F18" s="131"/>
      <c r="G18" s="131"/>
      <c r="H18" s="131"/>
      <c r="I18" s="131"/>
      <c r="J18" s="131"/>
      <c r="K18" s="131"/>
      <c r="L18" s="131"/>
      <c r="M18" s="149"/>
      <c r="N18" s="149"/>
      <c r="O18" s="149"/>
      <c r="P18" s="149">
        <f t="shared" si="0"/>
        <v>0</v>
      </c>
      <c r="Q18" s="149">
        <f t="shared" si="1"/>
        <v>0</v>
      </c>
      <c r="R18" s="149"/>
      <c r="S18" s="149"/>
      <c r="T18" s="149"/>
      <c r="U18" s="149">
        <f t="shared" si="2"/>
        <v>0</v>
      </c>
      <c r="V18" s="149">
        <f t="shared" si="3"/>
        <v>0</v>
      </c>
      <c r="W18" s="149"/>
      <c r="X18" s="149"/>
      <c r="Y18" s="149"/>
      <c r="Z18" s="149">
        <f t="shared" si="4"/>
        <v>0</v>
      </c>
      <c r="AA18" s="149">
        <f t="shared" si="5"/>
        <v>0</v>
      </c>
      <c r="AB18" s="149"/>
      <c r="AC18" s="149"/>
      <c r="AD18" s="149"/>
      <c r="AE18" s="149">
        <f t="shared" si="6"/>
        <v>0</v>
      </c>
      <c r="AF18" s="149">
        <f t="shared" si="7"/>
        <v>0</v>
      </c>
      <c r="AG18" s="149">
        <f t="shared" si="8"/>
        <v>0</v>
      </c>
      <c r="AH18" s="149">
        <f t="shared" si="8"/>
        <v>0</v>
      </c>
      <c r="AI18" s="149">
        <f t="shared" si="8"/>
        <v>0</v>
      </c>
      <c r="AJ18" s="149">
        <f t="shared" si="9"/>
        <v>0</v>
      </c>
      <c r="AK18" s="149">
        <f t="shared" si="10"/>
        <v>0</v>
      </c>
      <c r="AL18" s="149"/>
      <c r="AM18" s="149"/>
      <c r="AN18" s="149"/>
      <c r="AO18" s="149">
        <f t="shared" si="11"/>
        <v>0</v>
      </c>
      <c r="AS18" s="157"/>
    </row>
    <row r="19" spans="2:45">
      <c r="B19" s="128">
        <v>10</v>
      </c>
      <c r="C19" s="129" t="s">
        <v>225</v>
      </c>
      <c r="D19" s="130"/>
      <c r="E19" s="131"/>
      <c r="F19" s="131"/>
      <c r="G19" s="131"/>
      <c r="H19" s="131"/>
      <c r="I19" s="131"/>
      <c r="J19" s="131"/>
      <c r="K19" s="131"/>
      <c r="L19" s="131"/>
      <c r="M19" s="149"/>
      <c r="N19" s="149"/>
      <c r="O19" s="149"/>
      <c r="P19" s="149">
        <f t="shared" si="0"/>
        <v>0</v>
      </c>
      <c r="Q19" s="149">
        <f t="shared" si="1"/>
        <v>0</v>
      </c>
      <c r="R19" s="149"/>
      <c r="S19" s="149"/>
      <c r="T19" s="149"/>
      <c r="U19" s="149">
        <f t="shared" si="2"/>
        <v>0</v>
      </c>
      <c r="V19" s="149">
        <f t="shared" si="3"/>
        <v>0</v>
      </c>
      <c r="W19" s="149"/>
      <c r="X19" s="149"/>
      <c r="Y19" s="149"/>
      <c r="Z19" s="149">
        <f t="shared" si="4"/>
        <v>0</v>
      </c>
      <c r="AA19" s="149">
        <f t="shared" si="5"/>
        <v>0</v>
      </c>
      <c r="AB19" s="149"/>
      <c r="AC19" s="149"/>
      <c r="AD19" s="149"/>
      <c r="AE19" s="149">
        <f t="shared" si="6"/>
        <v>0</v>
      </c>
      <c r="AF19" s="149">
        <f t="shared" si="7"/>
        <v>0</v>
      </c>
      <c r="AG19" s="149">
        <f t="shared" si="8"/>
        <v>0</v>
      </c>
      <c r="AH19" s="149">
        <f t="shared" si="8"/>
        <v>0</v>
      </c>
      <c r="AI19" s="149">
        <f t="shared" si="8"/>
        <v>0</v>
      </c>
      <c r="AJ19" s="149">
        <f t="shared" si="9"/>
        <v>0</v>
      </c>
      <c r="AK19" s="149">
        <f t="shared" si="10"/>
        <v>0</v>
      </c>
      <c r="AL19" s="149"/>
      <c r="AM19" s="149"/>
      <c r="AN19" s="149"/>
      <c r="AO19" s="149">
        <f t="shared" si="11"/>
        <v>0</v>
      </c>
      <c r="AS19" s="157"/>
    </row>
    <row r="20" spans="2:45">
      <c r="B20" s="128">
        <v>11</v>
      </c>
      <c r="C20" s="129" t="s">
        <v>225</v>
      </c>
      <c r="D20" s="130"/>
      <c r="E20" s="131"/>
      <c r="F20" s="131"/>
      <c r="G20" s="131"/>
      <c r="H20" s="131"/>
      <c r="I20" s="131"/>
      <c r="J20" s="131"/>
      <c r="K20" s="131"/>
      <c r="L20" s="131"/>
      <c r="M20" s="149"/>
      <c r="N20" s="149"/>
      <c r="O20" s="149"/>
      <c r="P20" s="149">
        <f t="shared" si="0"/>
        <v>0</v>
      </c>
      <c r="Q20" s="149">
        <f t="shared" si="1"/>
        <v>0</v>
      </c>
      <c r="R20" s="149"/>
      <c r="S20" s="149"/>
      <c r="T20" s="149"/>
      <c r="U20" s="149">
        <f t="shared" si="2"/>
        <v>0</v>
      </c>
      <c r="V20" s="149">
        <f t="shared" si="3"/>
        <v>0</v>
      </c>
      <c r="W20" s="149"/>
      <c r="X20" s="149"/>
      <c r="Y20" s="149"/>
      <c r="Z20" s="149">
        <f t="shared" si="4"/>
        <v>0</v>
      </c>
      <c r="AA20" s="149">
        <f t="shared" si="5"/>
        <v>0</v>
      </c>
      <c r="AB20" s="149"/>
      <c r="AC20" s="149"/>
      <c r="AD20" s="149"/>
      <c r="AE20" s="149">
        <f t="shared" si="6"/>
        <v>0</v>
      </c>
      <c r="AF20" s="149">
        <f t="shared" si="7"/>
        <v>0</v>
      </c>
      <c r="AG20" s="149">
        <f t="shared" si="8"/>
        <v>0</v>
      </c>
      <c r="AH20" s="149">
        <f t="shared" si="8"/>
        <v>0</v>
      </c>
      <c r="AI20" s="149">
        <f t="shared" si="8"/>
        <v>0</v>
      </c>
      <c r="AJ20" s="149">
        <f t="shared" si="9"/>
        <v>0</v>
      </c>
      <c r="AK20" s="149">
        <f t="shared" si="10"/>
        <v>0</v>
      </c>
      <c r="AL20" s="149"/>
      <c r="AM20" s="149"/>
      <c r="AN20" s="149"/>
      <c r="AO20" s="149">
        <f t="shared" si="11"/>
        <v>0</v>
      </c>
      <c r="AS20" s="157"/>
    </row>
    <row r="21" spans="2:45">
      <c r="B21" s="132">
        <v>12</v>
      </c>
      <c r="C21" s="133" t="s">
        <v>152</v>
      </c>
      <c r="D21" s="134" t="s">
        <v>44</v>
      </c>
      <c r="E21" s="135"/>
      <c r="F21" s="135"/>
      <c r="G21" s="135"/>
      <c r="H21" s="135"/>
      <c r="I21" s="135"/>
      <c r="J21" s="135"/>
      <c r="K21" s="135"/>
      <c r="L21" s="135"/>
      <c r="M21" s="150"/>
      <c r="N21" s="150"/>
      <c r="O21" s="150"/>
      <c r="P21" s="150">
        <f t="shared" si="0"/>
        <v>0</v>
      </c>
      <c r="Q21" s="150">
        <f t="shared" si="1"/>
        <v>0</v>
      </c>
      <c r="R21" s="150"/>
      <c r="S21" s="150"/>
      <c r="T21" s="150"/>
      <c r="U21" s="150">
        <f t="shared" si="2"/>
        <v>0</v>
      </c>
      <c r="V21" s="150">
        <f t="shared" si="3"/>
        <v>0</v>
      </c>
      <c r="W21" s="150"/>
      <c r="X21" s="150"/>
      <c r="Y21" s="150"/>
      <c r="Z21" s="150">
        <f t="shared" si="4"/>
        <v>0</v>
      </c>
      <c r="AA21" s="150">
        <f t="shared" si="5"/>
        <v>0</v>
      </c>
      <c r="AB21" s="150"/>
      <c r="AC21" s="150"/>
      <c r="AD21" s="150"/>
      <c r="AE21" s="150">
        <f t="shared" si="6"/>
        <v>0</v>
      </c>
      <c r="AF21" s="150">
        <f t="shared" si="7"/>
        <v>0</v>
      </c>
      <c r="AG21" s="150">
        <f t="shared" si="8"/>
        <v>0</v>
      </c>
      <c r="AH21" s="150">
        <f t="shared" si="8"/>
        <v>0</v>
      </c>
      <c r="AI21" s="150">
        <f t="shared" si="8"/>
        <v>0</v>
      </c>
      <c r="AJ21" s="150">
        <f t="shared" si="9"/>
        <v>0</v>
      </c>
      <c r="AK21" s="150">
        <f t="shared" si="10"/>
        <v>0</v>
      </c>
      <c r="AL21" s="150"/>
      <c r="AM21" s="150"/>
      <c r="AN21" s="150"/>
      <c r="AO21" s="150">
        <f t="shared" si="11"/>
        <v>0</v>
      </c>
      <c r="AS21" s="157"/>
    </row>
    <row r="22" spans="2:41">
      <c r="B22" s="136" t="s">
        <v>153</v>
      </c>
      <c r="C22" s="137"/>
      <c r="D22" s="138"/>
      <c r="E22" s="139">
        <f>SUM(E10:E21)</f>
        <v>0</v>
      </c>
      <c r="F22" s="139">
        <f>SUM(F10:F21)</f>
        <v>0</v>
      </c>
      <c r="G22" s="139"/>
      <c r="H22" s="139"/>
      <c r="I22" s="139"/>
      <c r="J22" s="139"/>
      <c r="K22" s="139"/>
      <c r="L22" s="139"/>
      <c r="M22" s="139">
        <f>SUM(M10:M21)</f>
        <v>0</v>
      </c>
      <c r="N22" s="139">
        <f t="shared" ref="N22:AJ22" si="12">SUM(N10:N21)</f>
        <v>0</v>
      </c>
      <c r="O22" s="139">
        <f t="shared" si="12"/>
        <v>0</v>
      </c>
      <c r="P22" s="139">
        <f t="shared" si="12"/>
        <v>0</v>
      </c>
      <c r="Q22" s="151">
        <f>IF(E22=0,0,P22/E22*100)</f>
        <v>0</v>
      </c>
      <c r="R22" s="139">
        <f t="shared" si="12"/>
        <v>0</v>
      </c>
      <c r="S22" s="139">
        <f t="shared" si="12"/>
        <v>0</v>
      </c>
      <c r="T22" s="139">
        <f t="shared" si="12"/>
        <v>0</v>
      </c>
      <c r="U22" s="139">
        <f t="shared" si="12"/>
        <v>0</v>
      </c>
      <c r="V22" s="151">
        <f>IF(E22=0,0,U22/E22*100)</f>
        <v>0</v>
      </c>
      <c r="W22" s="139">
        <f t="shared" si="12"/>
        <v>0</v>
      </c>
      <c r="X22" s="139">
        <f t="shared" si="12"/>
        <v>0</v>
      </c>
      <c r="Y22" s="139">
        <f t="shared" si="12"/>
        <v>0</v>
      </c>
      <c r="Z22" s="139">
        <f t="shared" si="12"/>
        <v>0</v>
      </c>
      <c r="AA22" s="151">
        <f>IF(E22=0,0,Z22/E22*100)</f>
        <v>0</v>
      </c>
      <c r="AB22" s="139">
        <f t="shared" si="12"/>
        <v>0</v>
      </c>
      <c r="AC22" s="139">
        <f t="shared" si="12"/>
        <v>0</v>
      </c>
      <c r="AD22" s="139">
        <f t="shared" si="12"/>
        <v>0</v>
      </c>
      <c r="AE22" s="139">
        <f t="shared" si="12"/>
        <v>0</v>
      </c>
      <c r="AF22" s="151">
        <f>IF(E22=0,0,AE22/E22*100)</f>
        <v>0</v>
      </c>
      <c r="AG22" s="139">
        <f t="shared" si="12"/>
        <v>0</v>
      </c>
      <c r="AH22" s="139">
        <f t="shared" si="12"/>
        <v>0</v>
      </c>
      <c r="AI22" s="139">
        <f t="shared" si="12"/>
        <v>0</v>
      </c>
      <c r="AJ22" s="139">
        <f t="shared" si="12"/>
        <v>0</v>
      </c>
      <c r="AK22" s="139">
        <f>IF(E22=0,0,AJ22/E22*100)</f>
        <v>0</v>
      </c>
      <c r="AL22" s="139">
        <f>IF(COUNT(AL10:AL21)=0,0,AVERAGEIFS(AL10:AL21,AL10:AL21,"&gt;0",AL10:AL21,"&lt;&gt;"))</f>
        <v>0</v>
      </c>
      <c r="AM22" s="139">
        <f t="shared" ref="AM22:AN22" si="13">IF(COUNT(AM10:AM21)=0,0,AVERAGEIFS(AM10:AM21,AM10:AM21,"&gt;0",AM10:AM21,"&lt;&gt;"))</f>
        <v>0</v>
      </c>
      <c r="AN22" s="139">
        <f t="shared" si="13"/>
        <v>0</v>
      </c>
      <c r="AO22" s="150">
        <f>IF(SUM(AO10:AO21)=0,0,AVERAGEIFS(AO10:AO21,AO10:AO21,"&gt;0",AO10:AO21,"&lt;&gt;"))</f>
        <v>0</v>
      </c>
    </row>
    <row r="23" spans="5:12">
      <c r="E23" s="140"/>
      <c r="F23" s="140"/>
      <c r="G23" s="140"/>
      <c r="H23" s="140"/>
      <c r="I23" s="140"/>
      <c r="J23" s="140"/>
      <c r="K23" s="140"/>
      <c r="L23" s="140"/>
    </row>
    <row r="24" spans="2:39">
      <c r="B24" s="141" t="s">
        <v>46</v>
      </c>
      <c r="C24" s="142"/>
      <c r="E24" s="140"/>
      <c r="F24" s="140"/>
      <c r="G24" s="140"/>
      <c r="H24" s="140"/>
      <c r="I24" s="140"/>
      <c r="J24" s="140"/>
      <c r="K24" s="140"/>
      <c r="L24" s="140"/>
      <c r="AL24" s="152"/>
      <c r="AM24" s="80" t="s">
        <v>47</v>
      </c>
    </row>
    <row r="25" spans="2:40">
      <c r="B25" s="55">
        <v>1</v>
      </c>
      <c r="C25" s="56" t="s">
        <v>154</v>
      </c>
      <c r="E25" s="140"/>
      <c r="F25" s="140"/>
      <c r="G25" s="140"/>
      <c r="H25" s="140"/>
      <c r="I25" s="140"/>
      <c r="J25" s="140"/>
      <c r="K25" s="140"/>
      <c r="L25" s="140"/>
      <c r="AL25" s="67"/>
      <c r="AM25" s="81" t="s">
        <v>49</v>
      </c>
      <c r="AN25" s="153"/>
    </row>
    <row r="26" spans="2:38">
      <c r="B26" s="55">
        <v>2</v>
      </c>
      <c r="C26" s="56" t="s">
        <v>155</v>
      </c>
      <c r="E26" s="140"/>
      <c r="F26" s="140"/>
      <c r="G26" s="140"/>
      <c r="H26" s="140"/>
      <c r="I26" s="140"/>
      <c r="J26" s="140"/>
      <c r="K26" s="140"/>
      <c r="L26" s="140"/>
      <c r="S26" s="81"/>
      <c r="V26" s="81"/>
      <c r="AL26" s="67"/>
    </row>
    <row r="27" spans="2:39">
      <c r="B27" s="143">
        <v>3</v>
      </c>
      <c r="C27" s="56" t="s">
        <v>156</v>
      </c>
      <c r="E27" s="140"/>
      <c r="F27" s="140"/>
      <c r="G27" s="140"/>
      <c r="H27" s="140"/>
      <c r="I27" s="140"/>
      <c r="J27" s="140"/>
      <c r="K27" s="140"/>
      <c r="L27" s="140"/>
      <c r="S27" s="81"/>
      <c r="V27" s="81"/>
      <c r="AL27" s="67"/>
      <c r="AM27" s="81" t="s">
        <v>51</v>
      </c>
    </row>
    <row r="28" spans="2:39">
      <c r="B28" s="55">
        <v>4</v>
      </c>
      <c r="C28" s="56" t="s">
        <v>157</v>
      </c>
      <c r="S28" s="81"/>
      <c r="V28" s="81"/>
      <c r="AL28" s="67"/>
      <c r="AM28" s="81" t="s">
        <v>53</v>
      </c>
    </row>
    <row r="29" spans="2:39">
      <c r="B29" s="62">
        <v>5</v>
      </c>
      <c r="C29" s="56" t="s">
        <v>158</v>
      </c>
      <c r="S29" s="81"/>
      <c r="V29" s="81"/>
      <c r="AL29" s="67"/>
      <c r="AM29" s="81"/>
    </row>
    <row r="30" spans="2:39">
      <c r="B30" s="62">
        <v>6</v>
      </c>
      <c r="C30" s="56" t="s">
        <v>159</v>
      </c>
      <c r="S30" s="81"/>
      <c r="V30" s="81"/>
      <c r="AL30" s="67"/>
      <c r="AM30" s="81"/>
    </row>
    <row r="31" spans="2:39">
      <c r="B31" s="62"/>
      <c r="C31" s="56" t="s">
        <v>160</v>
      </c>
      <c r="S31" s="81"/>
      <c r="V31" s="81"/>
      <c r="AL31" s="67"/>
      <c r="AM31" s="81"/>
    </row>
    <row r="32" spans="2:39">
      <c r="B32" s="62"/>
      <c r="C32" s="56" t="s">
        <v>161</v>
      </c>
      <c r="S32" s="81"/>
      <c r="V32" s="81"/>
      <c r="AL32" s="152"/>
      <c r="AM32" s="81"/>
    </row>
    <row r="33" spans="2:39">
      <c r="B33" s="62"/>
      <c r="C33" s="56" t="s">
        <v>162</v>
      </c>
      <c r="S33" s="81"/>
      <c r="V33" s="81"/>
      <c r="AL33" s="68"/>
      <c r="AM33" s="81" t="s">
        <v>86</v>
      </c>
    </row>
    <row r="34" spans="3:39">
      <c r="C34" s="56" t="s">
        <v>163</v>
      </c>
      <c r="S34" s="81"/>
      <c r="V34" s="81"/>
      <c r="AL34" s="68"/>
      <c r="AM34" s="81" t="s">
        <v>59</v>
      </c>
    </row>
    <row r="35" spans="3:39">
      <c r="C35" s="56" t="s">
        <v>164</v>
      </c>
      <c r="S35" s="81"/>
      <c r="V35" s="81"/>
      <c r="AL35" s="68"/>
      <c r="AM35" s="81"/>
    </row>
    <row r="36" spans="3:4">
      <c r="C36" s="56" t="s">
        <v>165</v>
      </c>
      <c r="D36" s="63"/>
    </row>
    <row r="37" spans="2:4">
      <c r="B37" s="55">
        <v>7</v>
      </c>
      <c r="C37" s="56" t="s">
        <v>166</v>
      </c>
      <c r="D37" s="63"/>
    </row>
    <row r="38" spans="2:4">
      <c r="B38" s="62">
        <v>8</v>
      </c>
      <c r="C38" s="56" t="s">
        <v>167</v>
      </c>
      <c r="D38" s="63"/>
    </row>
    <row r="39" spans="2:4">
      <c r="B39" s="62"/>
      <c r="C39" s="56" t="s">
        <v>168</v>
      </c>
      <c r="D39" s="63"/>
    </row>
    <row r="40" spans="2:37">
      <c r="B40" s="62">
        <v>9</v>
      </c>
      <c r="C40" s="56" t="s">
        <v>169</v>
      </c>
      <c r="D40" s="63"/>
      <c r="AK40" s="154"/>
    </row>
    <row r="41" spans="2:37">
      <c r="B41" s="62"/>
      <c r="C41" s="56" t="s">
        <v>170</v>
      </c>
      <c r="D41" s="63"/>
      <c r="AK41" s="154"/>
    </row>
    <row r="42" spans="2:37">
      <c r="B42" s="62">
        <v>10</v>
      </c>
      <c r="C42" s="56" t="s">
        <v>171</v>
      </c>
      <c r="D42" s="63"/>
      <c r="AK42" s="154"/>
    </row>
    <row r="43" spans="3:37">
      <c r="C43" s="62"/>
      <c r="D43" s="63"/>
      <c r="AK43" s="154"/>
    </row>
    <row r="44" spans="3:37">
      <c r="C44" s="62"/>
      <c r="D44" s="63"/>
      <c r="AK44" s="154"/>
    </row>
    <row r="45" spans="3:37">
      <c r="C45" s="62"/>
      <c r="D45" s="63"/>
      <c r="AK45" s="154"/>
    </row>
    <row r="46" spans="37:37">
      <c r="AK46" s="154"/>
    </row>
    <row r="47" spans="37:37">
      <c r="AK47" s="154"/>
    </row>
    <row r="48" spans="37:37">
      <c r="AK48" s="154"/>
    </row>
    <row r="49" spans="37:37">
      <c r="AK49" s="154"/>
    </row>
    <row r="50" spans="37:37">
      <c r="AK50" s="155"/>
    </row>
    <row r="51" spans="37:37">
      <c r="AK51" s="81"/>
    </row>
    <row r="52" spans="37:37">
      <c r="AK52" s="81"/>
    </row>
    <row r="53" spans="37:37">
      <c r="AK53" s="156"/>
    </row>
    <row r="54" spans="37:37">
      <c r="AK54" s="81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1" fitToHeight="0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BO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5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7" width="5.85185185185185" style="2" customWidth="1"/>
    <col min="8" max="10" width="7.71296296296296" style="2" customWidth="1"/>
    <col min="11" max="11" width="14.712962962963" style="2" customWidth="1"/>
    <col min="12" max="16" width="8.13888888888889" style="2" customWidth="1"/>
    <col min="17" max="17" width="14.5740740740741" style="2" customWidth="1"/>
    <col min="18" max="22" width="7.71296296296296" style="2" customWidth="1"/>
    <col min="23" max="23" width="14.1388888888889" style="2" customWidth="1"/>
    <col min="24" max="28" width="7.71296296296296" style="2" customWidth="1"/>
    <col min="29" max="29" width="14.287037037037" style="2" customWidth="1"/>
    <col min="30" max="66" width="7.71296296296296" style="2" customWidth="1"/>
    <col min="67" max="67" width="14.287037037037" style="2" customWidth="1"/>
    <col min="68" max="281" width="9.13888888888889" style="2"/>
    <col min="282" max="282" width="4.57407407407407" style="2" customWidth="1"/>
    <col min="283" max="283" width="18.5740740740741" style="2" customWidth="1"/>
    <col min="284" max="284" width="12.8518518518519" style="2" customWidth="1"/>
    <col min="285" max="285" width="8.42592592592593" style="2" customWidth="1"/>
    <col min="286" max="292" width="7.71296296296296" style="2" customWidth="1"/>
    <col min="293" max="293" width="10.1388888888889" style="2" customWidth="1"/>
    <col min="294" max="297" width="8.71296296296296" style="2" customWidth="1"/>
    <col min="298" max="301" width="12.712962962963" style="2" customWidth="1"/>
    <col min="302" max="302" width="10" style="2" customWidth="1"/>
    <col min="303" max="537" width="9.13888888888889" style="2"/>
    <col min="538" max="538" width="4.57407407407407" style="2" customWidth="1"/>
    <col min="539" max="539" width="18.5740740740741" style="2" customWidth="1"/>
    <col min="540" max="540" width="12.8518518518519" style="2" customWidth="1"/>
    <col min="541" max="541" width="8.42592592592593" style="2" customWidth="1"/>
    <col min="542" max="548" width="7.71296296296296" style="2" customWidth="1"/>
    <col min="549" max="549" width="10.1388888888889" style="2" customWidth="1"/>
    <col min="550" max="553" width="8.71296296296296" style="2" customWidth="1"/>
    <col min="554" max="557" width="12.712962962963" style="2" customWidth="1"/>
    <col min="558" max="558" width="10" style="2" customWidth="1"/>
    <col min="559" max="793" width="9.13888888888889" style="2"/>
    <col min="794" max="794" width="4.57407407407407" style="2" customWidth="1"/>
    <col min="795" max="795" width="18.5740740740741" style="2" customWidth="1"/>
    <col min="796" max="796" width="12.8518518518519" style="2" customWidth="1"/>
    <col min="797" max="797" width="8.42592592592593" style="2" customWidth="1"/>
    <col min="798" max="804" width="7.71296296296296" style="2" customWidth="1"/>
    <col min="805" max="805" width="10.1388888888889" style="2" customWidth="1"/>
    <col min="806" max="809" width="8.71296296296296" style="2" customWidth="1"/>
    <col min="810" max="813" width="12.712962962963" style="2" customWidth="1"/>
    <col min="814" max="814" width="10" style="2" customWidth="1"/>
    <col min="815" max="1049" width="9.13888888888889" style="2"/>
    <col min="1050" max="1050" width="4.57407407407407" style="2" customWidth="1"/>
    <col min="1051" max="1051" width="18.5740740740741" style="2" customWidth="1"/>
    <col min="1052" max="1052" width="12.8518518518519" style="2" customWidth="1"/>
    <col min="1053" max="1053" width="8.42592592592593" style="2" customWidth="1"/>
    <col min="1054" max="1060" width="7.71296296296296" style="2" customWidth="1"/>
    <col min="1061" max="1061" width="10.1388888888889" style="2" customWidth="1"/>
    <col min="1062" max="1065" width="8.71296296296296" style="2" customWidth="1"/>
    <col min="1066" max="1069" width="12.712962962963" style="2" customWidth="1"/>
    <col min="1070" max="1070" width="10" style="2" customWidth="1"/>
    <col min="1071" max="1305" width="9.13888888888889" style="2"/>
    <col min="1306" max="1306" width="4.57407407407407" style="2" customWidth="1"/>
    <col min="1307" max="1307" width="18.5740740740741" style="2" customWidth="1"/>
    <col min="1308" max="1308" width="12.8518518518519" style="2" customWidth="1"/>
    <col min="1309" max="1309" width="8.42592592592593" style="2" customWidth="1"/>
    <col min="1310" max="1316" width="7.71296296296296" style="2" customWidth="1"/>
    <col min="1317" max="1317" width="10.1388888888889" style="2" customWidth="1"/>
    <col min="1318" max="1321" width="8.71296296296296" style="2" customWidth="1"/>
    <col min="1322" max="1325" width="12.712962962963" style="2" customWidth="1"/>
    <col min="1326" max="1326" width="10" style="2" customWidth="1"/>
    <col min="1327" max="1561" width="9.13888888888889" style="2"/>
    <col min="1562" max="1562" width="4.57407407407407" style="2" customWidth="1"/>
    <col min="1563" max="1563" width="18.5740740740741" style="2" customWidth="1"/>
    <col min="1564" max="1564" width="12.8518518518519" style="2" customWidth="1"/>
    <col min="1565" max="1565" width="8.42592592592593" style="2" customWidth="1"/>
    <col min="1566" max="1572" width="7.71296296296296" style="2" customWidth="1"/>
    <col min="1573" max="1573" width="10.1388888888889" style="2" customWidth="1"/>
    <col min="1574" max="1577" width="8.71296296296296" style="2" customWidth="1"/>
    <col min="1578" max="1581" width="12.712962962963" style="2" customWidth="1"/>
    <col min="1582" max="1582" width="10" style="2" customWidth="1"/>
    <col min="1583" max="1817" width="9.13888888888889" style="2"/>
    <col min="1818" max="1818" width="4.57407407407407" style="2" customWidth="1"/>
    <col min="1819" max="1819" width="18.5740740740741" style="2" customWidth="1"/>
    <col min="1820" max="1820" width="12.8518518518519" style="2" customWidth="1"/>
    <col min="1821" max="1821" width="8.42592592592593" style="2" customWidth="1"/>
    <col min="1822" max="1828" width="7.71296296296296" style="2" customWidth="1"/>
    <col min="1829" max="1829" width="10.1388888888889" style="2" customWidth="1"/>
    <col min="1830" max="1833" width="8.71296296296296" style="2" customWidth="1"/>
    <col min="1834" max="1837" width="12.712962962963" style="2" customWidth="1"/>
    <col min="1838" max="1838" width="10" style="2" customWidth="1"/>
    <col min="1839" max="2073" width="9.13888888888889" style="2"/>
    <col min="2074" max="2074" width="4.57407407407407" style="2" customWidth="1"/>
    <col min="2075" max="2075" width="18.5740740740741" style="2" customWidth="1"/>
    <col min="2076" max="2076" width="12.8518518518519" style="2" customWidth="1"/>
    <col min="2077" max="2077" width="8.42592592592593" style="2" customWidth="1"/>
    <col min="2078" max="2084" width="7.71296296296296" style="2" customWidth="1"/>
    <col min="2085" max="2085" width="10.1388888888889" style="2" customWidth="1"/>
    <col min="2086" max="2089" width="8.71296296296296" style="2" customWidth="1"/>
    <col min="2090" max="2093" width="12.712962962963" style="2" customWidth="1"/>
    <col min="2094" max="2094" width="10" style="2" customWidth="1"/>
    <col min="2095" max="2329" width="9.13888888888889" style="2"/>
    <col min="2330" max="2330" width="4.57407407407407" style="2" customWidth="1"/>
    <col min="2331" max="2331" width="18.5740740740741" style="2" customWidth="1"/>
    <col min="2332" max="2332" width="12.8518518518519" style="2" customWidth="1"/>
    <col min="2333" max="2333" width="8.42592592592593" style="2" customWidth="1"/>
    <col min="2334" max="2340" width="7.71296296296296" style="2" customWidth="1"/>
    <col min="2341" max="2341" width="10.1388888888889" style="2" customWidth="1"/>
    <col min="2342" max="2345" width="8.71296296296296" style="2" customWidth="1"/>
    <col min="2346" max="2349" width="12.712962962963" style="2" customWidth="1"/>
    <col min="2350" max="2350" width="10" style="2" customWidth="1"/>
    <col min="2351" max="2585" width="9.13888888888889" style="2"/>
    <col min="2586" max="2586" width="4.57407407407407" style="2" customWidth="1"/>
    <col min="2587" max="2587" width="18.5740740740741" style="2" customWidth="1"/>
    <col min="2588" max="2588" width="12.8518518518519" style="2" customWidth="1"/>
    <col min="2589" max="2589" width="8.42592592592593" style="2" customWidth="1"/>
    <col min="2590" max="2596" width="7.71296296296296" style="2" customWidth="1"/>
    <col min="2597" max="2597" width="10.1388888888889" style="2" customWidth="1"/>
    <col min="2598" max="2601" width="8.71296296296296" style="2" customWidth="1"/>
    <col min="2602" max="2605" width="12.712962962963" style="2" customWidth="1"/>
    <col min="2606" max="2606" width="10" style="2" customWidth="1"/>
    <col min="2607" max="2841" width="9.13888888888889" style="2"/>
    <col min="2842" max="2842" width="4.57407407407407" style="2" customWidth="1"/>
    <col min="2843" max="2843" width="18.5740740740741" style="2" customWidth="1"/>
    <col min="2844" max="2844" width="12.8518518518519" style="2" customWidth="1"/>
    <col min="2845" max="2845" width="8.42592592592593" style="2" customWidth="1"/>
    <col min="2846" max="2852" width="7.71296296296296" style="2" customWidth="1"/>
    <col min="2853" max="2853" width="10.1388888888889" style="2" customWidth="1"/>
    <col min="2854" max="2857" width="8.71296296296296" style="2" customWidth="1"/>
    <col min="2858" max="2861" width="12.712962962963" style="2" customWidth="1"/>
    <col min="2862" max="2862" width="10" style="2" customWidth="1"/>
    <col min="2863" max="3097" width="9.13888888888889" style="2"/>
    <col min="3098" max="3098" width="4.57407407407407" style="2" customWidth="1"/>
    <col min="3099" max="3099" width="18.5740740740741" style="2" customWidth="1"/>
    <col min="3100" max="3100" width="12.8518518518519" style="2" customWidth="1"/>
    <col min="3101" max="3101" width="8.42592592592593" style="2" customWidth="1"/>
    <col min="3102" max="3108" width="7.71296296296296" style="2" customWidth="1"/>
    <col min="3109" max="3109" width="10.1388888888889" style="2" customWidth="1"/>
    <col min="3110" max="3113" width="8.71296296296296" style="2" customWidth="1"/>
    <col min="3114" max="3117" width="12.712962962963" style="2" customWidth="1"/>
    <col min="3118" max="3118" width="10" style="2" customWidth="1"/>
    <col min="3119" max="3353" width="9.13888888888889" style="2"/>
    <col min="3354" max="3354" width="4.57407407407407" style="2" customWidth="1"/>
    <col min="3355" max="3355" width="18.5740740740741" style="2" customWidth="1"/>
    <col min="3356" max="3356" width="12.8518518518519" style="2" customWidth="1"/>
    <col min="3357" max="3357" width="8.42592592592593" style="2" customWidth="1"/>
    <col min="3358" max="3364" width="7.71296296296296" style="2" customWidth="1"/>
    <col min="3365" max="3365" width="10.1388888888889" style="2" customWidth="1"/>
    <col min="3366" max="3369" width="8.71296296296296" style="2" customWidth="1"/>
    <col min="3370" max="3373" width="12.712962962963" style="2" customWidth="1"/>
    <col min="3374" max="3374" width="10" style="2" customWidth="1"/>
    <col min="3375" max="3609" width="9.13888888888889" style="2"/>
    <col min="3610" max="3610" width="4.57407407407407" style="2" customWidth="1"/>
    <col min="3611" max="3611" width="18.5740740740741" style="2" customWidth="1"/>
    <col min="3612" max="3612" width="12.8518518518519" style="2" customWidth="1"/>
    <col min="3613" max="3613" width="8.42592592592593" style="2" customWidth="1"/>
    <col min="3614" max="3620" width="7.71296296296296" style="2" customWidth="1"/>
    <col min="3621" max="3621" width="10.1388888888889" style="2" customWidth="1"/>
    <col min="3622" max="3625" width="8.71296296296296" style="2" customWidth="1"/>
    <col min="3626" max="3629" width="12.712962962963" style="2" customWidth="1"/>
    <col min="3630" max="3630" width="10" style="2" customWidth="1"/>
    <col min="3631" max="3865" width="9.13888888888889" style="2"/>
    <col min="3866" max="3866" width="4.57407407407407" style="2" customWidth="1"/>
    <col min="3867" max="3867" width="18.5740740740741" style="2" customWidth="1"/>
    <col min="3868" max="3868" width="12.8518518518519" style="2" customWidth="1"/>
    <col min="3869" max="3869" width="8.42592592592593" style="2" customWidth="1"/>
    <col min="3870" max="3876" width="7.71296296296296" style="2" customWidth="1"/>
    <col min="3877" max="3877" width="10.1388888888889" style="2" customWidth="1"/>
    <col min="3878" max="3881" width="8.71296296296296" style="2" customWidth="1"/>
    <col min="3882" max="3885" width="12.712962962963" style="2" customWidth="1"/>
    <col min="3886" max="3886" width="10" style="2" customWidth="1"/>
    <col min="3887" max="4121" width="9.13888888888889" style="2"/>
    <col min="4122" max="4122" width="4.57407407407407" style="2" customWidth="1"/>
    <col min="4123" max="4123" width="18.5740740740741" style="2" customWidth="1"/>
    <col min="4124" max="4124" width="12.8518518518519" style="2" customWidth="1"/>
    <col min="4125" max="4125" width="8.42592592592593" style="2" customWidth="1"/>
    <col min="4126" max="4132" width="7.71296296296296" style="2" customWidth="1"/>
    <col min="4133" max="4133" width="10.1388888888889" style="2" customWidth="1"/>
    <col min="4134" max="4137" width="8.71296296296296" style="2" customWidth="1"/>
    <col min="4138" max="4141" width="12.712962962963" style="2" customWidth="1"/>
    <col min="4142" max="4142" width="10" style="2" customWidth="1"/>
    <col min="4143" max="4377" width="9.13888888888889" style="2"/>
    <col min="4378" max="4378" width="4.57407407407407" style="2" customWidth="1"/>
    <col min="4379" max="4379" width="18.5740740740741" style="2" customWidth="1"/>
    <col min="4380" max="4380" width="12.8518518518519" style="2" customWidth="1"/>
    <col min="4381" max="4381" width="8.42592592592593" style="2" customWidth="1"/>
    <col min="4382" max="4388" width="7.71296296296296" style="2" customWidth="1"/>
    <col min="4389" max="4389" width="10.1388888888889" style="2" customWidth="1"/>
    <col min="4390" max="4393" width="8.71296296296296" style="2" customWidth="1"/>
    <col min="4394" max="4397" width="12.712962962963" style="2" customWidth="1"/>
    <col min="4398" max="4398" width="10" style="2" customWidth="1"/>
    <col min="4399" max="4633" width="9.13888888888889" style="2"/>
    <col min="4634" max="4634" width="4.57407407407407" style="2" customWidth="1"/>
    <col min="4635" max="4635" width="18.5740740740741" style="2" customWidth="1"/>
    <col min="4636" max="4636" width="12.8518518518519" style="2" customWidth="1"/>
    <col min="4637" max="4637" width="8.42592592592593" style="2" customWidth="1"/>
    <col min="4638" max="4644" width="7.71296296296296" style="2" customWidth="1"/>
    <col min="4645" max="4645" width="10.1388888888889" style="2" customWidth="1"/>
    <col min="4646" max="4649" width="8.71296296296296" style="2" customWidth="1"/>
    <col min="4650" max="4653" width="12.712962962963" style="2" customWidth="1"/>
    <col min="4654" max="4654" width="10" style="2" customWidth="1"/>
    <col min="4655" max="4889" width="9.13888888888889" style="2"/>
    <col min="4890" max="4890" width="4.57407407407407" style="2" customWidth="1"/>
    <col min="4891" max="4891" width="18.5740740740741" style="2" customWidth="1"/>
    <col min="4892" max="4892" width="12.8518518518519" style="2" customWidth="1"/>
    <col min="4893" max="4893" width="8.42592592592593" style="2" customWidth="1"/>
    <col min="4894" max="4900" width="7.71296296296296" style="2" customWidth="1"/>
    <col min="4901" max="4901" width="10.1388888888889" style="2" customWidth="1"/>
    <col min="4902" max="4905" width="8.71296296296296" style="2" customWidth="1"/>
    <col min="4906" max="4909" width="12.712962962963" style="2" customWidth="1"/>
    <col min="4910" max="4910" width="10" style="2" customWidth="1"/>
    <col min="4911" max="5145" width="9.13888888888889" style="2"/>
    <col min="5146" max="5146" width="4.57407407407407" style="2" customWidth="1"/>
    <col min="5147" max="5147" width="18.5740740740741" style="2" customWidth="1"/>
    <col min="5148" max="5148" width="12.8518518518519" style="2" customWidth="1"/>
    <col min="5149" max="5149" width="8.42592592592593" style="2" customWidth="1"/>
    <col min="5150" max="5156" width="7.71296296296296" style="2" customWidth="1"/>
    <col min="5157" max="5157" width="10.1388888888889" style="2" customWidth="1"/>
    <col min="5158" max="5161" width="8.71296296296296" style="2" customWidth="1"/>
    <col min="5162" max="5165" width="12.712962962963" style="2" customWidth="1"/>
    <col min="5166" max="5166" width="10" style="2" customWidth="1"/>
    <col min="5167" max="5401" width="9.13888888888889" style="2"/>
    <col min="5402" max="5402" width="4.57407407407407" style="2" customWidth="1"/>
    <col min="5403" max="5403" width="18.5740740740741" style="2" customWidth="1"/>
    <col min="5404" max="5404" width="12.8518518518519" style="2" customWidth="1"/>
    <col min="5405" max="5405" width="8.42592592592593" style="2" customWidth="1"/>
    <col min="5406" max="5412" width="7.71296296296296" style="2" customWidth="1"/>
    <col min="5413" max="5413" width="10.1388888888889" style="2" customWidth="1"/>
    <col min="5414" max="5417" width="8.71296296296296" style="2" customWidth="1"/>
    <col min="5418" max="5421" width="12.712962962963" style="2" customWidth="1"/>
    <col min="5422" max="5422" width="10" style="2" customWidth="1"/>
    <col min="5423" max="5657" width="9.13888888888889" style="2"/>
    <col min="5658" max="5658" width="4.57407407407407" style="2" customWidth="1"/>
    <col min="5659" max="5659" width="18.5740740740741" style="2" customWidth="1"/>
    <col min="5660" max="5660" width="12.8518518518519" style="2" customWidth="1"/>
    <col min="5661" max="5661" width="8.42592592592593" style="2" customWidth="1"/>
    <col min="5662" max="5668" width="7.71296296296296" style="2" customWidth="1"/>
    <col min="5669" max="5669" width="10.1388888888889" style="2" customWidth="1"/>
    <col min="5670" max="5673" width="8.71296296296296" style="2" customWidth="1"/>
    <col min="5674" max="5677" width="12.712962962963" style="2" customWidth="1"/>
    <col min="5678" max="5678" width="10" style="2" customWidth="1"/>
    <col min="5679" max="5913" width="9.13888888888889" style="2"/>
    <col min="5914" max="5914" width="4.57407407407407" style="2" customWidth="1"/>
    <col min="5915" max="5915" width="18.5740740740741" style="2" customWidth="1"/>
    <col min="5916" max="5916" width="12.8518518518519" style="2" customWidth="1"/>
    <col min="5917" max="5917" width="8.42592592592593" style="2" customWidth="1"/>
    <col min="5918" max="5924" width="7.71296296296296" style="2" customWidth="1"/>
    <col min="5925" max="5925" width="10.1388888888889" style="2" customWidth="1"/>
    <col min="5926" max="5929" width="8.71296296296296" style="2" customWidth="1"/>
    <col min="5930" max="5933" width="12.712962962963" style="2" customWidth="1"/>
    <col min="5934" max="5934" width="10" style="2" customWidth="1"/>
    <col min="5935" max="6169" width="9.13888888888889" style="2"/>
    <col min="6170" max="6170" width="4.57407407407407" style="2" customWidth="1"/>
    <col min="6171" max="6171" width="18.5740740740741" style="2" customWidth="1"/>
    <col min="6172" max="6172" width="12.8518518518519" style="2" customWidth="1"/>
    <col min="6173" max="6173" width="8.42592592592593" style="2" customWidth="1"/>
    <col min="6174" max="6180" width="7.71296296296296" style="2" customWidth="1"/>
    <col min="6181" max="6181" width="10.1388888888889" style="2" customWidth="1"/>
    <col min="6182" max="6185" width="8.71296296296296" style="2" customWidth="1"/>
    <col min="6186" max="6189" width="12.712962962963" style="2" customWidth="1"/>
    <col min="6190" max="6190" width="10" style="2" customWidth="1"/>
    <col min="6191" max="6425" width="9.13888888888889" style="2"/>
    <col min="6426" max="6426" width="4.57407407407407" style="2" customWidth="1"/>
    <col min="6427" max="6427" width="18.5740740740741" style="2" customWidth="1"/>
    <col min="6428" max="6428" width="12.8518518518519" style="2" customWidth="1"/>
    <col min="6429" max="6429" width="8.42592592592593" style="2" customWidth="1"/>
    <col min="6430" max="6436" width="7.71296296296296" style="2" customWidth="1"/>
    <col min="6437" max="6437" width="10.1388888888889" style="2" customWidth="1"/>
    <col min="6438" max="6441" width="8.71296296296296" style="2" customWidth="1"/>
    <col min="6442" max="6445" width="12.712962962963" style="2" customWidth="1"/>
    <col min="6446" max="6446" width="10" style="2" customWidth="1"/>
    <col min="6447" max="6681" width="9.13888888888889" style="2"/>
    <col min="6682" max="6682" width="4.57407407407407" style="2" customWidth="1"/>
    <col min="6683" max="6683" width="18.5740740740741" style="2" customWidth="1"/>
    <col min="6684" max="6684" width="12.8518518518519" style="2" customWidth="1"/>
    <col min="6685" max="6685" width="8.42592592592593" style="2" customWidth="1"/>
    <col min="6686" max="6692" width="7.71296296296296" style="2" customWidth="1"/>
    <col min="6693" max="6693" width="10.1388888888889" style="2" customWidth="1"/>
    <col min="6694" max="6697" width="8.71296296296296" style="2" customWidth="1"/>
    <col min="6698" max="6701" width="12.712962962963" style="2" customWidth="1"/>
    <col min="6702" max="6702" width="10" style="2" customWidth="1"/>
    <col min="6703" max="6937" width="9.13888888888889" style="2"/>
    <col min="6938" max="6938" width="4.57407407407407" style="2" customWidth="1"/>
    <col min="6939" max="6939" width="18.5740740740741" style="2" customWidth="1"/>
    <col min="6940" max="6940" width="12.8518518518519" style="2" customWidth="1"/>
    <col min="6941" max="6941" width="8.42592592592593" style="2" customWidth="1"/>
    <col min="6942" max="6948" width="7.71296296296296" style="2" customWidth="1"/>
    <col min="6949" max="6949" width="10.1388888888889" style="2" customWidth="1"/>
    <col min="6950" max="6953" width="8.71296296296296" style="2" customWidth="1"/>
    <col min="6954" max="6957" width="12.712962962963" style="2" customWidth="1"/>
    <col min="6958" max="6958" width="10" style="2" customWidth="1"/>
    <col min="6959" max="7193" width="9.13888888888889" style="2"/>
    <col min="7194" max="7194" width="4.57407407407407" style="2" customWidth="1"/>
    <col min="7195" max="7195" width="18.5740740740741" style="2" customWidth="1"/>
    <col min="7196" max="7196" width="12.8518518518519" style="2" customWidth="1"/>
    <col min="7197" max="7197" width="8.42592592592593" style="2" customWidth="1"/>
    <col min="7198" max="7204" width="7.71296296296296" style="2" customWidth="1"/>
    <col min="7205" max="7205" width="10.1388888888889" style="2" customWidth="1"/>
    <col min="7206" max="7209" width="8.71296296296296" style="2" customWidth="1"/>
    <col min="7210" max="7213" width="12.712962962963" style="2" customWidth="1"/>
    <col min="7214" max="7214" width="10" style="2" customWidth="1"/>
    <col min="7215" max="7449" width="9.13888888888889" style="2"/>
    <col min="7450" max="7450" width="4.57407407407407" style="2" customWidth="1"/>
    <col min="7451" max="7451" width="18.5740740740741" style="2" customWidth="1"/>
    <col min="7452" max="7452" width="12.8518518518519" style="2" customWidth="1"/>
    <col min="7453" max="7453" width="8.42592592592593" style="2" customWidth="1"/>
    <col min="7454" max="7460" width="7.71296296296296" style="2" customWidth="1"/>
    <col min="7461" max="7461" width="10.1388888888889" style="2" customWidth="1"/>
    <col min="7462" max="7465" width="8.71296296296296" style="2" customWidth="1"/>
    <col min="7466" max="7469" width="12.712962962963" style="2" customWidth="1"/>
    <col min="7470" max="7470" width="10" style="2" customWidth="1"/>
    <col min="7471" max="7705" width="9.13888888888889" style="2"/>
    <col min="7706" max="7706" width="4.57407407407407" style="2" customWidth="1"/>
    <col min="7707" max="7707" width="18.5740740740741" style="2" customWidth="1"/>
    <col min="7708" max="7708" width="12.8518518518519" style="2" customWidth="1"/>
    <col min="7709" max="7709" width="8.42592592592593" style="2" customWidth="1"/>
    <col min="7710" max="7716" width="7.71296296296296" style="2" customWidth="1"/>
    <col min="7717" max="7717" width="10.1388888888889" style="2" customWidth="1"/>
    <col min="7718" max="7721" width="8.71296296296296" style="2" customWidth="1"/>
    <col min="7722" max="7725" width="12.712962962963" style="2" customWidth="1"/>
    <col min="7726" max="7726" width="10" style="2" customWidth="1"/>
    <col min="7727" max="7961" width="9.13888888888889" style="2"/>
    <col min="7962" max="7962" width="4.57407407407407" style="2" customWidth="1"/>
    <col min="7963" max="7963" width="18.5740740740741" style="2" customWidth="1"/>
    <col min="7964" max="7964" width="12.8518518518519" style="2" customWidth="1"/>
    <col min="7965" max="7965" width="8.42592592592593" style="2" customWidth="1"/>
    <col min="7966" max="7972" width="7.71296296296296" style="2" customWidth="1"/>
    <col min="7973" max="7973" width="10.1388888888889" style="2" customWidth="1"/>
    <col min="7974" max="7977" width="8.71296296296296" style="2" customWidth="1"/>
    <col min="7978" max="7981" width="12.712962962963" style="2" customWidth="1"/>
    <col min="7982" max="7982" width="10" style="2" customWidth="1"/>
    <col min="7983" max="8217" width="9.13888888888889" style="2"/>
    <col min="8218" max="8218" width="4.57407407407407" style="2" customWidth="1"/>
    <col min="8219" max="8219" width="18.5740740740741" style="2" customWidth="1"/>
    <col min="8220" max="8220" width="12.8518518518519" style="2" customWidth="1"/>
    <col min="8221" max="8221" width="8.42592592592593" style="2" customWidth="1"/>
    <col min="8222" max="8228" width="7.71296296296296" style="2" customWidth="1"/>
    <col min="8229" max="8229" width="10.1388888888889" style="2" customWidth="1"/>
    <col min="8230" max="8233" width="8.71296296296296" style="2" customWidth="1"/>
    <col min="8234" max="8237" width="12.712962962963" style="2" customWidth="1"/>
    <col min="8238" max="8238" width="10" style="2" customWidth="1"/>
    <col min="8239" max="8473" width="9.13888888888889" style="2"/>
    <col min="8474" max="8474" width="4.57407407407407" style="2" customWidth="1"/>
    <col min="8475" max="8475" width="18.5740740740741" style="2" customWidth="1"/>
    <col min="8476" max="8476" width="12.8518518518519" style="2" customWidth="1"/>
    <col min="8477" max="8477" width="8.42592592592593" style="2" customWidth="1"/>
    <col min="8478" max="8484" width="7.71296296296296" style="2" customWidth="1"/>
    <col min="8485" max="8485" width="10.1388888888889" style="2" customWidth="1"/>
    <col min="8486" max="8489" width="8.71296296296296" style="2" customWidth="1"/>
    <col min="8490" max="8493" width="12.712962962963" style="2" customWidth="1"/>
    <col min="8494" max="8494" width="10" style="2" customWidth="1"/>
    <col min="8495" max="8729" width="9.13888888888889" style="2"/>
    <col min="8730" max="8730" width="4.57407407407407" style="2" customWidth="1"/>
    <col min="8731" max="8731" width="18.5740740740741" style="2" customWidth="1"/>
    <col min="8732" max="8732" width="12.8518518518519" style="2" customWidth="1"/>
    <col min="8733" max="8733" width="8.42592592592593" style="2" customWidth="1"/>
    <col min="8734" max="8740" width="7.71296296296296" style="2" customWidth="1"/>
    <col min="8741" max="8741" width="10.1388888888889" style="2" customWidth="1"/>
    <col min="8742" max="8745" width="8.71296296296296" style="2" customWidth="1"/>
    <col min="8746" max="8749" width="12.712962962963" style="2" customWidth="1"/>
    <col min="8750" max="8750" width="10" style="2" customWidth="1"/>
    <col min="8751" max="8985" width="9.13888888888889" style="2"/>
    <col min="8986" max="8986" width="4.57407407407407" style="2" customWidth="1"/>
    <col min="8987" max="8987" width="18.5740740740741" style="2" customWidth="1"/>
    <col min="8988" max="8988" width="12.8518518518519" style="2" customWidth="1"/>
    <col min="8989" max="8989" width="8.42592592592593" style="2" customWidth="1"/>
    <col min="8990" max="8996" width="7.71296296296296" style="2" customWidth="1"/>
    <col min="8997" max="8997" width="10.1388888888889" style="2" customWidth="1"/>
    <col min="8998" max="9001" width="8.71296296296296" style="2" customWidth="1"/>
    <col min="9002" max="9005" width="12.712962962963" style="2" customWidth="1"/>
    <col min="9006" max="9006" width="10" style="2" customWidth="1"/>
    <col min="9007" max="9241" width="9.13888888888889" style="2"/>
    <col min="9242" max="9242" width="4.57407407407407" style="2" customWidth="1"/>
    <col min="9243" max="9243" width="18.5740740740741" style="2" customWidth="1"/>
    <col min="9244" max="9244" width="12.8518518518519" style="2" customWidth="1"/>
    <col min="9245" max="9245" width="8.42592592592593" style="2" customWidth="1"/>
    <col min="9246" max="9252" width="7.71296296296296" style="2" customWidth="1"/>
    <col min="9253" max="9253" width="10.1388888888889" style="2" customWidth="1"/>
    <col min="9254" max="9257" width="8.71296296296296" style="2" customWidth="1"/>
    <col min="9258" max="9261" width="12.712962962963" style="2" customWidth="1"/>
    <col min="9262" max="9262" width="10" style="2" customWidth="1"/>
    <col min="9263" max="9497" width="9.13888888888889" style="2"/>
    <col min="9498" max="9498" width="4.57407407407407" style="2" customWidth="1"/>
    <col min="9499" max="9499" width="18.5740740740741" style="2" customWidth="1"/>
    <col min="9500" max="9500" width="12.8518518518519" style="2" customWidth="1"/>
    <col min="9501" max="9501" width="8.42592592592593" style="2" customWidth="1"/>
    <col min="9502" max="9508" width="7.71296296296296" style="2" customWidth="1"/>
    <col min="9509" max="9509" width="10.1388888888889" style="2" customWidth="1"/>
    <col min="9510" max="9513" width="8.71296296296296" style="2" customWidth="1"/>
    <col min="9514" max="9517" width="12.712962962963" style="2" customWidth="1"/>
    <col min="9518" max="9518" width="10" style="2" customWidth="1"/>
    <col min="9519" max="9753" width="9.13888888888889" style="2"/>
    <col min="9754" max="9754" width="4.57407407407407" style="2" customWidth="1"/>
    <col min="9755" max="9755" width="18.5740740740741" style="2" customWidth="1"/>
    <col min="9756" max="9756" width="12.8518518518519" style="2" customWidth="1"/>
    <col min="9757" max="9757" width="8.42592592592593" style="2" customWidth="1"/>
    <col min="9758" max="9764" width="7.71296296296296" style="2" customWidth="1"/>
    <col min="9765" max="9765" width="10.1388888888889" style="2" customWidth="1"/>
    <col min="9766" max="9769" width="8.71296296296296" style="2" customWidth="1"/>
    <col min="9770" max="9773" width="12.712962962963" style="2" customWidth="1"/>
    <col min="9774" max="9774" width="10" style="2" customWidth="1"/>
    <col min="9775" max="10009" width="9.13888888888889" style="2"/>
    <col min="10010" max="10010" width="4.57407407407407" style="2" customWidth="1"/>
    <col min="10011" max="10011" width="18.5740740740741" style="2" customWidth="1"/>
    <col min="10012" max="10012" width="12.8518518518519" style="2" customWidth="1"/>
    <col min="10013" max="10013" width="8.42592592592593" style="2" customWidth="1"/>
    <col min="10014" max="10020" width="7.71296296296296" style="2" customWidth="1"/>
    <col min="10021" max="10021" width="10.1388888888889" style="2" customWidth="1"/>
    <col min="10022" max="10025" width="8.71296296296296" style="2" customWidth="1"/>
    <col min="10026" max="10029" width="12.712962962963" style="2" customWidth="1"/>
    <col min="10030" max="10030" width="10" style="2" customWidth="1"/>
    <col min="10031" max="10265" width="9.13888888888889" style="2"/>
    <col min="10266" max="10266" width="4.57407407407407" style="2" customWidth="1"/>
    <col min="10267" max="10267" width="18.5740740740741" style="2" customWidth="1"/>
    <col min="10268" max="10268" width="12.8518518518519" style="2" customWidth="1"/>
    <col min="10269" max="10269" width="8.42592592592593" style="2" customWidth="1"/>
    <col min="10270" max="10276" width="7.71296296296296" style="2" customWidth="1"/>
    <col min="10277" max="10277" width="10.1388888888889" style="2" customWidth="1"/>
    <col min="10278" max="10281" width="8.71296296296296" style="2" customWidth="1"/>
    <col min="10282" max="10285" width="12.712962962963" style="2" customWidth="1"/>
    <col min="10286" max="10286" width="10" style="2" customWidth="1"/>
    <col min="10287" max="10521" width="9.13888888888889" style="2"/>
    <col min="10522" max="10522" width="4.57407407407407" style="2" customWidth="1"/>
    <col min="10523" max="10523" width="18.5740740740741" style="2" customWidth="1"/>
    <col min="10524" max="10524" width="12.8518518518519" style="2" customWidth="1"/>
    <col min="10525" max="10525" width="8.42592592592593" style="2" customWidth="1"/>
    <col min="10526" max="10532" width="7.71296296296296" style="2" customWidth="1"/>
    <col min="10533" max="10533" width="10.1388888888889" style="2" customWidth="1"/>
    <col min="10534" max="10537" width="8.71296296296296" style="2" customWidth="1"/>
    <col min="10538" max="10541" width="12.712962962963" style="2" customWidth="1"/>
    <col min="10542" max="10542" width="10" style="2" customWidth="1"/>
    <col min="10543" max="10777" width="9.13888888888889" style="2"/>
    <col min="10778" max="10778" width="4.57407407407407" style="2" customWidth="1"/>
    <col min="10779" max="10779" width="18.5740740740741" style="2" customWidth="1"/>
    <col min="10780" max="10780" width="12.8518518518519" style="2" customWidth="1"/>
    <col min="10781" max="10781" width="8.42592592592593" style="2" customWidth="1"/>
    <col min="10782" max="10788" width="7.71296296296296" style="2" customWidth="1"/>
    <col min="10789" max="10789" width="10.1388888888889" style="2" customWidth="1"/>
    <col min="10790" max="10793" width="8.71296296296296" style="2" customWidth="1"/>
    <col min="10794" max="10797" width="12.712962962963" style="2" customWidth="1"/>
    <col min="10798" max="10798" width="10" style="2" customWidth="1"/>
    <col min="10799" max="11033" width="9.13888888888889" style="2"/>
    <col min="11034" max="11034" width="4.57407407407407" style="2" customWidth="1"/>
    <col min="11035" max="11035" width="18.5740740740741" style="2" customWidth="1"/>
    <col min="11036" max="11036" width="12.8518518518519" style="2" customWidth="1"/>
    <col min="11037" max="11037" width="8.42592592592593" style="2" customWidth="1"/>
    <col min="11038" max="11044" width="7.71296296296296" style="2" customWidth="1"/>
    <col min="11045" max="11045" width="10.1388888888889" style="2" customWidth="1"/>
    <col min="11046" max="11049" width="8.71296296296296" style="2" customWidth="1"/>
    <col min="11050" max="11053" width="12.712962962963" style="2" customWidth="1"/>
    <col min="11054" max="11054" width="10" style="2" customWidth="1"/>
    <col min="11055" max="11289" width="9.13888888888889" style="2"/>
    <col min="11290" max="11290" width="4.57407407407407" style="2" customWidth="1"/>
    <col min="11291" max="11291" width="18.5740740740741" style="2" customWidth="1"/>
    <col min="11292" max="11292" width="12.8518518518519" style="2" customWidth="1"/>
    <col min="11293" max="11293" width="8.42592592592593" style="2" customWidth="1"/>
    <col min="11294" max="11300" width="7.71296296296296" style="2" customWidth="1"/>
    <col min="11301" max="11301" width="10.1388888888889" style="2" customWidth="1"/>
    <col min="11302" max="11305" width="8.71296296296296" style="2" customWidth="1"/>
    <col min="11306" max="11309" width="12.712962962963" style="2" customWidth="1"/>
    <col min="11310" max="11310" width="10" style="2" customWidth="1"/>
    <col min="11311" max="11545" width="9.13888888888889" style="2"/>
    <col min="11546" max="11546" width="4.57407407407407" style="2" customWidth="1"/>
    <col min="11547" max="11547" width="18.5740740740741" style="2" customWidth="1"/>
    <col min="11548" max="11548" width="12.8518518518519" style="2" customWidth="1"/>
    <col min="11549" max="11549" width="8.42592592592593" style="2" customWidth="1"/>
    <col min="11550" max="11556" width="7.71296296296296" style="2" customWidth="1"/>
    <col min="11557" max="11557" width="10.1388888888889" style="2" customWidth="1"/>
    <col min="11558" max="11561" width="8.71296296296296" style="2" customWidth="1"/>
    <col min="11562" max="11565" width="12.712962962963" style="2" customWidth="1"/>
    <col min="11566" max="11566" width="10" style="2" customWidth="1"/>
    <col min="11567" max="11801" width="9.13888888888889" style="2"/>
    <col min="11802" max="11802" width="4.57407407407407" style="2" customWidth="1"/>
    <col min="11803" max="11803" width="18.5740740740741" style="2" customWidth="1"/>
    <col min="11804" max="11804" width="12.8518518518519" style="2" customWidth="1"/>
    <col min="11805" max="11805" width="8.42592592592593" style="2" customWidth="1"/>
    <col min="11806" max="11812" width="7.71296296296296" style="2" customWidth="1"/>
    <col min="11813" max="11813" width="10.1388888888889" style="2" customWidth="1"/>
    <col min="11814" max="11817" width="8.71296296296296" style="2" customWidth="1"/>
    <col min="11818" max="11821" width="12.712962962963" style="2" customWidth="1"/>
    <col min="11822" max="11822" width="10" style="2" customWidth="1"/>
    <col min="11823" max="12057" width="9.13888888888889" style="2"/>
    <col min="12058" max="12058" width="4.57407407407407" style="2" customWidth="1"/>
    <col min="12059" max="12059" width="18.5740740740741" style="2" customWidth="1"/>
    <col min="12060" max="12060" width="12.8518518518519" style="2" customWidth="1"/>
    <col min="12061" max="12061" width="8.42592592592593" style="2" customWidth="1"/>
    <col min="12062" max="12068" width="7.71296296296296" style="2" customWidth="1"/>
    <col min="12069" max="12069" width="10.1388888888889" style="2" customWidth="1"/>
    <col min="12070" max="12073" width="8.71296296296296" style="2" customWidth="1"/>
    <col min="12074" max="12077" width="12.712962962963" style="2" customWidth="1"/>
    <col min="12078" max="12078" width="10" style="2" customWidth="1"/>
    <col min="12079" max="12313" width="9.13888888888889" style="2"/>
    <col min="12314" max="12314" width="4.57407407407407" style="2" customWidth="1"/>
    <col min="12315" max="12315" width="18.5740740740741" style="2" customWidth="1"/>
    <col min="12316" max="12316" width="12.8518518518519" style="2" customWidth="1"/>
    <col min="12317" max="12317" width="8.42592592592593" style="2" customWidth="1"/>
    <col min="12318" max="12324" width="7.71296296296296" style="2" customWidth="1"/>
    <col min="12325" max="12325" width="10.1388888888889" style="2" customWidth="1"/>
    <col min="12326" max="12329" width="8.71296296296296" style="2" customWidth="1"/>
    <col min="12330" max="12333" width="12.712962962963" style="2" customWidth="1"/>
    <col min="12334" max="12334" width="10" style="2" customWidth="1"/>
    <col min="12335" max="12569" width="9.13888888888889" style="2"/>
    <col min="12570" max="12570" width="4.57407407407407" style="2" customWidth="1"/>
    <col min="12571" max="12571" width="18.5740740740741" style="2" customWidth="1"/>
    <col min="12572" max="12572" width="12.8518518518519" style="2" customWidth="1"/>
    <col min="12573" max="12573" width="8.42592592592593" style="2" customWidth="1"/>
    <col min="12574" max="12580" width="7.71296296296296" style="2" customWidth="1"/>
    <col min="12581" max="12581" width="10.1388888888889" style="2" customWidth="1"/>
    <col min="12582" max="12585" width="8.71296296296296" style="2" customWidth="1"/>
    <col min="12586" max="12589" width="12.712962962963" style="2" customWidth="1"/>
    <col min="12590" max="12590" width="10" style="2" customWidth="1"/>
    <col min="12591" max="12825" width="9.13888888888889" style="2"/>
    <col min="12826" max="12826" width="4.57407407407407" style="2" customWidth="1"/>
    <col min="12827" max="12827" width="18.5740740740741" style="2" customWidth="1"/>
    <col min="12828" max="12828" width="12.8518518518519" style="2" customWidth="1"/>
    <col min="12829" max="12829" width="8.42592592592593" style="2" customWidth="1"/>
    <col min="12830" max="12836" width="7.71296296296296" style="2" customWidth="1"/>
    <col min="12837" max="12837" width="10.1388888888889" style="2" customWidth="1"/>
    <col min="12838" max="12841" width="8.71296296296296" style="2" customWidth="1"/>
    <col min="12842" max="12845" width="12.712962962963" style="2" customWidth="1"/>
    <col min="12846" max="12846" width="10" style="2" customWidth="1"/>
    <col min="12847" max="13081" width="9.13888888888889" style="2"/>
    <col min="13082" max="13082" width="4.57407407407407" style="2" customWidth="1"/>
    <col min="13083" max="13083" width="18.5740740740741" style="2" customWidth="1"/>
    <col min="13084" max="13084" width="12.8518518518519" style="2" customWidth="1"/>
    <col min="13085" max="13085" width="8.42592592592593" style="2" customWidth="1"/>
    <col min="13086" max="13092" width="7.71296296296296" style="2" customWidth="1"/>
    <col min="13093" max="13093" width="10.1388888888889" style="2" customWidth="1"/>
    <col min="13094" max="13097" width="8.71296296296296" style="2" customWidth="1"/>
    <col min="13098" max="13101" width="12.712962962963" style="2" customWidth="1"/>
    <col min="13102" max="13102" width="10" style="2" customWidth="1"/>
    <col min="13103" max="13337" width="9.13888888888889" style="2"/>
    <col min="13338" max="13338" width="4.57407407407407" style="2" customWidth="1"/>
    <col min="13339" max="13339" width="18.5740740740741" style="2" customWidth="1"/>
    <col min="13340" max="13340" width="12.8518518518519" style="2" customWidth="1"/>
    <col min="13341" max="13341" width="8.42592592592593" style="2" customWidth="1"/>
    <col min="13342" max="13348" width="7.71296296296296" style="2" customWidth="1"/>
    <col min="13349" max="13349" width="10.1388888888889" style="2" customWidth="1"/>
    <col min="13350" max="13353" width="8.71296296296296" style="2" customWidth="1"/>
    <col min="13354" max="13357" width="12.712962962963" style="2" customWidth="1"/>
    <col min="13358" max="13358" width="10" style="2" customWidth="1"/>
    <col min="13359" max="13593" width="9.13888888888889" style="2"/>
    <col min="13594" max="13594" width="4.57407407407407" style="2" customWidth="1"/>
    <col min="13595" max="13595" width="18.5740740740741" style="2" customWidth="1"/>
    <col min="13596" max="13596" width="12.8518518518519" style="2" customWidth="1"/>
    <col min="13597" max="13597" width="8.42592592592593" style="2" customWidth="1"/>
    <col min="13598" max="13604" width="7.71296296296296" style="2" customWidth="1"/>
    <col min="13605" max="13605" width="10.1388888888889" style="2" customWidth="1"/>
    <col min="13606" max="13609" width="8.71296296296296" style="2" customWidth="1"/>
    <col min="13610" max="13613" width="12.712962962963" style="2" customWidth="1"/>
    <col min="13614" max="13614" width="10" style="2" customWidth="1"/>
    <col min="13615" max="13849" width="9.13888888888889" style="2"/>
    <col min="13850" max="13850" width="4.57407407407407" style="2" customWidth="1"/>
    <col min="13851" max="13851" width="18.5740740740741" style="2" customWidth="1"/>
    <col min="13852" max="13852" width="12.8518518518519" style="2" customWidth="1"/>
    <col min="13853" max="13853" width="8.42592592592593" style="2" customWidth="1"/>
    <col min="13854" max="13860" width="7.71296296296296" style="2" customWidth="1"/>
    <col min="13861" max="13861" width="10.1388888888889" style="2" customWidth="1"/>
    <col min="13862" max="13865" width="8.71296296296296" style="2" customWidth="1"/>
    <col min="13866" max="13869" width="12.712962962963" style="2" customWidth="1"/>
    <col min="13870" max="13870" width="10" style="2" customWidth="1"/>
    <col min="13871" max="14105" width="9.13888888888889" style="2"/>
    <col min="14106" max="14106" width="4.57407407407407" style="2" customWidth="1"/>
    <col min="14107" max="14107" width="18.5740740740741" style="2" customWidth="1"/>
    <col min="14108" max="14108" width="12.8518518518519" style="2" customWidth="1"/>
    <col min="14109" max="14109" width="8.42592592592593" style="2" customWidth="1"/>
    <col min="14110" max="14116" width="7.71296296296296" style="2" customWidth="1"/>
    <col min="14117" max="14117" width="10.1388888888889" style="2" customWidth="1"/>
    <col min="14118" max="14121" width="8.71296296296296" style="2" customWidth="1"/>
    <col min="14122" max="14125" width="12.712962962963" style="2" customWidth="1"/>
    <col min="14126" max="14126" width="10" style="2" customWidth="1"/>
    <col min="14127" max="14361" width="9.13888888888889" style="2"/>
    <col min="14362" max="14362" width="4.57407407407407" style="2" customWidth="1"/>
    <col min="14363" max="14363" width="18.5740740740741" style="2" customWidth="1"/>
    <col min="14364" max="14364" width="12.8518518518519" style="2" customWidth="1"/>
    <col min="14365" max="14365" width="8.42592592592593" style="2" customWidth="1"/>
    <col min="14366" max="14372" width="7.71296296296296" style="2" customWidth="1"/>
    <col min="14373" max="14373" width="10.1388888888889" style="2" customWidth="1"/>
    <col min="14374" max="14377" width="8.71296296296296" style="2" customWidth="1"/>
    <col min="14378" max="14381" width="12.712962962963" style="2" customWidth="1"/>
    <col min="14382" max="14382" width="10" style="2" customWidth="1"/>
    <col min="14383" max="14617" width="9.13888888888889" style="2"/>
    <col min="14618" max="14618" width="4.57407407407407" style="2" customWidth="1"/>
    <col min="14619" max="14619" width="18.5740740740741" style="2" customWidth="1"/>
    <col min="14620" max="14620" width="12.8518518518519" style="2" customWidth="1"/>
    <col min="14621" max="14621" width="8.42592592592593" style="2" customWidth="1"/>
    <col min="14622" max="14628" width="7.71296296296296" style="2" customWidth="1"/>
    <col min="14629" max="14629" width="10.1388888888889" style="2" customWidth="1"/>
    <col min="14630" max="14633" width="8.71296296296296" style="2" customWidth="1"/>
    <col min="14634" max="14637" width="12.712962962963" style="2" customWidth="1"/>
    <col min="14638" max="14638" width="10" style="2" customWidth="1"/>
    <col min="14639" max="14873" width="9.13888888888889" style="2"/>
    <col min="14874" max="14874" width="4.57407407407407" style="2" customWidth="1"/>
    <col min="14875" max="14875" width="18.5740740740741" style="2" customWidth="1"/>
    <col min="14876" max="14876" width="12.8518518518519" style="2" customWidth="1"/>
    <col min="14877" max="14877" width="8.42592592592593" style="2" customWidth="1"/>
    <col min="14878" max="14884" width="7.71296296296296" style="2" customWidth="1"/>
    <col min="14885" max="14885" width="10.1388888888889" style="2" customWidth="1"/>
    <col min="14886" max="14889" width="8.71296296296296" style="2" customWidth="1"/>
    <col min="14890" max="14893" width="12.712962962963" style="2" customWidth="1"/>
    <col min="14894" max="14894" width="10" style="2" customWidth="1"/>
    <col min="14895" max="15129" width="9.13888888888889" style="2"/>
    <col min="15130" max="15130" width="4.57407407407407" style="2" customWidth="1"/>
    <col min="15131" max="15131" width="18.5740740740741" style="2" customWidth="1"/>
    <col min="15132" max="15132" width="12.8518518518519" style="2" customWidth="1"/>
    <col min="15133" max="15133" width="8.42592592592593" style="2" customWidth="1"/>
    <col min="15134" max="15140" width="7.71296296296296" style="2" customWidth="1"/>
    <col min="15141" max="15141" width="10.1388888888889" style="2" customWidth="1"/>
    <col min="15142" max="15145" width="8.71296296296296" style="2" customWidth="1"/>
    <col min="15146" max="15149" width="12.712962962963" style="2" customWidth="1"/>
    <col min="15150" max="15150" width="10" style="2" customWidth="1"/>
    <col min="15151" max="15385" width="9.13888888888889" style="2"/>
    <col min="15386" max="15386" width="4.57407407407407" style="2" customWidth="1"/>
    <col min="15387" max="15387" width="18.5740740740741" style="2" customWidth="1"/>
    <col min="15388" max="15388" width="12.8518518518519" style="2" customWidth="1"/>
    <col min="15389" max="15389" width="8.42592592592593" style="2" customWidth="1"/>
    <col min="15390" max="15396" width="7.71296296296296" style="2" customWidth="1"/>
    <col min="15397" max="15397" width="10.1388888888889" style="2" customWidth="1"/>
    <col min="15398" max="15401" width="8.71296296296296" style="2" customWidth="1"/>
    <col min="15402" max="15405" width="12.712962962963" style="2" customWidth="1"/>
    <col min="15406" max="15406" width="10" style="2" customWidth="1"/>
    <col min="15407" max="15641" width="9.13888888888889" style="2"/>
    <col min="15642" max="15642" width="4.57407407407407" style="2" customWidth="1"/>
    <col min="15643" max="15643" width="18.5740740740741" style="2" customWidth="1"/>
    <col min="15644" max="15644" width="12.8518518518519" style="2" customWidth="1"/>
    <col min="15645" max="15645" width="8.42592592592593" style="2" customWidth="1"/>
    <col min="15646" max="15652" width="7.71296296296296" style="2" customWidth="1"/>
    <col min="15653" max="15653" width="10.1388888888889" style="2" customWidth="1"/>
    <col min="15654" max="15657" width="8.71296296296296" style="2" customWidth="1"/>
    <col min="15658" max="15661" width="12.712962962963" style="2" customWidth="1"/>
    <col min="15662" max="15662" width="10" style="2" customWidth="1"/>
    <col min="15663" max="15897" width="9.13888888888889" style="2"/>
    <col min="15898" max="15898" width="4.57407407407407" style="2" customWidth="1"/>
    <col min="15899" max="15899" width="18.5740740740741" style="2" customWidth="1"/>
    <col min="15900" max="15900" width="12.8518518518519" style="2" customWidth="1"/>
    <col min="15901" max="15901" width="8.42592592592593" style="2" customWidth="1"/>
    <col min="15902" max="15908" width="7.71296296296296" style="2" customWidth="1"/>
    <col min="15909" max="15909" width="10.1388888888889" style="2" customWidth="1"/>
    <col min="15910" max="15913" width="8.71296296296296" style="2" customWidth="1"/>
    <col min="15914" max="15917" width="12.712962962963" style="2" customWidth="1"/>
    <col min="15918" max="15918" width="10" style="2" customWidth="1"/>
    <col min="15919" max="16153" width="9.13888888888889" style="2"/>
    <col min="16154" max="16154" width="4.57407407407407" style="2" customWidth="1"/>
    <col min="16155" max="16155" width="18.5740740740741" style="2" customWidth="1"/>
    <col min="16156" max="16156" width="12.8518518518519" style="2" customWidth="1"/>
    <col min="16157" max="16157" width="8.42592592592593" style="2" customWidth="1"/>
    <col min="16158" max="16164" width="7.71296296296296" style="2" customWidth="1"/>
    <col min="16165" max="16165" width="10.1388888888889" style="2" customWidth="1"/>
    <col min="16166" max="16169" width="8.71296296296296" style="2" customWidth="1"/>
    <col min="16170" max="16173" width="12.712962962963" style="2" customWidth="1"/>
    <col min="16174" max="16174" width="10" style="2" customWidth="1"/>
    <col min="16175" max="16384" width="9.13888888888889" style="2"/>
  </cols>
  <sheetData>
    <row r="2" s="1" customFormat="1" ht="24.6" spans="2:67">
      <c r="B2" s="4" t="s">
        <v>226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="1" customFormat="1" ht="24.6" spans="2:3">
      <c r="B3" s="5" t="s">
        <v>227</v>
      </c>
      <c r="C3" s="5"/>
    </row>
    <row r="4" s="1" customFormat="1" ht="24.6" spans="2:67">
      <c r="B4" s="6" t="s">
        <v>228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2:67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ht="13.5" customHeight="1" spans="2:67">
      <c r="B6" s="86" t="s">
        <v>3</v>
      </c>
      <c r="C6" s="87" t="s">
        <v>4</v>
      </c>
      <c r="D6" s="88"/>
      <c r="E6" s="89" t="s">
        <v>130</v>
      </c>
      <c r="F6" s="89" t="s">
        <v>131</v>
      </c>
      <c r="G6" s="12" t="s">
        <v>229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4"/>
      <c r="BO6" s="103" t="s">
        <v>230</v>
      </c>
    </row>
    <row r="7" ht="13.5" customHeight="1" spans="2:67">
      <c r="B7" s="90"/>
      <c r="C7" s="91"/>
      <c r="D7" s="92"/>
      <c r="E7" s="93"/>
      <c r="F7" s="93"/>
      <c r="G7" s="12" t="s">
        <v>231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2" t="s">
        <v>232</v>
      </c>
      <c r="AF7" s="13"/>
      <c r="AG7" s="13"/>
      <c r="AH7" s="13"/>
      <c r="AI7" s="13"/>
      <c r="AJ7" s="13"/>
      <c r="AK7" s="13"/>
      <c r="AL7" s="13"/>
      <c r="AM7" s="13"/>
      <c r="AN7" s="14"/>
      <c r="AO7" s="12" t="s">
        <v>233</v>
      </c>
      <c r="AP7" s="13"/>
      <c r="AQ7" s="13"/>
      <c r="AR7" s="14"/>
      <c r="AS7" s="12" t="s">
        <v>234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1" t="s">
        <v>235</v>
      </c>
      <c r="BJ7" s="11"/>
      <c r="BK7" s="11"/>
      <c r="BL7" s="11"/>
      <c r="BM7" s="87" t="s">
        <v>236</v>
      </c>
      <c r="BN7" s="88"/>
      <c r="BO7" s="104"/>
    </row>
    <row r="8" ht="33" customHeight="1" spans="2:67">
      <c r="B8" s="90"/>
      <c r="C8" s="91"/>
      <c r="D8" s="92"/>
      <c r="E8" s="93"/>
      <c r="F8" s="93"/>
      <c r="G8" s="12" t="s">
        <v>237</v>
      </c>
      <c r="H8" s="13"/>
      <c r="I8" s="13"/>
      <c r="J8" s="13"/>
      <c r="K8" s="13"/>
      <c r="L8" s="14"/>
      <c r="M8" s="12" t="s">
        <v>238</v>
      </c>
      <c r="N8" s="13"/>
      <c r="O8" s="13"/>
      <c r="P8" s="13"/>
      <c r="Q8" s="13"/>
      <c r="R8" s="14"/>
      <c r="S8" s="12" t="s">
        <v>239</v>
      </c>
      <c r="T8" s="13"/>
      <c r="U8" s="13"/>
      <c r="V8" s="13"/>
      <c r="W8" s="13"/>
      <c r="X8" s="14"/>
      <c r="Y8" s="12" t="s">
        <v>240</v>
      </c>
      <c r="Z8" s="13"/>
      <c r="AA8" s="13"/>
      <c r="AB8" s="13"/>
      <c r="AC8" s="13"/>
      <c r="AD8" s="14"/>
      <c r="AE8" s="12" t="s">
        <v>241</v>
      </c>
      <c r="AF8" s="14"/>
      <c r="AG8" s="12" t="s">
        <v>242</v>
      </c>
      <c r="AH8" s="14"/>
      <c r="AI8" s="12" t="s">
        <v>243</v>
      </c>
      <c r="AJ8" s="14"/>
      <c r="AK8" s="12" t="s">
        <v>244</v>
      </c>
      <c r="AL8" s="14"/>
      <c r="AM8" s="12" t="s">
        <v>245</v>
      </c>
      <c r="AN8" s="14"/>
      <c r="AO8" s="12" t="s">
        <v>246</v>
      </c>
      <c r="AP8" s="14"/>
      <c r="AQ8" s="12" t="s">
        <v>247</v>
      </c>
      <c r="AR8" s="14"/>
      <c r="AS8" s="83" t="s">
        <v>248</v>
      </c>
      <c r="AT8" s="84"/>
      <c r="AU8" s="12" t="s">
        <v>249</v>
      </c>
      <c r="AV8" s="14"/>
      <c r="AW8" s="83" t="s">
        <v>250</v>
      </c>
      <c r="AX8" s="84"/>
      <c r="AY8" s="12" t="s">
        <v>251</v>
      </c>
      <c r="AZ8" s="14"/>
      <c r="BA8" s="83" t="s">
        <v>252</v>
      </c>
      <c r="BB8" s="84"/>
      <c r="BC8" s="12" t="s">
        <v>253</v>
      </c>
      <c r="BD8" s="14"/>
      <c r="BE8" s="83" t="s">
        <v>254</v>
      </c>
      <c r="BF8" s="84"/>
      <c r="BG8" s="12" t="s">
        <v>255</v>
      </c>
      <c r="BH8" s="14"/>
      <c r="BI8" s="12" t="s">
        <v>256</v>
      </c>
      <c r="BJ8" s="14"/>
      <c r="BK8" s="83" t="s">
        <v>257</v>
      </c>
      <c r="BL8" s="84"/>
      <c r="BM8" s="95"/>
      <c r="BN8" s="96"/>
      <c r="BO8" s="104"/>
    </row>
    <row r="9" ht="50.4" spans="2:67">
      <c r="B9" s="94"/>
      <c r="C9" s="95"/>
      <c r="D9" s="96"/>
      <c r="E9" s="97"/>
      <c r="F9" s="97"/>
      <c r="G9" s="15" t="s">
        <v>258</v>
      </c>
      <c r="H9" s="15" t="s">
        <v>259</v>
      </c>
      <c r="I9" s="15" t="s">
        <v>260</v>
      </c>
      <c r="J9" s="15" t="s">
        <v>261</v>
      </c>
      <c r="K9" s="15" t="s">
        <v>262</v>
      </c>
      <c r="L9" s="15" t="s">
        <v>263</v>
      </c>
      <c r="M9" s="15" t="s">
        <v>258</v>
      </c>
      <c r="N9" s="15" t="s">
        <v>259</v>
      </c>
      <c r="O9" s="15" t="s">
        <v>260</v>
      </c>
      <c r="P9" s="15" t="s">
        <v>261</v>
      </c>
      <c r="Q9" s="15" t="s">
        <v>262</v>
      </c>
      <c r="R9" s="15" t="s">
        <v>263</v>
      </c>
      <c r="S9" s="15" t="s">
        <v>258</v>
      </c>
      <c r="T9" s="15" t="s">
        <v>259</v>
      </c>
      <c r="U9" s="15" t="s">
        <v>260</v>
      </c>
      <c r="V9" s="15" t="s">
        <v>261</v>
      </c>
      <c r="W9" s="15" t="s">
        <v>262</v>
      </c>
      <c r="X9" s="15" t="s">
        <v>263</v>
      </c>
      <c r="Y9" s="15" t="s">
        <v>258</v>
      </c>
      <c r="Z9" s="15" t="s">
        <v>259</v>
      </c>
      <c r="AA9" s="15" t="s">
        <v>260</v>
      </c>
      <c r="AB9" s="15" t="s">
        <v>261</v>
      </c>
      <c r="AC9" s="15" t="s">
        <v>262</v>
      </c>
      <c r="AD9" s="15" t="s">
        <v>263</v>
      </c>
      <c r="AE9" s="15" t="s">
        <v>264</v>
      </c>
      <c r="AF9" s="15" t="s">
        <v>263</v>
      </c>
      <c r="AG9" s="15" t="s">
        <v>264</v>
      </c>
      <c r="AH9" s="15" t="s">
        <v>263</v>
      </c>
      <c r="AI9" s="15" t="s">
        <v>264</v>
      </c>
      <c r="AJ9" s="15" t="s">
        <v>263</v>
      </c>
      <c r="AK9" s="15" t="s">
        <v>264</v>
      </c>
      <c r="AL9" s="15" t="s">
        <v>263</v>
      </c>
      <c r="AM9" s="15" t="s">
        <v>264</v>
      </c>
      <c r="AN9" s="15" t="s">
        <v>263</v>
      </c>
      <c r="AO9" s="15" t="s">
        <v>264</v>
      </c>
      <c r="AP9" s="15" t="s">
        <v>263</v>
      </c>
      <c r="AQ9" s="15" t="s">
        <v>264</v>
      </c>
      <c r="AR9" s="15" t="s">
        <v>263</v>
      </c>
      <c r="AS9" s="15" t="s">
        <v>264</v>
      </c>
      <c r="AT9" s="15" t="s">
        <v>263</v>
      </c>
      <c r="AU9" s="15" t="s">
        <v>264</v>
      </c>
      <c r="AV9" s="15" t="s">
        <v>263</v>
      </c>
      <c r="AW9" s="15" t="s">
        <v>264</v>
      </c>
      <c r="AX9" s="15" t="s">
        <v>263</v>
      </c>
      <c r="AY9" s="15" t="s">
        <v>264</v>
      </c>
      <c r="AZ9" s="15" t="s">
        <v>263</v>
      </c>
      <c r="BA9" s="15" t="s">
        <v>264</v>
      </c>
      <c r="BB9" s="15" t="s">
        <v>263</v>
      </c>
      <c r="BC9" s="15" t="s">
        <v>264</v>
      </c>
      <c r="BD9" s="15" t="s">
        <v>263</v>
      </c>
      <c r="BE9" s="15" t="s">
        <v>264</v>
      </c>
      <c r="BF9" s="15" t="s">
        <v>263</v>
      </c>
      <c r="BG9" s="15" t="s">
        <v>264</v>
      </c>
      <c r="BH9" s="15" t="s">
        <v>263</v>
      </c>
      <c r="BI9" s="15" t="s">
        <v>264</v>
      </c>
      <c r="BJ9" s="15" t="s">
        <v>263</v>
      </c>
      <c r="BK9" s="15" t="s">
        <v>264</v>
      </c>
      <c r="BL9" s="15" t="s">
        <v>263</v>
      </c>
      <c r="BM9" s="15" t="s">
        <v>264</v>
      </c>
      <c r="BN9" s="15" t="s">
        <v>263</v>
      </c>
      <c r="BO9" s="105"/>
    </row>
    <row r="10" ht="15" customHeight="1" spans="2:67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7">
        <v>14</v>
      </c>
      <c r="Q10" s="17">
        <v>15</v>
      </c>
      <c r="R10" s="17">
        <v>16</v>
      </c>
      <c r="S10" s="17">
        <v>17</v>
      </c>
      <c r="T10" s="17">
        <v>18</v>
      </c>
      <c r="U10" s="17">
        <v>19</v>
      </c>
      <c r="V10" s="17">
        <v>20</v>
      </c>
      <c r="W10" s="17">
        <v>21</v>
      </c>
      <c r="X10" s="17">
        <v>22</v>
      </c>
      <c r="Y10" s="17">
        <v>23</v>
      </c>
      <c r="Z10" s="17">
        <v>24</v>
      </c>
      <c r="AA10" s="17">
        <v>25</v>
      </c>
      <c r="AB10" s="17">
        <v>26</v>
      </c>
      <c r="AC10" s="17">
        <v>27</v>
      </c>
      <c r="AD10" s="17">
        <v>28</v>
      </c>
      <c r="AE10" s="17">
        <v>29</v>
      </c>
      <c r="AF10" s="17">
        <v>30</v>
      </c>
      <c r="AG10" s="17">
        <v>31</v>
      </c>
      <c r="AH10" s="17">
        <v>32</v>
      </c>
      <c r="AI10" s="17">
        <v>33</v>
      </c>
      <c r="AJ10" s="17">
        <v>34</v>
      </c>
      <c r="AK10" s="17">
        <v>35</v>
      </c>
      <c r="AL10" s="17">
        <v>36</v>
      </c>
      <c r="AM10" s="17">
        <v>37</v>
      </c>
      <c r="AN10" s="17">
        <v>38</v>
      </c>
      <c r="AO10" s="17">
        <v>39</v>
      </c>
      <c r="AP10" s="17">
        <v>40</v>
      </c>
      <c r="AQ10" s="17">
        <v>41</v>
      </c>
      <c r="AR10" s="17">
        <v>42</v>
      </c>
      <c r="AS10" s="17">
        <v>43</v>
      </c>
      <c r="AT10" s="17">
        <v>44</v>
      </c>
      <c r="AU10" s="17">
        <v>45</v>
      </c>
      <c r="AV10" s="17">
        <v>46</v>
      </c>
      <c r="AW10" s="17">
        <v>47</v>
      </c>
      <c r="AX10" s="17">
        <v>48</v>
      </c>
      <c r="AY10" s="17">
        <v>49</v>
      </c>
      <c r="AZ10" s="17">
        <v>50</v>
      </c>
      <c r="BA10" s="17">
        <v>51</v>
      </c>
      <c r="BB10" s="17">
        <v>52</v>
      </c>
      <c r="BC10" s="17">
        <v>53</v>
      </c>
      <c r="BD10" s="17">
        <v>54</v>
      </c>
      <c r="BE10" s="17">
        <v>55</v>
      </c>
      <c r="BF10" s="17">
        <v>56</v>
      </c>
      <c r="BG10" s="17">
        <v>57</v>
      </c>
      <c r="BH10" s="17">
        <v>58</v>
      </c>
      <c r="BI10" s="17">
        <v>59</v>
      </c>
      <c r="BJ10" s="17">
        <v>60</v>
      </c>
      <c r="BK10" s="17">
        <v>61</v>
      </c>
      <c r="BL10" s="17">
        <v>62</v>
      </c>
      <c r="BM10" s="17">
        <v>63</v>
      </c>
      <c r="BN10" s="17">
        <v>64</v>
      </c>
      <c r="BO10" s="17">
        <v>65</v>
      </c>
    </row>
    <row r="11" ht="15" customHeight="1" spans="2:67">
      <c r="B11" s="18">
        <v>1</v>
      </c>
      <c r="C11" s="19" t="s">
        <v>42</v>
      </c>
      <c r="D11" s="20"/>
      <c r="E11" s="21"/>
      <c r="F11" s="21"/>
      <c r="G11" s="22"/>
      <c r="H11" s="98"/>
      <c r="I11" s="98"/>
      <c r="J11" s="98"/>
      <c r="K11" s="9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ht="15" customHeight="1" spans="2:67">
      <c r="B12" s="23">
        <v>2</v>
      </c>
      <c r="C12" s="24" t="s">
        <v>42</v>
      </c>
      <c r="D12" s="25"/>
      <c r="E12" s="26"/>
      <c r="F12" s="26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ht="15" customHeight="1" spans="2:67">
      <c r="B13" s="23">
        <v>3</v>
      </c>
      <c r="C13" s="24" t="s">
        <v>42</v>
      </c>
      <c r="D13" s="25"/>
      <c r="E13" s="26"/>
      <c r="F13" s="26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</row>
    <row r="14" ht="15" customHeight="1" spans="2:67">
      <c r="B14" s="23">
        <v>4</v>
      </c>
      <c r="C14" s="24" t="s">
        <v>42</v>
      </c>
      <c r="D14" s="25"/>
      <c r="E14" s="26"/>
      <c r="F14" s="26"/>
      <c r="G14" s="27"/>
      <c r="H14" s="27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ht="15" customHeight="1" spans="2:67">
      <c r="B15" s="23">
        <v>5</v>
      </c>
      <c r="C15" s="24" t="s">
        <v>42</v>
      </c>
      <c r="D15" s="25"/>
      <c r="E15" s="26"/>
      <c r="F15" s="26"/>
      <c r="G15" s="27"/>
      <c r="H15" s="27"/>
      <c r="I15" s="27"/>
      <c r="J15" s="27"/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ht="15" customHeight="1" spans="2:67">
      <c r="B16" s="23">
        <v>6</v>
      </c>
      <c r="C16" s="24" t="s">
        <v>42</v>
      </c>
      <c r="D16" s="25"/>
      <c r="E16" s="26"/>
      <c r="F16" s="26"/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</row>
    <row r="17" ht="15" customHeight="1" spans="2:67">
      <c r="B17" s="23">
        <v>7</v>
      </c>
      <c r="C17" s="24" t="s">
        <v>42</v>
      </c>
      <c r="D17" s="25"/>
      <c r="E17" s="26"/>
      <c r="F17" s="26"/>
      <c r="G17" s="27"/>
      <c r="H17" s="27"/>
      <c r="I17" s="27"/>
      <c r="J17" s="27"/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</row>
    <row r="18" ht="15" customHeight="1" spans="2:67">
      <c r="B18" s="23">
        <v>8</v>
      </c>
      <c r="C18" s="24" t="s">
        <v>42</v>
      </c>
      <c r="D18" s="25"/>
      <c r="E18" s="26"/>
      <c r="F18" s="26"/>
      <c r="G18" s="27"/>
      <c r="H18" s="27"/>
      <c r="I18" s="27"/>
      <c r="J18" s="27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2:67">
      <c r="B19" s="23">
        <v>9</v>
      </c>
      <c r="C19" s="24" t="s">
        <v>42</v>
      </c>
      <c r="D19" s="28"/>
      <c r="E19" s="29"/>
      <c r="F19" s="29"/>
      <c r="G19" s="30"/>
      <c r="H19" s="30"/>
      <c r="I19" s="30"/>
      <c r="J19" s="30"/>
      <c r="K19" s="3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78"/>
    </row>
    <row r="20" spans="2:67">
      <c r="B20" s="23">
        <v>10</v>
      </c>
      <c r="C20" s="24" t="s">
        <v>42</v>
      </c>
      <c r="D20" s="28"/>
      <c r="E20" s="29"/>
      <c r="F20" s="29"/>
      <c r="G20" s="30"/>
      <c r="H20" s="30"/>
      <c r="I20" s="30"/>
      <c r="J20" s="30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78"/>
    </row>
    <row r="21" spans="2:67">
      <c r="B21" s="31">
        <v>11</v>
      </c>
      <c r="C21" s="32" t="s">
        <v>42</v>
      </c>
      <c r="D21" s="33" t="s">
        <v>152</v>
      </c>
      <c r="E21" s="34"/>
      <c r="F21" s="34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79"/>
    </row>
    <row r="22" ht="15.75" customHeight="1" spans="2:67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</row>
    <row r="23" ht="15.75" customHeight="1" spans="2:67">
      <c r="B23" s="41"/>
      <c r="C23" s="42"/>
      <c r="D23" s="43"/>
      <c r="E23" s="44" t="s">
        <v>265</v>
      </c>
      <c r="F23" s="45"/>
      <c r="G23" s="46">
        <f>IF(COUNT(G11:G21)=0,0,AVERAGE(G11:G21))</f>
        <v>0</v>
      </c>
      <c r="H23" s="46">
        <f>IF(COUNT(H11:H21)=0,0,AVERAGE(H11:H21))</f>
        <v>0</v>
      </c>
      <c r="I23" s="46">
        <f>IF(COUNT(I11:I21)=0,0,AVERAGE(I11:I21))</f>
        <v>0</v>
      </c>
      <c r="J23" s="46">
        <f>IF(COUNT(J11:J21)=0,0,AVERAGE(J11:J21))</f>
        <v>0</v>
      </c>
      <c r="K23" s="46">
        <f>IF(COUNTA(K11:K21)=0,0,(COUNTIF(K11:K21,"B"))/COUNTA(K11:K21)*100)</f>
        <v>0</v>
      </c>
      <c r="L23" s="46">
        <f>IF(G23&gt;0,AVERAGEIF(G11:G21,"B",L11:L21),0)</f>
        <v>0</v>
      </c>
      <c r="M23" s="46">
        <f>IF(COUNT(M11:M21)=0,0,AVERAGE(M11:M21))</f>
        <v>0</v>
      </c>
      <c r="N23" s="46">
        <f>IF(COUNT(N11:N21)=0,0,AVERAGE(N11:N21))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IF(COUNTA(Q11:Q21)=0,0,(COUNTIF(Q11:Q21,"B"))/COUNTA(Q11:Q21)*100)</f>
        <v>0</v>
      </c>
      <c r="R23" s="46">
        <f>IF(Q23&gt;0,AVERAGEIF(Q11:Q21,"B",R11:R21),0)</f>
        <v>0</v>
      </c>
      <c r="S23" s="46">
        <f>IF(COUNT(S11:S21)=0,0,AVERAGE(S11:S21))</f>
        <v>0</v>
      </c>
      <c r="T23" s="46">
        <f>IF(COUNT(T11:T21)=0,0,AVERAGE(T11:T21))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IF(COUNTA(W11:W21)=0,0,(COUNTIF(W11:W21,"B"))/COUNTA(W11:W21)*100)</f>
        <v>0</v>
      </c>
      <c r="X23" s="46">
        <f>IF(W23&gt;0,AVERAGEIF(W11:W21,"B",X11:X21),0)</f>
        <v>0</v>
      </c>
      <c r="Y23" s="46">
        <f>IF(COUNT(Y11:Y21)=0,0,AVERAGE(Y11:Y21))</f>
        <v>0</v>
      </c>
      <c r="Z23" s="46">
        <f>IF(COUNT(Z11:Z21)=0,0,AVERAGE(Z11:Z21))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IF(COUNTA(AC11:AC21)=0,0,(COUNTIF(AC11:AC21,"B"))/COUNTA(AC11:AC21)*100)</f>
        <v>0</v>
      </c>
      <c r="AD23" s="46">
        <f>IF(AC23&gt;0,AVERAGEIF(AC11:AC21,"B",AD11:AD21),0)</f>
        <v>0</v>
      </c>
      <c r="AE23" s="46">
        <f>IF(COUNTA(AE11:AE21)=0,0,(COUNTIF(AE11:AE21,"B"))/COUNTA(AE11:AE21)*100)</f>
        <v>0</v>
      </c>
      <c r="AF23" s="46">
        <f>IF(AE23&gt;0,AVERAGEIF(AE11:AE21,"B",AF11:AF21),0)</f>
        <v>0</v>
      </c>
      <c r="AG23" s="46">
        <f>IF(COUNTA(AG11:AG21)=0,0,(COUNTIF(AG11:AG21,"B"))/COUNTA(AG11:AG21)*100)</f>
        <v>0</v>
      </c>
      <c r="AH23" s="46">
        <f>IF(AG23&gt;0,AVERAGEIF(AG11:AG21,"B",AH11:AH21),0)</f>
        <v>0</v>
      </c>
      <c r="AI23" s="46">
        <f>IF(COUNTA(AI11:AI21)=0,0,(COUNTIF(AI11:AI21,"B"))/COUNTA(AI11:AI21)*100)</f>
        <v>0</v>
      </c>
      <c r="AJ23" s="46">
        <f>IF(AI23&gt;0,AVERAGEIF(AI11:AI21,"B",AJ11:AJ21),0)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/>
    </row>
    <row r="24" spans="2:67">
      <c r="B24" s="41"/>
      <c r="C24" s="99"/>
      <c r="D24" s="100"/>
      <c r="E24" s="44" t="s">
        <v>266</v>
      </c>
      <c r="F24" s="45"/>
      <c r="G24" s="47"/>
      <c r="H24" s="47"/>
      <c r="I24" s="47"/>
      <c r="J24" s="47"/>
      <c r="K24" s="47">
        <f>IF(COUNTA(K11:K21)=0,0,(COUNTIF(K11:K21,"RR"))/COUNTA(K11:K21)*100)</f>
        <v>0</v>
      </c>
      <c r="L24" s="47">
        <f>IF(G24&gt;0,AVERAGEIF(G11:G21,"RR",L11:L21),0)</f>
        <v>0</v>
      </c>
      <c r="M24" s="47"/>
      <c r="N24" s="47"/>
      <c r="O24" s="47"/>
      <c r="P24" s="47"/>
      <c r="Q24" s="47">
        <f>IF(COUNTA(Q11:Q21)=0,0,(COUNTIF(Q11:Q21,"RR"))/COUNTA(Q11:Q21)*100)</f>
        <v>0</v>
      </c>
      <c r="R24" s="47">
        <f>IF(Q24&gt;0,AVERAGEIF(Q11:Q21,"RR",R11:R21),0)</f>
        <v>0</v>
      </c>
      <c r="S24" s="47"/>
      <c r="T24" s="47"/>
      <c r="U24" s="47"/>
      <c r="V24" s="47"/>
      <c r="W24" s="47">
        <f>IF(COUNTA(W11:W21)=0,0,(COUNTIF(W11:W21,"RR"))/COUNTA(W11:W21)*100)</f>
        <v>0</v>
      </c>
      <c r="X24" s="47">
        <f>IF(W24&gt;0,AVERAGEIF(W11:W21,"RR",X11:X21),0)</f>
        <v>0</v>
      </c>
      <c r="Y24" s="47"/>
      <c r="Z24" s="47"/>
      <c r="AA24" s="47"/>
      <c r="AB24" s="47"/>
      <c r="AC24" s="47">
        <f>IF(COUNTA(AC11:AC21)=0,0,(COUNTIF(AC11:AC21,"RR"))/COUNTA(AC11:AC21)*100)</f>
        <v>0</v>
      </c>
      <c r="AD24" s="47">
        <f>IF(AC24&gt;0,AVERAGEIF(AC11:AC21,"RR",AD11:AD21),0)</f>
        <v>0</v>
      </c>
      <c r="AE24" s="47">
        <f>IF(COUNTA(AE11:AE21)=0,0,(COUNTIF(AE11:AE21,"RR"))/COUNTA(AE11:AE21)*100)</f>
        <v>0</v>
      </c>
      <c r="AF24" s="47">
        <f>IF(AE24&gt;0,AVERAGEIF(AE11:AE21,"RR",AF11:AF21),0)</f>
        <v>0</v>
      </c>
      <c r="AG24" s="47">
        <f>IF(COUNTA(AG11:AG21)=0,0,(COUNTIF(AG11:AG21,"RR"))/COUNTA(AG11:AG21)*100)</f>
        <v>0</v>
      </c>
      <c r="AH24" s="47">
        <f>IF(AG24&gt;0,AVERAGEIF(AG11:AG21,"RR",AH11:AH21),0)</f>
        <v>0</v>
      </c>
      <c r="AI24" s="47">
        <f>IF(COUNTA(AI11:AI21)=0,0,(COUNTIF(AI11:AI21,"RR"))/COUNTA(AI11:AI21)*100)</f>
        <v>0</v>
      </c>
      <c r="AJ24" s="47">
        <f>IF(AI24&gt;0,AVERAGEIF(AI11:AI21,"RR",AJ11:AJ21),0)</f>
        <v>0</v>
      </c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106"/>
    </row>
    <row r="25" spans="2:67">
      <c r="B25" s="41"/>
      <c r="C25" s="99"/>
      <c r="D25" s="100"/>
      <c r="E25" s="44" t="s">
        <v>267</v>
      </c>
      <c r="F25" s="45"/>
      <c r="G25" s="47"/>
      <c r="H25" s="47"/>
      <c r="I25" s="47"/>
      <c r="J25" s="47"/>
      <c r="K25" s="47">
        <f>IF(COUNTA(K11:K21)=0,0,(COUNTIF(K11:K21,"RS"))/COUNTA(K11:K21)*100)</f>
        <v>0</v>
      </c>
      <c r="L25" s="47">
        <f>IF(G25&gt;0,AVERAGEIF(G11:G21,"RS",L11:L21),0)</f>
        <v>0</v>
      </c>
      <c r="M25" s="47"/>
      <c r="N25" s="47"/>
      <c r="O25" s="47"/>
      <c r="P25" s="47"/>
      <c r="Q25" s="47">
        <f>IF(COUNTA(Q11:Q21)=0,0,(COUNTIF(Q11:Q21,"RS"))/COUNTA(Q11:Q21)*100)</f>
        <v>0</v>
      </c>
      <c r="R25" s="47">
        <f>IF(Q25&gt;0,AVERAGEIF(Q11:Q21,"RS",R11:R21),0)</f>
        <v>0</v>
      </c>
      <c r="S25" s="47"/>
      <c r="T25" s="47"/>
      <c r="U25" s="47"/>
      <c r="V25" s="47"/>
      <c r="W25" s="47">
        <f>IF(COUNTA(W11:W21)=0,0,(COUNTIF(W11:W21,"RS"))/COUNTA(W11:W21)*100)</f>
        <v>0</v>
      </c>
      <c r="X25" s="47">
        <f>IF(W25&gt;0,AVERAGEIF(W11:W21,"RS",X11:X21),0)</f>
        <v>0</v>
      </c>
      <c r="Y25" s="47"/>
      <c r="Z25" s="47"/>
      <c r="AA25" s="47"/>
      <c r="AB25" s="47"/>
      <c r="AC25" s="47">
        <f>IF(COUNTA(AC11:AC21)=0,0,(COUNTIF(AC11:AC21,"RS"))/COUNTA(AC11:AC21)*100)</f>
        <v>0</v>
      </c>
      <c r="AD25" s="47">
        <f>IF(AC25&gt;0,AVERAGEIF(AC11:AC21,"RS",AD11:AD21),0)</f>
        <v>0</v>
      </c>
      <c r="AE25" s="47">
        <f>IF(COUNTA(AE11:AE21)=0,0,(COUNTIF(AE11:AE21,"RS"))/COUNTA(AE11:AE21)*100)</f>
        <v>0</v>
      </c>
      <c r="AF25" s="47">
        <f>IF(AE25&gt;0,AVERAGEIF(AE11:AE21,"RS",AF11:AF21),0)</f>
        <v>0</v>
      </c>
      <c r="AG25" s="47">
        <f>IF(COUNTA(AG11:AG21)=0,0,(COUNTIF(AG11:AG21,"RS"))/COUNTA(AG11:AG21)*100)</f>
        <v>0</v>
      </c>
      <c r="AH25" s="47">
        <f>IF(AG25&gt;0,AVERAGEIF(AG11:AG21,"RS",AH11:AH21),0)</f>
        <v>0</v>
      </c>
      <c r="AI25" s="47">
        <f>IF(COUNTA(AI11:AI21)=0,0,(COUNTIF(AI11:AI21,"RS"))/COUNTA(AI11:AI21)*100)</f>
        <v>0</v>
      </c>
      <c r="AJ25" s="47">
        <f>IF(AI25&gt;0,AVERAGEIF(AI11:AI21,"RS",AJ11:AJ21),0)</f>
        <v>0</v>
      </c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106"/>
    </row>
    <row r="26" spans="2:67">
      <c r="B26" s="48"/>
      <c r="C26" s="101"/>
      <c r="D26" s="102"/>
      <c r="E26" s="44" t="s">
        <v>268</v>
      </c>
      <c r="F26" s="45"/>
      <c r="G26" s="47"/>
      <c r="H26" s="47"/>
      <c r="I26" s="47"/>
      <c r="J26" s="47"/>
      <c r="K26" s="47">
        <f>IF(COUNTA(K11:K21)=0,0,(COUNTIF(K11:K21,"RB"))/COUNTA(K11:K21)*100)</f>
        <v>0</v>
      </c>
      <c r="L26" s="47">
        <f>IF(G26&gt;0,AVERAGEIF(G11:G21,"RB",L11:L21),0)</f>
        <v>0</v>
      </c>
      <c r="M26" s="47"/>
      <c r="N26" s="47"/>
      <c r="O26" s="47"/>
      <c r="P26" s="47"/>
      <c r="Q26" s="47">
        <f>IF(COUNTA(Q11:Q21)=0,0,(COUNTIF(Q11:Q21,"RB"))/COUNTA(Q11:Q21)*100)</f>
        <v>0</v>
      </c>
      <c r="R26" s="47">
        <f>IF(Q26&gt;0,AVERAGEIF(Q11:Q21,"RB",R11:R21),0)</f>
        <v>0</v>
      </c>
      <c r="S26" s="47"/>
      <c r="T26" s="47"/>
      <c r="U26" s="47"/>
      <c r="V26" s="47"/>
      <c r="W26" s="47">
        <f>IF(COUNTA(W11:W21)=0,0,(COUNTIF(W11:W21,"RB"))/COUNTA(W11:W21)*100)</f>
        <v>0</v>
      </c>
      <c r="X26" s="47">
        <f>IF(W26&gt;0,AVERAGEIF(W11:W21,"RB",X11:X21),0)</f>
        <v>0</v>
      </c>
      <c r="Y26" s="47"/>
      <c r="Z26" s="47"/>
      <c r="AA26" s="47"/>
      <c r="AB26" s="47"/>
      <c r="AC26" s="47">
        <f>IF(COUNTA(AC11:AC21)=0,0,(COUNTIF(AC11:AC21,"RB"))/COUNTA(AC11:AC21)*100)</f>
        <v>0</v>
      </c>
      <c r="AD26" s="47">
        <f>IF(AC26&gt;0,AVERAGEIF(AC11:AC21,"RB",AD11:AD21),0)</f>
        <v>0</v>
      </c>
      <c r="AE26" s="47">
        <f>IF(COUNTA(AE11:AE21)=0,0,(COUNTIF(AE11:AE21,"RB"))/COUNTA(AE11:AE21)*100)</f>
        <v>0</v>
      </c>
      <c r="AF26" s="47">
        <f>IF(AE26&gt;0,AVERAGEIF(AE11:AE21,"RB",AF11:AF21),0)</f>
        <v>0</v>
      </c>
      <c r="AG26" s="47">
        <f>IF(COUNTA(AG11:AG21)=0,0,(COUNTIF(AG11:AG21,"RB"))/COUNTA(AG11:AG21)*100)</f>
        <v>0</v>
      </c>
      <c r="AH26" s="47">
        <f>IF(AG26&gt;0,AVERAGEIF(AG11:AG21,"RB",AH11:AH21),0)</f>
        <v>0</v>
      </c>
      <c r="AI26" s="47">
        <f>IF(COUNTA(AI11:AI21)=0,0,(COUNTIF(AI11:AI21,"RB"))/COUNTA(AI11:AI21)*100)</f>
        <v>0</v>
      </c>
      <c r="AJ26" s="47">
        <f>IF(AI26&gt;0,AVERAGEIF(AI11:AI21,"RB",AJ11:AJ21),0)</f>
        <v>0</v>
      </c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106"/>
    </row>
    <row r="27" spans="5:66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2:67">
      <c r="B28" s="52" t="s">
        <v>269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64"/>
    </row>
    <row r="29" spans="2:67">
      <c r="B29" s="55">
        <v>1</v>
      </c>
      <c r="C29" s="56" t="s">
        <v>270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80" t="s">
        <v>47</v>
      </c>
      <c r="BN29" s="51"/>
      <c r="BO29" s="64"/>
    </row>
    <row r="30" spans="2:67">
      <c r="B30" s="55">
        <v>2</v>
      </c>
      <c r="C30" s="58" t="s">
        <v>271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81" t="s">
        <v>49</v>
      </c>
      <c r="BN30" s="51"/>
      <c r="BO30" s="64"/>
    </row>
    <row r="31" spans="2:67">
      <c r="B31" s="55"/>
      <c r="C31" s="58" t="s">
        <v>272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64"/>
      <c r="BN31" s="51"/>
      <c r="BO31" s="64"/>
    </row>
    <row r="32" spans="2:67">
      <c r="B32" s="59"/>
      <c r="C32" s="58" t="s">
        <v>273</v>
      </c>
      <c r="D32" s="57"/>
      <c r="BM32" s="81" t="s">
        <v>51</v>
      </c>
      <c r="BO32" s="64"/>
    </row>
    <row r="33" spans="2:67">
      <c r="B33" s="59"/>
      <c r="C33" s="58" t="s">
        <v>274</v>
      </c>
      <c r="D33" s="57"/>
      <c r="BM33" s="81" t="s">
        <v>53</v>
      </c>
      <c r="BO33" s="64"/>
    </row>
    <row r="34" spans="2:67">
      <c r="B34" s="59"/>
      <c r="C34" s="58" t="s">
        <v>275</v>
      </c>
      <c r="D34" s="57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81"/>
      <c r="BN34" s="107"/>
      <c r="BO34" s="64"/>
    </row>
    <row r="35" spans="2:67">
      <c r="B35" s="59"/>
      <c r="C35" s="58" t="s">
        <v>276</v>
      </c>
      <c r="D35" s="57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81"/>
      <c r="BN35" s="107"/>
      <c r="BO35" s="64"/>
    </row>
    <row r="36" spans="3:67">
      <c r="C36" s="58" t="s">
        <v>277</v>
      </c>
      <c r="D36" s="57"/>
      <c r="BM36" s="81"/>
      <c r="BO36" s="64"/>
    </row>
    <row r="37" spans="2:67">
      <c r="B37" s="59">
        <v>3</v>
      </c>
      <c r="C37" s="56" t="s">
        <v>278</v>
      </c>
      <c r="D37" s="57"/>
      <c r="BM37" s="81"/>
      <c r="BO37" s="64"/>
    </row>
    <row r="38" spans="4:67">
      <c r="D38" s="57"/>
      <c r="BM38" s="81" t="s">
        <v>86</v>
      </c>
      <c r="BO38" s="64"/>
    </row>
    <row r="39" spans="2:67">
      <c r="B39" s="59"/>
      <c r="C39" s="60"/>
      <c r="D39" s="57"/>
      <c r="BM39" s="81" t="s">
        <v>59</v>
      </c>
      <c r="BO39" s="64"/>
    </row>
    <row r="40" spans="2:67">
      <c r="B40" s="59"/>
      <c r="C40" s="60"/>
      <c r="D40" s="57"/>
      <c r="BO40" s="64"/>
    </row>
    <row r="41" spans="2:67">
      <c r="B41" s="59"/>
      <c r="C41" s="60"/>
      <c r="D41" s="57"/>
      <c r="BO41" s="64"/>
    </row>
    <row r="42" spans="2:67">
      <c r="B42" s="61"/>
      <c r="C42" s="60"/>
      <c r="D42" s="57"/>
      <c r="BO42" s="64"/>
    </row>
    <row r="43" spans="2:67">
      <c r="B43" s="62"/>
      <c r="C43" s="63"/>
      <c r="D43" s="57"/>
      <c r="BO43" s="64"/>
    </row>
    <row r="44" spans="4:67">
      <c r="D44" s="57"/>
      <c r="BO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39">
    <mergeCell ref="G6:BN6"/>
    <mergeCell ref="G7:AD7"/>
    <mergeCell ref="AE7:AN7"/>
    <mergeCell ref="AO7:AR7"/>
    <mergeCell ref="AS7:BH7"/>
    <mergeCell ref="BI7:BL7"/>
    <mergeCell ref="G8:L8"/>
    <mergeCell ref="M8:R8"/>
    <mergeCell ref="S8:X8"/>
    <mergeCell ref="Y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BO6:BO9"/>
    <mergeCell ref="BM7:BN8"/>
    <mergeCell ref="C6:D9"/>
  </mergeCells>
  <printOptions horizontalCentered="1"/>
  <pageMargins left="0.118110236220472" right="0.118110236220472" top="0.590551181102362" bottom="0.590551181102362" header="0.31496062992126" footer="0.31496062992126"/>
  <pageSetup paperSize="9" scale="25" fitToHeight="0" orientation="landscape"/>
  <headerFooter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E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7.57407407407407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6" width="7.71296296296296" style="2" customWidth="1"/>
    <col min="17" max="17" width="14.712962962963" style="2" customWidth="1"/>
    <col min="18" max="22" width="7.71296296296296" style="2" customWidth="1"/>
    <col min="23" max="23" width="14.4259259259259" style="2" customWidth="1"/>
    <col min="24" max="28" width="7.71296296296296" style="2" customWidth="1"/>
    <col min="29" max="29" width="14.4259259259259" style="2" customWidth="1"/>
    <col min="30" max="34" width="7.71296296296296" style="2" customWidth="1"/>
    <col min="35" max="35" width="14.5740740740741" style="2" customWidth="1"/>
    <col min="36" max="82" width="7.71296296296296" style="2" customWidth="1"/>
    <col min="83" max="83" width="14.287037037037" style="2" customWidth="1"/>
    <col min="84" max="297" width="9.13888888888889" style="2"/>
    <col min="298" max="298" width="4.57407407407407" style="2" customWidth="1"/>
    <col min="299" max="299" width="18.5740740740741" style="2" customWidth="1"/>
    <col min="300" max="300" width="12.8518518518519" style="2" customWidth="1"/>
    <col min="301" max="301" width="8.42592592592593" style="2" customWidth="1"/>
    <col min="302" max="308" width="7.71296296296296" style="2" customWidth="1"/>
    <col min="309" max="309" width="10.1388888888889" style="2" customWidth="1"/>
    <col min="310" max="313" width="8.71296296296296" style="2" customWidth="1"/>
    <col min="314" max="317" width="12.712962962963" style="2" customWidth="1"/>
    <col min="318" max="318" width="10" style="2" customWidth="1"/>
    <col min="319" max="553" width="9.13888888888889" style="2"/>
    <col min="554" max="554" width="4.57407407407407" style="2" customWidth="1"/>
    <col min="555" max="555" width="18.5740740740741" style="2" customWidth="1"/>
    <col min="556" max="556" width="12.8518518518519" style="2" customWidth="1"/>
    <col min="557" max="557" width="8.42592592592593" style="2" customWidth="1"/>
    <col min="558" max="564" width="7.71296296296296" style="2" customWidth="1"/>
    <col min="565" max="565" width="10.1388888888889" style="2" customWidth="1"/>
    <col min="566" max="569" width="8.71296296296296" style="2" customWidth="1"/>
    <col min="570" max="573" width="12.712962962963" style="2" customWidth="1"/>
    <col min="574" max="574" width="10" style="2" customWidth="1"/>
    <col min="575" max="809" width="9.13888888888889" style="2"/>
    <col min="810" max="810" width="4.57407407407407" style="2" customWidth="1"/>
    <col min="811" max="811" width="18.5740740740741" style="2" customWidth="1"/>
    <col min="812" max="812" width="12.8518518518519" style="2" customWidth="1"/>
    <col min="813" max="813" width="8.42592592592593" style="2" customWidth="1"/>
    <col min="814" max="820" width="7.71296296296296" style="2" customWidth="1"/>
    <col min="821" max="821" width="10.1388888888889" style="2" customWidth="1"/>
    <col min="822" max="825" width="8.71296296296296" style="2" customWidth="1"/>
    <col min="826" max="829" width="12.712962962963" style="2" customWidth="1"/>
    <col min="830" max="830" width="10" style="2" customWidth="1"/>
    <col min="831" max="1065" width="9.13888888888889" style="2"/>
    <col min="1066" max="1066" width="4.57407407407407" style="2" customWidth="1"/>
    <col min="1067" max="1067" width="18.5740740740741" style="2" customWidth="1"/>
    <col min="1068" max="1068" width="12.8518518518519" style="2" customWidth="1"/>
    <col min="1069" max="1069" width="8.42592592592593" style="2" customWidth="1"/>
    <col min="1070" max="1076" width="7.71296296296296" style="2" customWidth="1"/>
    <col min="1077" max="1077" width="10.1388888888889" style="2" customWidth="1"/>
    <col min="1078" max="1081" width="8.71296296296296" style="2" customWidth="1"/>
    <col min="1082" max="1085" width="12.712962962963" style="2" customWidth="1"/>
    <col min="1086" max="1086" width="10" style="2" customWidth="1"/>
    <col min="1087" max="1321" width="9.13888888888889" style="2"/>
    <col min="1322" max="1322" width="4.57407407407407" style="2" customWidth="1"/>
    <col min="1323" max="1323" width="18.5740740740741" style="2" customWidth="1"/>
    <col min="1324" max="1324" width="12.8518518518519" style="2" customWidth="1"/>
    <col min="1325" max="1325" width="8.42592592592593" style="2" customWidth="1"/>
    <col min="1326" max="1332" width="7.71296296296296" style="2" customWidth="1"/>
    <col min="1333" max="1333" width="10.1388888888889" style="2" customWidth="1"/>
    <col min="1334" max="1337" width="8.71296296296296" style="2" customWidth="1"/>
    <col min="1338" max="1341" width="12.712962962963" style="2" customWidth="1"/>
    <col min="1342" max="1342" width="10" style="2" customWidth="1"/>
    <col min="1343" max="1577" width="9.13888888888889" style="2"/>
    <col min="1578" max="1578" width="4.57407407407407" style="2" customWidth="1"/>
    <col min="1579" max="1579" width="18.5740740740741" style="2" customWidth="1"/>
    <col min="1580" max="1580" width="12.8518518518519" style="2" customWidth="1"/>
    <col min="1581" max="1581" width="8.42592592592593" style="2" customWidth="1"/>
    <col min="1582" max="1588" width="7.71296296296296" style="2" customWidth="1"/>
    <col min="1589" max="1589" width="10.1388888888889" style="2" customWidth="1"/>
    <col min="1590" max="1593" width="8.71296296296296" style="2" customWidth="1"/>
    <col min="1594" max="1597" width="12.712962962963" style="2" customWidth="1"/>
    <col min="1598" max="1598" width="10" style="2" customWidth="1"/>
    <col min="1599" max="1833" width="9.13888888888889" style="2"/>
    <col min="1834" max="1834" width="4.57407407407407" style="2" customWidth="1"/>
    <col min="1835" max="1835" width="18.5740740740741" style="2" customWidth="1"/>
    <col min="1836" max="1836" width="12.8518518518519" style="2" customWidth="1"/>
    <col min="1837" max="1837" width="8.42592592592593" style="2" customWidth="1"/>
    <col min="1838" max="1844" width="7.71296296296296" style="2" customWidth="1"/>
    <col min="1845" max="1845" width="10.1388888888889" style="2" customWidth="1"/>
    <col min="1846" max="1849" width="8.71296296296296" style="2" customWidth="1"/>
    <col min="1850" max="1853" width="12.712962962963" style="2" customWidth="1"/>
    <col min="1854" max="1854" width="10" style="2" customWidth="1"/>
    <col min="1855" max="2089" width="9.13888888888889" style="2"/>
    <col min="2090" max="2090" width="4.57407407407407" style="2" customWidth="1"/>
    <col min="2091" max="2091" width="18.5740740740741" style="2" customWidth="1"/>
    <col min="2092" max="2092" width="12.8518518518519" style="2" customWidth="1"/>
    <col min="2093" max="2093" width="8.42592592592593" style="2" customWidth="1"/>
    <col min="2094" max="2100" width="7.71296296296296" style="2" customWidth="1"/>
    <col min="2101" max="2101" width="10.1388888888889" style="2" customWidth="1"/>
    <col min="2102" max="2105" width="8.71296296296296" style="2" customWidth="1"/>
    <col min="2106" max="2109" width="12.712962962963" style="2" customWidth="1"/>
    <col min="2110" max="2110" width="10" style="2" customWidth="1"/>
    <col min="2111" max="2345" width="9.13888888888889" style="2"/>
    <col min="2346" max="2346" width="4.57407407407407" style="2" customWidth="1"/>
    <col min="2347" max="2347" width="18.5740740740741" style="2" customWidth="1"/>
    <col min="2348" max="2348" width="12.8518518518519" style="2" customWidth="1"/>
    <col min="2349" max="2349" width="8.42592592592593" style="2" customWidth="1"/>
    <col min="2350" max="2356" width="7.71296296296296" style="2" customWidth="1"/>
    <col min="2357" max="2357" width="10.1388888888889" style="2" customWidth="1"/>
    <col min="2358" max="2361" width="8.71296296296296" style="2" customWidth="1"/>
    <col min="2362" max="2365" width="12.712962962963" style="2" customWidth="1"/>
    <col min="2366" max="2366" width="10" style="2" customWidth="1"/>
    <col min="2367" max="2601" width="9.13888888888889" style="2"/>
    <col min="2602" max="2602" width="4.57407407407407" style="2" customWidth="1"/>
    <col min="2603" max="2603" width="18.5740740740741" style="2" customWidth="1"/>
    <col min="2604" max="2604" width="12.8518518518519" style="2" customWidth="1"/>
    <col min="2605" max="2605" width="8.42592592592593" style="2" customWidth="1"/>
    <col min="2606" max="2612" width="7.71296296296296" style="2" customWidth="1"/>
    <col min="2613" max="2613" width="10.1388888888889" style="2" customWidth="1"/>
    <col min="2614" max="2617" width="8.71296296296296" style="2" customWidth="1"/>
    <col min="2618" max="2621" width="12.712962962963" style="2" customWidth="1"/>
    <col min="2622" max="2622" width="10" style="2" customWidth="1"/>
    <col min="2623" max="2857" width="9.13888888888889" style="2"/>
    <col min="2858" max="2858" width="4.57407407407407" style="2" customWidth="1"/>
    <col min="2859" max="2859" width="18.5740740740741" style="2" customWidth="1"/>
    <col min="2860" max="2860" width="12.8518518518519" style="2" customWidth="1"/>
    <col min="2861" max="2861" width="8.42592592592593" style="2" customWidth="1"/>
    <col min="2862" max="2868" width="7.71296296296296" style="2" customWidth="1"/>
    <col min="2869" max="2869" width="10.1388888888889" style="2" customWidth="1"/>
    <col min="2870" max="2873" width="8.71296296296296" style="2" customWidth="1"/>
    <col min="2874" max="2877" width="12.712962962963" style="2" customWidth="1"/>
    <col min="2878" max="2878" width="10" style="2" customWidth="1"/>
    <col min="2879" max="3113" width="9.13888888888889" style="2"/>
    <col min="3114" max="3114" width="4.57407407407407" style="2" customWidth="1"/>
    <col min="3115" max="3115" width="18.5740740740741" style="2" customWidth="1"/>
    <col min="3116" max="3116" width="12.8518518518519" style="2" customWidth="1"/>
    <col min="3117" max="3117" width="8.42592592592593" style="2" customWidth="1"/>
    <col min="3118" max="3124" width="7.71296296296296" style="2" customWidth="1"/>
    <col min="3125" max="3125" width="10.1388888888889" style="2" customWidth="1"/>
    <col min="3126" max="3129" width="8.71296296296296" style="2" customWidth="1"/>
    <col min="3130" max="3133" width="12.712962962963" style="2" customWidth="1"/>
    <col min="3134" max="3134" width="10" style="2" customWidth="1"/>
    <col min="3135" max="3369" width="9.13888888888889" style="2"/>
    <col min="3370" max="3370" width="4.57407407407407" style="2" customWidth="1"/>
    <col min="3371" max="3371" width="18.5740740740741" style="2" customWidth="1"/>
    <col min="3372" max="3372" width="12.8518518518519" style="2" customWidth="1"/>
    <col min="3373" max="3373" width="8.42592592592593" style="2" customWidth="1"/>
    <col min="3374" max="3380" width="7.71296296296296" style="2" customWidth="1"/>
    <col min="3381" max="3381" width="10.1388888888889" style="2" customWidth="1"/>
    <col min="3382" max="3385" width="8.71296296296296" style="2" customWidth="1"/>
    <col min="3386" max="3389" width="12.712962962963" style="2" customWidth="1"/>
    <col min="3390" max="3390" width="10" style="2" customWidth="1"/>
    <col min="3391" max="3625" width="9.13888888888889" style="2"/>
    <col min="3626" max="3626" width="4.57407407407407" style="2" customWidth="1"/>
    <col min="3627" max="3627" width="18.5740740740741" style="2" customWidth="1"/>
    <col min="3628" max="3628" width="12.8518518518519" style="2" customWidth="1"/>
    <col min="3629" max="3629" width="8.42592592592593" style="2" customWidth="1"/>
    <col min="3630" max="3636" width="7.71296296296296" style="2" customWidth="1"/>
    <col min="3637" max="3637" width="10.1388888888889" style="2" customWidth="1"/>
    <col min="3638" max="3641" width="8.71296296296296" style="2" customWidth="1"/>
    <col min="3642" max="3645" width="12.712962962963" style="2" customWidth="1"/>
    <col min="3646" max="3646" width="10" style="2" customWidth="1"/>
    <col min="3647" max="3881" width="9.13888888888889" style="2"/>
    <col min="3882" max="3882" width="4.57407407407407" style="2" customWidth="1"/>
    <col min="3883" max="3883" width="18.5740740740741" style="2" customWidth="1"/>
    <col min="3884" max="3884" width="12.8518518518519" style="2" customWidth="1"/>
    <col min="3885" max="3885" width="8.42592592592593" style="2" customWidth="1"/>
    <col min="3886" max="3892" width="7.71296296296296" style="2" customWidth="1"/>
    <col min="3893" max="3893" width="10.1388888888889" style="2" customWidth="1"/>
    <col min="3894" max="3897" width="8.71296296296296" style="2" customWidth="1"/>
    <col min="3898" max="3901" width="12.712962962963" style="2" customWidth="1"/>
    <col min="3902" max="3902" width="10" style="2" customWidth="1"/>
    <col min="3903" max="4137" width="9.13888888888889" style="2"/>
    <col min="4138" max="4138" width="4.57407407407407" style="2" customWidth="1"/>
    <col min="4139" max="4139" width="18.5740740740741" style="2" customWidth="1"/>
    <col min="4140" max="4140" width="12.8518518518519" style="2" customWidth="1"/>
    <col min="4141" max="4141" width="8.42592592592593" style="2" customWidth="1"/>
    <col min="4142" max="4148" width="7.71296296296296" style="2" customWidth="1"/>
    <col min="4149" max="4149" width="10.1388888888889" style="2" customWidth="1"/>
    <col min="4150" max="4153" width="8.71296296296296" style="2" customWidth="1"/>
    <col min="4154" max="4157" width="12.712962962963" style="2" customWidth="1"/>
    <col min="4158" max="4158" width="10" style="2" customWidth="1"/>
    <col min="4159" max="4393" width="9.13888888888889" style="2"/>
    <col min="4394" max="4394" width="4.57407407407407" style="2" customWidth="1"/>
    <col min="4395" max="4395" width="18.5740740740741" style="2" customWidth="1"/>
    <col min="4396" max="4396" width="12.8518518518519" style="2" customWidth="1"/>
    <col min="4397" max="4397" width="8.42592592592593" style="2" customWidth="1"/>
    <col min="4398" max="4404" width="7.71296296296296" style="2" customWidth="1"/>
    <col min="4405" max="4405" width="10.1388888888889" style="2" customWidth="1"/>
    <col min="4406" max="4409" width="8.71296296296296" style="2" customWidth="1"/>
    <col min="4410" max="4413" width="12.712962962963" style="2" customWidth="1"/>
    <col min="4414" max="4414" width="10" style="2" customWidth="1"/>
    <col min="4415" max="4649" width="9.13888888888889" style="2"/>
    <col min="4650" max="4650" width="4.57407407407407" style="2" customWidth="1"/>
    <col min="4651" max="4651" width="18.5740740740741" style="2" customWidth="1"/>
    <col min="4652" max="4652" width="12.8518518518519" style="2" customWidth="1"/>
    <col min="4653" max="4653" width="8.42592592592593" style="2" customWidth="1"/>
    <col min="4654" max="4660" width="7.71296296296296" style="2" customWidth="1"/>
    <col min="4661" max="4661" width="10.1388888888889" style="2" customWidth="1"/>
    <col min="4662" max="4665" width="8.71296296296296" style="2" customWidth="1"/>
    <col min="4666" max="4669" width="12.712962962963" style="2" customWidth="1"/>
    <col min="4670" max="4670" width="10" style="2" customWidth="1"/>
    <col min="4671" max="4905" width="9.13888888888889" style="2"/>
    <col min="4906" max="4906" width="4.57407407407407" style="2" customWidth="1"/>
    <col min="4907" max="4907" width="18.5740740740741" style="2" customWidth="1"/>
    <col min="4908" max="4908" width="12.8518518518519" style="2" customWidth="1"/>
    <col min="4909" max="4909" width="8.42592592592593" style="2" customWidth="1"/>
    <col min="4910" max="4916" width="7.71296296296296" style="2" customWidth="1"/>
    <col min="4917" max="4917" width="10.1388888888889" style="2" customWidth="1"/>
    <col min="4918" max="4921" width="8.71296296296296" style="2" customWidth="1"/>
    <col min="4922" max="4925" width="12.712962962963" style="2" customWidth="1"/>
    <col min="4926" max="4926" width="10" style="2" customWidth="1"/>
    <col min="4927" max="5161" width="9.13888888888889" style="2"/>
    <col min="5162" max="5162" width="4.57407407407407" style="2" customWidth="1"/>
    <col min="5163" max="5163" width="18.5740740740741" style="2" customWidth="1"/>
    <col min="5164" max="5164" width="12.8518518518519" style="2" customWidth="1"/>
    <col min="5165" max="5165" width="8.42592592592593" style="2" customWidth="1"/>
    <col min="5166" max="5172" width="7.71296296296296" style="2" customWidth="1"/>
    <col min="5173" max="5173" width="10.1388888888889" style="2" customWidth="1"/>
    <col min="5174" max="5177" width="8.71296296296296" style="2" customWidth="1"/>
    <col min="5178" max="5181" width="12.712962962963" style="2" customWidth="1"/>
    <col min="5182" max="5182" width="10" style="2" customWidth="1"/>
    <col min="5183" max="5417" width="9.13888888888889" style="2"/>
    <col min="5418" max="5418" width="4.57407407407407" style="2" customWidth="1"/>
    <col min="5419" max="5419" width="18.5740740740741" style="2" customWidth="1"/>
    <col min="5420" max="5420" width="12.8518518518519" style="2" customWidth="1"/>
    <col min="5421" max="5421" width="8.42592592592593" style="2" customWidth="1"/>
    <col min="5422" max="5428" width="7.71296296296296" style="2" customWidth="1"/>
    <col min="5429" max="5429" width="10.1388888888889" style="2" customWidth="1"/>
    <col min="5430" max="5433" width="8.71296296296296" style="2" customWidth="1"/>
    <col min="5434" max="5437" width="12.712962962963" style="2" customWidth="1"/>
    <col min="5438" max="5438" width="10" style="2" customWidth="1"/>
    <col min="5439" max="5673" width="9.13888888888889" style="2"/>
    <col min="5674" max="5674" width="4.57407407407407" style="2" customWidth="1"/>
    <col min="5675" max="5675" width="18.5740740740741" style="2" customWidth="1"/>
    <col min="5676" max="5676" width="12.8518518518519" style="2" customWidth="1"/>
    <col min="5677" max="5677" width="8.42592592592593" style="2" customWidth="1"/>
    <col min="5678" max="5684" width="7.71296296296296" style="2" customWidth="1"/>
    <col min="5685" max="5685" width="10.1388888888889" style="2" customWidth="1"/>
    <col min="5686" max="5689" width="8.71296296296296" style="2" customWidth="1"/>
    <col min="5690" max="5693" width="12.712962962963" style="2" customWidth="1"/>
    <col min="5694" max="5694" width="10" style="2" customWidth="1"/>
    <col min="5695" max="5929" width="9.13888888888889" style="2"/>
    <col min="5930" max="5930" width="4.57407407407407" style="2" customWidth="1"/>
    <col min="5931" max="5931" width="18.5740740740741" style="2" customWidth="1"/>
    <col min="5932" max="5932" width="12.8518518518519" style="2" customWidth="1"/>
    <col min="5933" max="5933" width="8.42592592592593" style="2" customWidth="1"/>
    <col min="5934" max="5940" width="7.71296296296296" style="2" customWidth="1"/>
    <col min="5941" max="5941" width="10.1388888888889" style="2" customWidth="1"/>
    <col min="5942" max="5945" width="8.71296296296296" style="2" customWidth="1"/>
    <col min="5946" max="5949" width="12.712962962963" style="2" customWidth="1"/>
    <col min="5950" max="5950" width="10" style="2" customWidth="1"/>
    <col min="5951" max="6185" width="9.13888888888889" style="2"/>
    <col min="6186" max="6186" width="4.57407407407407" style="2" customWidth="1"/>
    <col min="6187" max="6187" width="18.5740740740741" style="2" customWidth="1"/>
    <col min="6188" max="6188" width="12.8518518518519" style="2" customWidth="1"/>
    <col min="6189" max="6189" width="8.42592592592593" style="2" customWidth="1"/>
    <col min="6190" max="6196" width="7.71296296296296" style="2" customWidth="1"/>
    <col min="6197" max="6197" width="10.1388888888889" style="2" customWidth="1"/>
    <col min="6198" max="6201" width="8.71296296296296" style="2" customWidth="1"/>
    <col min="6202" max="6205" width="12.712962962963" style="2" customWidth="1"/>
    <col min="6206" max="6206" width="10" style="2" customWidth="1"/>
    <col min="6207" max="6441" width="9.13888888888889" style="2"/>
    <col min="6442" max="6442" width="4.57407407407407" style="2" customWidth="1"/>
    <col min="6443" max="6443" width="18.5740740740741" style="2" customWidth="1"/>
    <col min="6444" max="6444" width="12.8518518518519" style="2" customWidth="1"/>
    <col min="6445" max="6445" width="8.42592592592593" style="2" customWidth="1"/>
    <col min="6446" max="6452" width="7.71296296296296" style="2" customWidth="1"/>
    <col min="6453" max="6453" width="10.1388888888889" style="2" customWidth="1"/>
    <col min="6454" max="6457" width="8.71296296296296" style="2" customWidth="1"/>
    <col min="6458" max="6461" width="12.712962962963" style="2" customWidth="1"/>
    <col min="6462" max="6462" width="10" style="2" customWidth="1"/>
    <col min="6463" max="6697" width="9.13888888888889" style="2"/>
    <col min="6698" max="6698" width="4.57407407407407" style="2" customWidth="1"/>
    <col min="6699" max="6699" width="18.5740740740741" style="2" customWidth="1"/>
    <col min="6700" max="6700" width="12.8518518518519" style="2" customWidth="1"/>
    <col min="6701" max="6701" width="8.42592592592593" style="2" customWidth="1"/>
    <col min="6702" max="6708" width="7.71296296296296" style="2" customWidth="1"/>
    <col min="6709" max="6709" width="10.1388888888889" style="2" customWidth="1"/>
    <col min="6710" max="6713" width="8.71296296296296" style="2" customWidth="1"/>
    <col min="6714" max="6717" width="12.712962962963" style="2" customWidth="1"/>
    <col min="6718" max="6718" width="10" style="2" customWidth="1"/>
    <col min="6719" max="6953" width="9.13888888888889" style="2"/>
    <col min="6954" max="6954" width="4.57407407407407" style="2" customWidth="1"/>
    <col min="6955" max="6955" width="18.5740740740741" style="2" customWidth="1"/>
    <col min="6956" max="6956" width="12.8518518518519" style="2" customWidth="1"/>
    <col min="6957" max="6957" width="8.42592592592593" style="2" customWidth="1"/>
    <col min="6958" max="6964" width="7.71296296296296" style="2" customWidth="1"/>
    <col min="6965" max="6965" width="10.1388888888889" style="2" customWidth="1"/>
    <col min="6966" max="6969" width="8.71296296296296" style="2" customWidth="1"/>
    <col min="6970" max="6973" width="12.712962962963" style="2" customWidth="1"/>
    <col min="6974" max="6974" width="10" style="2" customWidth="1"/>
    <col min="6975" max="7209" width="9.13888888888889" style="2"/>
    <col min="7210" max="7210" width="4.57407407407407" style="2" customWidth="1"/>
    <col min="7211" max="7211" width="18.5740740740741" style="2" customWidth="1"/>
    <col min="7212" max="7212" width="12.8518518518519" style="2" customWidth="1"/>
    <col min="7213" max="7213" width="8.42592592592593" style="2" customWidth="1"/>
    <col min="7214" max="7220" width="7.71296296296296" style="2" customWidth="1"/>
    <col min="7221" max="7221" width="10.1388888888889" style="2" customWidth="1"/>
    <col min="7222" max="7225" width="8.71296296296296" style="2" customWidth="1"/>
    <col min="7226" max="7229" width="12.712962962963" style="2" customWidth="1"/>
    <col min="7230" max="7230" width="10" style="2" customWidth="1"/>
    <col min="7231" max="7465" width="9.13888888888889" style="2"/>
    <col min="7466" max="7466" width="4.57407407407407" style="2" customWidth="1"/>
    <col min="7467" max="7467" width="18.5740740740741" style="2" customWidth="1"/>
    <col min="7468" max="7468" width="12.8518518518519" style="2" customWidth="1"/>
    <col min="7469" max="7469" width="8.42592592592593" style="2" customWidth="1"/>
    <col min="7470" max="7476" width="7.71296296296296" style="2" customWidth="1"/>
    <col min="7477" max="7477" width="10.1388888888889" style="2" customWidth="1"/>
    <col min="7478" max="7481" width="8.71296296296296" style="2" customWidth="1"/>
    <col min="7482" max="7485" width="12.712962962963" style="2" customWidth="1"/>
    <col min="7486" max="7486" width="10" style="2" customWidth="1"/>
    <col min="7487" max="7721" width="9.13888888888889" style="2"/>
    <col min="7722" max="7722" width="4.57407407407407" style="2" customWidth="1"/>
    <col min="7723" max="7723" width="18.5740740740741" style="2" customWidth="1"/>
    <col min="7724" max="7724" width="12.8518518518519" style="2" customWidth="1"/>
    <col min="7725" max="7725" width="8.42592592592593" style="2" customWidth="1"/>
    <col min="7726" max="7732" width="7.71296296296296" style="2" customWidth="1"/>
    <col min="7733" max="7733" width="10.1388888888889" style="2" customWidth="1"/>
    <col min="7734" max="7737" width="8.71296296296296" style="2" customWidth="1"/>
    <col min="7738" max="7741" width="12.712962962963" style="2" customWidth="1"/>
    <col min="7742" max="7742" width="10" style="2" customWidth="1"/>
    <col min="7743" max="7977" width="9.13888888888889" style="2"/>
    <col min="7978" max="7978" width="4.57407407407407" style="2" customWidth="1"/>
    <col min="7979" max="7979" width="18.5740740740741" style="2" customWidth="1"/>
    <col min="7980" max="7980" width="12.8518518518519" style="2" customWidth="1"/>
    <col min="7981" max="7981" width="8.42592592592593" style="2" customWidth="1"/>
    <col min="7982" max="7988" width="7.71296296296296" style="2" customWidth="1"/>
    <col min="7989" max="7989" width="10.1388888888889" style="2" customWidth="1"/>
    <col min="7990" max="7993" width="8.71296296296296" style="2" customWidth="1"/>
    <col min="7994" max="7997" width="12.712962962963" style="2" customWidth="1"/>
    <col min="7998" max="7998" width="10" style="2" customWidth="1"/>
    <col min="7999" max="8233" width="9.13888888888889" style="2"/>
    <col min="8234" max="8234" width="4.57407407407407" style="2" customWidth="1"/>
    <col min="8235" max="8235" width="18.5740740740741" style="2" customWidth="1"/>
    <col min="8236" max="8236" width="12.8518518518519" style="2" customWidth="1"/>
    <col min="8237" max="8237" width="8.42592592592593" style="2" customWidth="1"/>
    <col min="8238" max="8244" width="7.71296296296296" style="2" customWidth="1"/>
    <col min="8245" max="8245" width="10.1388888888889" style="2" customWidth="1"/>
    <col min="8246" max="8249" width="8.71296296296296" style="2" customWidth="1"/>
    <col min="8250" max="8253" width="12.712962962963" style="2" customWidth="1"/>
    <col min="8254" max="8254" width="10" style="2" customWidth="1"/>
    <col min="8255" max="8489" width="9.13888888888889" style="2"/>
    <col min="8490" max="8490" width="4.57407407407407" style="2" customWidth="1"/>
    <col min="8491" max="8491" width="18.5740740740741" style="2" customWidth="1"/>
    <col min="8492" max="8492" width="12.8518518518519" style="2" customWidth="1"/>
    <col min="8493" max="8493" width="8.42592592592593" style="2" customWidth="1"/>
    <col min="8494" max="8500" width="7.71296296296296" style="2" customWidth="1"/>
    <col min="8501" max="8501" width="10.1388888888889" style="2" customWidth="1"/>
    <col min="8502" max="8505" width="8.71296296296296" style="2" customWidth="1"/>
    <col min="8506" max="8509" width="12.712962962963" style="2" customWidth="1"/>
    <col min="8510" max="8510" width="10" style="2" customWidth="1"/>
    <col min="8511" max="8745" width="9.13888888888889" style="2"/>
    <col min="8746" max="8746" width="4.57407407407407" style="2" customWidth="1"/>
    <col min="8747" max="8747" width="18.5740740740741" style="2" customWidth="1"/>
    <col min="8748" max="8748" width="12.8518518518519" style="2" customWidth="1"/>
    <col min="8749" max="8749" width="8.42592592592593" style="2" customWidth="1"/>
    <col min="8750" max="8756" width="7.71296296296296" style="2" customWidth="1"/>
    <col min="8757" max="8757" width="10.1388888888889" style="2" customWidth="1"/>
    <col min="8758" max="8761" width="8.71296296296296" style="2" customWidth="1"/>
    <col min="8762" max="8765" width="12.712962962963" style="2" customWidth="1"/>
    <col min="8766" max="8766" width="10" style="2" customWidth="1"/>
    <col min="8767" max="9001" width="9.13888888888889" style="2"/>
    <col min="9002" max="9002" width="4.57407407407407" style="2" customWidth="1"/>
    <col min="9003" max="9003" width="18.5740740740741" style="2" customWidth="1"/>
    <col min="9004" max="9004" width="12.8518518518519" style="2" customWidth="1"/>
    <col min="9005" max="9005" width="8.42592592592593" style="2" customWidth="1"/>
    <col min="9006" max="9012" width="7.71296296296296" style="2" customWidth="1"/>
    <col min="9013" max="9013" width="10.1388888888889" style="2" customWidth="1"/>
    <col min="9014" max="9017" width="8.71296296296296" style="2" customWidth="1"/>
    <col min="9018" max="9021" width="12.712962962963" style="2" customWidth="1"/>
    <col min="9022" max="9022" width="10" style="2" customWidth="1"/>
    <col min="9023" max="9257" width="9.13888888888889" style="2"/>
    <col min="9258" max="9258" width="4.57407407407407" style="2" customWidth="1"/>
    <col min="9259" max="9259" width="18.5740740740741" style="2" customWidth="1"/>
    <col min="9260" max="9260" width="12.8518518518519" style="2" customWidth="1"/>
    <col min="9261" max="9261" width="8.42592592592593" style="2" customWidth="1"/>
    <col min="9262" max="9268" width="7.71296296296296" style="2" customWidth="1"/>
    <col min="9269" max="9269" width="10.1388888888889" style="2" customWidth="1"/>
    <col min="9270" max="9273" width="8.71296296296296" style="2" customWidth="1"/>
    <col min="9274" max="9277" width="12.712962962963" style="2" customWidth="1"/>
    <col min="9278" max="9278" width="10" style="2" customWidth="1"/>
    <col min="9279" max="9513" width="9.13888888888889" style="2"/>
    <col min="9514" max="9514" width="4.57407407407407" style="2" customWidth="1"/>
    <col min="9515" max="9515" width="18.5740740740741" style="2" customWidth="1"/>
    <col min="9516" max="9516" width="12.8518518518519" style="2" customWidth="1"/>
    <col min="9517" max="9517" width="8.42592592592593" style="2" customWidth="1"/>
    <col min="9518" max="9524" width="7.71296296296296" style="2" customWidth="1"/>
    <col min="9525" max="9525" width="10.1388888888889" style="2" customWidth="1"/>
    <col min="9526" max="9529" width="8.71296296296296" style="2" customWidth="1"/>
    <col min="9530" max="9533" width="12.712962962963" style="2" customWidth="1"/>
    <col min="9534" max="9534" width="10" style="2" customWidth="1"/>
    <col min="9535" max="9769" width="9.13888888888889" style="2"/>
    <col min="9770" max="9770" width="4.57407407407407" style="2" customWidth="1"/>
    <col min="9771" max="9771" width="18.5740740740741" style="2" customWidth="1"/>
    <col min="9772" max="9772" width="12.8518518518519" style="2" customWidth="1"/>
    <col min="9773" max="9773" width="8.42592592592593" style="2" customWidth="1"/>
    <col min="9774" max="9780" width="7.71296296296296" style="2" customWidth="1"/>
    <col min="9781" max="9781" width="10.1388888888889" style="2" customWidth="1"/>
    <col min="9782" max="9785" width="8.71296296296296" style="2" customWidth="1"/>
    <col min="9786" max="9789" width="12.712962962963" style="2" customWidth="1"/>
    <col min="9790" max="9790" width="10" style="2" customWidth="1"/>
    <col min="9791" max="10025" width="9.13888888888889" style="2"/>
    <col min="10026" max="10026" width="4.57407407407407" style="2" customWidth="1"/>
    <col min="10027" max="10027" width="18.5740740740741" style="2" customWidth="1"/>
    <col min="10028" max="10028" width="12.8518518518519" style="2" customWidth="1"/>
    <col min="10029" max="10029" width="8.42592592592593" style="2" customWidth="1"/>
    <col min="10030" max="10036" width="7.71296296296296" style="2" customWidth="1"/>
    <col min="10037" max="10037" width="10.1388888888889" style="2" customWidth="1"/>
    <col min="10038" max="10041" width="8.71296296296296" style="2" customWidth="1"/>
    <col min="10042" max="10045" width="12.712962962963" style="2" customWidth="1"/>
    <col min="10046" max="10046" width="10" style="2" customWidth="1"/>
    <col min="10047" max="10281" width="9.13888888888889" style="2"/>
    <col min="10282" max="10282" width="4.57407407407407" style="2" customWidth="1"/>
    <col min="10283" max="10283" width="18.5740740740741" style="2" customWidth="1"/>
    <col min="10284" max="10284" width="12.8518518518519" style="2" customWidth="1"/>
    <col min="10285" max="10285" width="8.42592592592593" style="2" customWidth="1"/>
    <col min="10286" max="10292" width="7.71296296296296" style="2" customWidth="1"/>
    <col min="10293" max="10293" width="10.1388888888889" style="2" customWidth="1"/>
    <col min="10294" max="10297" width="8.71296296296296" style="2" customWidth="1"/>
    <col min="10298" max="10301" width="12.712962962963" style="2" customWidth="1"/>
    <col min="10302" max="10302" width="10" style="2" customWidth="1"/>
    <col min="10303" max="10537" width="9.13888888888889" style="2"/>
    <col min="10538" max="10538" width="4.57407407407407" style="2" customWidth="1"/>
    <col min="10539" max="10539" width="18.5740740740741" style="2" customWidth="1"/>
    <col min="10540" max="10540" width="12.8518518518519" style="2" customWidth="1"/>
    <col min="10541" max="10541" width="8.42592592592593" style="2" customWidth="1"/>
    <col min="10542" max="10548" width="7.71296296296296" style="2" customWidth="1"/>
    <col min="10549" max="10549" width="10.1388888888889" style="2" customWidth="1"/>
    <col min="10550" max="10553" width="8.71296296296296" style="2" customWidth="1"/>
    <col min="10554" max="10557" width="12.712962962963" style="2" customWidth="1"/>
    <col min="10558" max="10558" width="10" style="2" customWidth="1"/>
    <col min="10559" max="10793" width="9.13888888888889" style="2"/>
    <col min="10794" max="10794" width="4.57407407407407" style="2" customWidth="1"/>
    <col min="10795" max="10795" width="18.5740740740741" style="2" customWidth="1"/>
    <col min="10796" max="10796" width="12.8518518518519" style="2" customWidth="1"/>
    <col min="10797" max="10797" width="8.42592592592593" style="2" customWidth="1"/>
    <col min="10798" max="10804" width="7.71296296296296" style="2" customWidth="1"/>
    <col min="10805" max="10805" width="10.1388888888889" style="2" customWidth="1"/>
    <col min="10806" max="10809" width="8.71296296296296" style="2" customWidth="1"/>
    <col min="10810" max="10813" width="12.712962962963" style="2" customWidth="1"/>
    <col min="10814" max="10814" width="10" style="2" customWidth="1"/>
    <col min="10815" max="11049" width="9.13888888888889" style="2"/>
    <col min="11050" max="11050" width="4.57407407407407" style="2" customWidth="1"/>
    <col min="11051" max="11051" width="18.5740740740741" style="2" customWidth="1"/>
    <col min="11052" max="11052" width="12.8518518518519" style="2" customWidth="1"/>
    <col min="11053" max="11053" width="8.42592592592593" style="2" customWidth="1"/>
    <col min="11054" max="11060" width="7.71296296296296" style="2" customWidth="1"/>
    <col min="11061" max="11061" width="10.1388888888889" style="2" customWidth="1"/>
    <col min="11062" max="11065" width="8.71296296296296" style="2" customWidth="1"/>
    <col min="11066" max="11069" width="12.712962962963" style="2" customWidth="1"/>
    <col min="11070" max="11070" width="10" style="2" customWidth="1"/>
    <col min="11071" max="11305" width="9.13888888888889" style="2"/>
    <col min="11306" max="11306" width="4.57407407407407" style="2" customWidth="1"/>
    <col min="11307" max="11307" width="18.5740740740741" style="2" customWidth="1"/>
    <col min="11308" max="11308" width="12.8518518518519" style="2" customWidth="1"/>
    <col min="11309" max="11309" width="8.42592592592593" style="2" customWidth="1"/>
    <col min="11310" max="11316" width="7.71296296296296" style="2" customWidth="1"/>
    <col min="11317" max="11317" width="10.1388888888889" style="2" customWidth="1"/>
    <col min="11318" max="11321" width="8.71296296296296" style="2" customWidth="1"/>
    <col min="11322" max="11325" width="12.712962962963" style="2" customWidth="1"/>
    <col min="11326" max="11326" width="10" style="2" customWidth="1"/>
    <col min="11327" max="11561" width="9.13888888888889" style="2"/>
    <col min="11562" max="11562" width="4.57407407407407" style="2" customWidth="1"/>
    <col min="11563" max="11563" width="18.5740740740741" style="2" customWidth="1"/>
    <col min="11564" max="11564" width="12.8518518518519" style="2" customWidth="1"/>
    <col min="11565" max="11565" width="8.42592592592593" style="2" customWidth="1"/>
    <col min="11566" max="11572" width="7.71296296296296" style="2" customWidth="1"/>
    <col min="11573" max="11573" width="10.1388888888889" style="2" customWidth="1"/>
    <col min="11574" max="11577" width="8.71296296296296" style="2" customWidth="1"/>
    <col min="11578" max="11581" width="12.712962962963" style="2" customWidth="1"/>
    <col min="11582" max="11582" width="10" style="2" customWidth="1"/>
    <col min="11583" max="11817" width="9.13888888888889" style="2"/>
    <col min="11818" max="11818" width="4.57407407407407" style="2" customWidth="1"/>
    <col min="11819" max="11819" width="18.5740740740741" style="2" customWidth="1"/>
    <col min="11820" max="11820" width="12.8518518518519" style="2" customWidth="1"/>
    <col min="11821" max="11821" width="8.42592592592593" style="2" customWidth="1"/>
    <col min="11822" max="11828" width="7.71296296296296" style="2" customWidth="1"/>
    <col min="11829" max="11829" width="10.1388888888889" style="2" customWidth="1"/>
    <col min="11830" max="11833" width="8.71296296296296" style="2" customWidth="1"/>
    <col min="11834" max="11837" width="12.712962962963" style="2" customWidth="1"/>
    <col min="11838" max="11838" width="10" style="2" customWidth="1"/>
    <col min="11839" max="12073" width="9.13888888888889" style="2"/>
    <col min="12074" max="12074" width="4.57407407407407" style="2" customWidth="1"/>
    <col min="12075" max="12075" width="18.5740740740741" style="2" customWidth="1"/>
    <col min="12076" max="12076" width="12.8518518518519" style="2" customWidth="1"/>
    <col min="12077" max="12077" width="8.42592592592593" style="2" customWidth="1"/>
    <col min="12078" max="12084" width="7.71296296296296" style="2" customWidth="1"/>
    <col min="12085" max="12085" width="10.1388888888889" style="2" customWidth="1"/>
    <col min="12086" max="12089" width="8.71296296296296" style="2" customWidth="1"/>
    <col min="12090" max="12093" width="12.712962962963" style="2" customWidth="1"/>
    <col min="12094" max="12094" width="10" style="2" customWidth="1"/>
    <col min="12095" max="12329" width="9.13888888888889" style="2"/>
    <col min="12330" max="12330" width="4.57407407407407" style="2" customWidth="1"/>
    <col min="12331" max="12331" width="18.5740740740741" style="2" customWidth="1"/>
    <col min="12332" max="12332" width="12.8518518518519" style="2" customWidth="1"/>
    <col min="12333" max="12333" width="8.42592592592593" style="2" customWidth="1"/>
    <col min="12334" max="12340" width="7.71296296296296" style="2" customWidth="1"/>
    <col min="12341" max="12341" width="10.1388888888889" style="2" customWidth="1"/>
    <col min="12342" max="12345" width="8.71296296296296" style="2" customWidth="1"/>
    <col min="12346" max="12349" width="12.712962962963" style="2" customWidth="1"/>
    <col min="12350" max="12350" width="10" style="2" customWidth="1"/>
    <col min="12351" max="12585" width="9.13888888888889" style="2"/>
    <col min="12586" max="12586" width="4.57407407407407" style="2" customWidth="1"/>
    <col min="12587" max="12587" width="18.5740740740741" style="2" customWidth="1"/>
    <col min="12588" max="12588" width="12.8518518518519" style="2" customWidth="1"/>
    <col min="12589" max="12589" width="8.42592592592593" style="2" customWidth="1"/>
    <col min="12590" max="12596" width="7.71296296296296" style="2" customWidth="1"/>
    <col min="12597" max="12597" width="10.1388888888889" style="2" customWidth="1"/>
    <col min="12598" max="12601" width="8.71296296296296" style="2" customWidth="1"/>
    <col min="12602" max="12605" width="12.712962962963" style="2" customWidth="1"/>
    <col min="12606" max="12606" width="10" style="2" customWidth="1"/>
    <col min="12607" max="12841" width="9.13888888888889" style="2"/>
    <col min="12842" max="12842" width="4.57407407407407" style="2" customWidth="1"/>
    <col min="12843" max="12843" width="18.5740740740741" style="2" customWidth="1"/>
    <col min="12844" max="12844" width="12.8518518518519" style="2" customWidth="1"/>
    <col min="12845" max="12845" width="8.42592592592593" style="2" customWidth="1"/>
    <col min="12846" max="12852" width="7.71296296296296" style="2" customWidth="1"/>
    <col min="12853" max="12853" width="10.1388888888889" style="2" customWidth="1"/>
    <col min="12854" max="12857" width="8.71296296296296" style="2" customWidth="1"/>
    <col min="12858" max="12861" width="12.712962962963" style="2" customWidth="1"/>
    <col min="12862" max="12862" width="10" style="2" customWidth="1"/>
    <col min="12863" max="13097" width="9.13888888888889" style="2"/>
    <col min="13098" max="13098" width="4.57407407407407" style="2" customWidth="1"/>
    <col min="13099" max="13099" width="18.5740740740741" style="2" customWidth="1"/>
    <col min="13100" max="13100" width="12.8518518518519" style="2" customWidth="1"/>
    <col min="13101" max="13101" width="8.42592592592593" style="2" customWidth="1"/>
    <col min="13102" max="13108" width="7.71296296296296" style="2" customWidth="1"/>
    <col min="13109" max="13109" width="10.1388888888889" style="2" customWidth="1"/>
    <col min="13110" max="13113" width="8.71296296296296" style="2" customWidth="1"/>
    <col min="13114" max="13117" width="12.712962962963" style="2" customWidth="1"/>
    <col min="13118" max="13118" width="10" style="2" customWidth="1"/>
    <col min="13119" max="13353" width="9.13888888888889" style="2"/>
    <col min="13354" max="13354" width="4.57407407407407" style="2" customWidth="1"/>
    <col min="13355" max="13355" width="18.5740740740741" style="2" customWidth="1"/>
    <col min="13356" max="13356" width="12.8518518518519" style="2" customWidth="1"/>
    <col min="13357" max="13357" width="8.42592592592593" style="2" customWidth="1"/>
    <col min="13358" max="13364" width="7.71296296296296" style="2" customWidth="1"/>
    <col min="13365" max="13365" width="10.1388888888889" style="2" customWidth="1"/>
    <col min="13366" max="13369" width="8.71296296296296" style="2" customWidth="1"/>
    <col min="13370" max="13373" width="12.712962962963" style="2" customWidth="1"/>
    <col min="13374" max="13374" width="10" style="2" customWidth="1"/>
    <col min="13375" max="13609" width="9.13888888888889" style="2"/>
    <col min="13610" max="13610" width="4.57407407407407" style="2" customWidth="1"/>
    <col min="13611" max="13611" width="18.5740740740741" style="2" customWidth="1"/>
    <col min="13612" max="13612" width="12.8518518518519" style="2" customWidth="1"/>
    <col min="13613" max="13613" width="8.42592592592593" style="2" customWidth="1"/>
    <col min="13614" max="13620" width="7.71296296296296" style="2" customWidth="1"/>
    <col min="13621" max="13621" width="10.1388888888889" style="2" customWidth="1"/>
    <col min="13622" max="13625" width="8.71296296296296" style="2" customWidth="1"/>
    <col min="13626" max="13629" width="12.712962962963" style="2" customWidth="1"/>
    <col min="13630" max="13630" width="10" style="2" customWidth="1"/>
    <col min="13631" max="13865" width="9.13888888888889" style="2"/>
    <col min="13866" max="13866" width="4.57407407407407" style="2" customWidth="1"/>
    <col min="13867" max="13867" width="18.5740740740741" style="2" customWidth="1"/>
    <col min="13868" max="13868" width="12.8518518518519" style="2" customWidth="1"/>
    <col min="13869" max="13869" width="8.42592592592593" style="2" customWidth="1"/>
    <col min="13870" max="13876" width="7.71296296296296" style="2" customWidth="1"/>
    <col min="13877" max="13877" width="10.1388888888889" style="2" customWidth="1"/>
    <col min="13878" max="13881" width="8.71296296296296" style="2" customWidth="1"/>
    <col min="13882" max="13885" width="12.712962962963" style="2" customWidth="1"/>
    <col min="13886" max="13886" width="10" style="2" customWidth="1"/>
    <col min="13887" max="14121" width="9.13888888888889" style="2"/>
    <col min="14122" max="14122" width="4.57407407407407" style="2" customWidth="1"/>
    <col min="14123" max="14123" width="18.5740740740741" style="2" customWidth="1"/>
    <col min="14124" max="14124" width="12.8518518518519" style="2" customWidth="1"/>
    <col min="14125" max="14125" width="8.42592592592593" style="2" customWidth="1"/>
    <col min="14126" max="14132" width="7.71296296296296" style="2" customWidth="1"/>
    <col min="14133" max="14133" width="10.1388888888889" style="2" customWidth="1"/>
    <col min="14134" max="14137" width="8.71296296296296" style="2" customWidth="1"/>
    <col min="14138" max="14141" width="12.712962962963" style="2" customWidth="1"/>
    <col min="14142" max="14142" width="10" style="2" customWidth="1"/>
    <col min="14143" max="14377" width="9.13888888888889" style="2"/>
    <col min="14378" max="14378" width="4.57407407407407" style="2" customWidth="1"/>
    <col min="14379" max="14379" width="18.5740740740741" style="2" customWidth="1"/>
    <col min="14380" max="14380" width="12.8518518518519" style="2" customWidth="1"/>
    <col min="14381" max="14381" width="8.42592592592593" style="2" customWidth="1"/>
    <col min="14382" max="14388" width="7.71296296296296" style="2" customWidth="1"/>
    <col min="14389" max="14389" width="10.1388888888889" style="2" customWidth="1"/>
    <col min="14390" max="14393" width="8.71296296296296" style="2" customWidth="1"/>
    <col min="14394" max="14397" width="12.712962962963" style="2" customWidth="1"/>
    <col min="14398" max="14398" width="10" style="2" customWidth="1"/>
    <col min="14399" max="14633" width="9.13888888888889" style="2"/>
    <col min="14634" max="14634" width="4.57407407407407" style="2" customWidth="1"/>
    <col min="14635" max="14635" width="18.5740740740741" style="2" customWidth="1"/>
    <col min="14636" max="14636" width="12.8518518518519" style="2" customWidth="1"/>
    <col min="14637" max="14637" width="8.42592592592593" style="2" customWidth="1"/>
    <col min="14638" max="14644" width="7.71296296296296" style="2" customWidth="1"/>
    <col min="14645" max="14645" width="10.1388888888889" style="2" customWidth="1"/>
    <col min="14646" max="14649" width="8.71296296296296" style="2" customWidth="1"/>
    <col min="14650" max="14653" width="12.712962962963" style="2" customWidth="1"/>
    <col min="14654" max="14654" width="10" style="2" customWidth="1"/>
    <col min="14655" max="14889" width="9.13888888888889" style="2"/>
    <col min="14890" max="14890" width="4.57407407407407" style="2" customWidth="1"/>
    <col min="14891" max="14891" width="18.5740740740741" style="2" customWidth="1"/>
    <col min="14892" max="14892" width="12.8518518518519" style="2" customWidth="1"/>
    <col min="14893" max="14893" width="8.42592592592593" style="2" customWidth="1"/>
    <col min="14894" max="14900" width="7.71296296296296" style="2" customWidth="1"/>
    <col min="14901" max="14901" width="10.1388888888889" style="2" customWidth="1"/>
    <col min="14902" max="14905" width="8.71296296296296" style="2" customWidth="1"/>
    <col min="14906" max="14909" width="12.712962962963" style="2" customWidth="1"/>
    <col min="14910" max="14910" width="10" style="2" customWidth="1"/>
    <col min="14911" max="15145" width="9.13888888888889" style="2"/>
    <col min="15146" max="15146" width="4.57407407407407" style="2" customWidth="1"/>
    <col min="15147" max="15147" width="18.5740740740741" style="2" customWidth="1"/>
    <col min="15148" max="15148" width="12.8518518518519" style="2" customWidth="1"/>
    <col min="15149" max="15149" width="8.42592592592593" style="2" customWidth="1"/>
    <col min="15150" max="15156" width="7.71296296296296" style="2" customWidth="1"/>
    <col min="15157" max="15157" width="10.1388888888889" style="2" customWidth="1"/>
    <col min="15158" max="15161" width="8.71296296296296" style="2" customWidth="1"/>
    <col min="15162" max="15165" width="12.712962962963" style="2" customWidth="1"/>
    <col min="15166" max="15166" width="10" style="2" customWidth="1"/>
    <col min="15167" max="15401" width="9.13888888888889" style="2"/>
    <col min="15402" max="15402" width="4.57407407407407" style="2" customWidth="1"/>
    <col min="15403" max="15403" width="18.5740740740741" style="2" customWidth="1"/>
    <col min="15404" max="15404" width="12.8518518518519" style="2" customWidth="1"/>
    <col min="15405" max="15405" width="8.42592592592593" style="2" customWidth="1"/>
    <col min="15406" max="15412" width="7.71296296296296" style="2" customWidth="1"/>
    <col min="15413" max="15413" width="10.1388888888889" style="2" customWidth="1"/>
    <col min="15414" max="15417" width="8.71296296296296" style="2" customWidth="1"/>
    <col min="15418" max="15421" width="12.712962962963" style="2" customWidth="1"/>
    <col min="15422" max="15422" width="10" style="2" customWidth="1"/>
    <col min="15423" max="15657" width="9.13888888888889" style="2"/>
    <col min="15658" max="15658" width="4.57407407407407" style="2" customWidth="1"/>
    <col min="15659" max="15659" width="18.5740740740741" style="2" customWidth="1"/>
    <col min="15660" max="15660" width="12.8518518518519" style="2" customWidth="1"/>
    <col min="15661" max="15661" width="8.42592592592593" style="2" customWidth="1"/>
    <col min="15662" max="15668" width="7.71296296296296" style="2" customWidth="1"/>
    <col min="15669" max="15669" width="10.1388888888889" style="2" customWidth="1"/>
    <col min="15670" max="15673" width="8.71296296296296" style="2" customWidth="1"/>
    <col min="15674" max="15677" width="12.712962962963" style="2" customWidth="1"/>
    <col min="15678" max="15678" width="10" style="2" customWidth="1"/>
    <col min="15679" max="15913" width="9.13888888888889" style="2"/>
    <col min="15914" max="15914" width="4.57407407407407" style="2" customWidth="1"/>
    <col min="15915" max="15915" width="18.5740740740741" style="2" customWidth="1"/>
    <col min="15916" max="15916" width="12.8518518518519" style="2" customWidth="1"/>
    <col min="15917" max="15917" width="8.42592592592593" style="2" customWidth="1"/>
    <col min="15918" max="15924" width="7.71296296296296" style="2" customWidth="1"/>
    <col min="15925" max="15925" width="10.1388888888889" style="2" customWidth="1"/>
    <col min="15926" max="15929" width="8.71296296296296" style="2" customWidth="1"/>
    <col min="15930" max="15933" width="12.712962962963" style="2" customWidth="1"/>
    <col min="15934" max="15934" width="10" style="2" customWidth="1"/>
    <col min="15935" max="16169" width="9.13888888888889" style="2"/>
    <col min="16170" max="16170" width="4.57407407407407" style="2" customWidth="1"/>
    <col min="16171" max="16171" width="18.5740740740741" style="2" customWidth="1"/>
    <col min="16172" max="16172" width="12.8518518518519" style="2" customWidth="1"/>
    <col min="16173" max="16173" width="8.42592592592593" style="2" customWidth="1"/>
    <col min="16174" max="16180" width="7.71296296296296" style="2" customWidth="1"/>
    <col min="16181" max="16181" width="10.1388888888889" style="2" customWidth="1"/>
    <col min="16182" max="16185" width="8.71296296296296" style="2" customWidth="1"/>
    <col min="16186" max="16189" width="12.712962962963" style="2" customWidth="1"/>
    <col min="16190" max="16190" width="10" style="2" customWidth="1"/>
    <col min="16191" max="16384" width="9.13888888888889" style="2"/>
  </cols>
  <sheetData>
    <row r="2" s="1" customFormat="1" ht="24.6" spans="2:83">
      <c r="B2" s="4" t="s">
        <v>279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4"/>
    </row>
    <row r="3" s="1" customFormat="1" ht="24.6" spans="2:82">
      <c r="B3" s="5" t="s">
        <v>227</v>
      </c>
      <c r="C3" s="5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</row>
    <row r="4" s="1" customFormat="1" ht="24.6" spans="2:83">
      <c r="B4" s="6" t="s">
        <v>228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2:83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ht="13.5" customHeight="1" spans="2:83">
      <c r="B6" s="10" t="s">
        <v>3</v>
      </c>
      <c r="C6" s="11" t="s">
        <v>65</v>
      </c>
      <c r="D6" s="11"/>
      <c r="E6" s="11" t="s">
        <v>201</v>
      </c>
      <c r="F6" s="11" t="s">
        <v>131</v>
      </c>
      <c r="G6" s="12" t="s">
        <v>280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4"/>
      <c r="CE6" s="77" t="s">
        <v>230</v>
      </c>
    </row>
    <row r="7" ht="13.5" customHeight="1" spans="2:83">
      <c r="B7" s="10"/>
      <c r="C7" s="11"/>
      <c r="D7" s="11"/>
      <c r="E7" s="11"/>
      <c r="F7" s="11"/>
      <c r="G7" s="12" t="s">
        <v>281</v>
      </c>
      <c r="H7" s="13"/>
      <c r="I7" s="13"/>
      <c r="J7" s="13"/>
      <c r="K7" s="13"/>
      <c r="L7" s="14"/>
      <c r="M7" s="12" t="s">
        <v>231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1" t="s">
        <v>232</v>
      </c>
      <c r="AL7" s="11"/>
      <c r="AM7" s="11"/>
      <c r="AN7" s="11"/>
      <c r="AO7" s="11"/>
      <c r="AP7" s="11"/>
      <c r="AQ7" s="11"/>
      <c r="AR7" s="11"/>
      <c r="AS7" s="11" t="s">
        <v>282</v>
      </c>
      <c r="AT7" s="11"/>
      <c r="AU7" s="11"/>
      <c r="AV7" s="11"/>
      <c r="AW7" s="12" t="s">
        <v>233</v>
      </c>
      <c r="AX7" s="13"/>
      <c r="AY7" s="13"/>
      <c r="AZ7" s="13"/>
      <c r="BA7" s="13"/>
      <c r="BB7" s="14"/>
      <c r="BC7" s="12" t="s">
        <v>234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4"/>
      <c r="BY7" s="12" t="s">
        <v>235</v>
      </c>
      <c r="BZ7" s="13"/>
      <c r="CA7" s="13"/>
      <c r="CB7" s="14"/>
      <c r="CC7" s="11" t="s">
        <v>236</v>
      </c>
      <c r="CD7" s="11"/>
      <c r="CE7" s="77"/>
    </row>
    <row r="8" s="82" customFormat="1" ht="30.75" customHeight="1" spans="2:83">
      <c r="B8" s="10"/>
      <c r="C8" s="11"/>
      <c r="D8" s="11"/>
      <c r="E8" s="11"/>
      <c r="F8" s="11"/>
      <c r="G8" s="12" t="s">
        <v>283</v>
      </c>
      <c r="H8" s="14"/>
      <c r="I8" s="12" t="s">
        <v>284</v>
      </c>
      <c r="J8" s="14"/>
      <c r="K8" s="12" t="s">
        <v>285</v>
      </c>
      <c r="L8" s="14"/>
      <c r="M8" s="12" t="s">
        <v>286</v>
      </c>
      <c r="N8" s="13"/>
      <c r="O8" s="13"/>
      <c r="P8" s="13"/>
      <c r="Q8" s="13"/>
      <c r="R8" s="14"/>
      <c r="S8" s="12" t="s">
        <v>238</v>
      </c>
      <c r="T8" s="13"/>
      <c r="U8" s="13"/>
      <c r="V8" s="13"/>
      <c r="W8" s="13"/>
      <c r="X8" s="14"/>
      <c r="Y8" s="12" t="s">
        <v>239</v>
      </c>
      <c r="Z8" s="13"/>
      <c r="AA8" s="13"/>
      <c r="AB8" s="13"/>
      <c r="AC8" s="13"/>
      <c r="AD8" s="14"/>
      <c r="AE8" s="12" t="s">
        <v>240</v>
      </c>
      <c r="AF8" s="13"/>
      <c r="AG8" s="13"/>
      <c r="AH8" s="13"/>
      <c r="AI8" s="13"/>
      <c r="AJ8" s="14"/>
      <c r="AK8" s="12" t="s">
        <v>241</v>
      </c>
      <c r="AL8" s="14"/>
      <c r="AM8" s="12" t="s">
        <v>287</v>
      </c>
      <c r="AN8" s="14"/>
      <c r="AO8" s="12" t="s">
        <v>288</v>
      </c>
      <c r="AP8" s="14"/>
      <c r="AQ8" s="12" t="s">
        <v>289</v>
      </c>
      <c r="AR8" s="14"/>
      <c r="AS8" s="12" t="s">
        <v>250</v>
      </c>
      <c r="AT8" s="14"/>
      <c r="AU8" s="12" t="s">
        <v>290</v>
      </c>
      <c r="AV8" s="14"/>
      <c r="AW8" s="12" t="s">
        <v>246</v>
      </c>
      <c r="AX8" s="14"/>
      <c r="AY8" s="83" t="s">
        <v>291</v>
      </c>
      <c r="AZ8" s="84"/>
      <c r="BA8" s="12" t="s">
        <v>292</v>
      </c>
      <c r="BB8" s="14"/>
      <c r="BC8" s="12" t="s">
        <v>248</v>
      </c>
      <c r="BD8" s="14"/>
      <c r="BE8" s="12" t="s">
        <v>249</v>
      </c>
      <c r="BF8" s="14"/>
      <c r="BG8" s="12" t="s">
        <v>293</v>
      </c>
      <c r="BH8" s="14"/>
      <c r="BI8" s="12" t="s">
        <v>294</v>
      </c>
      <c r="BJ8" s="14"/>
      <c r="BK8" s="12" t="s">
        <v>295</v>
      </c>
      <c r="BL8" s="14"/>
      <c r="BM8" s="12" t="s">
        <v>255</v>
      </c>
      <c r="BN8" s="14"/>
      <c r="BO8" s="12" t="s">
        <v>296</v>
      </c>
      <c r="BP8" s="14"/>
      <c r="BQ8" s="12" t="s">
        <v>297</v>
      </c>
      <c r="BR8" s="14"/>
      <c r="BS8" s="12" t="s">
        <v>298</v>
      </c>
      <c r="BT8" s="14"/>
      <c r="BU8" s="12" t="s">
        <v>299</v>
      </c>
      <c r="BV8" s="14"/>
      <c r="BW8" s="12" t="s">
        <v>300</v>
      </c>
      <c r="BX8" s="14"/>
      <c r="BY8" s="12" t="s">
        <v>301</v>
      </c>
      <c r="BZ8" s="14"/>
      <c r="CA8" s="12" t="s">
        <v>302</v>
      </c>
      <c r="CB8" s="14"/>
      <c r="CC8" s="11"/>
      <c r="CD8" s="11"/>
      <c r="CE8" s="77"/>
    </row>
    <row r="9" ht="49.5" customHeight="1" spans="2:83">
      <c r="B9" s="10"/>
      <c r="C9" s="11"/>
      <c r="D9" s="11"/>
      <c r="E9" s="11"/>
      <c r="F9" s="11"/>
      <c r="G9" s="11" t="s">
        <v>264</v>
      </c>
      <c r="H9" s="15" t="s">
        <v>263</v>
      </c>
      <c r="I9" s="11" t="s">
        <v>264</v>
      </c>
      <c r="J9" s="15" t="s">
        <v>263</v>
      </c>
      <c r="K9" s="11" t="s">
        <v>264</v>
      </c>
      <c r="L9" s="15" t="s">
        <v>263</v>
      </c>
      <c r="M9" s="15" t="s">
        <v>258</v>
      </c>
      <c r="N9" s="15" t="s">
        <v>259</v>
      </c>
      <c r="O9" s="15" t="s">
        <v>260</v>
      </c>
      <c r="P9" s="15" t="s">
        <v>261</v>
      </c>
      <c r="Q9" s="11" t="s">
        <v>262</v>
      </c>
      <c r="R9" s="15" t="s">
        <v>263</v>
      </c>
      <c r="S9" s="15" t="s">
        <v>258</v>
      </c>
      <c r="T9" s="15" t="s">
        <v>259</v>
      </c>
      <c r="U9" s="15" t="s">
        <v>260</v>
      </c>
      <c r="V9" s="15" t="s">
        <v>261</v>
      </c>
      <c r="W9" s="11" t="s">
        <v>262</v>
      </c>
      <c r="X9" s="15" t="s">
        <v>263</v>
      </c>
      <c r="Y9" s="15" t="s">
        <v>258</v>
      </c>
      <c r="Z9" s="15" t="s">
        <v>259</v>
      </c>
      <c r="AA9" s="15" t="s">
        <v>260</v>
      </c>
      <c r="AB9" s="15" t="s">
        <v>261</v>
      </c>
      <c r="AC9" s="11" t="s">
        <v>262</v>
      </c>
      <c r="AD9" s="15" t="s">
        <v>263</v>
      </c>
      <c r="AE9" s="15" t="s">
        <v>258</v>
      </c>
      <c r="AF9" s="15" t="s">
        <v>259</v>
      </c>
      <c r="AG9" s="15" t="s">
        <v>260</v>
      </c>
      <c r="AH9" s="15" t="s">
        <v>261</v>
      </c>
      <c r="AI9" s="11" t="s">
        <v>262</v>
      </c>
      <c r="AJ9" s="15" t="s">
        <v>263</v>
      </c>
      <c r="AK9" s="11" t="s">
        <v>264</v>
      </c>
      <c r="AL9" s="15" t="s">
        <v>263</v>
      </c>
      <c r="AM9" s="11" t="s">
        <v>264</v>
      </c>
      <c r="AN9" s="15" t="s">
        <v>263</v>
      </c>
      <c r="AO9" s="11" t="s">
        <v>264</v>
      </c>
      <c r="AP9" s="15" t="s">
        <v>263</v>
      </c>
      <c r="AQ9" s="11" t="s">
        <v>264</v>
      </c>
      <c r="AR9" s="15" t="s">
        <v>263</v>
      </c>
      <c r="AS9" s="11" t="s">
        <v>264</v>
      </c>
      <c r="AT9" s="15" t="s">
        <v>263</v>
      </c>
      <c r="AU9" s="11" t="s">
        <v>264</v>
      </c>
      <c r="AV9" s="15" t="s">
        <v>263</v>
      </c>
      <c r="AW9" s="11" t="s">
        <v>264</v>
      </c>
      <c r="AX9" s="15" t="s">
        <v>263</v>
      </c>
      <c r="AY9" s="11" t="s">
        <v>264</v>
      </c>
      <c r="AZ9" s="15" t="s">
        <v>263</v>
      </c>
      <c r="BA9" s="11" t="s">
        <v>264</v>
      </c>
      <c r="BB9" s="15" t="s">
        <v>263</v>
      </c>
      <c r="BC9" s="11" t="s">
        <v>264</v>
      </c>
      <c r="BD9" s="15" t="s">
        <v>263</v>
      </c>
      <c r="BE9" s="11" t="s">
        <v>264</v>
      </c>
      <c r="BF9" s="15" t="s">
        <v>263</v>
      </c>
      <c r="BG9" s="11" t="s">
        <v>264</v>
      </c>
      <c r="BH9" s="15" t="s">
        <v>263</v>
      </c>
      <c r="BI9" s="11" t="s">
        <v>264</v>
      </c>
      <c r="BJ9" s="15" t="s">
        <v>263</v>
      </c>
      <c r="BK9" s="11" t="s">
        <v>264</v>
      </c>
      <c r="BL9" s="15" t="s">
        <v>263</v>
      </c>
      <c r="BM9" s="11" t="s">
        <v>264</v>
      </c>
      <c r="BN9" s="15" t="s">
        <v>263</v>
      </c>
      <c r="BO9" s="11" t="s">
        <v>264</v>
      </c>
      <c r="BP9" s="15" t="s">
        <v>263</v>
      </c>
      <c r="BQ9" s="11" t="s">
        <v>264</v>
      </c>
      <c r="BR9" s="15" t="s">
        <v>263</v>
      </c>
      <c r="BS9" s="11" t="s">
        <v>264</v>
      </c>
      <c r="BT9" s="15" t="s">
        <v>263</v>
      </c>
      <c r="BU9" s="11" t="s">
        <v>264</v>
      </c>
      <c r="BV9" s="15" t="s">
        <v>263</v>
      </c>
      <c r="BW9" s="11" t="s">
        <v>264</v>
      </c>
      <c r="BX9" s="15" t="s">
        <v>263</v>
      </c>
      <c r="BY9" s="11" t="s">
        <v>264</v>
      </c>
      <c r="BZ9" s="15" t="s">
        <v>263</v>
      </c>
      <c r="CA9" s="11" t="s">
        <v>264</v>
      </c>
      <c r="CB9" s="15" t="s">
        <v>263</v>
      </c>
      <c r="CC9" s="11" t="s">
        <v>264</v>
      </c>
      <c r="CD9" s="15" t="s">
        <v>263</v>
      </c>
      <c r="CE9" s="77"/>
    </row>
    <row r="10" ht="15" customHeight="1" spans="2:83">
      <c r="B10" s="16">
        <v>1</v>
      </c>
      <c r="C10" s="16">
        <f>B10+1</f>
        <v>2</v>
      </c>
      <c r="D10" s="16"/>
      <c r="E10" s="16">
        <v>3</v>
      </c>
      <c r="F10" s="16">
        <v>4</v>
      </c>
      <c r="G10" s="17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  <c r="AB10" s="16">
        <v>26</v>
      </c>
      <c r="AC10" s="16">
        <v>27</v>
      </c>
      <c r="AD10" s="16">
        <v>28</v>
      </c>
      <c r="AE10" s="16">
        <v>29</v>
      </c>
      <c r="AF10" s="16">
        <v>30</v>
      </c>
      <c r="AG10" s="16">
        <v>31</v>
      </c>
      <c r="AH10" s="16">
        <v>32</v>
      </c>
      <c r="AI10" s="16">
        <v>33</v>
      </c>
      <c r="AJ10" s="16">
        <v>34</v>
      </c>
      <c r="AK10" s="16">
        <v>35</v>
      </c>
      <c r="AL10" s="16">
        <v>36</v>
      </c>
      <c r="AM10" s="16">
        <v>37</v>
      </c>
      <c r="AN10" s="16">
        <v>38</v>
      </c>
      <c r="AO10" s="16">
        <v>39</v>
      </c>
      <c r="AP10" s="16">
        <v>40</v>
      </c>
      <c r="AQ10" s="16">
        <v>41</v>
      </c>
      <c r="AR10" s="16">
        <v>42</v>
      </c>
      <c r="AS10" s="16">
        <v>43</v>
      </c>
      <c r="AT10" s="16">
        <v>44</v>
      </c>
      <c r="AU10" s="16">
        <v>45</v>
      </c>
      <c r="AV10" s="16">
        <v>46</v>
      </c>
      <c r="AW10" s="16">
        <v>47</v>
      </c>
      <c r="AX10" s="16">
        <v>48</v>
      </c>
      <c r="AY10" s="16">
        <v>49</v>
      </c>
      <c r="AZ10" s="16">
        <v>50</v>
      </c>
      <c r="BA10" s="16">
        <v>51</v>
      </c>
      <c r="BB10" s="16">
        <v>52</v>
      </c>
      <c r="BC10" s="16">
        <v>53</v>
      </c>
      <c r="BD10" s="16">
        <v>54</v>
      </c>
      <c r="BE10" s="16">
        <v>55</v>
      </c>
      <c r="BF10" s="16">
        <v>56</v>
      </c>
      <c r="BG10" s="16">
        <v>57</v>
      </c>
      <c r="BH10" s="16">
        <v>58</v>
      </c>
      <c r="BI10" s="16">
        <v>59</v>
      </c>
      <c r="BJ10" s="16">
        <v>60</v>
      </c>
      <c r="BK10" s="16">
        <v>61</v>
      </c>
      <c r="BL10" s="16">
        <v>62</v>
      </c>
      <c r="BM10" s="16">
        <v>63</v>
      </c>
      <c r="BN10" s="16">
        <v>64</v>
      </c>
      <c r="BO10" s="16">
        <v>65</v>
      </c>
      <c r="BP10" s="16">
        <v>66</v>
      </c>
      <c r="BQ10" s="16">
        <v>67</v>
      </c>
      <c r="BR10" s="16">
        <v>68</v>
      </c>
      <c r="BS10" s="16">
        <v>69</v>
      </c>
      <c r="BT10" s="16">
        <v>70</v>
      </c>
      <c r="BU10" s="16">
        <v>71</v>
      </c>
      <c r="BV10" s="16">
        <v>72</v>
      </c>
      <c r="BW10" s="16">
        <v>73</v>
      </c>
      <c r="BX10" s="16">
        <v>74</v>
      </c>
      <c r="BY10" s="16">
        <v>75</v>
      </c>
      <c r="BZ10" s="16">
        <v>76</v>
      </c>
      <c r="CA10" s="16">
        <v>77</v>
      </c>
      <c r="CB10" s="16">
        <v>78</v>
      </c>
      <c r="CC10" s="16">
        <v>79</v>
      </c>
      <c r="CD10" s="16">
        <v>80</v>
      </c>
      <c r="CE10" s="16">
        <v>81</v>
      </c>
    </row>
    <row r="11" ht="15" customHeight="1" spans="2:83">
      <c r="B11" s="18">
        <v>1</v>
      </c>
      <c r="C11" s="19" t="s">
        <v>81</v>
      </c>
      <c r="D11" s="20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</row>
    <row r="12" ht="15" customHeight="1" spans="2:83">
      <c r="B12" s="23">
        <v>2</v>
      </c>
      <c r="C12" s="24" t="s">
        <v>81</v>
      </c>
      <c r="D12" s="25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</row>
    <row r="13" ht="15" customHeight="1" spans="2:83">
      <c r="B13" s="23">
        <v>3</v>
      </c>
      <c r="C13" s="24" t="s">
        <v>81</v>
      </c>
      <c r="D13" s="25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</row>
    <row r="14" ht="15" customHeight="1" spans="2:83">
      <c r="B14" s="23">
        <v>4</v>
      </c>
      <c r="C14" s="24" t="s">
        <v>81</v>
      </c>
      <c r="D14" s="25"/>
      <c r="E14" s="26"/>
      <c r="F14" s="26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</row>
    <row r="15" ht="15" customHeight="1" spans="2:83">
      <c r="B15" s="23">
        <v>5</v>
      </c>
      <c r="C15" s="24" t="s">
        <v>81</v>
      </c>
      <c r="D15" s="25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</row>
    <row r="16" ht="15" customHeight="1" spans="2:83">
      <c r="B16" s="23">
        <v>6</v>
      </c>
      <c r="C16" s="24" t="s">
        <v>81</v>
      </c>
      <c r="D16" s="25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</row>
    <row r="17" ht="15" customHeight="1" spans="2:83">
      <c r="B17" s="23">
        <v>7</v>
      </c>
      <c r="C17" s="24" t="s">
        <v>81</v>
      </c>
      <c r="D17" s="25"/>
      <c r="E17" s="26"/>
      <c r="F17" s="26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ht="15" customHeight="1" spans="2:83">
      <c r="B18" s="23">
        <v>8</v>
      </c>
      <c r="C18" s="24" t="s">
        <v>81</v>
      </c>
      <c r="D18" s="25"/>
      <c r="E18" s="26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2:83">
      <c r="B19" s="23">
        <v>9</v>
      </c>
      <c r="C19" s="24" t="s">
        <v>81</v>
      </c>
      <c r="D19" s="28"/>
      <c r="E19" s="29"/>
      <c r="F19" s="29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78"/>
    </row>
    <row r="20" spans="2:83">
      <c r="B20" s="23">
        <v>10</v>
      </c>
      <c r="C20" s="24" t="s">
        <v>81</v>
      </c>
      <c r="D20" s="28"/>
      <c r="E20" s="29"/>
      <c r="F20" s="29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78"/>
    </row>
    <row r="21" spans="2:83">
      <c r="B21" s="31">
        <v>11</v>
      </c>
      <c r="C21" s="32" t="s">
        <v>81</v>
      </c>
      <c r="D21" s="33" t="s">
        <v>152</v>
      </c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79"/>
    </row>
    <row r="22" ht="15.75" customHeight="1" spans="2:83">
      <c r="B22" s="36"/>
      <c r="C22" s="37" t="s">
        <v>153</v>
      </c>
      <c r="D22" s="38"/>
      <c r="E22" s="39">
        <f>SUM(E11:E21)</f>
        <v>0</v>
      </c>
      <c r="F22" s="39">
        <f>SUM(F11:F21)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85"/>
    </row>
    <row r="23" ht="15.75" customHeight="1" spans="2:83">
      <c r="B23" s="41"/>
      <c r="C23" s="42"/>
      <c r="D23" s="43"/>
      <c r="E23" s="44" t="s">
        <v>265</v>
      </c>
      <c r="F23" s="45"/>
      <c r="G23" s="46">
        <f>IF(COUNTA(G11:G21)=0,0,(COUNTIF(G11:G21,"B"))/COUNTA(G11:G21)*100)</f>
        <v>0</v>
      </c>
      <c r="H23" s="46">
        <f>IF(G23&gt;0,AVERAGEIF(G11:G21,"B",H11:H21),0)</f>
        <v>0</v>
      </c>
      <c r="I23" s="46">
        <f>IF(COUNTA(I11:I21)=0,0,(COUNTIF(I11:I21,"B"))/COUNTA(I11:I21)*100)</f>
        <v>0</v>
      </c>
      <c r="J23" s="46">
        <f>IF(I23&gt;0,AVERAGEIF(I11:I21,"B",J11:J21),0)</f>
        <v>0</v>
      </c>
      <c r="K23" s="46">
        <f>IF(COUNTA(K11:K21)=0,0,(COUNTIF(K11:K21,"B"))/COUNTA(K11:K21)*100)</f>
        <v>0</v>
      </c>
      <c r="L23" s="46">
        <f>IF(K23&gt;0,AVERAGEIF(K11:K21,"B",L11:L21),0)</f>
        <v>0</v>
      </c>
      <c r="M23" s="46">
        <f>IF(COUNT(M11:M21)=0,0,AVERAGE(M11:M21))</f>
        <v>0</v>
      </c>
      <c r="N23" s="46">
        <f>IF(COUNT(N11:N21)=0,0,AVERAGE(N11:N21))</f>
        <v>0</v>
      </c>
      <c r="O23" s="46">
        <f>IF(COUNT(O11:O21)=0,0,AVERAGE(O11:O21))</f>
        <v>0</v>
      </c>
      <c r="P23" s="46">
        <f>IF(COUNT(P11:P21)=0,0,AVERAGE(P11:P21))</f>
        <v>0</v>
      </c>
      <c r="Q23" s="46">
        <f>IF(COUNTA(Q11:Q21)=0,0,(COUNTIF(Q11:Q21,"B"))/COUNTA(Q11:Q21)*100)</f>
        <v>0</v>
      </c>
      <c r="R23" s="46">
        <f>IF(Q23&gt;0,AVERAGEIF(Q11:Q21,"B",R11:R21),0)</f>
        <v>0</v>
      </c>
      <c r="S23" s="46">
        <f>IF(COUNT(S11:S21)=0,0,AVERAGE(S11:S21))</f>
        <v>0</v>
      </c>
      <c r="T23" s="46">
        <f>IF(COUNT(T11:T21)=0,0,AVERAGE(T11:T21))</f>
        <v>0</v>
      </c>
      <c r="U23" s="46">
        <f>IF(COUNT(U11:U21)=0,0,AVERAGE(U11:U21))</f>
        <v>0</v>
      </c>
      <c r="V23" s="46">
        <f>IF(COUNT(V11:V21)=0,0,AVERAGE(V11:V21))</f>
        <v>0</v>
      </c>
      <c r="W23" s="46">
        <f>IF(COUNTA(W11:W21)=0,0,(COUNTIF(W11:W21,"B"))/COUNTA(W11:W21)*100)</f>
        <v>0</v>
      </c>
      <c r="X23" s="46">
        <f>IF(W23&gt;0,AVERAGEIF(W11:W21,"B",X11:X21),0)</f>
        <v>0</v>
      </c>
      <c r="Y23" s="46">
        <f>IF(COUNT(Y11:Y21)=0,0,AVERAGE(Y11:Y21))</f>
        <v>0</v>
      </c>
      <c r="Z23" s="46">
        <f>IF(COUNT(Z11:Z21)=0,0,AVERAGE(Z11:Z21))</f>
        <v>0</v>
      </c>
      <c r="AA23" s="46">
        <f>IF(COUNT(AA11:AA21)=0,0,AVERAGE(AA11:AA21))</f>
        <v>0</v>
      </c>
      <c r="AB23" s="46">
        <f>IF(COUNT(AB11:AB21)=0,0,AVERAGE(AB11:AB21))</f>
        <v>0</v>
      </c>
      <c r="AC23" s="46">
        <f>IF(COUNTA(AC11:AC21)=0,0,(COUNTIF(AC11:AC21,"B"))/COUNTA(AC11:AC21)*100)</f>
        <v>0</v>
      </c>
      <c r="AD23" s="46">
        <f>IF(AC23&gt;0,AVERAGEIF(AC11:AC21,"B",AD11:AD21),0)</f>
        <v>0</v>
      </c>
      <c r="AE23" s="46">
        <f>IF(COUNT(AE11:AE21)=0,0,AVERAGE(AE11:AE21))</f>
        <v>0</v>
      </c>
      <c r="AF23" s="46">
        <f>IF(COUNT(AF11:AF21)=0,0,AVERAGE(AF11:AF21))</f>
        <v>0</v>
      </c>
      <c r="AG23" s="46">
        <f>IF(COUNT(AG11:AG21)=0,0,AVERAGE(AG11:AG21))</f>
        <v>0</v>
      </c>
      <c r="AH23" s="46">
        <f>IF(COUNT(AH11:AH21)=0,0,AVERAGE(AH11:AH21))</f>
        <v>0</v>
      </c>
      <c r="AI23" s="46">
        <f>IF(COUNTA(AI11:AI21)=0,0,(COUNTIF(AI11:AI21,"B"))/COUNTA(AI11:AI21)*100)</f>
        <v>0</v>
      </c>
      <c r="AJ23" s="46">
        <f>IF(AI23&gt;0,AVERAGEIF(AI11:AI21,"B",AJ11:AJ21),0)</f>
        <v>0</v>
      </c>
      <c r="AK23" s="46">
        <f>IF(COUNTA(AK11:AK21)=0,0,(COUNTIF(AK11:AK21,"B"))/COUNTA(AK11:AK21)*100)</f>
        <v>0</v>
      </c>
      <c r="AL23" s="46">
        <f>IF(AK23&gt;0,AVERAGEIF(AK11:AK21,"B",AL11:AL21),0)</f>
        <v>0</v>
      </c>
      <c r="AM23" s="46">
        <f>IF(COUNTA(AM11:AM21)=0,0,(COUNTIF(AM11:AM21,"B"))/COUNTA(AM11:AM21)*100)</f>
        <v>0</v>
      </c>
      <c r="AN23" s="46">
        <f>IF(AM23&gt;0,AVERAGEIF(AM11:AM21,"B",AN11:AN21),0)</f>
        <v>0</v>
      </c>
      <c r="AO23" s="46">
        <f>IF(COUNTA(AO11:AO21)=0,0,(COUNTIF(AO11:AO21,"B"))/COUNTA(AO11:AO21)*100)</f>
        <v>0</v>
      </c>
      <c r="AP23" s="46">
        <f>IF(AO23&gt;0,AVERAGEIF(AO11:AO21,"B",AP11:AP21),0)</f>
        <v>0</v>
      </c>
      <c r="AQ23" s="46">
        <f>IF(COUNTA(AQ11:AQ21)=0,0,(COUNTIF(AQ11:AQ21,"B"))/COUNTA(AQ11:AQ21)*100)</f>
        <v>0</v>
      </c>
      <c r="AR23" s="46">
        <f>IF(AQ23&gt;0,AVERAGEIF(AQ11:AQ21,"B",AR11:AR21),0)</f>
        <v>0</v>
      </c>
      <c r="AS23" s="46">
        <f>IF(COUNTA(AS11:AS21)=0,0,(COUNTIF(AS11:AS21,"B"))/COUNTA(AS11:AS21)*100)</f>
        <v>0</v>
      </c>
      <c r="AT23" s="46">
        <f>IF(AS23&gt;0,AVERAGEIF(AS11:AS21,"B",AT11:AT21),0)</f>
        <v>0</v>
      </c>
      <c r="AU23" s="46">
        <f>IF(COUNTA(AU11:AU21)=0,0,(COUNTIF(AU11:AU21,"B"))/COUNTA(AU11:AU21)*100)</f>
        <v>0</v>
      </c>
      <c r="AV23" s="46">
        <f>IF(AU23&gt;0,AVERAGEIF(AU11:AU21,"B",AV11:AV21),0)</f>
        <v>0</v>
      </c>
      <c r="AW23" s="46">
        <f>IF(COUNTA(AW11:AW21)=0,0,(COUNTIF(AW11:AW21,"B"))/COUNTA(AW11:AW21)*100)</f>
        <v>0</v>
      </c>
      <c r="AX23" s="46">
        <f>IF(AW23&gt;0,AVERAGEIF(AW11:AW21,"B",AX11:AX21),0)</f>
        <v>0</v>
      </c>
      <c r="AY23" s="46">
        <f>IF(COUNTA(AY11:AY21)=0,0,(COUNTIF(AY11:AY21,"B"))/COUNTA(AY11:AY21)*100)</f>
        <v>0</v>
      </c>
      <c r="AZ23" s="46">
        <f>IF(AY23&gt;0,AVERAGEIF(AY11:AY21,"B",AZ11:AZ21),0)</f>
        <v>0</v>
      </c>
      <c r="BA23" s="46">
        <f>IF(COUNTA(BA11:BA21)=0,0,(COUNTIF(BA11:BA21,"B"))/COUNTA(BA11:BA21)*100)</f>
        <v>0</v>
      </c>
      <c r="BB23" s="46">
        <f>IF(BA23&gt;0,AVERAGEIF(BA11:BA21,"B",BB11:BB21),0)</f>
        <v>0</v>
      </c>
      <c r="BC23" s="46">
        <f>IF(COUNTA(BC11:BC21)=0,0,(COUNTIF(BC11:BC21,"B"))/COUNTA(BC11:BC21)*100)</f>
        <v>0</v>
      </c>
      <c r="BD23" s="46">
        <f>IF(BC23&gt;0,AVERAGEIF(BC11:BC21,"B",BD11:BD21),0)</f>
        <v>0</v>
      </c>
      <c r="BE23" s="46">
        <f>IF(COUNTA(BE11:BE21)=0,0,(COUNTIF(BE11:BE21,"B"))/COUNTA(BE11:BE21)*100)</f>
        <v>0</v>
      </c>
      <c r="BF23" s="46">
        <f>IF(BE23&gt;0,AVERAGEIF(BE11:BE21,"B",BF11:BF21),0)</f>
        <v>0</v>
      </c>
      <c r="BG23" s="46">
        <f>IF(COUNTA(BG11:BG21)=0,0,(COUNTIF(BG11:BG21,"B"))/COUNTA(BG11:BG21)*100)</f>
        <v>0</v>
      </c>
      <c r="BH23" s="46">
        <f>IF(BG23&gt;0,AVERAGEIF(BG11:BG21,"B",BH11:BH21),0)</f>
        <v>0</v>
      </c>
      <c r="BI23" s="46">
        <f>IF(COUNTA(BI11:BI21)=0,0,(COUNTIF(BI11:BI21,"B"))/COUNTA(BI11:BI21)*100)</f>
        <v>0</v>
      </c>
      <c r="BJ23" s="46">
        <f>IF(BI23&gt;0,AVERAGEIF(BI11:BI21,"B",BJ11:BJ21),0)</f>
        <v>0</v>
      </c>
      <c r="BK23" s="46">
        <f>IF(COUNTA(BK11:BK21)=0,0,(COUNTIF(BK11:BK21,"B"))/COUNTA(BK11:BK21)*100)</f>
        <v>0</v>
      </c>
      <c r="BL23" s="46">
        <f>IF(BK23&gt;0,AVERAGEIF(BK11:BK21,"B",BL11:BL21),0)</f>
        <v>0</v>
      </c>
      <c r="BM23" s="46">
        <f>IF(COUNTA(BM11:BM21)=0,0,(COUNTIF(BM11:BM21,"B"))/COUNTA(BM11:BM21)*100)</f>
        <v>0</v>
      </c>
      <c r="BN23" s="46">
        <f>IF(BM23&gt;0,AVERAGEIF(BM11:BM21,"B",BN11:BN21),0)</f>
        <v>0</v>
      </c>
      <c r="BO23" s="46">
        <f>IF(COUNTA(BO11:BO21)=0,0,(COUNTIF(BO11:BO21,"B"))/COUNTA(BO11:BO21)*100)</f>
        <v>0</v>
      </c>
      <c r="BP23" s="46">
        <f>IF(BO23&gt;0,AVERAGEIF(BO11:BO21,"B",BP11:BP21),0)</f>
        <v>0</v>
      </c>
      <c r="BQ23" s="46">
        <f>IF(COUNTA(BQ11:BQ21)=0,0,(COUNTIF(BQ11:BQ21,"B"))/COUNTA(BQ11:BQ21)*100)</f>
        <v>0</v>
      </c>
      <c r="BR23" s="46">
        <f>IF(BQ23&gt;0,AVERAGEIF(BQ11:BQ21,"B",BR11:BR21),0)</f>
        <v>0</v>
      </c>
      <c r="BS23" s="46">
        <f>IF(COUNTA(BS11:BS21)=0,0,(COUNTIF(BS11:BS21,"B"))/COUNTA(BS11:BS21)*100)</f>
        <v>0</v>
      </c>
      <c r="BT23" s="46">
        <f>IF(BS23&gt;0,AVERAGEIF(BS11:BS21,"B",BT11:BT21),0)</f>
        <v>0</v>
      </c>
      <c r="BU23" s="46">
        <f>IF(COUNTA(BU11:BU21)=0,0,(COUNTIF(BU11:BU21,"B"))/COUNTA(BU11:BU21)*100)</f>
        <v>0</v>
      </c>
      <c r="BV23" s="46">
        <f>IF(BU23&gt;0,AVERAGEIF(BU11:BU21,"B",BV11:BV21),0)</f>
        <v>0</v>
      </c>
      <c r="BW23" s="46">
        <f>IF(COUNTA(BW11:BW21)=0,0,(COUNTIF(BW11:BW21,"B"))/COUNTA(BW11:BW21)*100)</f>
        <v>0</v>
      </c>
      <c r="BX23" s="46">
        <f>IF(BW23&gt;0,AVERAGEIF(BW11:BW21,"B",BX11:BX21),0)</f>
        <v>0</v>
      </c>
      <c r="BY23" s="46">
        <f>IF(COUNTA(BY11:BY21)=0,0,(COUNTIF(BY11:BY21,"B"))/COUNTA(BY11:BY21)*100)</f>
        <v>0</v>
      </c>
      <c r="BZ23" s="46">
        <f>IF(BY23&gt;0,AVERAGEIF(BY11:BY21,"B",BZ11:BZ21),0)</f>
        <v>0</v>
      </c>
      <c r="CA23" s="46">
        <f>IF(COUNTA(CA11:CA21)=0,0,(COUNTIF(CA11:CA21,"B"))/COUNTA(CA11:CA21)*100)</f>
        <v>0</v>
      </c>
      <c r="CB23" s="46">
        <f>IF(CA23&gt;0,AVERAGEIF(CA11:CA21,"B",CB11:CB21),0)</f>
        <v>0</v>
      </c>
      <c r="CC23" s="46">
        <f>IF(COUNTA(CC11:CC21)=0,0,(COUNTIF(CC11:CC21,"B"))/COUNTA(CC11:CC21)*100)</f>
        <v>0</v>
      </c>
      <c r="CD23" s="46">
        <f>IF(CC23&gt;0,AVERAGEIF(CC11:CC21,"B",CD11:CD21),0)</f>
        <v>0</v>
      </c>
      <c r="CE23" s="46"/>
    </row>
    <row r="24" ht="15.75" customHeight="1" spans="2:83">
      <c r="B24" s="41"/>
      <c r="C24" s="42"/>
      <c r="D24" s="43"/>
      <c r="E24" s="44" t="s">
        <v>266</v>
      </c>
      <c r="F24" s="45"/>
      <c r="G24" s="47">
        <f>IF(COUNTA(G11:G21)=0,0,(COUNTIF(G11:G21,"RR"))/COUNTA(G11:G21)*100)</f>
        <v>0</v>
      </c>
      <c r="H24" s="47">
        <f>IF(G24&gt;0,AVERAGEIF(G11:G21,"RR",H11:H21),0)</f>
        <v>0</v>
      </c>
      <c r="I24" s="47">
        <f>IF(COUNTA(I11:I21)=0,0,(COUNTIF(I11:I21,"RR"))/COUNTA(I11:I21)*100)</f>
        <v>0</v>
      </c>
      <c r="J24" s="47">
        <f>IF(I24&gt;0,AVERAGEIF(I11:I21,"RR",J11:J21),0)</f>
        <v>0</v>
      </c>
      <c r="K24" s="47">
        <f>IF(COUNTA(K11:K21)=0,0,(COUNTIF(K11:K21,"RR"))/COUNTA(K11:K21)*100)</f>
        <v>0</v>
      </c>
      <c r="L24" s="47">
        <f>IF(K24&gt;0,AVERAGEIF(K11:K21,"RR",L11:L21),0)</f>
        <v>0</v>
      </c>
      <c r="M24" s="47"/>
      <c r="N24" s="47"/>
      <c r="O24" s="47"/>
      <c r="P24" s="47"/>
      <c r="Q24" s="47">
        <f>IF(COUNTA(Q11:Q21)=0,0,(COUNTIF(Q11:Q21,"RR"))/COUNTA(Q11:Q21)*100)</f>
        <v>0</v>
      </c>
      <c r="R24" s="47">
        <f>IF(Q24&gt;0,AVERAGEIF(Q11:Q21,"RR",R11:R21),0)</f>
        <v>0</v>
      </c>
      <c r="S24" s="47"/>
      <c r="T24" s="47"/>
      <c r="U24" s="47"/>
      <c r="V24" s="47"/>
      <c r="W24" s="47">
        <f>IF(COUNTA(W11:W21)=0,0,(COUNTIF(W11:W21,"RR"))/COUNTA(W11:W21)*100)</f>
        <v>0</v>
      </c>
      <c r="X24" s="47">
        <f>IF(W24&gt;0,AVERAGEIF(W11:W21,"RR",X11:X21),0)</f>
        <v>0</v>
      </c>
      <c r="Y24" s="47"/>
      <c r="Z24" s="47"/>
      <c r="AA24" s="47"/>
      <c r="AB24" s="47"/>
      <c r="AC24" s="47">
        <f>IF(COUNTA(AC11:AC21)=0,0,(COUNTIF(AC11:AC21,"RR"))/COUNTA(AC11:AC21)*100)</f>
        <v>0</v>
      </c>
      <c r="AD24" s="47">
        <f>IF(AC24&gt;0,AVERAGEIF(AC11:AC21,"RR",AD11:AD21),0)</f>
        <v>0</v>
      </c>
      <c r="AE24" s="47"/>
      <c r="AF24" s="47"/>
      <c r="AG24" s="47"/>
      <c r="AH24" s="47"/>
      <c r="AI24" s="47">
        <f>IF(COUNTA(AI11:AI21)=0,0,(COUNTIF(AI11:AI21,"RR"))/COUNTA(AI11:AI21)*100)</f>
        <v>0</v>
      </c>
      <c r="AJ24" s="47">
        <f>IF(AI24&gt;0,AVERAGEIF(AI11:AI21,"RR",AJ11:AJ21),0)</f>
        <v>0</v>
      </c>
      <c r="AK24" s="47">
        <f>IF(COUNTA(AK11:AK21)=0,0,(COUNTIF(AK11:AK21,"RR"))/COUNTA(AK11:AK21)*100)</f>
        <v>0</v>
      </c>
      <c r="AL24" s="47">
        <f>IF(AK24&gt;0,AVERAGEIF(AK11:AK21,"RR",AL11:AL21),0)</f>
        <v>0</v>
      </c>
      <c r="AM24" s="47">
        <f>IF(COUNTA(AM11:AM21)=0,0,(COUNTIF(AM11:AM21,"RR"))/COUNTA(AM11:AM21)*100)</f>
        <v>0</v>
      </c>
      <c r="AN24" s="47">
        <f>IF(AM24&gt;0,AVERAGEIF(AM11:AM21,"RR",AN11:AN21),0)</f>
        <v>0</v>
      </c>
      <c r="AO24" s="47">
        <f>IF(COUNTA(AO11:AO21)=0,0,(COUNTIF(AO11:AO21,"RR"))/COUNTA(AO11:AO21)*100)</f>
        <v>0</v>
      </c>
      <c r="AP24" s="47">
        <f>IF(AO24&gt;0,AVERAGEIF(AO11:AO21,"RR",AP11:AP21),0)</f>
        <v>0</v>
      </c>
      <c r="AQ24" s="47">
        <f>IF(COUNTA(AQ11:AQ21)=0,0,(COUNTIF(AQ11:AQ21,"RR"))/COUNTA(AQ11:AQ21)*100)</f>
        <v>0</v>
      </c>
      <c r="AR24" s="47">
        <f>IF(AQ24&gt;0,AVERAGEIF(AQ11:AQ21,"RR",AR11:AR21),0)</f>
        <v>0</v>
      </c>
      <c r="AS24" s="47">
        <f>IF(COUNTA(AS11:AS21)=0,0,(COUNTIF(AS11:AS21,"RR"))/COUNTA(AS11:AS21)*100)</f>
        <v>0</v>
      </c>
      <c r="AT24" s="47">
        <f>IF(AS24&gt;0,AVERAGEIF(AS11:AS21,"RR",AT11:AT21),0)</f>
        <v>0</v>
      </c>
      <c r="AU24" s="47">
        <f>IF(COUNTA(AU11:AU21)=0,0,(COUNTIF(AU11:AU21,"RR"))/COUNTA(AU11:AU21)*100)</f>
        <v>0</v>
      </c>
      <c r="AV24" s="47">
        <f>IF(AU24&gt;0,AVERAGEIF(AU11:AU21,"RR",AV11:AV21),0)</f>
        <v>0</v>
      </c>
      <c r="AW24" s="47">
        <f>IF(COUNTA(AW11:AW21)=0,0,(COUNTIF(AW11:AW21,"RR"))/COUNTA(AW11:AW21)*100)</f>
        <v>0</v>
      </c>
      <c r="AX24" s="47">
        <f>IF(AW24&gt;0,AVERAGEIF(AW11:AW21,"RR",AX11:AX21),0)</f>
        <v>0</v>
      </c>
      <c r="AY24" s="47">
        <f>IF(COUNTA(AY11:AY21)=0,0,(COUNTIF(AY11:AY21,"RR"))/COUNTA(AY11:AY21)*100)</f>
        <v>0</v>
      </c>
      <c r="AZ24" s="47">
        <f>IF(AY24&gt;0,AVERAGEIF(AY11:AY21,"RR",AZ11:AZ21),0)</f>
        <v>0</v>
      </c>
      <c r="BA24" s="47">
        <f>IF(COUNTA(BA11:BA21)=0,0,(COUNTIF(BA11:BA21,"RR"))/COUNTA(BA11:BA21)*100)</f>
        <v>0</v>
      </c>
      <c r="BB24" s="47">
        <f>IF(BA24&gt;0,AVERAGEIF(BA11:BA21,"RR",BB11:BB21),0)</f>
        <v>0</v>
      </c>
      <c r="BC24" s="47">
        <f>IF(COUNTA(BC11:BC21)=0,0,(COUNTIF(BC11:BC21,"RR"))/COUNTA(BC11:BC21)*100)</f>
        <v>0</v>
      </c>
      <c r="BD24" s="47">
        <f>IF(BC24&gt;0,AVERAGEIF(BC11:BC21,"RR",BD11:BD21),0)</f>
        <v>0</v>
      </c>
      <c r="BE24" s="47">
        <f>IF(COUNTA(BE11:BE21)=0,0,(COUNTIF(BE11:BE21,"RR"))/COUNTA(BE11:BE21)*100)</f>
        <v>0</v>
      </c>
      <c r="BF24" s="47">
        <f>IF(BE24&gt;0,AVERAGEIF(BE11:BE21,"RR",BF11:BF21),0)</f>
        <v>0</v>
      </c>
      <c r="BG24" s="47">
        <f>IF(COUNTA(BG11:BG21)=0,0,(COUNTIF(BG11:BG21,"RR"))/COUNTA(BG11:BG21)*100)</f>
        <v>0</v>
      </c>
      <c r="BH24" s="47">
        <f>IF(BG24&gt;0,AVERAGEIF(BG11:BG21,"RR",BH11:BH21),0)</f>
        <v>0</v>
      </c>
      <c r="BI24" s="47">
        <f>IF(COUNTA(BI11:BI21)=0,0,(COUNTIF(BI11:BI21,"RR"))/COUNTA(BI11:BI21)*100)</f>
        <v>0</v>
      </c>
      <c r="BJ24" s="47">
        <f>IF(BI24&gt;0,AVERAGEIF(BI11:BI21,"RR",BJ11:BJ21),0)</f>
        <v>0</v>
      </c>
      <c r="BK24" s="47">
        <f>IF(COUNTA(BK11:BK21)=0,0,(COUNTIF(BK11:BK21,"RR"))/COUNTA(BK11:BK21)*100)</f>
        <v>0</v>
      </c>
      <c r="BL24" s="47">
        <f>IF(BK24&gt;0,AVERAGEIF(BK11:BK21,"RR",BL11:BL21),0)</f>
        <v>0</v>
      </c>
      <c r="BM24" s="47">
        <f>IF(COUNTA(BM11:BM21)=0,0,(COUNTIF(BM11:BM21,"RR"))/COUNTA(BM11:BM21)*100)</f>
        <v>0</v>
      </c>
      <c r="BN24" s="47">
        <f>IF(BM24&gt;0,AVERAGEIF(BM11:BM21,"RR",BN11:BN21),0)</f>
        <v>0</v>
      </c>
      <c r="BO24" s="47">
        <f>IF(COUNTA(BO11:BO21)=0,0,(COUNTIF(BO11:BO21,"RR"))/COUNTA(BO11:BO21)*100)</f>
        <v>0</v>
      </c>
      <c r="BP24" s="47">
        <f>IF(BO24&gt;0,AVERAGEIF(BO11:BO21,"RR",BP11:BP21),0)</f>
        <v>0</v>
      </c>
      <c r="BQ24" s="47">
        <f>IF(COUNTA(BQ11:BQ21)=0,0,(COUNTIF(BQ11:BQ21,"RR"))/COUNTA(BQ11:BQ21)*100)</f>
        <v>0</v>
      </c>
      <c r="BR24" s="47">
        <f>IF(BQ24&gt;0,AVERAGEIF(BQ11:BQ21,"RR",BR11:BR21),0)</f>
        <v>0</v>
      </c>
      <c r="BS24" s="47">
        <f>IF(COUNTA(BS11:BS21)=0,0,(COUNTIF(BS11:BS21,"RR"))/COUNTA(BS11:BS21)*100)</f>
        <v>0</v>
      </c>
      <c r="BT24" s="47">
        <f>IF(BS24&gt;0,AVERAGEIF(BS11:BS21,"RR",BT11:BT21),0)</f>
        <v>0</v>
      </c>
      <c r="BU24" s="47">
        <f>IF(COUNTA(BU11:BU21)=0,0,(COUNTIF(BU11:BU21,"RR"))/COUNTA(BU11:BU21)*100)</f>
        <v>0</v>
      </c>
      <c r="BV24" s="47">
        <f>IF(BU24&gt;0,AVERAGEIF(BU11:BU21,"RR",BV11:BV21),0)</f>
        <v>0</v>
      </c>
      <c r="BW24" s="47">
        <f>IF(COUNTA(BW11:BW21)=0,0,(COUNTIF(BW11:BW21,"RR"))/COUNTA(BW11:BW21)*100)</f>
        <v>0</v>
      </c>
      <c r="BX24" s="47">
        <f>IF(BW24&gt;0,AVERAGEIF(BW11:BW21,"RR",BX11:BX21),0)</f>
        <v>0</v>
      </c>
      <c r="BY24" s="47">
        <f>IF(COUNTA(BY11:BY21)=0,0,(COUNTIF(BY11:BY21,"RR"))/COUNTA(BY11:BY21)*100)</f>
        <v>0</v>
      </c>
      <c r="BZ24" s="47">
        <f>IF(BY24&gt;0,AVERAGEIF(BY11:BY21,"RR",BZ11:BZ21),0)</f>
        <v>0</v>
      </c>
      <c r="CA24" s="47">
        <f>IF(COUNTA(CA11:CA21)=0,0,(COUNTIF(CA11:CA21,"RR"))/COUNTA(CA11:CA21)*100)</f>
        <v>0</v>
      </c>
      <c r="CB24" s="47">
        <f>IF(CA24&gt;0,AVERAGEIF(CA11:CA21,"RR",CB11:CB21),0)</f>
        <v>0</v>
      </c>
      <c r="CC24" s="47">
        <f>IF(COUNTA(CC11:CC21)=0,0,(COUNTIF(CC11:CC21,"RR"))/COUNTA(CC11:CC21)*100)</f>
        <v>0</v>
      </c>
      <c r="CD24" s="47">
        <f>IF(CC24&gt;0,AVERAGEIF(CC11:CC21,"RR",CD11:CD21),0)</f>
        <v>0</v>
      </c>
      <c r="CE24" s="47"/>
    </row>
    <row r="25" ht="15.75" customHeight="1" spans="2:83">
      <c r="B25" s="41"/>
      <c r="C25" s="42"/>
      <c r="D25" s="43"/>
      <c r="E25" s="44" t="s">
        <v>267</v>
      </c>
      <c r="F25" s="45"/>
      <c r="G25" s="47">
        <f>IF(COUNTA(G11:G21)=0,0,(COUNTIF(G11:G21,"RS"))/COUNTA(G11:G21)*100)</f>
        <v>0</v>
      </c>
      <c r="H25" s="47">
        <f>IF(G25&gt;0,AVERAGEIF(G11:G21,"RS",H11:H21),0)</f>
        <v>0</v>
      </c>
      <c r="I25" s="47">
        <f>IF(COUNTA(I11:I21)=0,0,(COUNTIF(I11:I21,"RS"))/COUNTA(I11:I21)*100)</f>
        <v>0</v>
      </c>
      <c r="J25" s="47">
        <f>IF(I25&gt;0,AVERAGEIF(I11:I21,"RS",J11:J21),0)</f>
        <v>0</v>
      </c>
      <c r="K25" s="47">
        <f>IF(COUNTA(K11:K21)=0,0,(COUNTIF(K11:K21,"RS"))/COUNTA(K11:K21)*100)</f>
        <v>0</v>
      </c>
      <c r="L25" s="47">
        <f>IF(K25&gt;0,AVERAGEIF(K11:K21,"RS",L11:L21),0)</f>
        <v>0</v>
      </c>
      <c r="M25" s="47"/>
      <c r="N25" s="47"/>
      <c r="O25" s="47"/>
      <c r="P25" s="47"/>
      <c r="Q25" s="47">
        <f>IF(COUNTA(Q11:Q21)=0,0,(COUNTIF(Q11:Q21,"RS"))/COUNTA(Q11:Q21)*100)</f>
        <v>0</v>
      </c>
      <c r="R25" s="47">
        <f>IF(Q25&gt;0,AVERAGEIF(Q11:Q21,"RS",R11:R21),0)</f>
        <v>0</v>
      </c>
      <c r="S25" s="47"/>
      <c r="T25" s="47"/>
      <c r="U25" s="47"/>
      <c r="V25" s="47"/>
      <c r="W25" s="47">
        <f>IF(COUNTA(W11:W21)=0,0,(COUNTIF(W11:W21,"RS"))/COUNTA(W11:W21)*100)</f>
        <v>0</v>
      </c>
      <c r="X25" s="47">
        <f>IF(W25&gt;0,AVERAGEIF(W11:W21,"RS",X11:X21),0)</f>
        <v>0</v>
      </c>
      <c r="Y25" s="47"/>
      <c r="Z25" s="47"/>
      <c r="AA25" s="47"/>
      <c r="AB25" s="47"/>
      <c r="AC25" s="47">
        <f>IF(COUNTA(AC11:AC21)=0,0,(COUNTIF(AC11:AC21,"RS"))/COUNTA(AC11:AC21)*100)</f>
        <v>0</v>
      </c>
      <c r="AD25" s="47">
        <f>IF(AC25&gt;0,AVERAGEIF(AC11:AC21,"RS",AD11:AD21),0)</f>
        <v>0</v>
      </c>
      <c r="AE25" s="47"/>
      <c r="AF25" s="47"/>
      <c r="AG25" s="47"/>
      <c r="AH25" s="47"/>
      <c r="AI25" s="47">
        <f>IF(COUNTA(AI11:AI21)=0,0,(COUNTIF(AI11:AI21,"RS"))/COUNTA(AI11:AI21)*100)</f>
        <v>0</v>
      </c>
      <c r="AJ25" s="47">
        <f>IF(AI25&gt;0,AVERAGEIF(AI11:AI21,"RS",AJ11:AJ21),0)</f>
        <v>0</v>
      </c>
      <c r="AK25" s="47">
        <f>IF(COUNTA(AK11:AK21)=0,0,(COUNTIF(AK11:AK21,"RS"))/COUNTA(AK11:AK21)*100)</f>
        <v>0</v>
      </c>
      <c r="AL25" s="47">
        <f>IF(AK25&gt;0,AVERAGEIF(AK11:AK21,"RS",AL11:AL21),0)</f>
        <v>0</v>
      </c>
      <c r="AM25" s="47">
        <f>IF(COUNTA(AM11:AM21)=0,0,(COUNTIF(AM11:AM21,"RS"))/COUNTA(AM11:AM21)*100)</f>
        <v>0</v>
      </c>
      <c r="AN25" s="47">
        <f>IF(AM25&gt;0,AVERAGEIF(AM11:AM21,"RS",AN11:AN21),0)</f>
        <v>0</v>
      </c>
      <c r="AO25" s="47">
        <f>IF(COUNTA(AO11:AO21)=0,0,(COUNTIF(AO11:AO21,"RS"))/COUNTA(AO11:AO21)*100)</f>
        <v>0</v>
      </c>
      <c r="AP25" s="47">
        <f>IF(AO25&gt;0,AVERAGEIF(AO11:AO21,"RS",AP11:AP21),0)</f>
        <v>0</v>
      </c>
      <c r="AQ25" s="47">
        <f>IF(COUNTA(AQ11:AQ21)=0,0,(COUNTIF(AQ11:AQ21,"RS"))/COUNTA(AQ11:AQ21)*100)</f>
        <v>0</v>
      </c>
      <c r="AR25" s="47">
        <f>IF(AQ25&gt;0,AVERAGEIF(AQ11:AQ21,"RS",AR11:AR21),0)</f>
        <v>0</v>
      </c>
      <c r="AS25" s="47">
        <f>IF(COUNTA(AS11:AS21)=0,0,(COUNTIF(AS11:AS21,"RS"))/COUNTA(AS11:AS21)*100)</f>
        <v>0</v>
      </c>
      <c r="AT25" s="47">
        <f>IF(AS25&gt;0,AVERAGEIF(AS11:AS21,"RS",AT11:AT21),0)</f>
        <v>0</v>
      </c>
      <c r="AU25" s="47">
        <f>IF(COUNTA(AU11:AU21)=0,0,(COUNTIF(AU11:AU21,"RS"))/COUNTA(AU11:AU21)*100)</f>
        <v>0</v>
      </c>
      <c r="AV25" s="47">
        <f>IF(AU25&gt;0,AVERAGEIF(AU11:AU21,"RS",AV11:AV21),0)</f>
        <v>0</v>
      </c>
      <c r="AW25" s="47">
        <f>IF(COUNTA(AW11:AW21)=0,0,(COUNTIF(AW11:AW21,"RS"))/COUNTA(AW11:AW21)*100)</f>
        <v>0</v>
      </c>
      <c r="AX25" s="47">
        <f>IF(AW25&gt;0,AVERAGEIF(AW11:AW21,"RS",AX11:AX21),0)</f>
        <v>0</v>
      </c>
      <c r="AY25" s="47">
        <f>IF(COUNTA(AY11:AY21)=0,0,(COUNTIF(AY11:AY21,"RS"))/COUNTA(AY11:AY21)*100)</f>
        <v>0</v>
      </c>
      <c r="AZ25" s="47">
        <f>IF(AY25&gt;0,AVERAGEIF(AY11:AY21,"RS",AZ11:AZ21),0)</f>
        <v>0</v>
      </c>
      <c r="BA25" s="47">
        <f>IF(COUNTA(BA11:BA21)=0,0,(COUNTIF(BA11:BA21,"RS"))/COUNTA(BA11:BA21)*100)</f>
        <v>0</v>
      </c>
      <c r="BB25" s="47">
        <f>IF(BA25&gt;0,AVERAGEIF(BA11:BA21,"RS",BB11:BB21),0)</f>
        <v>0</v>
      </c>
      <c r="BC25" s="47">
        <f>IF(COUNTA(BC11:BC21)=0,0,(COUNTIF(BC11:BC21,"RS"))/COUNTA(BC11:BC21)*100)</f>
        <v>0</v>
      </c>
      <c r="BD25" s="47">
        <f>IF(BC25&gt;0,AVERAGEIF(BC11:BC21,"RS",BD11:BD21),0)</f>
        <v>0</v>
      </c>
      <c r="BE25" s="47">
        <f>IF(COUNTA(BE11:BE21)=0,0,(COUNTIF(BE11:BE21,"RS"))/COUNTA(BE11:BE21)*100)</f>
        <v>0</v>
      </c>
      <c r="BF25" s="47">
        <f>IF(BE25&gt;0,AVERAGEIF(BE11:BE21,"RS",BF11:BF21),0)</f>
        <v>0</v>
      </c>
      <c r="BG25" s="47">
        <f>IF(COUNTA(BG11:BG21)=0,0,(COUNTIF(BG11:BG21,"RS"))/COUNTA(BG11:BG21)*100)</f>
        <v>0</v>
      </c>
      <c r="BH25" s="47">
        <f>IF(BG25&gt;0,AVERAGEIF(BG11:BG21,"RS",BH11:BH21),0)</f>
        <v>0</v>
      </c>
      <c r="BI25" s="47">
        <f>IF(COUNTA(BI11:BI21)=0,0,(COUNTIF(BI11:BI21,"RS"))/COUNTA(BI11:BI21)*100)</f>
        <v>0</v>
      </c>
      <c r="BJ25" s="47">
        <f>IF(BI25&gt;0,AVERAGEIF(BI11:BI21,"RS",BJ11:BJ21),0)</f>
        <v>0</v>
      </c>
      <c r="BK25" s="47">
        <f>IF(COUNTA(BK11:BK21)=0,0,(COUNTIF(BK11:BK21,"RS"))/COUNTA(BK11:BK21)*100)</f>
        <v>0</v>
      </c>
      <c r="BL25" s="47">
        <f>IF(BK25&gt;0,AVERAGEIF(BK11:BK21,"RS",BL11:BL21),0)</f>
        <v>0</v>
      </c>
      <c r="BM25" s="47">
        <f>IF(COUNTA(BM11:BM21)=0,0,(COUNTIF(BM11:BM21,"RS"))/COUNTA(BM11:BM21)*100)</f>
        <v>0</v>
      </c>
      <c r="BN25" s="47">
        <f>IF(BM25&gt;0,AVERAGEIF(BM11:BM21,"RS",BN11:BN21),0)</f>
        <v>0</v>
      </c>
      <c r="BO25" s="47">
        <f>IF(COUNTA(BO11:BO21)=0,0,(COUNTIF(BO11:BO21,"RS"))/COUNTA(BO11:BO21)*100)</f>
        <v>0</v>
      </c>
      <c r="BP25" s="47">
        <f>IF(BO25&gt;0,AVERAGEIF(BO11:BO21,"RS",BP11:BP21),0)</f>
        <v>0</v>
      </c>
      <c r="BQ25" s="47">
        <f>IF(COUNTA(BQ11:BQ21)=0,0,(COUNTIF(BQ11:BQ21,"RS"))/COUNTA(BQ11:BQ21)*100)</f>
        <v>0</v>
      </c>
      <c r="BR25" s="47">
        <f>IF(BQ25&gt;0,AVERAGEIF(BQ11:BQ21,"RS",BR11:BR21),0)</f>
        <v>0</v>
      </c>
      <c r="BS25" s="47">
        <f>IF(COUNTA(BS11:BS21)=0,0,(COUNTIF(BS11:BS21,"RS"))/COUNTA(BS11:BS21)*100)</f>
        <v>0</v>
      </c>
      <c r="BT25" s="47">
        <f>IF(BS25&gt;0,AVERAGEIF(BS11:BS21,"RS",BT11:BT21),0)</f>
        <v>0</v>
      </c>
      <c r="BU25" s="47">
        <f>IF(COUNTA(BU11:BU21)=0,0,(COUNTIF(BU11:BU21,"RS"))/COUNTA(BU11:BU21)*100)</f>
        <v>0</v>
      </c>
      <c r="BV25" s="47">
        <f>IF(BU25&gt;0,AVERAGEIF(BU11:BU21,"RS",BV11:BV21),0)</f>
        <v>0</v>
      </c>
      <c r="BW25" s="47">
        <f>IF(COUNTA(BW11:BW21)=0,0,(COUNTIF(BW11:BW21,"RS"))/COUNTA(BW11:BW21)*100)</f>
        <v>0</v>
      </c>
      <c r="BX25" s="47">
        <f>IF(BW25&gt;0,AVERAGEIF(BW11:BW21,"RS",BX11:BX21),0)</f>
        <v>0</v>
      </c>
      <c r="BY25" s="47">
        <f>IF(COUNTA(BY11:BY21)=0,0,(COUNTIF(BY11:BY21,"RS"))/COUNTA(BY11:BY21)*100)</f>
        <v>0</v>
      </c>
      <c r="BZ25" s="47">
        <f>IF(BY25&gt;0,AVERAGEIF(BY11:BY21,"RS",BZ11:BZ21),0)</f>
        <v>0</v>
      </c>
      <c r="CA25" s="47">
        <f>IF(COUNTA(CA11:CA21)=0,0,(COUNTIF(CA11:CA21,"RS"))/COUNTA(CA11:CA21)*100)</f>
        <v>0</v>
      </c>
      <c r="CB25" s="47">
        <f>IF(CA25&gt;0,AVERAGEIF(CA11:CA21,"RS",CB11:CB21),0)</f>
        <v>0</v>
      </c>
      <c r="CC25" s="47">
        <f>IF(COUNTA(CC11:CC21)=0,0,(COUNTIF(CC11:CC21,"RS"))/COUNTA(CC11:CC21)*100)</f>
        <v>0</v>
      </c>
      <c r="CD25" s="47">
        <f>IF(CC25&gt;0,AVERAGEIF(CC11:CC21,"RS",CD11:CD21),0)</f>
        <v>0</v>
      </c>
      <c r="CE25" s="47"/>
    </row>
    <row r="26" ht="15.75" customHeight="1" spans="2:83">
      <c r="B26" s="48"/>
      <c r="C26" s="49"/>
      <c r="D26" s="50"/>
      <c r="E26" s="44" t="s">
        <v>268</v>
      </c>
      <c r="F26" s="45"/>
      <c r="G26" s="47">
        <f>IF(COUNTA(G11:G21)=0,0,(COUNTIF(G11:G21,"RB"))/COUNTA(G11:G21)*100)</f>
        <v>0</v>
      </c>
      <c r="H26" s="47">
        <f>IF(G26&gt;0,AVERAGEIF(G11:G21,"RB",H11:H21),0)</f>
        <v>0</v>
      </c>
      <c r="I26" s="47">
        <f>IF(COUNTA(I11:I21)=0,0,(COUNTIF(I11:I21,"RB"))/COUNTA(I11:I21)*100)</f>
        <v>0</v>
      </c>
      <c r="J26" s="47">
        <f>IF(I26&gt;0,AVERAGEIF(I11:I21,"RB",J11:J21),0)</f>
        <v>0</v>
      </c>
      <c r="K26" s="47">
        <f>IF(COUNTA(K11:K21)=0,0,(COUNTIF(K11:K21,"RB"))/COUNTA(K11:K21)*100)</f>
        <v>0</v>
      </c>
      <c r="L26" s="47">
        <f>IF(K26&gt;0,AVERAGEIF(K11:K21,"RB",L11:L21),0)</f>
        <v>0</v>
      </c>
      <c r="M26" s="47"/>
      <c r="N26" s="47"/>
      <c r="O26" s="47"/>
      <c r="P26" s="47"/>
      <c r="Q26" s="47">
        <f>IF(COUNTA(Q11:Q21)=0,0,(COUNTIF(Q11:Q21,"RB"))/COUNTA(Q11:Q21)*100)</f>
        <v>0</v>
      </c>
      <c r="R26" s="47">
        <f>IF(Q26&gt;0,AVERAGEIF(Q11:Q21,"RB",R11:R21),0)</f>
        <v>0</v>
      </c>
      <c r="S26" s="47"/>
      <c r="T26" s="47"/>
      <c r="U26" s="47"/>
      <c r="V26" s="47"/>
      <c r="W26" s="47">
        <f>IF(COUNTA(W11:W21)=0,0,(COUNTIF(W11:W21,"RB"))/COUNTA(W11:W21)*100)</f>
        <v>0</v>
      </c>
      <c r="X26" s="47">
        <f>IF(W26&gt;0,AVERAGEIF(W11:W21,"RB",X11:X21),0)</f>
        <v>0</v>
      </c>
      <c r="Y26" s="47"/>
      <c r="Z26" s="47"/>
      <c r="AA26" s="47"/>
      <c r="AB26" s="47"/>
      <c r="AC26" s="47">
        <f>IF(COUNTA(AC11:AC21)=0,0,(COUNTIF(AC11:AC21,"RB"))/COUNTA(AC11:AC21)*100)</f>
        <v>0</v>
      </c>
      <c r="AD26" s="47">
        <f>IF(AC26&gt;0,AVERAGEIF(AC11:AC21,"RB",AD11:AD21),0)</f>
        <v>0</v>
      </c>
      <c r="AE26" s="47"/>
      <c r="AF26" s="47"/>
      <c r="AG26" s="47"/>
      <c r="AH26" s="47"/>
      <c r="AI26" s="47">
        <f>IF(COUNTA(AI11:AI21)=0,0,(COUNTIF(AI11:AI21,"RB"))/COUNTA(AI11:AI21)*100)</f>
        <v>0</v>
      </c>
      <c r="AJ26" s="47">
        <f>IF(AI26&gt;0,AVERAGEIF(AI11:AI21,"RB",AJ11:AJ21),0)</f>
        <v>0</v>
      </c>
      <c r="AK26" s="47">
        <f>IF(COUNTA(AK11:AK21)=0,0,(COUNTIF(AK11:AK21,"RB"))/COUNTA(AK11:AK21)*100)</f>
        <v>0</v>
      </c>
      <c r="AL26" s="47">
        <f>IF(AK26&gt;0,AVERAGEIF(AK11:AK21,"RB",AL11:AL21),0)</f>
        <v>0</v>
      </c>
      <c r="AM26" s="47">
        <f>IF(COUNTA(AM11:AM21)=0,0,(COUNTIF(AM11:AM21,"RB"))/COUNTA(AM11:AM21)*100)</f>
        <v>0</v>
      </c>
      <c r="AN26" s="47">
        <f>IF(AM26&gt;0,AVERAGEIF(AM11:AM21,"RB",AN11:AN21),0)</f>
        <v>0</v>
      </c>
      <c r="AO26" s="47">
        <f>IF(COUNTA(AO11:AO21)=0,0,(COUNTIF(AO11:AO21,"RB"))/COUNTA(AO11:AO21)*100)</f>
        <v>0</v>
      </c>
      <c r="AP26" s="47">
        <f>IF(AO26&gt;0,AVERAGEIF(AO11:AO21,"RB",AP11:AP21),0)</f>
        <v>0</v>
      </c>
      <c r="AQ26" s="47">
        <f>IF(COUNTA(AQ11:AQ21)=0,0,(COUNTIF(AQ11:AQ21,"RB"))/COUNTA(AQ11:AQ21)*100)</f>
        <v>0</v>
      </c>
      <c r="AR26" s="47">
        <f>IF(AQ26&gt;0,AVERAGEIF(AQ11:AQ21,"RB",AR11:AR21),0)</f>
        <v>0</v>
      </c>
      <c r="AS26" s="47">
        <f>IF(COUNTA(AS11:AS21)=0,0,(COUNTIF(AS11:AS21,"RB"))/COUNTA(AS11:AS21)*100)</f>
        <v>0</v>
      </c>
      <c r="AT26" s="47">
        <f>IF(AS26&gt;0,AVERAGEIF(AS11:AS21,"RB",AT11:AT21),0)</f>
        <v>0</v>
      </c>
      <c r="AU26" s="47">
        <f>IF(COUNTA(AU11:AU21)=0,0,(COUNTIF(AU11:AU21,"RB"))/COUNTA(AU11:AU21)*100)</f>
        <v>0</v>
      </c>
      <c r="AV26" s="47">
        <f>IF(AU26&gt;0,AVERAGEIF(AU11:AU21,"RB",AV11:AV21),0)</f>
        <v>0</v>
      </c>
      <c r="AW26" s="47">
        <f>IF(COUNTA(AW11:AW21)=0,0,(COUNTIF(AW11:AW21,"RB"))/COUNTA(AW11:AW21)*100)</f>
        <v>0</v>
      </c>
      <c r="AX26" s="47">
        <f>IF(AW26&gt;0,AVERAGEIF(AW11:AW21,"RB",AX11:AX21),0)</f>
        <v>0</v>
      </c>
      <c r="AY26" s="47">
        <f>IF(COUNTA(AY11:AY21)=0,0,(COUNTIF(AY11:AY21,"RB"))/COUNTA(AY11:AY21)*100)</f>
        <v>0</v>
      </c>
      <c r="AZ26" s="47">
        <f>IF(AY26&gt;0,AVERAGEIF(AY11:AY21,"RB",AZ11:AZ21),0)</f>
        <v>0</v>
      </c>
      <c r="BA26" s="47">
        <f>IF(COUNTA(BA11:BA21)=0,0,(COUNTIF(BA11:BA21,"RB"))/COUNTA(BA11:BA21)*100)</f>
        <v>0</v>
      </c>
      <c r="BB26" s="47">
        <f>IF(BA26&gt;0,AVERAGEIF(BA11:BA21,"RB",BB11:BB21),0)</f>
        <v>0</v>
      </c>
      <c r="BC26" s="47">
        <f>IF(COUNTA(BC11:BC21)=0,0,(COUNTIF(BC11:BC21,"RB"))/COUNTA(BC11:BC21)*100)</f>
        <v>0</v>
      </c>
      <c r="BD26" s="47">
        <f>IF(BC26&gt;0,AVERAGEIF(BC11:BC21,"RB",BD11:BD21),0)</f>
        <v>0</v>
      </c>
      <c r="BE26" s="47">
        <f>IF(COUNTA(BE11:BE21)=0,0,(COUNTIF(BE11:BE21,"RB"))/COUNTA(BE11:BE21)*100)</f>
        <v>0</v>
      </c>
      <c r="BF26" s="47">
        <f>IF(BE26&gt;0,AVERAGEIF(BE11:BE21,"RB",BF11:BF21),0)</f>
        <v>0</v>
      </c>
      <c r="BG26" s="47">
        <f>IF(COUNTA(BG11:BG21)=0,0,(COUNTIF(BG11:BG21,"RB"))/COUNTA(BG11:BG21)*100)</f>
        <v>0</v>
      </c>
      <c r="BH26" s="47">
        <f>IF(BG26&gt;0,AVERAGEIF(BG11:BG21,"RB",BH11:BH21),0)</f>
        <v>0</v>
      </c>
      <c r="BI26" s="47">
        <f>IF(COUNTA(BI11:BI21)=0,0,(COUNTIF(BI11:BI21,"RB"))/COUNTA(BI11:BI21)*100)</f>
        <v>0</v>
      </c>
      <c r="BJ26" s="47">
        <f>IF(BI26&gt;0,AVERAGEIF(BI11:BI21,"RB",BJ11:BJ21),0)</f>
        <v>0</v>
      </c>
      <c r="BK26" s="47">
        <f>IF(COUNTA(BK11:BK21)=0,0,(COUNTIF(BK11:BK21,"RB"))/COUNTA(BK11:BK21)*100)</f>
        <v>0</v>
      </c>
      <c r="BL26" s="47">
        <f>IF(BK26&gt;0,AVERAGEIF(BK11:BK21,"RB",BL11:BL21),0)</f>
        <v>0</v>
      </c>
      <c r="BM26" s="47">
        <f>IF(COUNTA(BM11:BM21)=0,0,(COUNTIF(BM11:BM21,"RB"))/COUNTA(BM11:BM21)*100)</f>
        <v>0</v>
      </c>
      <c r="BN26" s="47">
        <f>IF(BM26&gt;0,AVERAGEIF(BM11:BM21,"RB",BN11:BN21),0)</f>
        <v>0</v>
      </c>
      <c r="BO26" s="47">
        <f>IF(COUNTA(BO11:BO21)=0,0,(COUNTIF(BO11:BO21,"RB"))/COUNTA(BO11:BO21)*100)</f>
        <v>0</v>
      </c>
      <c r="BP26" s="47">
        <f>IF(BO26&gt;0,AVERAGEIF(BO11:BO21,"RB",BP11:BP21),0)</f>
        <v>0</v>
      </c>
      <c r="BQ26" s="47">
        <f>IF(COUNTA(BQ11:BQ21)=0,0,(COUNTIF(BQ11:BQ21,"RB"))/COUNTA(BQ11:BQ21)*100)</f>
        <v>0</v>
      </c>
      <c r="BR26" s="47">
        <f>IF(BQ26&gt;0,AVERAGEIF(BQ11:BQ21,"RB",BR11:BR21),0)</f>
        <v>0</v>
      </c>
      <c r="BS26" s="47">
        <f>IF(COUNTA(BS11:BS21)=0,0,(COUNTIF(BS11:BS21,"RB"))/COUNTA(BS11:BS21)*100)</f>
        <v>0</v>
      </c>
      <c r="BT26" s="47">
        <f>IF(BS26&gt;0,AVERAGEIF(BS11:BS21,"RB",BT11:BT21),0)</f>
        <v>0</v>
      </c>
      <c r="BU26" s="47">
        <f>IF(COUNTA(BU11:BU21)=0,0,(COUNTIF(BU11:BU21,"RB"))/COUNTA(BU11:BU21)*100)</f>
        <v>0</v>
      </c>
      <c r="BV26" s="47">
        <f>IF(BU26&gt;0,AVERAGEIF(BU11:BU21,"RB",BV11:BV21),0)</f>
        <v>0</v>
      </c>
      <c r="BW26" s="47">
        <f>IF(COUNTA(BW11:BW21)=0,0,(COUNTIF(BW11:BW21,"RB"))/COUNTA(BW11:BW21)*100)</f>
        <v>0</v>
      </c>
      <c r="BX26" s="47">
        <f>IF(BW26&gt;0,AVERAGEIF(BW11:BW21,"RB",BX11:BX21),0)</f>
        <v>0</v>
      </c>
      <c r="BY26" s="47">
        <f>IF(COUNTA(BY11:BY21)=0,0,(COUNTIF(BY11:BY21,"RB"))/COUNTA(BY11:BY21)*100)</f>
        <v>0</v>
      </c>
      <c r="BZ26" s="47">
        <f>IF(BY26&gt;0,AVERAGEIF(BY11:BY21,"RB",BZ11:BZ21),0)</f>
        <v>0</v>
      </c>
      <c r="CA26" s="47">
        <f>IF(COUNTA(CA11:CA21)=0,0,(COUNTIF(CA11:CA21,"RB"))/COUNTA(CA11:CA21)*100)</f>
        <v>0</v>
      </c>
      <c r="CB26" s="47">
        <f>IF(CA26&gt;0,AVERAGEIF(CA11:CA21,"RB",CB11:CB21),0)</f>
        <v>0</v>
      </c>
      <c r="CC26" s="47">
        <f>IF(COUNTA(CC11:CC21)=0,0,(COUNTIF(CC11:CC21,"RB"))/COUNTA(CC11:CC21)*100)</f>
        <v>0</v>
      </c>
      <c r="CD26" s="47">
        <f>IF(CC26&gt;0,AVERAGEIF(CC11:CC21,"RB",CD11:CD21),0)</f>
        <v>0</v>
      </c>
      <c r="CE26" s="47"/>
    </row>
    <row r="27" spans="5:82"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2:83">
      <c r="B28" s="52" t="s">
        <v>269</v>
      </c>
      <c r="C28" s="53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64"/>
    </row>
    <row r="29" spans="2:83">
      <c r="B29" s="55">
        <v>1</v>
      </c>
      <c r="C29" s="56" t="s">
        <v>270</v>
      </c>
      <c r="D29" s="5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80" t="s">
        <v>47</v>
      </c>
      <c r="CD29" s="51"/>
      <c r="CE29" s="64"/>
    </row>
    <row r="30" spans="2:83">
      <c r="B30" s="55">
        <v>2</v>
      </c>
      <c r="C30" s="58" t="s">
        <v>303</v>
      </c>
      <c r="D30" s="5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81" t="s">
        <v>49</v>
      </c>
      <c r="CD30" s="51"/>
      <c r="CE30" s="64"/>
    </row>
    <row r="31" spans="2:83">
      <c r="B31" s="55"/>
      <c r="C31" s="58" t="s">
        <v>272</v>
      </c>
      <c r="D31" s="5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64"/>
      <c r="CD31" s="51"/>
      <c r="CE31" s="64"/>
    </row>
    <row r="32" spans="2:83">
      <c r="B32" s="59"/>
      <c r="C32" s="58" t="s">
        <v>273</v>
      </c>
      <c r="D32" s="57"/>
      <c r="CC32" s="81" t="s">
        <v>51</v>
      </c>
      <c r="CE32" s="64"/>
    </row>
    <row r="33" spans="2:83">
      <c r="B33" s="59"/>
      <c r="C33" s="58" t="s">
        <v>274</v>
      </c>
      <c r="D33" s="57"/>
      <c r="CC33" s="81" t="s">
        <v>53</v>
      </c>
      <c r="CE33" s="64"/>
    </row>
    <row r="34" spans="2:83">
      <c r="B34" s="59"/>
      <c r="C34" s="58" t="s">
        <v>275</v>
      </c>
      <c r="D34" s="57"/>
      <c r="CC34" s="81"/>
      <c r="CE34" s="64"/>
    </row>
    <row r="35" spans="2:83">
      <c r="B35" s="59"/>
      <c r="C35" s="58" t="s">
        <v>304</v>
      </c>
      <c r="D35" s="57"/>
      <c r="CC35" s="81"/>
      <c r="CE35" s="64"/>
    </row>
    <row r="36" spans="3:83">
      <c r="C36" s="58" t="s">
        <v>277</v>
      </c>
      <c r="D36" s="57"/>
      <c r="CC36" s="81"/>
      <c r="CE36" s="64"/>
    </row>
    <row r="37" spans="2:83">
      <c r="B37" s="59">
        <v>3</v>
      </c>
      <c r="C37" s="56" t="s">
        <v>305</v>
      </c>
      <c r="D37" s="57"/>
      <c r="CC37" s="81"/>
      <c r="CE37" s="64"/>
    </row>
    <row r="38" spans="2:83">
      <c r="B38" s="59"/>
      <c r="C38" s="60"/>
      <c r="D38" s="57"/>
      <c r="CC38" s="81" t="s">
        <v>86</v>
      </c>
      <c r="CE38" s="64"/>
    </row>
    <row r="39" spans="2:83">
      <c r="B39" s="59"/>
      <c r="D39" s="57"/>
      <c r="CC39" s="81" t="s">
        <v>59</v>
      </c>
      <c r="CE39" s="64"/>
    </row>
    <row r="40" spans="2:83">
      <c r="B40" s="59"/>
      <c r="C40" s="60"/>
      <c r="D40" s="57"/>
      <c r="CE40" s="64"/>
    </row>
    <row r="41" spans="2:83">
      <c r="B41" s="59"/>
      <c r="C41" s="60"/>
      <c r="D41" s="57"/>
      <c r="CE41" s="64"/>
    </row>
    <row r="42" spans="2:83">
      <c r="B42" s="61"/>
      <c r="C42" s="60"/>
      <c r="D42" s="57"/>
      <c r="CE42" s="64"/>
    </row>
    <row r="43" spans="2:83">
      <c r="B43" s="62"/>
      <c r="C43" s="63"/>
      <c r="D43" s="57"/>
      <c r="CE43" s="64"/>
    </row>
    <row r="44" spans="4:83">
      <c r="D44" s="57"/>
      <c r="CE44" s="64"/>
    </row>
    <row r="45" spans="4:4">
      <c r="D45" s="64"/>
    </row>
    <row r="46" spans="2:3">
      <c r="B46" s="65"/>
      <c r="C46" s="66"/>
    </row>
    <row r="47" spans="2:4">
      <c r="B47" s="65"/>
      <c r="C47" s="2"/>
      <c r="D47" s="64"/>
    </row>
    <row r="48" spans="2:4">
      <c r="B48" s="65"/>
      <c r="C48" s="2"/>
      <c r="D48" s="64"/>
    </row>
    <row r="49" spans="2:4">
      <c r="B49" s="65"/>
      <c r="C49" s="2"/>
      <c r="D49" s="64"/>
    </row>
    <row r="50" spans="2:4">
      <c r="B50" s="65"/>
      <c r="C50" s="2"/>
      <c r="D50" s="64"/>
    </row>
    <row r="51" spans="2:4">
      <c r="B51" s="65"/>
      <c r="C51" s="2"/>
      <c r="D51" s="64"/>
    </row>
    <row r="52" spans="2:4">
      <c r="B52" s="65"/>
      <c r="C52" s="67"/>
      <c r="D52" s="64"/>
    </row>
    <row r="53" spans="2:4">
      <c r="B53" s="65"/>
      <c r="C53" s="67"/>
      <c r="D53" s="64"/>
    </row>
    <row r="54" spans="2:4">
      <c r="B54" s="65"/>
      <c r="C54" s="67"/>
      <c r="D54" s="64"/>
    </row>
    <row r="55" spans="2:4">
      <c r="B55" s="65"/>
      <c r="C55" s="67"/>
      <c r="D55" s="64"/>
    </row>
    <row r="56" spans="2:4">
      <c r="B56" s="68"/>
      <c r="C56" s="67"/>
      <c r="D56" s="64"/>
    </row>
  </sheetData>
  <mergeCells count="49">
    <mergeCell ref="G6:CD6"/>
    <mergeCell ref="G7:L7"/>
    <mergeCell ref="M7:AJ7"/>
    <mergeCell ref="AK7:AR7"/>
    <mergeCell ref="AS7:AV7"/>
    <mergeCell ref="AW7:BB7"/>
    <mergeCell ref="BC7:BX7"/>
    <mergeCell ref="BY7:CB7"/>
    <mergeCell ref="G8:H8"/>
    <mergeCell ref="I8:J8"/>
    <mergeCell ref="K8:L8"/>
    <mergeCell ref="M8:R8"/>
    <mergeCell ref="S8:X8"/>
    <mergeCell ref="Y8:AD8"/>
    <mergeCell ref="AE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E6:CE9"/>
    <mergeCell ref="C6:D9"/>
    <mergeCell ref="CC7:CD8"/>
  </mergeCells>
  <printOptions horizontalCentered="1"/>
  <pageMargins left="0.118110236220472" right="0.118110236220472" top="0.590551181102362" bottom="0.590551181102362" header="0.31496062992126" footer="0.31496062992126"/>
  <pageSetup paperSize="9" scale="21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1B-Aset D.I.R.</vt:lpstr>
      <vt:lpstr>1D-Aset D.I.T.</vt:lpstr>
      <vt:lpstr>1E-Aset D.I.P.</vt:lpstr>
      <vt:lpstr>2B - RT1 D.I.R</vt:lpstr>
      <vt:lpstr>2C - RTI D.I.A.T</vt:lpstr>
      <vt:lpstr>2D RTI D.I.T</vt:lpstr>
      <vt:lpstr>2E - RTI D.I.P</vt:lpstr>
      <vt:lpstr>4B - DATA KONDISI  D.I.R</vt:lpstr>
      <vt:lpstr>4D - DATA KONDISI  D.I.T</vt:lpstr>
      <vt:lpstr>4E - DATA KONDISI  D.I.P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Prasetio Sugeng</dc:creator>
  <cp:lastModifiedBy>HP</cp:lastModifiedBy>
  <dcterms:created xsi:type="dcterms:W3CDTF">2020-02-04T07:28:00Z</dcterms:created>
  <cp:lastPrinted>2022-01-21T07:10:00Z</cp:lastPrinted>
  <dcterms:modified xsi:type="dcterms:W3CDTF">2022-09-27T03:41:02Z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307915E153C74A96A560BDD6F09406D2</vt:lpwstr>
  </property>
  <property fmtid="{D5CDD505-2E9C-101B-9397-08002B2CF9AE}" pid="3" name="KSOProductBuildVer">
    <vt:lpwstr>1033-11.2.0.11341</vt:lpwstr>
  </property>
  <property fmtid="{D5CDD505-2E9C-101B-9397-08002B2CF9AE}" pid="4" name="KSOReadingLayout">
    <vt:bool>true</vt:bool>
  </property>
</Properties>
</file>